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80" windowWidth="12120" windowHeight="5310" activeTab="0"/>
  </bookViews>
  <sheets>
    <sheet name="Informe Plan de mejoramiento " sheetId="1" r:id="rId1"/>
    <sheet name="Avance Plan de Mejoramiento" sheetId="2" r:id="rId2"/>
  </sheets>
  <definedNames/>
  <calcPr fullCalcOnLoad="1"/>
</workbook>
</file>

<file path=xl/comments1.xml><?xml version="1.0" encoding="utf-8"?>
<comments xmlns="http://schemas.openxmlformats.org/spreadsheetml/2006/main">
  <authors>
    <author>jmzambrano</author>
    <author>laquijano</author>
    <author>FREDY</author>
  </authors>
  <commentList>
    <comment ref="L16" authorId="0">
      <text>
        <r>
          <rPr>
            <b/>
            <sz val="8"/>
            <rFont val="Tahoma"/>
            <family val="2"/>
          </rPr>
          <t>Consignar la fecha (dia-mes-año) de subscripción del pan en la celda demarcada</t>
        </r>
      </text>
    </comment>
    <comment ref="A18" authorId="1">
      <text>
        <r>
          <rPr>
            <b/>
            <sz val="8"/>
            <rFont val="Tahoma"/>
            <family val="2"/>
          </rPr>
          <t>Numero de orden del hallazgo en el informe ( cuando una accion correctiva agrupa varios hallazgos pueden relacionarse en las celdas los numeros correspondientes )  relacionarse)</t>
        </r>
        <r>
          <rPr>
            <sz val="8"/>
            <rFont val="Tahoma"/>
            <family val="2"/>
          </rPr>
          <t xml:space="preserve">
</t>
        </r>
      </text>
    </comment>
    <comment ref="B18" authorId="1">
      <text>
        <r>
          <rPr>
            <b/>
            <sz val="8"/>
            <rFont val="Tahoma"/>
            <family val="2"/>
          </rPr>
          <t xml:space="preserve">Corresponde a la clasificación esteblecida por la CGR según la naturaleza del hallazgo y su origen en las diferentes áreas de la administración </t>
        </r>
        <r>
          <rPr>
            <sz val="8"/>
            <rFont val="Tahoma"/>
            <family val="2"/>
          </rPr>
          <t xml:space="preserve">
</t>
        </r>
      </text>
    </comment>
    <comment ref="F18" authorId="1">
      <text>
        <r>
          <rPr>
            <b/>
            <sz val="8"/>
            <rFont val="Tahoma"/>
            <family val="2"/>
          </rPr>
          <t>Es la accón (correctiva y/o preventiva) que adopta la entidad para subsanar o corregir la causa que genera el  hallazgo</t>
        </r>
        <r>
          <rPr>
            <sz val="8"/>
            <rFont val="Tahoma"/>
            <family val="2"/>
          </rPr>
          <t xml:space="preserve">
</t>
        </r>
      </text>
    </comment>
    <comment ref="G18" authorId="1">
      <text>
        <r>
          <rPr>
            <b/>
            <sz val="8"/>
            <rFont val="Tahoma"/>
            <family val="2"/>
          </rPr>
          <t xml:space="preserve">Propósito que tiene el cumplir con la acción emprendida para corregir o prevenir las situaciones que se derivan de los hallazgos </t>
        </r>
        <r>
          <rPr>
            <sz val="8"/>
            <rFont val="Tahoma"/>
            <family val="2"/>
          </rPr>
          <t xml:space="preserve">
</t>
        </r>
      </text>
    </comment>
    <comment ref="H18" authorId="1">
      <text>
        <r>
          <rPr>
            <b/>
            <sz val="8"/>
            <rFont val="Tahoma"/>
            <family val="2"/>
          </rPr>
          <t>Pasos cuantificables que permitan medir el avance y cumplimiento de la acción de mejoramiento.
Sepueden incluir tantas filas como metas sean necesarios.</t>
        </r>
      </text>
    </comment>
    <comment ref="I18" authorId="1">
      <text>
        <r>
          <rPr>
            <b/>
            <sz val="8"/>
            <rFont val="Tahoma"/>
            <family val="2"/>
          </rPr>
          <t xml:space="preserve">Nombre de la unidad de medida que se  utiliza para medir el grado de avance de la meta (unidades o porcentaje) y definición
 de la actividad a realizar   
</t>
        </r>
      </text>
    </comment>
    <comment ref="J18" authorId="1">
      <text>
        <r>
          <rPr>
            <b/>
            <sz val="8"/>
            <rFont val="Tahoma"/>
            <family val="2"/>
          </rPr>
          <t xml:space="preserve">Volumen o tamaño de la meta, establecido en unidades o porcentajes. 
</t>
        </r>
      </text>
    </comment>
    <comment ref="K18" authorId="1">
      <text>
        <r>
          <rPr>
            <b/>
            <sz val="8"/>
            <rFont val="Tahoma"/>
            <family val="2"/>
          </rPr>
          <t xml:space="preserve">Fecha programada para la iniciación de cada meta </t>
        </r>
        <r>
          <rPr>
            <sz val="8"/>
            <rFont val="Tahoma"/>
            <family val="2"/>
          </rPr>
          <t xml:space="preserve">
</t>
        </r>
      </text>
    </comment>
    <comment ref="L18" authorId="1">
      <text>
        <r>
          <rPr>
            <b/>
            <sz val="8"/>
            <rFont val="Tahoma"/>
            <family val="2"/>
          </rPr>
          <t xml:space="preserve">Fecha programada para la terminación de cada meta </t>
        </r>
      </text>
    </comment>
    <comment ref="M18" authorId="1">
      <text>
        <r>
          <rPr>
            <b/>
            <sz val="8"/>
            <rFont val="Tahoma"/>
            <family val="2"/>
          </rPr>
          <t xml:space="preserve">La hoja calcula automáticamente el plazo de duración de la acción de mejoramiento teniendo en cuenta las fechas de incio y terminación de la meta.
</t>
        </r>
      </text>
    </comment>
    <comment ref="N18" authorId="0">
      <text>
        <r>
          <rPr>
            <b/>
            <sz val="8"/>
            <rFont val="Tahoma"/>
            <family val="2"/>
          </rPr>
          <t xml:space="preserve">Nombre de la Dependencia (s) responsable por el cumplimiento de la meta
</t>
        </r>
      </text>
    </comment>
    <comment ref="L29" authorId="2">
      <text>
        <r>
          <rPr>
            <b/>
            <sz val="9"/>
            <rFont val="Tahoma"/>
            <family val="2"/>
          </rPr>
          <t>FREDY:</t>
        </r>
        <r>
          <rPr>
            <sz val="9"/>
            <rFont val="Tahoma"/>
            <family val="2"/>
          </rPr>
          <t xml:space="preserve">
</t>
        </r>
      </text>
    </comment>
    <comment ref="L31" authorId="2">
      <text>
        <r>
          <rPr>
            <b/>
            <sz val="9"/>
            <rFont val="Tahoma"/>
            <family val="2"/>
          </rPr>
          <t>FREDY:</t>
        </r>
        <r>
          <rPr>
            <sz val="9"/>
            <rFont val="Tahoma"/>
            <family val="2"/>
          </rPr>
          <t xml:space="preserve">
</t>
        </r>
      </text>
    </comment>
    <comment ref="A26" authorId="1">
      <text>
        <r>
          <rPr>
            <b/>
            <sz val="8"/>
            <rFont val="Tahoma"/>
            <family val="2"/>
          </rPr>
          <t>Numero de orden del hallazgo en el informe ( cuando una accion correctiva agrupa varios hallazgos pueden relacionarse en las celdas los numeros correspondientes )  relacionarse)</t>
        </r>
        <r>
          <rPr>
            <sz val="8"/>
            <rFont val="Tahoma"/>
            <family val="2"/>
          </rPr>
          <t xml:space="preserve">
</t>
        </r>
      </text>
    </comment>
    <comment ref="B26" authorId="1">
      <text>
        <r>
          <rPr>
            <b/>
            <sz val="8"/>
            <rFont val="Tahoma"/>
            <family val="2"/>
          </rPr>
          <t xml:space="preserve">Corresponde a la clasificación esteblecida por la CGR según la naturaleza del hallazgo y su origen en las diferentes áreas de la administración </t>
        </r>
        <r>
          <rPr>
            <sz val="8"/>
            <rFont val="Tahoma"/>
            <family val="2"/>
          </rPr>
          <t xml:space="preserve">
</t>
        </r>
      </text>
    </comment>
    <comment ref="F26" authorId="1">
      <text>
        <r>
          <rPr>
            <b/>
            <sz val="8"/>
            <rFont val="Tahoma"/>
            <family val="2"/>
          </rPr>
          <t>Es la accón (correctiva y/o preventiva) que adopta la entidad para subsanar o corregir la causa que genera el  hallazgo</t>
        </r>
        <r>
          <rPr>
            <sz val="8"/>
            <rFont val="Tahoma"/>
            <family val="2"/>
          </rPr>
          <t xml:space="preserve">
</t>
        </r>
      </text>
    </comment>
    <comment ref="G26" authorId="1">
      <text>
        <r>
          <rPr>
            <b/>
            <sz val="8"/>
            <rFont val="Tahoma"/>
            <family val="2"/>
          </rPr>
          <t xml:space="preserve">Propósito que tiene el cumplir con la acción emprendida para corregir o prevenir las situaciones que se derivan de los hallazgos </t>
        </r>
        <r>
          <rPr>
            <sz val="8"/>
            <rFont val="Tahoma"/>
            <family val="2"/>
          </rPr>
          <t xml:space="preserve">
</t>
        </r>
      </text>
    </comment>
    <comment ref="H26" authorId="1">
      <text>
        <r>
          <rPr>
            <b/>
            <sz val="8"/>
            <rFont val="Tahoma"/>
            <family val="2"/>
          </rPr>
          <t>Pasos cuantificables que permitan medir el avance y cumplimiento de la acción de mejoramiento.
Sepueden incluir tantas filas como metas sean necesarios.</t>
        </r>
      </text>
    </comment>
    <comment ref="I26" authorId="1">
      <text>
        <r>
          <rPr>
            <b/>
            <sz val="8"/>
            <rFont val="Tahoma"/>
            <family val="2"/>
          </rPr>
          <t xml:space="preserve">Nombre de la unidad de medida que se  utiliza para medir el grado de avance de la meta (unidades o porcentaje) y definición
 de la actividad a realizar   
</t>
        </r>
      </text>
    </comment>
    <comment ref="J26" authorId="1">
      <text>
        <r>
          <rPr>
            <b/>
            <sz val="8"/>
            <rFont val="Tahoma"/>
            <family val="2"/>
          </rPr>
          <t xml:space="preserve">Volumen o tamaño de la meta, establecido en unidades o porcentajes. 
</t>
        </r>
      </text>
    </comment>
    <comment ref="K26" authorId="1">
      <text>
        <r>
          <rPr>
            <b/>
            <sz val="8"/>
            <rFont val="Tahoma"/>
            <family val="2"/>
          </rPr>
          <t xml:space="preserve">Fecha programada para la iniciación de cada meta </t>
        </r>
        <r>
          <rPr>
            <sz val="8"/>
            <rFont val="Tahoma"/>
            <family val="2"/>
          </rPr>
          <t xml:space="preserve">
</t>
        </r>
      </text>
    </comment>
    <comment ref="L26" authorId="1">
      <text>
        <r>
          <rPr>
            <b/>
            <sz val="8"/>
            <rFont val="Tahoma"/>
            <family val="2"/>
          </rPr>
          <t xml:space="preserve">Fecha programada para la terminación de cada meta </t>
        </r>
      </text>
    </comment>
    <comment ref="M26" authorId="1">
      <text>
        <r>
          <rPr>
            <b/>
            <sz val="8"/>
            <rFont val="Tahoma"/>
            <family val="2"/>
          </rPr>
          <t xml:space="preserve">La hoja calcula automáticamente el plazo de duración de la acción de mejoramiento teniendo en cuenta las fechas de incio y terminación de la meta.
</t>
        </r>
      </text>
    </comment>
    <comment ref="N26" authorId="0">
      <text>
        <r>
          <rPr>
            <b/>
            <sz val="8"/>
            <rFont val="Tahoma"/>
            <family val="2"/>
          </rPr>
          <t xml:space="preserve">Nombre de la Dependencia (s) responsable por el cumplimiento de la meta
</t>
        </r>
      </text>
    </comment>
    <comment ref="A30" authorId="1">
      <text>
        <r>
          <rPr>
            <b/>
            <sz val="8"/>
            <rFont val="Tahoma"/>
            <family val="2"/>
          </rPr>
          <t>Numero de orden del hallazgo en el informe ( cuando una accion correctiva agrupa varios hallazgos pueden relacionarse en las celdas los numeros correspondientes )  relacionarse)</t>
        </r>
        <r>
          <rPr>
            <sz val="8"/>
            <rFont val="Tahoma"/>
            <family val="2"/>
          </rPr>
          <t xml:space="preserve">
</t>
        </r>
      </text>
    </comment>
    <comment ref="B30" authorId="1">
      <text>
        <r>
          <rPr>
            <b/>
            <sz val="8"/>
            <rFont val="Tahoma"/>
            <family val="2"/>
          </rPr>
          <t xml:space="preserve">Corresponde a la clasificación esteblecida por la CGR según la naturaleza del hallazgo y su origen en las diferentes áreas de la administración </t>
        </r>
        <r>
          <rPr>
            <sz val="8"/>
            <rFont val="Tahoma"/>
            <family val="2"/>
          </rPr>
          <t xml:space="preserve">
</t>
        </r>
      </text>
    </comment>
    <comment ref="F30" authorId="1">
      <text>
        <r>
          <rPr>
            <b/>
            <sz val="8"/>
            <rFont val="Tahoma"/>
            <family val="2"/>
          </rPr>
          <t>Es la accón (correctiva y/o preventiva) que adopta la entidad para subsanar o corregir la causa que genera el  hallazgo</t>
        </r>
        <r>
          <rPr>
            <sz val="8"/>
            <rFont val="Tahoma"/>
            <family val="2"/>
          </rPr>
          <t xml:space="preserve">
</t>
        </r>
      </text>
    </comment>
    <comment ref="G30" authorId="1">
      <text>
        <r>
          <rPr>
            <b/>
            <sz val="8"/>
            <rFont val="Tahoma"/>
            <family val="2"/>
          </rPr>
          <t xml:space="preserve">Propósito que tiene el cumplir con la acción emprendida para corregir o prevenir las situaciones que se derivan de los hallazgos </t>
        </r>
        <r>
          <rPr>
            <sz val="8"/>
            <rFont val="Tahoma"/>
            <family val="2"/>
          </rPr>
          <t xml:space="preserve">
</t>
        </r>
      </text>
    </comment>
    <comment ref="H30" authorId="1">
      <text>
        <r>
          <rPr>
            <b/>
            <sz val="8"/>
            <rFont val="Tahoma"/>
            <family val="2"/>
          </rPr>
          <t>Pasos cuantificables que permitan medir el avance y cumplimiento de la acción de mejoramiento.
Sepueden incluir tantas filas como metas sean necesarios.</t>
        </r>
      </text>
    </comment>
    <comment ref="I30" authorId="1">
      <text>
        <r>
          <rPr>
            <b/>
            <sz val="8"/>
            <rFont val="Tahoma"/>
            <family val="2"/>
          </rPr>
          <t xml:space="preserve">Nombre de la unidad de medida que se  utiliza para medir el grado de avance de la meta (unidades o porcentaje) y definición
 de la actividad a realizar   
</t>
        </r>
      </text>
    </comment>
    <comment ref="J30" authorId="1">
      <text>
        <r>
          <rPr>
            <b/>
            <sz val="8"/>
            <rFont val="Tahoma"/>
            <family val="2"/>
          </rPr>
          <t xml:space="preserve">Volumen o tamaño de la meta, establecido en unidades o porcentajes. 
</t>
        </r>
      </text>
    </comment>
    <comment ref="K30" authorId="1">
      <text>
        <r>
          <rPr>
            <b/>
            <sz val="8"/>
            <rFont val="Tahoma"/>
            <family val="2"/>
          </rPr>
          <t xml:space="preserve">Fecha programada para la iniciación de cada meta </t>
        </r>
        <r>
          <rPr>
            <sz val="8"/>
            <rFont val="Tahoma"/>
            <family val="2"/>
          </rPr>
          <t xml:space="preserve">
</t>
        </r>
      </text>
    </comment>
    <comment ref="L30" authorId="1">
      <text>
        <r>
          <rPr>
            <b/>
            <sz val="8"/>
            <rFont val="Tahoma"/>
            <family val="2"/>
          </rPr>
          <t xml:space="preserve">Fecha programada para la terminación de cada meta </t>
        </r>
      </text>
    </comment>
    <comment ref="M30" authorId="1">
      <text>
        <r>
          <rPr>
            <b/>
            <sz val="8"/>
            <rFont val="Tahoma"/>
            <family val="2"/>
          </rPr>
          <t xml:space="preserve">La hoja calcula automáticamente el plazo de duración de la acción de mejoramiento teniendo en cuenta las fechas de incio y terminación de la meta.
</t>
        </r>
      </text>
    </comment>
    <comment ref="N30" authorId="0">
      <text>
        <r>
          <rPr>
            <b/>
            <sz val="8"/>
            <rFont val="Tahoma"/>
            <family val="2"/>
          </rPr>
          <t xml:space="preserve">Nombre de la Dependencia (s) responsable por el cumplimiento de la meta
</t>
        </r>
      </text>
    </comment>
    <comment ref="A34" authorId="1">
      <text>
        <r>
          <rPr>
            <b/>
            <sz val="8"/>
            <rFont val="Tahoma"/>
            <family val="2"/>
          </rPr>
          <t>Numero de orden del hallazgo en el informe ( cuando una accion correctiva agrupa varios hallazgos pueden relacionarse en las celdas los numeros correspondientes )  relacionarse)</t>
        </r>
        <r>
          <rPr>
            <sz val="8"/>
            <rFont val="Tahoma"/>
            <family val="2"/>
          </rPr>
          <t xml:space="preserve">
</t>
        </r>
      </text>
    </comment>
    <comment ref="B34" authorId="1">
      <text>
        <r>
          <rPr>
            <b/>
            <sz val="8"/>
            <rFont val="Tahoma"/>
            <family val="2"/>
          </rPr>
          <t xml:space="preserve">Corresponde a la clasificación esteblecida por la CGR según la naturaleza del hallazgo y su origen en las diferentes áreas de la administración </t>
        </r>
        <r>
          <rPr>
            <sz val="8"/>
            <rFont val="Tahoma"/>
            <family val="2"/>
          </rPr>
          <t xml:space="preserve">
</t>
        </r>
      </text>
    </comment>
    <comment ref="F34" authorId="1">
      <text>
        <r>
          <rPr>
            <b/>
            <sz val="8"/>
            <rFont val="Tahoma"/>
            <family val="2"/>
          </rPr>
          <t>Es la accón (correctiva y/o preventiva) que adopta la entidad para subsanar o corregir la causa que genera el  hallazgo</t>
        </r>
        <r>
          <rPr>
            <sz val="8"/>
            <rFont val="Tahoma"/>
            <family val="2"/>
          </rPr>
          <t xml:space="preserve">
</t>
        </r>
      </text>
    </comment>
    <comment ref="G34" authorId="1">
      <text>
        <r>
          <rPr>
            <b/>
            <sz val="8"/>
            <rFont val="Tahoma"/>
            <family val="2"/>
          </rPr>
          <t xml:space="preserve">Propósito que tiene el cumplir con la acción emprendida para corregir o prevenir las situaciones que se derivan de los hallazgos </t>
        </r>
        <r>
          <rPr>
            <sz val="8"/>
            <rFont val="Tahoma"/>
            <family val="2"/>
          </rPr>
          <t xml:space="preserve">
</t>
        </r>
      </text>
    </comment>
    <comment ref="H34" authorId="1">
      <text>
        <r>
          <rPr>
            <b/>
            <sz val="8"/>
            <rFont val="Tahoma"/>
            <family val="2"/>
          </rPr>
          <t>Pasos cuantificables que permitan medir el avance y cumplimiento de la acción de mejoramiento.
Sepueden incluir tantas filas como metas sean necesarios.</t>
        </r>
      </text>
    </comment>
    <comment ref="I34" authorId="1">
      <text>
        <r>
          <rPr>
            <b/>
            <sz val="8"/>
            <rFont val="Tahoma"/>
            <family val="2"/>
          </rPr>
          <t xml:space="preserve">Nombre de la unidad de medida que se  utiliza para medir el grado de avance de la meta (unidades o porcentaje) y definición
 de la actividad a realizar   
</t>
        </r>
      </text>
    </comment>
    <comment ref="J34" authorId="1">
      <text>
        <r>
          <rPr>
            <b/>
            <sz val="8"/>
            <rFont val="Tahoma"/>
            <family val="2"/>
          </rPr>
          <t xml:space="preserve">Volumen o tamaño de la meta, establecido en unidades o porcentajes. 
</t>
        </r>
      </text>
    </comment>
    <comment ref="K34" authorId="1">
      <text>
        <r>
          <rPr>
            <b/>
            <sz val="8"/>
            <rFont val="Tahoma"/>
            <family val="2"/>
          </rPr>
          <t xml:space="preserve">Fecha programada para la iniciación de cada meta </t>
        </r>
        <r>
          <rPr>
            <sz val="8"/>
            <rFont val="Tahoma"/>
            <family val="2"/>
          </rPr>
          <t xml:space="preserve">
</t>
        </r>
      </text>
    </comment>
    <comment ref="L34" authorId="1">
      <text>
        <r>
          <rPr>
            <b/>
            <sz val="8"/>
            <rFont val="Tahoma"/>
            <family val="2"/>
          </rPr>
          <t xml:space="preserve">Fecha programada para la terminación de cada meta </t>
        </r>
      </text>
    </comment>
    <comment ref="M34" authorId="1">
      <text>
        <r>
          <rPr>
            <b/>
            <sz val="8"/>
            <rFont val="Tahoma"/>
            <family val="2"/>
          </rPr>
          <t xml:space="preserve">La hoja calcula automáticamente el plazo de duración de la acción de mejoramiento teniendo en cuenta las fechas de incio y terminación de la meta.
</t>
        </r>
      </text>
    </comment>
    <comment ref="N34" authorId="0">
      <text>
        <r>
          <rPr>
            <b/>
            <sz val="8"/>
            <rFont val="Tahoma"/>
            <family val="2"/>
          </rPr>
          <t xml:space="preserve">Nombre de la Dependencia (s) responsable por el cumplimiento de la meta
</t>
        </r>
      </text>
    </comment>
    <comment ref="A38" authorId="1">
      <text>
        <r>
          <rPr>
            <b/>
            <sz val="8"/>
            <rFont val="Tahoma"/>
            <family val="2"/>
          </rPr>
          <t>Numero de orden del hallazgo en el informe ( cuando una accion correctiva agrupa varios hallazgos pueden relacionarse en las celdas los numeros correspondientes )  relacionarse)</t>
        </r>
        <r>
          <rPr>
            <sz val="8"/>
            <rFont val="Tahoma"/>
            <family val="2"/>
          </rPr>
          <t xml:space="preserve">
</t>
        </r>
      </text>
    </comment>
    <comment ref="B38" authorId="1">
      <text>
        <r>
          <rPr>
            <b/>
            <sz val="8"/>
            <rFont val="Tahoma"/>
            <family val="2"/>
          </rPr>
          <t xml:space="preserve">Corresponde a la clasificación esteblecida por la CGR según la naturaleza del hallazgo y su origen en las diferentes áreas de la administración </t>
        </r>
        <r>
          <rPr>
            <sz val="8"/>
            <rFont val="Tahoma"/>
            <family val="2"/>
          </rPr>
          <t xml:space="preserve">
</t>
        </r>
      </text>
    </comment>
    <comment ref="F38" authorId="1">
      <text>
        <r>
          <rPr>
            <b/>
            <sz val="8"/>
            <rFont val="Tahoma"/>
            <family val="2"/>
          </rPr>
          <t>Es la accón (correctiva y/o preventiva) que adopta la entidad para subsanar o corregir la causa que genera el  hallazgo</t>
        </r>
        <r>
          <rPr>
            <sz val="8"/>
            <rFont val="Tahoma"/>
            <family val="2"/>
          </rPr>
          <t xml:space="preserve">
</t>
        </r>
      </text>
    </comment>
    <comment ref="G38" authorId="1">
      <text>
        <r>
          <rPr>
            <b/>
            <sz val="8"/>
            <rFont val="Tahoma"/>
            <family val="2"/>
          </rPr>
          <t xml:space="preserve">Propósito que tiene el cumplir con la acción emprendida para corregir o prevenir las situaciones que se derivan de los hallazgos </t>
        </r>
        <r>
          <rPr>
            <sz val="8"/>
            <rFont val="Tahoma"/>
            <family val="2"/>
          </rPr>
          <t xml:space="preserve">
</t>
        </r>
      </text>
    </comment>
    <comment ref="H38" authorId="1">
      <text>
        <r>
          <rPr>
            <b/>
            <sz val="8"/>
            <rFont val="Tahoma"/>
            <family val="2"/>
          </rPr>
          <t>Pasos cuantificables que permitan medir el avance y cumplimiento de la acción de mejoramiento.
Sepueden incluir tantas filas como metas sean necesarios.</t>
        </r>
      </text>
    </comment>
    <comment ref="I38" authorId="1">
      <text>
        <r>
          <rPr>
            <b/>
            <sz val="8"/>
            <rFont val="Tahoma"/>
            <family val="2"/>
          </rPr>
          <t xml:space="preserve">Nombre de la unidad de medida que se  utiliza para medir el grado de avance de la meta (unidades o porcentaje) y definición
 de la actividad a realizar   
</t>
        </r>
      </text>
    </comment>
    <comment ref="J38" authorId="1">
      <text>
        <r>
          <rPr>
            <b/>
            <sz val="8"/>
            <rFont val="Tahoma"/>
            <family val="2"/>
          </rPr>
          <t xml:space="preserve">Volumen o tamaño de la meta, establecido en unidades o porcentajes. 
</t>
        </r>
      </text>
    </comment>
    <comment ref="K38" authorId="1">
      <text>
        <r>
          <rPr>
            <b/>
            <sz val="8"/>
            <rFont val="Tahoma"/>
            <family val="2"/>
          </rPr>
          <t xml:space="preserve">Fecha programada para la iniciación de cada meta </t>
        </r>
        <r>
          <rPr>
            <sz val="8"/>
            <rFont val="Tahoma"/>
            <family val="2"/>
          </rPr>
          <t xml:space="preserve">
</t>
        </r>
      </text>
    </comment>
    <comment ref="L38" authorId="1">
      <text>
        <r>
          <rPr>
            <b/>
            <sz val="8"/>
            <rFont val="Tahoma"/>
            <family val="2"/>
          </rPr>
          <t xml:space="preserve">Fecha programada para la terminación de cada meta </t>
        </r>
      </text>
    </comment>
    <comment ref="M38" authorId="1">
      <text>
        <r>
          <rPr>
            <b/>
            <sz val="8"/>
            <rFont val="Tahoma"/>
            <family val="2"/>
          </rPr>
          <t xml:space="preserve">La hoja calcula automáticamente el plazo de duración de la acción de mejoramiento teniendo en cuenta las fechas de incio y terminación de la meta.
</t>
        </r>
      </text>
    </comment>
    <comment ref="N38" authorId="0">
      <text>
        <r>
          <rPr>
            <b/>
            <sz val="8"/>
            <rFont val="Tahoma"/>
            <family val="2"/>
          </rPr>
          <t xml:space="preserve">Nombre de la Dependencia (s) responsable por el cumplimiento de la meta
</t>
        </r>
      </text>
    </comment>
  </commentList>
</comments>
</file>

<file path=xl/comments2.xml><?xml version="1.0" encoding="utf-8"?>
<comments xmlns="http://schemas.openxmlformats.org/spreadsheetml/2006/main">
  <authors>
    <author>jmzambrano</author>
    <author>laquijano</author>
  </authors>
  <commentList>
    <comment ref="S10" authorId="0">
      <text>
        <r>
          <rPr>
            <b/>
            <sz val="8"/>
            <rFont val="Tahoma"/>
            <family val="2"/>
          </rPr>
          <t>Fecha (dia-mes-año) de subscripción del plan de Mejoramiento.</t>
        </r>
      </text>
    </comment>
    <comment ref="A12" authorId="1">
      <text>
        <r>
          <rPr>
            <b/>
            <sz val="8"/>
            <rFont val="Tahoma"/>
            <family val="2"/>
          </rPr>
          <t>Numero de orden del hallazgo en el informe ( cuando una accion correctiva agrupa varios hallazgos pueden relacionarse en las celdas los numeros correspondientes )  relacionarse)</t>
        </r>
        <r>
          <rPr>
            <sz val="8"/>
            <rFont val="Tahoma"/>
            <family val="2"/>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2"/>
          </rPr>
          <t xml:space="preserve">
</t>
        </r>
      </text>
    </comment>
    <comment ref="F12" authorId="1">
      <text>
        <r>
          <rPr>
            <b/>
            <sz val="8"/>
            <rFont val="Tahoma"/>
            <family val="2"/>
          </rPr>
          <t>Es la accón (correctiva y/o preventiva) que adopta la entidad para subsanar o corregir la causa que genera el  hallazgo</t>
        </r>
        <r>
          <rPr>
            <sz val="8"/>
            <rFont val="Tahoma"/>
            <family val="2"/>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2"/>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2"/>
          </rPr>
          <t xml:space="preserve">Fecha programada para la iniciación de cada meta </t>
        </r>
        <r>
          <rPr>
            <sz val="8"/>
            <rFont val="Tahoma"/>
            <family val="2"/>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2"/>
          </rPr>
          <t xml:space="preserve">
</t>
        </r>
      </text>
    </comment>
    <comment ref="S11" authorId="0">
      <text>
        <r>
          <rPr>
            <b/>
            <sz val="8"/>
            <rFont val="Tahoma"/>
            <family val="2"/>
          </rPr>
          <t>Fecha (dia-mes-año) de evaluación 
del plan de mejoramiento.</t>
        </r>
      </text>
    </comment>
  </commentList>
</comments>
</file>

<file path=xl/sharedStrings.xml><?xml version="1.0" encoding="utf-8"?>
<sst xmlns="http://schemas.openxmlformats.org/spreadsheetml/2006/main" count="303" uniqueCount="197">
  <si>
    <t xml:space="preserve">Entidad: </t>
  </si>
  <si>
    <t xml:space="preserve">Representante Legal:  </t>
  </si>
  <si>
    <t>Perídodos fiscales que cubre</t>
  </si>
  <si>
    <t xml:space="preserve">Modalidad de Auditoría:Gubernamental con enfoque Integral modalidad Especial SGP Educaciòn </t>
  </si>
  <si>
    <t>NIT:</t>
  </si>
  <si>
    <t>Código hallazgo</t>
  </si>
  <si>
    <t>Objetivo</t>
  </si>
  <si>
    <t>Fecha iniciación Metas</t>
  </si>
  <si>
    <t>Fecha terminación Metas</t>
  </si>
  <si>
    <t xml:space="preserve">Informe presentado a la Contraloría General de la República </t>
  </si>
  <si>
    <r>
      <t>Descripción hallazgo (</t>
    </r>
    <r>
      <rPr>
        <sz val="8"/>
        <rFont val="Arial"/>
        <family val="2"/>
      </rPr>
      <t>No mas de 50 palabras</t>
    </r>
    <r>
      <rPr>
        <b/>
        <sz val="10"/>
        <rFont val="Arial"/>
        <family val="2"/>
      </rPr>
      <t xml:space="preserve">) </t>
    </r>
  </si>
  <si>
    <t xml:space="preserve"> INFORMACIÓN SOBRE LOS PLANES DE MEJORAMIENTO </t>
  </si>
  <si>
    <t>Descripción de las Metas</t>
  </si>
  <si>
    <t xml:space="preserve">Porcentaje de Avance fisico de ejecución de las metas  </t>
  </si>
  <si>
    <t xml:space="preserve">Avance físico de ejecución de las metas  </t>
  </si>
  <si>
    <t xml:space="preserve">Plazo en semanas de las Meta </t>
  </si>
  <si>
    <t>Puntaje  Logrado  por las metas metas  (Poi)</t>
  </si>
  <si>
    <t xml:space="preserve">Puntaje Logrado por las metas  Vencidas (POMVi)  </t>
  </si>
  <si>
    <t>Puntaje atribuido metas vencidas</t>
  </si>
  <si>
    <t xml:space="preserve">Numero consecutivo del hallazgo </t>
  </si>
  <si>
    <t xml:space="preserve">Columnas de calculo automático </t>
  </si>
  <si>
    <t xml:space="preserve">Informacion suministrada en el informe de la CGR </t>
  </si>
  <si>
    <t xml:space="preserve">Celda con formato fecha: Día Mes Año </t>
  </si>
  <si>
    <t xml:space="preserve">Convenciones: </t>
  </si>
  <si>
    <t>FORMATO No 1</t>
  </si>
  <si>
    <t>Fecha de Suscripción:</t>
  </si>
  <si>
    <t>Causa del hallazgo</t>
  </si>
  <si>
    <t>Efecto del hallazgo</t>
  </si>
  <si>
    <t>Acción de mejoramiento</t>
  </si>
  <si>
    <t>Para cualquier duda o aclaración puede dirigirse al siguiente correo: joyaga@contraloriagen.gov.co</t>
  </si>
  <si>
    <t>TOTALES</t>
  </si>
  <si>
    <t xml:space="preserve">SI </t>
  </si>
  <si>
    <t>NO</t>
  </si>
  <si>
    <t>Area Responsable</t>
  </si>
  <si>
    <t>Fecha de Evaluación:</t>
  </si>
  <si>
    <t>Fila de Totales</t>
  </si>
  <si>
    <t>Evaluación del Plan de Mejoramiento</t>
  </si>
  <si>
    <t>Puntajes base de Evaluación:</t>
  </si>
  <si>
    <t>Puntaje base de evalaluación de cumplimiento</t>
  </si>
  <si>
    <t>Puntaje base de evaluación de avance</t>
  </si>
  <si>
    <t>Cumplimiento del Plan de Mejoramiento</t>
  </si>
  <si>
    <t>Avance del plan de Mejoramiento</t>
  </si>
  <si>
    <t>PBEC</t>
  </si>
  <si>
    <t>PBEA</t>
  </si>
  <si>
    <t>AP =  POMi / PBEA</t>
  </si>
  <si>
    <t>CPM = POMMVi / PBEC</t>
  </si>
  <si>
    <t>Unidad de Medida de la Meta</t>
  </si>
  <si>
    <t>Denominación de la Unidad de medida de la Meta</t>
  </si>
  <si>
    <t>FORMATO No 2</t>
  </si>
  <si>
    <t>Efectividad de la acción</t>
  </si>
  <si>
    <t xml:space="preserve"> </t>
  </si>
  <si>
    <r>
      <t>Descripción hallazgo (</t>
    </r>
    <r>
      <rPr>
        <sz val="12"/>
        <rFont val="Arial"/>
        <family val="2"/>
      </rPr>
      <t>No mas de 50 palabras</t>
    </r>
    <r>
      <rPr>
        <b/>
        <sz val="12"/>
        <rFont val="Arial"/>
        <family val="2"/>
      </rPr>
      <t xml:space="preserve">) </t>
    </r>
  </si>
  <si>
    <t xml:space="preserve">Se pudo verificar que en la contratación celebrada para la vigencia 2008 se encontraron las siguientes inconsistencias en el cruce de base de datos: 
·Se pudo constatar que en la contratación celebrada en la vigencia 2008 existen Veintinueve (29) personas pertenecientes a las EPS-S, que estando fallecidas aparecen activas en las bases de datos de la  EPS-s ESS133 (11), ESS207(08), EPS033(10), por un valor inicial de $7 millones. 
Se determinó la existencia de Quinientos Treinta y Tres (533) personas por un valor inicial de $129 Millones, las cuales aparecen afiliadas al régimen subsidiado y así mismo al contributivo.Se determinó la existencia de Ochenta y Siete (87) personas por un valor Inicial de $21 Millones, que aparecen afiliadas al régimen subsidiado en distintas EPS-s, Se determinó la existencia de Diez (10) personas; por un valor inicial de $2.4 millones, en la contratación celebrada en la vigencia 2008, las cuales aparecen afiliadas al régimen subsidiado y así mismo al contributivo. .
· En la contratación celebrada en la vigencia 2008 se determinó la existencia de Ochenta y Ocho (88) personas por un valor inicial de $10.6 Millones. las cuales aparecen afiliadas al régimen subsidiado y así mismo al contributivo,  </t>
  </si>
  <si>
    <t>Todas las anteriores situaciones se deben  a la falta de control en la depuración y actualización de la base de datos</t>
  </si>
  <si>
    <t>Generando posible desfase de recursos que podrían afectar la inversión social, lo anterior permitiría el doble reconocimiento por UPC-S, violando presuntamente el artículo 32 del Acuerdo 244 de 01 de abril de 2003, del Consejo Nacional de Seguridad Social</t>
  </si>
  <si>
    <t>Depuracion de base de datos a través de cruces de la misma y exclusión definitiva de beneficiarios a por medio  de actos administrativos. ( anexo ).    Al momento de la suscripción de las actas de liquidación de los contratos , se solicitará la devolución o descuento de las UPC subsidiadas recibidas en exceso por parte de las EPS subsidiadas.</t>
  </si>
  <si>
    <t>Lograr el 100 % de la depuración de la base de datos del regimen Subsidiado.</t>
  </si>
  <si>
    <t>14 de marzo de 2010</t>
  </si>
  <si>
    <t>Multiafiliados y fallecidos identificados en la base de datos</t>
  </si>
  <si>
    <t>NIT: 800026685-1</t>
  </si>
  <si>
    <t>FRANKLIN JOSE CARMONA CORTINA</t>
  </si>
  <si>
    <t>REPÚBLICA DE COLOMBIA</t>
  </si>
  <si>
    <t>ALCALDÍA MUNICIPAL</t>
  </si>
  <si>
    <t>San Jacinto Bolívar</t>
  </si>
  <si>
    <t>Teléfono 6868153 Fax (095) 6868069</t>
  </si>
  <si>
    <t>NIT. 800026685-1</t>
  </si>
  <si>
    <t>xxx</t>
  </si>
  <si>
    <t>100% Número de multiafiliados y fallecidos / totalidad de afiliados en base de datos.</t>
  </si>
  <si>
    <t>2).   Expedición de actos administrativos de exclusión y reemplazo.</t>
  </si>
  <si>
    <t xml:space="preserve"> 3). Suscripción de actas de liquidación con los descuentos por multiafiliados y fallecidos. </t>
  </si>
  <si>
    <t>1). Identificar y verificar cada una de las multiafiliaciones y fallecidos detectadas en el cruce de base de datos.</t>
  </si>
  <si>
    <t>Representante Legal: Hernando José Buelvas Leiva</t>
  </si>
  <si>
    <t>Municipio de San Jacinto Bolívar</t>
  </si>
  <si>
    <t xml:space="preserve">Modalidad de Auditoría:Gubernamental con enfoque Integral modalidad Especial </t>
  </si>
  <si>
    <t>Informe presentado a la Contraloría Departamental de Bolívar</t>
  </si>
  <si>
    <t>Afecta la realidad y la razonabilidad de los estados contables y financieros de la entidad.</t>
  </si>
  <si>
    <t>Efectuada la comparación entre los ingresos recaudados según recibos de caja y las conciliaciones realizadas según extractos bancarios, se pudo evidencias que en algunos meses los ingresos reportados en los recibos de caja son muy inferiores a los consignados en los bancos.</t>
  </si>
  <si>
    <t>Falta de acciones de carácter administrativo para depurar la información y el manejo de cuentas bancarias.</t>
  </si>
  <si>
    <t>La situación anterior, se origina en la falta de conciliación de las cifras entre los reportes presupuestales y lo realmente recaudado.</t>
  </si>
  <si>
    <t>Lo anterior, debido a la consignación incompleta de los ingresos manejados, presentándose diferencias entre los ingresos en efectivo y los ingresos consignados.</t>
  </si>
  <si>
    <t>La comisión auditora mediante oficios de mayo 17 (110-AF 022025), 30 y junio 26 de 2012, solicitó a la Alcaldía Municipal la relación de las cuentas bancarias que se manejaron durante la vigencia 2011, la cual le fue entregada mediante oficio junio 7 de 2012  y en la cual se listaron un total de 12 cuentas. Sin embargo, al revisar los extractos bancarios de la misma vigencia se pudo determinar que en realidad la Alcaldía Municipal maneja un total de 101 cuentas, muchas de las cuales no se encuentran activas o con movimientos . De igual manera se pudo determinar que en la entidad no reposan los extractos bancarios de la totalidad de las cuentas bancarias.</t>
  </si>
  <si>
    <t>Afecta la efectividad y la oportunidad de los controles aplicados al sistema contable de la entidad.</t>
  </si>
  <si>
    <t>A las cuentas bancarias, donde se manejan los recursos del Sistema General de Participaciones , les efectúan los descuentos por concepto de gravamen a los movimientos financieros.</t>
  </si>
  <si>
    <t>Fallas en los procedimientos de gestión y control por parte de la administración para que no se realicen estos descuentos.</t>
  </si>
  <si>
    <t>Debido a las debilidades presentadas en el ejercicio del control interno de la dependencia.</t>
  </si>
  <si>
    <t>presunto detrimento al patrimonio del estado por concepto de pagos adicionales  de intereses de mora y sanciones en la suma de $27.324.000.oo</t>
  </si>
  <si>
    <t>Revisadas las declaraciones y pagos por concepto de retenciones en la fuente se pudo determinar que se declararon  y se cancelaron estas retenciones hasta el mes de septiembre, y la mayoría de estos pagos fueron realizados de manera extemporánea.</t>
  </si>
  <si>
    <t>Revisados los comprobantes de egresos de la vigencia 2011, tomados en la muestra, se pudo observar que algunos de ellos no cuentan con los soportes legales que conllevaran a su debido pago.</t>
  </si>
  <si>
    <t>Fallas en la aplicación de procedimientos en Tesorería.</t>
  </si>
  <si>
    <t>Presunto detrimento al patrimonio del estado por efectuar pagos sin el lleno de los requisitos legales en la suma de $61.850.000.oo. Incumplimiento lo normado en los artículos 3, 4, y 5 de la Ley 797 de 2003; artículo 1122 de 2007, artículos 112, 113 del Decreto 111 de 1996, Ley 734 de 2002.</t>
  </si>
  <si>
    <t>Se efectuaron pagos y no se elaboró el correspondiente documento soporte, evidenciándose debilidades en el sistema de control Interno, conllevando a que la entidad no cuente con sus archivos debidamente registrados y administrados.</t>
  </si>
  <si>
    <t>La Alcaldía Municipal facilitó un listado magnético de los pagos efectuados durante la vigencia auditada encontrándose  una diferencia numérica entre el número de transacciones o pagos efectuados y los comprobantes de egresos que reposan en el archivo de la Oficina Auditada.</t>
  </si>
  <si>
    <t>El auditor pudo constatar que en algunas de las carpetas de los contratos no reposan ciertos documentos que hacen parte de los mismos. Así mimo se observó que los documentos archivados no se encuentran en forma cronológica.</t>
  </si>
  <si>
    <t>Lo anterior debido a  falencias  en los controles de la función archivística de la entidad, incumpliendo lo establecido en la Ley 594 de 2000, y en especial el Acuerdo 042 del 31 de octubre de 2002.</t>
  </si>
  <si>
    <t>Situación que conlleva a que no se cuente con la información completa y necesaria para la evaluación de la contratación.</t>
  </si>
  <si>
    <t>Incumplimiento de las normas aplicables, evidenciando debilidades en el sistema de control interno y aplicabilidad de los procedimientos administrativos.</t>
  </si>
  <si>
    <t>Los contratos de prestación de servicios no cuentan con soporte alguno, tales como certificado de disponibilidad presupuestal, hoja de vida, certificado de cumplimiento, informe de actividades, y certificación de afiliación al régimen de seguridad social (Salud y Pensiones).</t>
  </si>
  <si>
    <t>Presuntas omisiones en los procesos contractuales y evidenciando un presunto detrimento al patrimonio del estado en la suma de $100.505.000.oo</t>
  </si>
  <si>
    <t>La Alcaldía Municipal no contaba a la fecha de la visita (Junio de 2012) con pólizas que aseguren las propiedades  y demás bienes de esa entidad contra posibles riesgos.</t>
  </si>
  <si>
    <t>Violación del artículo 48 numeral 63 de la ley 734 de 2002.</t>
  </si>
  <si>
    <t>Presunta comisión de falta gravísima por parte del mandatario, por violación a esta norma.</t>
  </si>
  <si>
    <t>Falta de aplicabilidad a los indicadores de gestión en la evaluación de planes y proyectos.</t>
  </si>
  <si>
    <t>Dificulta la medición de los estándares de cumplimiento en los planes, violando lo ordenado en la ley 152 de 1994.</t>
  </si>
  <si>
    <t>La falta de fortalecimiento y socialización en el Sistema de Control Interno.</t>
  </si>
  <si>
    <t>falta de implementación de algunos procesos en la entidad.</t>
  </si>
  <si>
    <t>La implementación del MECI se encuentra documentada, sin embargo, hace falta un sistema de información (Software) que permita controlar, y gerenciar los procesos  y la calidad de la prestación de los servicios internos y externos de la Alcaldía.</t>
  </si>
  <si>
    <t>El archivo de la Alcaldía se encuentra organizado en cajas según dice la norma de la Ley General de Archivo de la Nación pero hace falta la digitalización de un sistema de información  (Software) que permita salvaguardar la información.</t>
  </si>
  <si>
    <t>Fallas en la implementación de la Ley de archivo de la entidad y de algunos de los procesos que permitan el fortalecimiento de esta acciones.</t>
  </si>
  <si>
    <t>HERNANDO JOSE BUELVAS LEIVA</t>
  </si>
  <si>
    <t>En el presupuesto de ingresos de la Alcaldía municipal de San Jacinto- Bolívar, en los rubros de las transferencias por SGP de Agua Potable y Saneamiento Básico, libre destinación, deporte, cultura y libre inversión se presentaron diferencias entre lo transferido según documentos COMPES y lo recibido en las cuentas bancarias destinada para cada uno de estos recursos.</t>
  </si>
  <si>
    <t xml:space="preserve">1. Lograr la identificación y verificación en cada una de las rubros donde se recibieron las transferencias del SGP vigencia 2011, estableciendo de manera clara y concreta la razón de  las diferencias encontradas en cada caso en especial, para así implementar las acciones correctivas necesarias que pueda subsanar la causa que hayan dado origen a tal situación </t>
  </si>
  <si>
    <t>Rubros del presupuesto de ingresos de del Municipio de San Jacinto Bolívar donde se reciben los recursos del SGP</t>
  </si>
  <si>
    <t>Rubros identificados, conciliados y depurados</t>
  </si>
  <si>
    <t>Afectando la razonabilidad de los estados financieros, incumpliendo la ley 87 de 1993, artículo 34 numerales 1 y 5 de la ley 734 de 202, generando un presunto detrimento por valor de $111.710.616.oo.</t>
  </si>
  <si>
    <t>SECRETARÍA DE HACIENDA (TESORERÍA  Y  PRESUPUESTO)</t>
  </si>
  <si>
    <t>1º Verificar el valor de las transferencias informado a través del documento COMPES. 2º Revisar los extractos Bancarios y comparar los giros efectuados con los giros programados por el documento conpes.                                3º Oficiar al Ministerio de Hacienda y Crédito Público en los casos que sea necesario aclarar con respecto a giros o transferencias. 4º Solicitar a las entidades bancarias donde se recibían las transferencias del SGP.la certificación de las deducciones por concepto de embargos y otros conceptos.</t>
  </si>
  <si>
    <t xml:space="preserve">Depurar, a través de análisis y conciliaciones los saldos establecidos para cada uno de los sectores del SGP, tomando como parámetro de referencia extractos bancarios y documentos COMPES. </t>
  </si>
  <si>
    <t>lograr la identificación de las sumas de dinero recaudadas y no consignadas, estableciendo el destino de las mismas para que puedan ser soportadas.</t>
  </si>
  <si>
    <t>Realizar la depuración de las cuentas corrientes y de ahorro que  maneja en la actualidad  la administración Municipal y  las demás  solicitar su cancelación mediante oficio dirigido a la entidad bancaria respectiva. 2.llevar en forma organizada y en estricto orden  los extractos Bancarios de las cuentas corrientes y de ahorro que esta entidad territorial viene manejando.</t>
  </si>
  <si>
    <t xml:space="preserve">Al efectuar evaluación al Plan de Desarrollo, fueron entregados a la comisión  de Auditores unos informes de rendición de cuentas por dependencia, en los cuales no se establecen las mediciones e indicadores de cumplimiento de planes y proyectos. </t>
  </si>
  <si>
    <t xml:space="preserve">Información suministrada en el informe de la CGR </t>
  </si>
  <si>
    <t xml:space="preserve">Depurar en un 100% las cuentas corrientes y de ahorro que en la actualidad viene manejando la administración municipal que permita acceder de manera concreta y oportuna a la información que se requiera. </t>
  </si>
  <si>
    <t>1. Identificar el 100% de las cuentas corrientes y de ahorro que en la actualidad la administración municipal haya aperturado y se encuentren inactivas. 2. Oficiar a las diferentes entidades bancarias donde se encuentren aperturadas cuentas corrientes o de ahorro en estado inactivo solicitando su cancelación.</t>
  </si>
  <si>
    <t>Concretar de manera efectiva que tipo de impuesto y los meses en los cuales se presentan incongruencias entre lo recaudado y lo consignado, identificando  detalladamente las sumas que fueron consignada y cuales no, lo que permita determinar el destinos de estos recursos y aportar los documentos necesarios que soporten legalmente la diferencia presentada.</t>
  </si>
  <si>
    <t>1. Alcanzar a identificar en que meses de la vigencia 2011, se dieron las diferencias entre lo recaudado y lo consignado, verificando la causa que dieron origen a estas diferencias. 2. Hacer seguimiento a cada uno de los recibos de caja de la vigencia 2011, para establecer las sumas de dinero  que fueron consignadas cada mes y cuales no, proporcionando la información necesaria que identifique la destinación de estos recursos para que puedan ser soportados.2. Generar un registro mensualizado  que contenga información desglozada de cada uno de los impuestos recaudados por la administración municipal, lo que permitirá tener información precisa y detallada de esta actividad.</t>
  </si>
  <si>
    <t>Cuentas activas e inactivas identificadas</t>
  </si>
  <si>
    <t>Número de cuentas inactivas identificadas/Número de solicitudes de cancelación</t>
  </si>
  <si>
    <t>Establecer mecanismos a través de un procedimiento que permitan asumir acciones de carácter administrativo y de control que conduzca a tomar decisiones de manera oportuna en lo que tiene que ver con las deducciones y pagos a la DIAN, sobre  retenciones en la fuente practicadas por la entidad territorial, para así evitar caer en pago de sanciones por concepto de mora o extemporaneidad.</t>
  </si>
  <si>
    <t>1. Realizar un análisis exaustivo y de manera individualizada de los comprobantes de egreso de la vigencia 2011, establecienendo cuales no cuentan con los soportes legales, lo que permitirá tomar las aciones correctivas que subsanen las debilidades encontradas. 2. Asumir para la presente vigencia las directrices que establece la norma enmarcada en los artículos 3, 4, y 5 de la Ley 797 de 2003; artículo 1122 de 2007, artículos 112, 113 del Decreto 111 de 1996, Ley 734 de 2002.</t>
  </si>
  <si>
    <t>Presunto detrimento del patrimonio del estado en la suma de $1.510.746.733.oo y no dando cumplimiento a lo ordenado en el artículo en el artículo 113 del Decreto 111 de 1996.</t>
  </si>
  <si>
    <t xml:space="preserve">Subsanar de manera integral la debilidad presentada, adoptando los mecanismos administrativos necesarios para que se puedan aportar los documentos soportes que respalden cada pago realizado durante la vigencia 2011, que dieron origen a las diferencias numéricas dinerarias después de ser auditadas.   </t>
  </si>
  <si>
    <t>1. Adoptar medidas de control para garantizar que los documentos y requisitos exigidos indispensables para la etapa pre-contractual, contractual y post-contractual estén soportados en las carpetas de cada contratista (lista de chequeo) 2. Capacitar a la persona encargada del manejo del archivo documental en lo que tiene que con la contratación para garantizar la aplicabilidad de lo establecido por la ley 594 de 2002 y normas concordantes.</t>
  </si>
  <si>
    <t>Hacer las apropiaciones presupuestales pertinentes que permitan adquirir a traves de una empresa de seguros reconocida a nivel nacional una poliza que asegure por su valor real las propiedades y demas bienes de la entidad contra posibles riesgos.</t>
  </si>
  <si>
    <t>Salvaguardar  de forma digital los archivos de la Alcaldía Municipal mediante la implementación de un proceso de Gestión documental.</t>
  </si>
  <si>
    <t>1. Comunicar a las entidades bancarias correspondientes donde se manejan los recursos provenientes del SGP de la inconveniencia y error de gravar los movimientos financieras de dichas cuentas. 2. Realizar los trámies bancarios que sean necesarios para que dichas cuentas sean declaradas como excentas de impuestos a movimientos financieros .</t>
  </si>
  <si>
    <t xml:space="preserve">Lograr a través de la gestión administrativa que las cuentas donde se manejan los recursos del SGP sean declaradas excentas de gravámenes a los movimientos financieros.  </t>
  </si>
  <si>
    <t>Presentándose una afectación a la parte financiera del Municipio, incumpliendo la Sentencia C-136 de 4 marzo de 1999 de la Corte Constituciona, artículo 97 de la ley 715 de 2001, ley 87 de 1993, ley 734 de 2002.</t>
  </si>
  <si>
    <t>1. Identificar que cuentas corrientes y/o de ahorro donde se manejan recursos provenientes del SGP que estan siendo gravadas con descuentos  por concepto de movimientos financieros, 2. Gravar como excentos de descuetos de gravamenes financieros las cuentas donde manejen recursos del SGP.</t>
  </si>
  <si>
    <t>Cuentas identificadas gravadas por movimientos financieros.</t>
  </si>
  <si>
    <t>Número de cuentas gravadas/Número de cuentas declaradas excentas</t>
  </si>
  <si>
    <t>1. Identificacion mensual  mediante la elaboracion de un listado, de todas las retenciones realizadas por el area d etesoreria. 2. Declaracion y cancelacion de las retenciones realizadas de manera mensualizada, de acuerdo a lo relacionado al informe de descrito en la meta.</t>
  </si>
  <si>
    <t>Lograr a través de acciones de control,realizar de manera oportuna las declaraciones y cancelaciones sobre las retenciones que efectúa la administración tal y como lo establece el Estatuto tributario.</t>
  </si>
  <si>
    <t>Relación de retenciones en la fuente realizadas e identificadas.</t>
  </si>
  <si>
    <t>Número de retenciones causadas/Número de consignaciones realizadas.</t>
  </si>
  <si>
    <t>SECRETARÍA DE HACIENDA (TESORERÍA )</t>
  </si>
  <si>
    <t>Lograr que el 100% de los egresos de tesoreria cuenten con los soportes legales necesarios para su debido pago de acuerdo a la normatividad vigente.</t>
  </si>
  <si>
    <t>1. Contruccion de lista de chequeo inherente a todo egreso de tesoreria para la identificacion de procesos de pagos con documentacion incompleta para su debido pago. 2. Identificacion y cuantificacion de egresos pagados con documentacion soporte insuficiente.</t>
  </si>
  <si>
    <t>Egresos identificados con documentación o soportes incompletos.</t>
  </si>
  <si>
    <t>Número de egresos identificados con soportes incompletos/Número de egresos subsanados.</t>
  </si>
  <si>
    <t>Implementar un procedimientos que logre sincronizar efectiva y eficientemente la ruta de los pagos a realizarse para que se estandarice el mecanismo de los mismos, evitando se efectúe un egresos sin el lleno de los requisitos exigidos por la norma.</t>
  </si>
  <si>
    <t>1. Identificar y verificar cada uno de lastransacciones realizados durante la vigencia 2011,sin el lleno de los requisito, subsanando los elementos constitivos faltantes. 2. Implementar el procedimiento de control que minimice el riesgo de realizar pagos o egresos sin el lleno de los requisitos establecidos por la ley.</t>
  </si>
  <si>
    <t>Número de transaciones sin el lleno de requitos/Número de transacciones subsanadas</t>
  </si>
  <si>
    <t>Transacciones identificadas y realizadas sin el lleno de requisitos legales.</t>
  </si>
  <si>
    <t>Archivos de procesos contractuales debidamente identificados y organizados cronologicamente, conteniendo todos los documentos y soportes legales.</t>
  </si>
  <si>
    <t>1. Subsanar en 100% de los contratos en los cuales reportan documenatción faltante. 2. Cumplir con lo establecido en la ley 594 de 2000, en lo atinente a la debida organización documental que permita la fácil identificación de la información.</t>
  </si>
  <si>
    <t>Contratos identificados que presentan debilidades en la documentación.</t>
  </si>
  <si>
    <t>Porcentaje de archivos debidamente diligenciados/ Archivos totales</t>
  </si>
  <si>
    <t>SECRETARÍA DE HACIENDA (TESORERIA), JEFE DE ARCHIVO, COORDINADOR DE TALENTO HUMANO</t>
  </si>
  <si>
    <t>1. Subsanar de manera integral la debilidad presentada, adoptando los mecanismos administrativos necesarios para que se puedan aportar los documentos soportes que respalden cada cada caso en particular en lo referente a los contratos de prestación de servicios en la vigencia 2011. 2. Adoptar los procedimientos necesarios a través de la oficina de Talento Humano, para que sean utilizados como herramienta de control y se logre minimizar el riesgo de incumplir con las normas en esta materia.</t>
  </si>
  <si>
    <t>Maximizar el  cumplimiento de las normas aplicables a los contratos de prestacion de servicio para la efeciente apliacacion de los procedimeintos administrativos.</t>
  </si>
  <si>
    <t>1. Identificar y verificar las carpetas en las cuales reposa la documentación de los contratos de prestación de servicios de la vigencia 2011 que presentan debilidades, para que sean aportados los documentos respectivos. 2. Elaborar una lista de chequeo como herramienta de control que manejará la Oficina de Talento Humano, que permita el cumplimiento de las normas vigentes en esta materia.</t>
  </si>
  <si>
    <t>Carpetas de contratos identificadas con documentación faltante.</t>
  </si>
  <si>
    <t>Número de carpetas con contratos identificadas/Número de carpetas con contratos subsanados</t>
  </si>
  <si>
    <t>COORDINADOR DE TALENTO HUMANO</t>
  </si>
  <si>
    <t>Constituir  poliza que asegure por su valor real las propiedades y demas bienes de la Alcaldia Municipal contra posibles riesgos.</t>
  </si>
  <si>
    <t>1. Realizar la identificación y verificación de todos y cada uno de los bienes y propiedades de la entidad para dar paso a su aseguramiento. 2. Realizar los ajustes presupuestales pertinentes. 3 Una vez disponible los recursos se procederá a asegurar por su valor real las propiedades y demás bienes de la Alcaldía Municipal contra posibles riesgos de acuerdo a la norma legal.</t>
  </si>
  <si>
    <t>Identificación y legalización de propiedades del Municipio.</t>
  </si>
  <si>
    <t>Número de propiedades identificadas/Número de propiedades aseguradas</t>
  </si>
  <si>
    <t>1, Medir el grado de cumplimiento de lo establecido en el plan de ejecución del PDM de manera anualizada. 2, Seguimiento y monitoreo permanente a la ejecución del PDM para establecer porcentajes de avances en las áreas de intervención.</t>
  </si>
  <si>
    <t>Porcentaje de cumplimiento de metas y/o proyectos en ejecución.</t>
  </si>
  <si>
    <t>TODAS LAS DEPENDENCIAS DE LA ENTIDAD, JEFE DE CONTROL INTERNO</t>
  </si>
  <si>
    <t>Adquisición de un programa (Software) que permita a parte de controlar, y gerenciar los procesos  y la calidad de la prestación de los servicios internos y externos de la Alcaldía pueda generar  informes e indicadores, que permiten corregir fallas difíciles de detectar y controlar con un sistema manual.</t>
  </si>
  <si>
    <t>Aumento de la eficiencia  en la implementación del MECI, así como también alcanzar el mejoramiento de la organización interna, lograda a través de una comunicación más fluida, con responsabilidades y objetivos claramente establecidos.</t>
  </si>
  <si>
    <t>1.Lograr la implementación del Sistema (Software) de la gestión Integral de la Calidad y la Información de la Alcaldía Municipal que nos posesione como una entidad orientada al mejoramiento continuo de la imagen institucional y de participación ciudadana. 2. Solicitar a la Oficina de Presupuesto se realicen los ajusten necesarios con miras a la adquisición y compra del Software.</t>
  </si>
  <si>
    <t>Realizar seguimiento y evaluación a los planes de acción por dependencias aplicando la matriz de indicadores de gestión de la entidad la cual se encuentra documentada, articulando estas acciones con el  Plan de Desarrollo Municipal. Establecimiento de líneas base en las diferentes áreas de acción y aplicación para establecer la contundencia y efectividad de las acciones planeadas y ejecutadas.</t>
  </si>
  <si>
    <t xml:space="preserve"> Lograr a través de la aplicación de la matriz de indicadores de la entidad medir el grado de gestión de las actividades planeadas y en ejecución, determinando su eficacia, eficiencia y efectividad.</t>
  </si>
  <si>
    <t>Metas, proyectos y programas identificados y evaluados</t>
  </si>
  <si>
    <t>Software identificado y seleccionado.</t>
  </si>
  <si>
    <t>Software 100% adquirido, instalado y en funcionamiento.</t>
  </si>
  <si>
    <t>DESPACHO ALCALDE MUNICIIPAL - OFICINA DE PRESUPUESTO - JEFE DE CONTROL INTERNO</t>
  </si>
  <si>
    <t>26</t>
  </si>
  <si>
    <t>4</t>
  </si>
  <si>
    <t>78</t>
  </si>
  <si>
    <t>DESPACHO DEL SEÑOR ALCALDE, OFICINA DE PRESUPUESTO y  JEFE DE CONTROL INTERNO</t>
  </si>
  <si>
    <t xml:space="preserve">           JEFE CONTROL INTERNO</t>
  </si>
  <si>
    <t>Porcentaje de archivos digitalizados/ archivos físicos totales en el área de archivo</t>
  </si>
  <si>
    <t>Porcentaje de archivos digitalizados y salvaguardado.</t>
  </si>
  <si>
    <t>Lo anterior dificulta la consulta y publicación de importante comunicación de interés tanto de la administración como de la ciudadanía en general.</t>
  </si>
  <si>
    <t>1.Implementar en un 100% la organización del archivo físico de la entidad. 2. Implementar las TRD al igual que las TVD que permitan ser más eficiente la gestión archivística. 3. Lograr la implementación del Sistema (Software) que permita digitalizar y salvaguardar la información. 4. Solicitar a la Oficina de Presupuesto se realicen los ajusten necesarios con miras a la adquisición y compra del Software.</t>
  </si>
  <si>
    <t>DESPACHO DEL SEÑOR ALCALDE, OFICINA DE PRESUPUESTO y  JEFE DE ARCHIVO.</t>
  </si>
  <si>
    <t>SECRETARÍA DE HACIENDA (TESORERÍA YPRESUPUESTO)</t>
  </si>
  <si>
    <t>SECRETARÍA DE HACIENDA (TESORERÍA)</t>
  </si>
  <si>
    <t>Hallazgos Plan de Mejoramiento actual</t>
  </si>
  <si>
    <t>Sumas consignadas  menos sumas recaudadas</t>
  </si>
  <si>
    <t>Sumas de dineros recaudadas y consignadas.</t>
  </si>
  <si>
    <t>1. Lograr que el 100% de los archivos de la Alcaldía Municipal sean  digitalizados y salvaguardados en discos compactos, archivos en disco duro y subidos a la red. 2. Implementar acciones de mejoramiento en materia de gestion documental y de la información que permita la apliación del SUI, SICEP, así como también la publicación de todas las actuaciones de carácter administrativo y de gestión que ejecuta la administración central.</t>
  </si>
  <si>
    <t xml:space="preserve">                                             ALCALDE MUNICIPAL</t>
  </si>
</sst>
</file>

<file path=xl/styles.xml><?xml version="1.0" encoding="utf-8"?>
<styleSheet xmlns="http://schemas.openxmlformats.org/spreadsheetml/2006/main">
  <numFmts count="4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d\-mmm\-yy"/>
    <numFmt numFmtId="189" formatCode="0;[Red]0"/>
    <numFmt numFmtId="190" formatCode="0.00;[Red]0.00"/>
    <numFmt numFmtId="191" formatCode="[$-240A]dddd\,\ dd&quot; de &quot;mmmm&quot; de &quot;yyyy"/>
    <numFmt numFmtId="192" formatCode="&quot;Sí&quot;;&quot;Sí&quot;;&quot;No&quot;"/>
    <numFmt numFmtId="193" formatCode="&quot;Verdadero&quot;;&quot;Verdadero&quot;;&quot;Falso&quot;"/>
    <numFmt numFmtId="194" formatCode="&quot;Activado&quot;;&quot;Activado&quot;;&quot;Desactivado&quot;"/>
    <numFmt numFmtId="195" formatCode="[$€-2]\ #,##0.00_);[Red]\([$€-2]\ #,##0.00\)"/>
  </numFmts>
  <fonts count="56">
    <font>
      <sz val="10"/>
      <name val="Arial"/>
      <family val="0"/>
    </font>
    <font>
      <b/>
      <sz val="10"/>
      <name val="Arial"/>
      <family val="2"/>
    </font>
    <font>
      <sz val="11"/>
      <name val="Arial"/>
      <family val="2"/>
    </font>
    <font>
      <b/>
      <sz val="11"/>
      <name val="Arial"/>
      <family val="2"/>
    </font>
    <font>
      <sz val="8"/>
      <name val="Arial"/>
      <family val="2"/>
    </font>
    <font>
      <sz val="8"/>
      <name val="Tahoma"/>
      <family val="2"/>
    </font>
    <font>
      <b/>
      <sz val="8"/>
      <name val="Tahoma"/>
      <family val="2"/>
    </font>
    <font>
      <u val="single"/>
      <sz val="10"/>
      <color indexed="12"/>
      <name val="Arial"/>
      <family val="2"/>
    </font>
    <font>
      <u val="single"/>
      <sz val="10"/>
      <color indexed="36"/>
      <name val="Arial"/>
      <family val="2"/>
    </font>
    <font>
      <b/>
      <sz val="11"/>
      <color indexed="10"/>
      <name val="Arial"/>
      <family val="2"/>
    </font>
    <font>
      <b/>
      <sz val="9"/>
      <name val="Arial"/>
      <family val="2"/>
    </font>
    <font>
      <sz val="12"/>
      <name val="Arial"/>
      <family val="2"/>
    </font>
    <font>
      <sz val="7"/>
      <name val="Arial"/>
      <family val="2"/>
    </font>
    <font>
      <b/>
      <sz val="12"/>
      <name val="Arial"/>
      <family val="2"/>
    </font>
    <font>
      <sz val="12"/>
      <color indexed="8"/>
      <name val="Arial"/>
      <family val="2"/>
    </font>
    <font>
      <sz val="9"/>
      <name val="Tahoma"/>
      <family val="2"/>
    </font>
    <font>
      <b/>
      <sz val="9"/>
      <name val="Tahoma"/>
      <family val="2"/>
    </font>
    <font>
      <sz val="12"/>
      <name val="Times New Roman"/>
      <family val="1"/>
    </font>
    <font>
      <b/>
      <sz val="24"/>
      <name val="Times New Roman"/>
      <family val="1"/>
    </font>
    <font>
      <sz val="16"/>
      <name val="Times New Roman"/>
      <family val="1"/>
    </font>
    <font>
      <b/>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51"/>
        <bgColor indexed="64"/>
      </patternFill>
    </fill>
    <fill>
      <patternFill patternType="solid">
        <fgColor indexed="9"/>
        <bgColor indexed="64"/>
      </patternFill>
    </fill>
    <fill>
      <patternFill patternType="solid">
        <fgColor indexed="52"/>
        <bgColor indexed="64"/>
      </patternFill>
    </fill>
    <fill>
      <patternFill patternType="solid">
        <fgColor indexed="49"/>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style="thin"/>
      <bottom style="medium"/>
    </border>
    <border>
      <left>
        <color indexed="63"/>
      </left>
      <right style="medium"/>
      <top style="medium"/>
      <bottom style="thin"/>
    </border>
    <border>
      <left>
        <color indexed="63"/>
      </left>
      <right style="medium"/>
      <top style="thin"/>
      <bottom>
        <color indexed="63"/>
      </bottom>
    </border>
    <border>
      <left style="medium"/>
      <right style="medium"/>
      <top style="medium"/>
      <bottom style="thin"/>
    </border>
    <border>
      <left style="medium"/>
      <right style="medium"/>
      <top style="thin"/>
      <bottom style="medium"/>
    </border>
    <border>
      <left style="medium"/>
      <right style="medium"/>
      <top style="medium"/>
      <bottom>
        <color indexed="63"/>
      </bottom>
    </border>
    <border>
      <left>
        <color indexed="63"/>
      </left>
      <right style="medium"/>
      <top>
        <color indexed="63"/>
      </top>
      <bottom>
        <color indexed="63"/>
      </botto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thin"/>
    </border>
    <border>
      <left style="thin"/>
      <right style="medium"/>
      <top style="thin"/>
      <bottom>
        <color indexed="63"/>
      </bottom>
    </border>
    <border>
      <left style="thin"/>
      <right style="thin"/>
      <top style="thin"/>
      <bottom>
        <color indexed="63"/>
      </bottom>
    </border>
    <border>
      <left style="thin"/>
      <right style="thin"/>
      <top>
        <color indexed="63"/>
      </top>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medium"/>
      <top style="thin"/>
      <bottom>
        <color indexed="63"/>
      </bottom>
    </border>
    <border>
      <left style="medium"/>
      <right style="thin"/>
      <top style="medium"/>
      <bottom style="thin"/>
    </border>
    <border>
      <left style="medium"/>
      <right style="thin"/>
      <top style="thin"/>
      <bottom>
        <color indexed="63"/>
      </bottom>
    </border>
    <border>
      <left style="thin"/>
      <right>
        <color indexed="63"/>
      </right>
      <top style="medium"/>
      <bottom style="thin"/>
    </border>
    <border>
      <left style="thin"/>
      <right>
        <color indexed="63"/>
      </right>
      <top style="thin"/>
      <bottom>
        <color indexed="63"/>
      </bottom>
    </border>
    <border>
      <left style="medium"/>
      <right style="thin"/>
      <top style="thin"/>
      <bottom style="medium"/>
    </border>
    <border>
      <left style="medium"/>
      <right style="thin"/>
      <top style="medium"/>
      <bottom style="medium"/>
    </border>
    <border>
      <left style="thin"/>
      <right style="medium"/>
      <top style="medium"/>
      <bottom style="medium"/>
    </border>
    <border>
      <left style="thin"/>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style="medium"/>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4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274">
    <xf numFmtId="0" fontId="0" fillId="0" borderId="0" xfId="0" applyAlignment="1">
      <alignment/>
    </xf>
    <xf numFmtId="0" fontId="0" fillId="0" borderId="10" xfId="0" applyBorder="1" applyAlignment="1">
      <alignment/>
    </xf>
    <xf numFmtId="0" fontId="0" fillId="0" borderId="11" xfId="0" applyBorder="1" applyAlignment="1">
      <alignment wrapText="1"/>
    </xf>
    <xf numFmtId="188" fontId="0" fillId="0" borderId="11" xfId="0" applyNumberFormat="1" applyBorder="1" applyAlignment="1">
      <alignment/>
    </xf>
    <xf numFmtId="188" fontId="0" fillId="0" borderId="10" xfId="0" applyNumberFormat="1" applyBorder="1" applyAlignment="1">
      <alignment/>
    </xf>
    <xf numFmtId="0" fontId="0" fillId="0" borderId="0" xfId="0" applyBorder="1" applyAlignment="1">
      <alignment/>
    </xf>
    <xf numFmtId="0" fontId="0" fillId="0" borderId="10" xfId="0" applyFill="1" applyBorder="1" applyAlignment="1">
      <alignment/>
    </xf>
    <xf numFmtId="188" fontId="0" fillId="0" borderId="10" xfId="0" applyNumberFormat="1" applyFill="1" applyBorder="1" applyAlignment="1">
      <alignment/>
    </xf>
    <xf numFmtId="0" fontId="0" fillId="0" borderId="0" xfId="0" applyFill="1" applyAlignment="1">
      <alignment/>
    </xf>
    <xf numFmtId="1" fontId="0" fillId="33" borderId="11" xfId="0" applyNumberFormat="1" applyFont="1" applyFill="1" applyBorder="1" applyAlignment="1">
      <alignment/>
    </xf>
    <xf numFmtId="0" fontId="0" fillId="0" borderId="12" xfId="0" applyFill="1" applyBorder="1" applyAlignment="1">
      <alignment/>
    </xf>
    <xf numFmtId="188" fontId="0" fillId="0" borderId="12" xfId="0" applyNumberFormat="1" applyFill="1" applyBorder="1" applyAlignment="1">
      <alignment/>
    </xf>
    <xf numFmtId="0" fontId="0" fillId="0" borderId="10" xfId="0" applyBorder="1" applyAlignment="1">
      <alignment wrapText="1"/>
    </xf>
    <xf numFmtId="1" fontId="0" fillId="33" borderId="10" xfId="0" applyNumberFormat="1" applyFont="1" applyFill="1" applyBorder="1" applyAlignment="1">
      <alignment/>
    </xf>
    <xf numFmtId="0" fontId="0" fillId="0" borderId="12" xfId="0" applyBorder="1" applyAlignment="1">
      <alignment/>
    </xf>
    <xf numFmtId="0" fontId="1" fillId="0" borderId="0" xfId="0" applyFont="1" applyBorder="1" applyAlignment="1">
      <alignment/>
    </xf>
    <xf numFmtId="1" fontId="0" fillId="0" borderId="13" xfId="0" applyNumberFormat="1" applyBorder="1" applyAlignment="1">
      <alignment/>
    </xf>
    <xf numFmtId="189" fontId="0" fillId="0" borderId="14" xfId="0" applyNumberFormat="1" applyBorder="1" applyAlignment="1">
      <alignment/>
    </xf>
    <xf numFmtId="10" fontId="0" fillId="0" borderId="15" xfId="0" applyNumberFormat="1" applyBorder="1" applyAlignment="1">
      <alignment/>
    </xf>
    <xf numFmtId="10" fontId="0" fillId="0" borderId="16" xfId="0" applyNumberFormat="1" applyBorder="1" applyAlignment="1">
      <alignment/>
    </xf>
    <xf numFmtId="189" fontId="0" fillId="33" borderId="10" xfId="0" applyNumberFormat="1" applyFill="1" applyBorder="1" applyAlignment="1">
      <alignment/>
    </xf>
    <xf numFmtId="0" fontId="0" fillId="0" borderId="17" xfId="0" applyBorder="1" applyAlignment="1">
      <alignment horizontal="center" vertical="center" wrapText="1"/>
    </xf>
    <xf numFmtId="0" fontId="0" fillId="0" borderId="18" xfId="0" applyBorder="1" applyAlignment="1">
      <alignment horizontal="center" vertical="center" wrapText="1"/>
    </xf>
    <xf numFmtId="9" fontId="0" fillId="33" borderId="10" xfId="0" applyNumberFormat="1" applyFont="1" applyFill="1" applyBorder="1" applyAlignment="1">
      <alignment/>
    </xf>
    <xf numFmtId="2" fontId="0" fillId="34" borderId="19" xfId="0" applyNumberFormat="1" applyFill="1" applyBorder="1" applyAlignment="1">
      <alignment/>
    </xf>
    <xf numFmtId="1" fontId="0" fillId="34" borderId="19" xfId="0" applyNumberFormat="1" applyFill="1" applyBorder="1" applyAlignment="1">
      <alignment/>
    </xf>
    <xf numFmtId="0" fontId="0" fillId="0" borderId="19" xfId="0" applyBorder="1" applyAlignment="1">
      <alignment/>
    </xf>
    <xf numFmtId="0" fontId="0" fillId="0" borderId="20" xfId="0" applyBorder="1" applyAlignment="1">
      <alignment/>
    </xf>
    <xf numFmtId="9" fontId="0" fillId="33" borderId="11" xfId="0" applyNumberFormat="1" applyFont="1" applyFill="1" applyBorder="1" applyAlignment="1">
      <alignment/>
    </xf>
    <xf numFmtId="0" fontId="0" fillId="0" borderId="12" xfId="0" applyBorder="1" applyAlignment="1">
      <alignment wrapText="1"/>
    </xf>
    <xf numFmtId="189" fontId="0" fillId="33" borderId="12" xfId="0" applyNumberFormat="1" applyFill="1" applyBorder="1" applyAlignment="1">
      <alignment/>
    </xf>
    <xf numFmtId="9" fontId="0" fillId="33" borderId="12" xfId="0" applyNumberFormat="1" applyFont="1" applyFill="1" applyBorder="1" applyAlignment="1">
      <alignment/>
    </xf>
    <xf numFmtId="1" fontId="0" fillId="33" borderId="12" xfId="0" applyNumberFormat="1" applyFont="1" applyFill="1" applyBorder="1" applyAlignment="1">
      <alignment/>
    </xf>
    <xf numFmtId="189" fontId="0" fillId="33" borderId="11" xfId="0" applyNumberFormat="1" applyFont="1" applyFill="1" applyBorder="1" applyAlignment="1">
      <alignment/>
    </xf>
    <xf numFmtId="0" fontId="2" fillId="35" borderId="0" xfId="0" applyFont="1" applyFill="1" applyBorder="1" applyAlignment="1">
      <alignment/>
    </xf>
    <xf numFmtId="0" fontId="0" fillId="35" borderId="0" xfId="0" applyFill="1" applyBorder="1" applyAlignment="1">
      <alignment/>
    </xf>
    <xf numFmtId="0" fontId="0" fillId="35" borderId="18" xfId="0" applyFill="1" applyBorder="1" applyAlignment="1">
      <alignment/>
    </xf>
    <xf numFmtId="0" fontId="0" fillId="35" borderId="0" xfId="0" applyFill="1" applyAlignment="1">
      <alignment/>
    </xf>
    <xf numFmtId="0" fontId="12" fillId="0" borderId="0" xfId="0" applyFont="1" applyBorder="1" applyAlignment="1">
      <alignment/>
    </xf>
    <xf numFmtId="0" fontId="12" fillId="0" borderId="0" xfId="0" applyFont="1" applyAlignment="1">
      <alignment/>
    </xf>
    <xf numFmtId="0" fontId="12" fillId="0" borderId="0" xfId="0" applyFont="1" applyFill="1" applyAlignment="1">
      <alignment/>
    </xf>
    <xf numFmtId="0" fontId="12" fillId="35" borderId="0" xfId="0" applyFont="1" applyFill="1" applyAlignment="1">
      <alignment/>
    </xf>
    <xf numFmtId="0" fontId="12" fillId="0" borderId="0" xfId="0" applyFont="1" applyBorder="1" applyAlignment="1">
      <alignment vertical="center" wrapText="1"/>
    </xf>
    <xf numFmtId="0" fontId="12" fillId="0" borderId="0" xfId="0" applyFont="1" applyBorder="1" applyAlignment="1">
      <alignment horizontal="center" vertical="center" wrapText="1"/>
    </xf>
    <xf numFmtId="0" fontId="11" fillId="35" borderId="18" xfId="0" applyFont="1" applyFill="1" applyBorder="1" applyAlignment="1">
      <alignment/>
    </xf>
    <xf numFmtId="0" fontId="13" fillId="0" borderId="21" xfId="0" applyFont="1" applyBorder="1" applyAlignment="1">
      <alignment horizontal="center" vertical="center" wrapText="1"/>
    </xf>
    <xf numFmtId="0" fontId="13" fillId="35" borderId="22" xfId="0" applyFont="1" applyFill="1" applyBorder="1" applyAlignment="1">
      <alignment horizontal="center" vertical="center" wrapText="1"/>
    </xf>
    <xf numFmtId="0" fontId="13" fillId="0" borderId="22" xfId="0" applyFont="1" applyBorder="1" applyAlignment="1">
      <alignment horizontal="center" vertical="center" wrapText="1"/>
    </xf>
    <xf numFmtId="0" fontId="13" fillId="0" borderId="22" xfId="0" applyFont="1" applyBorder="1" applyAlignment="1">
      <alignment horizontal="center" vertical="center"/>
    </xf>
    <xf numFmtId="0" fontId="13" fillId="0" borderId="23" xfId="0" applyFont="1" applyBorder="1" applyAlignment="1">
      <alignment horizontal="center" vertical="center" wrapText="1"/>
    </xf>
    <xf numFmtId="0" fontId="11" fillId="0" borderId="10" xfId="0" applyFont="1" applyBorder="1" applyAlignment="1">
      <alignment horizontal="justify" vertical="top" wrapText="1"/>
    </xf>
    <xf numFmtId="49" fontId="11" fillId="33" borderId="10" xfId="0" applyNumberFormat="1" applyFont="1" applyFill="1" applyBorder="1" applyAlignment="1">
      <alignment horizontal="center" vertical="center"/>
    </xf>
    <xf numFmtId="0" fontId="11" fillId="0" borderId="24" xfId="0" applyFont="1" applyBorder="1" applyAlignment="1">
      <alignment horizontal="justify" vertical="top"/>
    </xf>
    <xf numFmtId="0" fontId="2" fillId="0" borderId="10" xfId="0" applyFont="1" applyBorder="1" applyAlignment="1">
      <alignment horizontal="justify" vertical="top" wrapText="1"/>
    </xf>
    <xf numFmtId="0" fontId="11" fillId="0" borderId="10" xfId="0" applyNumberFormat="1" applyFont="1" applyBorder="1" applyAlignment="1">
      <alignment horizontal="justify" vertical="top" wrapText="1"/>
    </xf>
    <xf numFmtId="0" fontId="2" fillId="0" borderId="10" xfId="0" applyNumberFormat="1" applyFont="1" applyBorder="1" applyAlignment="1">
      <alignment horizontal="justify" vertical="top" wrapText="1"/>
    </xf>
    <xf numFmtId="0" fontId="11" fillId="0" borderId="0" xfId="0" applyFont="1" applyBorder="1" applyAlignment="1">
      <alignment vertical="center" wrapText="1"/>
    </xf>
    <xf numFmtId="0" fontId="11" fillId="0" borderId="0" xfId="0" applyFont="1" applyBorder="1" applyAlignment="1">
      <alignment/>
    </xf>
    <xf numFmtId="0" fontId="11" fillId="35" borderId="0" xfId="0" applyFont="1" applyFill="1" applyAlignment="1">
      <alignment/>
    </xf>
    <xf numFmtId="0" fontId="11" fillId="0" borderId="0" xfId="0" applyFont="1" applyAlignment="1">
      <alignment/>
    </xf>
    <xf numFmtId="0" fontId="17" fillId="0" borderId="0" xfId="0" applyFont="1" applyAlignment="1">
      <alignment horizontal="center"/>
    </xf>
    <xf numFmtId="0" fontId="13" fillId="35" borderId="10"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35" borderId="25" xfId="0" applyFont="1" applyFill="1" applyBorder="1" applyAlignment="1">
      <alignment/>
    </xf>
    <xf numFmtId="0" fontId="11" fillId="35" borderId="26" xfId="0" applyFont="1" applyFill="1" applyBorder="1" applyAlignment="1">
      <alignment/>
    </xf>
    <xf numFmtId="0" fontId="11" fillId="35" borderId="27" xfId="0" applyFont="1" applyFill="1" applyBorder="1" applyAlignment="1">
      <alignment/>
    </xf>
    <xf numFmtId="0" fontId="0" fillId="0" borderId="10" xfId="0" applyFont="1" applyBorder="1" applyAlignment="1">
      <alignment wrapText="1"/>
    </xf>
    <xf numFmtId="0" fontId="11" fillId="0" borderId="10" xfId="0" applyFont="1" applyFill="1" applyBorder="1" applyAlignment="1">
      <alignment horizontal="justify" vertical="top" wrapText="1"/>
    </xf>
    <xf numFmtId="0" fontId="11" fillId="0" borderId="10" xfId="0" applyFont="1" applyFill="1" applyBorder="1" applyAlignment="1">
      <alignment vertical="top" wrapText="1"/>
    </xf>
    <xf numFmtId="0" fontId="11" fillId="0" borderId="10" xfId="0" applyFont="1" applyFill="1" applyBorder="1" applyAlignment="1">
      <alignment horizontal="justify" vertical="top"/>
    </xf>
    <xf numFmtId="0" fontId="14" fillId="0" borderId="10" xfId="0" applyFont="1" applyFill="1" applyBorder="1" applyAlignment="1">
      <alignment horizontal="justify" vertical="top"/>
    </xf>
    <xf numFmtId="0" fontId="3" fillId="0" borderId="22" xfId="0" applyFont="1" applyBorder="1" applyAlignment="1">
      <alignment horizontal="center" vertical="center" wrapText="1"/>
    </xf>
    <xf numFmtId="0" fontId="3" fillId="33" borderId="22"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11" fillId="0" borderId="29" xfId="0" applyFont="1" applyBorder="1" applyAlignment="1">
      <alignment horizontal="justify" vertical="top"/>
    </xf>
    <xf numFmtId="0" fontId="11" fillId="0" borderId="10" xfId="0" applyFont="1" applyBorder="1" applyAlignment="1">
      <alignment vertical="top" wrapText="1"/>
    </xf>
    <xf numFmtId="188" fontId="11" fillId="0" borderId="10" xfId="0" applyNumberFormat="1" applyFont="1" applyBorder="1" applyAlignment="1">
      <alignment horizontal="justify" vertical="center" wrapText="1"/>
    </xf>
    <xf numFmtId="188" fontId="11" fillId="0" borderId="10" xfId="0" applyNumberFormat="1" applyFont="1" applyBorder="1" applyAlignment="1">
      <alignment vertical="center" wrapText="1"/>
    </xf>
    <xf numFmtId="188" fontId="11" fillId="0" borderId="10" xfId="0" applyNumberFormat="1" applyFont="1" applyBorder="1" applyAlignment="1">
      <alignment vertical="center"/>
    </xf>
    <xf numFmtId="188" fontId="11" fillId="0" borderId="10" xfId="0" applyNumberFormat="1" applyFont="1" applyBorder="1" applyAlignment="1">
      <alignment horizontal="justify" vertical="center"/>
    </xf>
    <xf numFmtId="0" fontId="11" fillId="0" borderId="29" xfId="0" applyFont="1" applyBorder="1" applyAlignment="1">
      <alignment horizontal="justify" vertical="center"/>
    </xf>
    <xf numFmtId="0" fontId="11" fillId="0" borderId="24" xfId="0" applyFont="1" applyBorder="1" applyAlignment="1">
      <alignment horizontal="justify" vertical="center" wrapText="1"/>
    </xf>
    <xf numFmtId="0" fontId="11" fillId="0" borderId="24" xfId="0" applyFont="1" applyBorder="1" applyAlignment="1">
      <alignment horizontal="justify" vertical="center"/>
    </xf>
    <xf numFmtId="0" fontId="11" fillId="0" borderId="0" xfId="0" applyFont="1" applyBorder="1" applyAlignment="1">
      <alignment horizontal="left" vertical="top" wrapText="1"/>
    </xf>
    <xf numFmtId="0" fontId="0" fillId="0" borderId="0" xfId="0" applyAlignment="1">
      <alignment horizontal="left" vertical="top" wrapText="1"/>
    </xf>
    <xf numFmtId="0" fontId="20" fillId="0" borderId="0" xfId="0" applyFont="1" applyBorder="1" applyAlignment="1">
      <alignment horizontal="center" vertical="center" wrapText="1"/>
    </xf>
    <xf numFmtId="0" fontId="20" fillId="0" borderId="0" xfId="0" applyFont="1" applyBorder="1" applyAlignment="1">
      <alignment horizontal="left" vertical="center" wrapText="1"/>
    </xf>
    <xf numFmtId="0" fontId="18" fillId="0" borderId="0" xfId="0" applyFont="1" applyAlignment="1">
      <alignment horizontal="center"/>
    </xf>
    <xf numFmtId="0" fontId="19" fillId="0" borderId="0" xfId="0" applyFont="1" applyAlignment="1">
      <alignment horizontal="center"/>
    </xf>
    <xf numFmtId="188" fontId="11" fillId="0" borderId="30" xfId="0" applyNumberFormat="1" applyFont="1" applyBorder="1" applyAlignment="1">
      <alignment horizontal="justify" vertical="center"/>
    </xf>
    <xf numFmtId="188" fontId="11" fillId="0" borderId="31" xfId="0" applyNumberFormat="1" applyFont="1" applyBorder="1" applyAlignment="1">
      <alignment horizontal="justify" vertical="center"/>
    </xf>
    <xf numFmtId="188" fontId="11" fillId="0" borderId="22" xfId="0" applyNumberFormat="1" applyFont="1" applyBorder="1" applyAlignment="1">
      <alignment horizontal="justify" vertical="center"/>
    </xf>
    <xf numFmtId="14" fontId="13" fillId="35" borderId="25" xfId="0" applyNumberFormat="1" applyFont="1" applyFill="1" applyBorder="1" applyAlignment="1">
      <alignment horizontal="center"/>
    </xf>
    <xf numFmtId="0" fontId="11" fillId="35" borderId="27" xfId="0" applyFont="1" applyFill="1" applyBorder="1" applyAlignment="1">
      <alignment/>
    </xf>
    <xf numFmtId="0" fontId="11" fillId="0" borderId="10" xfId="0" applyFont="1" applyBorder="1" applyAlignment="1">
      <alignment horizontal="justify" vertical="top" wrapText="1"/>
    </xf>
    <xf numFmtId="0" fontId="12" fillId="0" borderId="0" xfId="0" applyFont="1" applyBorder="1" applyAlignment="1">
      <alignment horizontal="center" vertical="center" wrapText="1"/>
    </xf>
    <xf numFmtId="188" fontId="11" fillId="0" borderId="30" xfId="0" applyNumberFormat="1" applyFont="1" applyBorder="1" applyAlignment="1">
      <alignment horizontal="justify" vertical="center" wrapText="1"/>
    </xf>
    <xf numFmtId="188" fontId="11" fillId="0" borderId="31" xfId="0" applyNumberFormat="1" applyFont="1" applyBorder="1" applyAlignment="1">
      <alignment horizontal="justify" vertical="center" wrapText="1"/>
    </xf>
    <xf numFmtId="188" fontId="11" fillId="0" borderId="22" xfId="0" applyNumberFormat="1" applyFont="1" applyBorder="1" applyAlignment="1">
      <alignment horizontal="justify" vertical="center" wrapText="1"/>
    </xf>
    <xf numFmtId="49" fontId="11" fillId="33" borderId="30" xfId="0" applyNumberFormat="1" applyFont="1" applyFill="1" applyBorder="1" applyAlignment="1">
      <alignment horizontal="center" vertical="center"/>
    </xf>
    <xf numFmtId="49" fontId="11" fillId="33" borderId="31" xfId="0" applyNumberFormat="1" applyFont="1" applyFill="1" applyBorder="1" applyAlignment="1">
      <alignment horizontal="center" vertical="center"/>
    </xf>
    <xf numFmtId="49" fontId="11" fillId="33" borderId="22" xfId="0" applyNumberFormat="1" applyFont="1" applyFill="1" applyBorder="1" applyAlignment="1">
      <alignment horizontal="center" vertical="center"/>
    </xf>
    <xf numFmtId="0" fontId="11" fillId="0" borderId="30" xfId="0" applyFont="1" applyBorder="1" applyAlignment="1">
      <alignment horizontal="justify" vertical="top" wrapText="1"/>
    </xf>
    <xf numFmtId="0" fontId="11" fillId="0" borderId="31" xfId="0" applyFont="1" applyBorder="1" applyAlignment="1">
      <alignment horizontal="justify" vertical="top" wrapText="1"/>
    </xf>
    <xf numFmtId="0" fontId="11" fillId="0" borderId="22" xfId="0" applyFont="1" applyBorder="1" applyAlignment="1">
      <alignment horizontal="justify" vertical="top" wrapText="1"/>
    </xf>
    <xf numFmtId="9" fontId="11" fillId="0" borderId="30" xfId="0" applyNumberFormat="1" applyFont="1" applyBorder="1" applyAlignment="1">
      <alignment horizontal="justify" vertical="top" wrapText="1"/>
    </xf>
    <xf numFmtId="9" fontId="11" fillId="0" borderId="31" xfId="0" applyNumberFormat="1" applyFont="1" applyBorder="1" applyAlignment="1">
      <alignment horizontal="justify" vertical="top" wrapText="1"/>
    </xf>
    <xf numFmtId="9" fontId="11" fillId="0" borderId="22" xfId="0" applyNumberFormat="1" applyFont="1" applyBorder="1" applyAlignment="1">
      <alignment horizontal="justify" vertical="top" wrapText="1"/>
    </xf>
    <xf numFmtId="0" fontId="12" fillId="35" borderId="26" xfId="0" applyFont="1" applyFill="1" applyBorder="1" applyAlignment="1">
      <alignment horizontal="center"/>
    </xf>
    <xf numFmtId="0" fontId="13" fillId="35" borderId="32" xfId="0" applyFont="1" applyFill="1" applyBorder="1" applyAlignment="1">
      <alignment horizontal="center"/>
    </xf>
    <xf numFmtId="0" fontId="13" fillId="35" borderId="0" xfId="0" applyFont="1" applyFill="1" applyBorder="1" applyAlignment="1">
      <alignment horizontal="center"/>
    </xf>
    <xf numFmtId="0" fontId="13" fillId="35" borderId="18" xfId="0" applyFont="1" applyFill="1" applyBorder="1" applyAlignment="1">
      <alignment horizontal="center"/>
    </xf>
    <xf numFmtId="0" fontId="13" fillId="35" borderId="32" xfId="0" applyFont="1" applyFill="1" applyBorder="1" applyAlignment="1">
      <alignment horizontal="left"/>
    </xf>
    <xf numFmtId="0" fontId="13" fillId="35" borderId="0" xfId="0" applyFont="1" applyFill="1" applyBorder="1" applyAlignment="1">
      <alignment horizontal="left"/>
    </xf>
    <xf numFmtId="0" fontId="13" fillId="35" borderId="18" xfId="0" applyFont="1" applyFill="1" applyBorder="1" applyAlignment="1">
      <alignment horizontal="left"/>
    </xf>
    <xf numFmtId="0" fontId="13" fillId="0" borderId="23" xfId="0" applyFont="1" applyBorder="1" applyAlignment="1">
      <alignment horizontal="center" vertical="center" wrapText="1"/>
    </xf>
    <xf numFmtId="0" fontId="11" fillId="0" borderId="29" xfId="0" applyFont="1" applyBorder="1" applyAlignment="1">
      <alignment horizontal="justify" vertical="center"/>
    </xf>
    <xf numFmtId="0" fontId="11" fillId="0" borderId="33" xfId="0" applyFont="1" applyBorder="1" applyAlignment="1">
      <alignment horizontal="justify" vertical="center"/>
    </xf>
    <xf numFmtId="0" fontId="11" fillId="0" borderId="28" xfId="0" applyFont="1" applyBorder="1" applyAlignment="1">
      <alignment horizontal="justify" vertical="center"/>
    </xf>
    <xf numFmtId="0" fontId="11" fillId="0" borderId="30" xfId="0" applyFont="1" applyBorder="1" applyAlignment="1">
      <alignment horizontal="justify" vertical="top"/>
    </xf>
    <xf numFmtId="0" fontId="11" fillId="0" borderId="31" xfId="0" applyFont="1" applyBorder="1" applyAlignment="1">
      <alignment horizontal="justify" vertical="top"/>
    </xf>
    <xf numFmtId="0" fontId="11" fillId="0" borderId="22" xfId="0" applyFont="1" applyBorder="1" applyAlignment="1">
      <alignment horizontal="justify" vertical="top"/>
    </xf>
    <xf numFmtId="0" fontId="13" fillId="35" borderId="34" xfId="0" applyFont="1" applyFill="1" applyBorder="1" applyAlignment="1">
      <alignment horizontal="center" wrapText="1"/>
    </xf>
    <xf numFmtId="0" fontId="13" fillId="35" borderId="35" xfId="0" applyFont="1" applyFill="1" applyBorder="1" applyAlignment="1">
      <alignment horizontal="center" wrapText="1"/>
    </xf>
    <xf numFmtId="0" fontId="13" fillId="35" borderId="36" xfId="0" applyFont="1" applyFill="1" applyBorder="1" applyAlignment="1">
      <alignment horizontal="center" wrapText="1"/>
    </xf>
    <xf numFmtId="0" fontId="13" fillId="35" borderId="32" xfId="0" applyFont="1" applyFill="1" applyBorder="1" applyAlignment="1">
      <alignment horizontal="center" wrapText="1"/>
    </xf>
    <xf numFmtId="0" fontId="13" fillId="35" borderId="0" xfId="0" applyFont="1" applyFill="1" applyBorder="1" applyAlignment="1">
      <alignment horizontal="center" wrapText="1"/>
    </xf>
    <xf numFmtId="0" fontId="13" fillId="35" borderId="18" xfId="0" applyFont="1" applyFill="1" applyBorder="1" applyAlignment="1">
      <alignment horizontal="center" wrapText="1"/>
    </xf>
    <xf numFmtId="0" fontId="13" fillId="35" borderId="37" xfId="0" applyFont="1" applyFill="1" applyBorder="1" applyAlignment="1">
      <alignment horizontal="left"/>
    </xf>
    <xf numFmtId="0" fontId="13" fillId="35" borderId="38" xfId="0" applyFont="1" applyFill="1" applyBorder="1" applyAlignment="1">
      <alignment horizontal="left"/>
    </xf>
    <xf numFmtId="0" fontId="13" fillId="35" borderId="39" xfId="0" applyFont="1" applyFill="1" applyBorder="1" applyAlignment="1">
      <alignment horizontal="left"/>
    </xf>
    <xf numFmtId="0" fontId="11" fillId="0" borderId="10" xfId="0" applyFont="1" applyFill="1" applyBorder="1" applyAlignment="1">
      <alignment horizontal="justify" vertical="top" wrapText="1"/>
    </xf>
    <xf numFmtId="0" fontId="11" fillId="0" borderId="30" xfId="0" applyFont="1" applyFill="1" applyBorder="1" applyAlignment="1">
      <alignment horizontal="justify" vertical="top" wrapText="1"/>
    </xf>
    <xf numFmtId="0" fontId="11" fillId="0" borderId="31" xfId="0" applyFont="1" applyFill="1" applyBorder="1" applyAlignment="1">
      <alignment horizontal="justify" vertical="top" wrapText="1"/>
    </xf>
    <xf numFmtId="0" fontId="11" fillId="0" borderId="22" xfId="0" applyFont="1" applyFill="1" applyBorder="1" applyAlignment="1">
      <alignment horizontal="justify" vertical="top" wrapText="1"/>
    </xf>
    <xf numFmtId="0" fontId="11" fillId="35" borderId="25" xfId="0" applyFont="1" applyFill="1" applyBorder="1" applyAlignment="1">
      <alignment horizontal="center"/>
    </xf>
    <xf numFmtId="0" fontId="11" fillId="35" borderId="26" xfId="0" applyFont="1" applyFill="1" applyBorder="1" applyAlignment="1">
      <alignment horizontal="center"/>
    </xf>
    <xf numFmtId="0" fontId="11" fillId="35" borderId="27" xfId="0" applyFont="1" applyFill="1" applyBorder="1" applyAlignment="1">
      <alignment horizontal="center"/>
    </xf>
    <xf numFmtId="1" fontId="11" fillId="33" borderId="30" xfId="0" applyNumberFormat="1" applyFont="1" applyFill="1" applyBorder="1" applyAlignment="1">
      <alignment horizontal="center" vertical="center"/>
    </xf>
    <xf numFmtId="1" fontId="11" fillId="33" borderId="31" xfId="0" applyNumberFormat="1" applyFont="1" applyFill="1" applyBorder="1" applyAlignment="1">
      <alignment horizontal="center" vertical="center"/>
    </xf>
    <xf numFmtId="1" fontId="11" fillId="33" borderId="22" xfId="0" applyNumberFormat="1" applyFont="1" applyFill="1" applyBorder="1" applyAlignment="1">
      <alignment horizontal="center" vertical="center"/>
    </xf>
    <xf numFmtId="0" fontId="11" fillId="0" borderId="10" xfId="0" applyFont="1" applyBorder="1" applyAlignment="1">
      <alignment horizontal="justify" vertical="top"/>
    </xf>
    <xf numFmtId="0" fontId="13" fillId="35" borderId="10" xfId="0" applyFont="1" applyFill="1" applyBorder="1" applyAlignment="1">
      <alignment horizontal="center" vertical="center" wrapText="1"/>
    </xf>
    <xf numFmtId="0" fontId="12" fillId="36" borderId="25" xfId="0" applyFont="1" applyFill="1" applyBorder="1" applyAlignment="1">
      <alignment horizontal="center"/>
    </xf>
    <xf numFmtId="0" fontId="12" fillId="36" borderId="27" xfId="0" applyFont="1" applyFill="1" applyBorder="1" applyAlignment="1">
      <alignment horizontal="center"/>
    </xf>
    <xf numFmtId="0" fontId="12" fillId="33" borderId="25" xfId="0" applyFont="1" applyFill="1" applyBorder="1" applyAlignment="1">
      <alignment horizontal="center"/>
    </xf>
    <xf numFmtId="0" fontId="12" fillId="33" borderId="27" xfId="0" applyFont="1" applyFill="1" applyBorder="1" applyAlignment="1">
      <alignment horizontal="center"/>
    </xf>
    <xf numFmtId="0" fontId="11" fillId="35" borderId="37" xfId="0" applyFont="1" applyFill="1" applyBorder="1" applyAlignment="1">
      <alignment/>
    </xf>
    <xf numFmtId="0" fontId="11" fillId="35" borderId="38" xfId="0" applyFont="1" applyFill="1" applyBorder="1" applyAlignment="1">
      <alignment/>
    </xf>
    <xf numFmtId="0" fontId="11" fillId="35" borderId="39" xfId="0" applyFont="1" applyFill="1" applyBorder="1" applyAlignment="1">
      <alignment/>
    </xf>
    <xf numFmtId="0" fontId="11" fillId="35" borderId="34" xfId="0" applyFont="1" applyFill="1" applyBorder="1" applyAlignment="1">
      <alignment/>
    </xf>
    <xf numFmtId="0" fontId="11" fillId="35" borderId="35" xfId="0" applyFont="1" applyFill="1" applyBorder="1" applyAlignment="1">
      <alignment/>
    </xf>
    <xf numFmtId="0" fontId="11" fillId="35" borderId="36" xfId="0" applyFont="1" applyFill="1" applyBorder="1" applyAlignment="1">
      <alignment/>
    </xf>
    <xf numFmtId="0" fontId="12" fillId="37" borderId="25" xfId="0" applyFont="1" applyFill="1" applyBorder="1" applyAlignment="1">
      <alignment horizontal="center"/>
    </xf>
    <xf numFmtId="0" fontId="12" fillId="37" borderId="26" xfId="0" applyFont="1" applyFill="1" applyBorder="1" applyAlignment="1">
      <alignment horizontal="center"/>
    </xf>
    <xf numFmtId="0" fontId="0" fillId="0" borderId="29" xfId="0" applyBorder="1" applyAlignment="1">
      <alignment horizontal="center"/>
    </xf>
    <xf numFmtId="0" fontId="0" fillId="0" borderId="33" xfId="0" applyBorder="1" applyAlignment="1">
      <alignment horizontal="center"/>
    </xf>
    <xf numFmtId="0" fontId="0" fillId="0" borderId="20" xfId="0" applyBorder="1" applyAlignment="1">
      <alignment horizontal="center"/>
    </xf>
    <xf numFmtId="0" fontId="0" fillId="0" borderId="28"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22" xfId="0" applyBorder="1" applyAlignment="1">
      <alignment horizontal="center"/>
    </xf>
    <xf numFmtId="0" fontId="0" fillId="0" borderId="19" xfId="0" applyBorder="1" applyAlignment="1">
      <alignment horizontal="center"/>
    </xf>
    <xf numFmtId="0" fontId="3" fillId="35" borderId="34" xfId="0" applyFont="1" applyFill="1" applyBorder="1" applyAlignment="1">
      <alignment horizontal="center" wrapText="1"/>
    </xf>
    <xf numFmtId="0" fontId="3" fillId="35" borderId="35" xfId="0" applyFont="1" applyFill="1" applyBorder="1" applyAlignment="1">
      <alignment horizontal="center" wrapText="1"/>
    </xf>
    <xf numFmtId="0" fontId="3" fillId="35" borderId="36" xfId="0" applyFont="1" applyFill="1" applyBorder="1" applyAlignment="1">
      <alignment horizontal="center" wrapText="1"/>
    </xf>
    <xf numFmtId="0" fontId="3" fillId="35" borderId="32" xfId="0" applyFont="1" applyFill="1" applyBorder="1" applyAlignment="1">
      <alignment horizontal="center" wrapText="1"/>
    </xf>
    <xf numFmtId="0" fontId="3" fillId="35" borderId="0" xfId="0" applyFont="1" applyFill="1" applyBorder="1" applyAlignment="1">
      <alignment horizontal="center" wrapText="1"/>
    </xf>
    <xf numFmtId="0" fontId="3" fillId="35" borderId="18" xfId="0" applyFont="1" applyFill="1" applyBorder="1" applyAlignment="1">
      <alignment horizontal="center" wrapText="1"/>
    </xf>
    <xf numFmtId="0" fontId="3" fillId="35" borderId="32" xfId="0" applyFont="1" applyFill="1" applyBorder="1" applyAlignment="1">
      <alignment horizontal="left"/>
    </xf>
    <xf numFmtId="0" fontId="3" fillId="35" borderId="0" xfId="0" applyFont="1" applyFill="1" applyBorder="1" applyAlignment="1">
      <alignment horizontal="left"/>
    </xf>
    <xf numFmtId="0" fontId="0" fillId="35" borderId="40" xfId="0" applyFill="1" applyBorder="1" applyAlignment="1">
      <alignment horizontal="justify" vertical="top" wrapText="1"/>
    </xf>
    <xf numFmtId="0" fontId="0" fillId="35" borderId="31" xfId="0" applyFill="1" applyBorder="1" applyAlignment="1">
      <alignment horizontal="justify" vertical="top" wrapText="1"/>
    </xf>
    <xf numFmtId="0" fontId="0" fillId="35" borderId="19" xfId="0" applyFill="1" applyBorder="1" applyAlignment="1">
      <alignment horizontal="justify" vertical="top" wrapText="1"/>
    </xf>
    <xf numFmtId="0" fontId="0" fillId="0" borderId="11" xfId="0" applyBorder="1" applyAlignment="1">
      <alignment wrapText="1"/>
    </xf>
    <xf numFmtId="0" fontId="0" fillId="0" borderId="10" xfId="0" applyBorder="1" applyAlignment="1">
      <alignment wrapText="1"/>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35" borderId="40" xfId="0" applyFill="1" applyBorder="1" applyAlignment="1">
      <alignment horizontal="justify" vertical="center" wrapText="1"/>
    </xf>
    <xf numFmtId="0" fontId="0" fillId="35" borderId="31" xfId="0" applyFill="1" applyBorder="1" applyAlignment="1">
      <alignment horizontal="justify" vertical="center" wrapText="1"/>
    </xf>
    <xf numFmtId="0" fontId="0" fillId="35" borderId="19" xfId="0" applyFill="1" applyBorder="1" applyAlignment="1">
      <alignment horizontal="justify" vertical="center" wrapText="1"/>
    </xf>
    <xf numFmtId="0" fontId="11" fillId="35" borderId="40" xfId="0" applyFont="1" applyFill="1" applyBorder="1" applyAlignment="1">
      <alignment horizontal="justify" vertical="top" wrapText="1"/>
    </xf>
    <xf numFmtId="0" fontId="11" fillId="35" borderId="31" xfId="0" applyFont="1" applyFill="1" applyBorder="1" applyAlignment="1">
      <alignment horizontal="justify" vertical="top" wrapText="1"/>
    </xf>
    <xf numFmtId="0" fontId="11" fillId="35" borderId="19" xfId="0" applyFont="1" applyFill="1" applyBorder="1" applyAlignment="1">
      <alignment horizontal="justify" vertical="top" wrapText="1"/>
    </xf>
    <xf numFmtId="0" fontId="9" fillId="35" borderId="25" xfId="0" applyFont="1" applyFill="1" applyBorder="1" applyAlignment="1">
      <alignment horizontal="center"/>
    </xf>
    <xf numFmtId="0" fontId="9" fillId="35" borderId="27" xfId="0" applyFont="1" applyFill="1" applyBorder="1" applyAlignment="1">
      <alignment horizontal="center"/>
    </xf>
    <xf numFmtId="0" fontId="3" fillId="35" borderId="18" xfId="0" applyFont="1" applyFill="1" applyBorder="1" applyAlignment="1">
      <alignment horizontal="left"/>
    </xf>
    <xf numFmtId="0" fontId="1" fillId="0" borderId="15" xfId="0" applyFont="1" applyBorder="1" applyAlignment="1">
      <alignment horizontal="center" vertical="center" wrapText="1"/>
    </xf>
    <xf numFmtId="0" fontId="1" fillId="0" borderId="45" xfId="0" applyFont="1" applyBorder="1" applyAlignment="1">
      <alignment horizontal="center" vertical="center" wrapText="1"/>
    </xf>
    <xf numFmtId="0" fontId="1" fillId="33" borderId="11" xfId="0" applyFont="1" applyFill="1" applyBorder="1" applyAlignment="1">
      <alignment horizontal="center" vertical="center" wrapText="1"/>
    </xf>
    <xf numFmtId="0" fontId="1" fillId="33" borderId="30"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30" xfId="0" applyFont="1" applyBorder="1" applyAlignment="1">
      <alignment horizontal="center" vertical="center" wrapText="1"/>
    </xf>
    <xf numFmtId="0" fontId="1" fillId="35" borderId="15" xfId="0" applyFont="1" applyFill="1" applyBorder="1" applyAlignment="1">
      <alignment horizontal="center" vertical="center" wrapText="1"/>
    </xf>
    <xf numFmtId="0" fontId="1" fillId="35" borderId="45" xfId="0" applyFont="1" applyFill="1" applyBorder="1" applyAlignment="1">
      <alignment horizontal="center" vertical="center" wrapText="1"/>
    </xf>
    <xf numFmtId="0" fontId="1" fillId="35" borderId="46" xfId="0" applyFont="1" applyFill="1" applyBorder="1" applyAlignment="1">
      <alignment horizontal="center" vertical="center" wrapText="1"/>
    </xf>
    <xf numFmtId="0" fontId="1" fillId="35" borderId="47" xfId="0" applyFont="1" applyFill="1" applyBorder="1" applyAlignment="1">
      <alignment horizontal="center" vertical="center" wrapText="1"/>
    </xf>
    <xf numFmtId="0" fontId="0" fillId="35" borderId="40" xfId="0" applyFont="1" applyFill="1" applyBorder="1" applyAlignment="1">
      <alignment horizontal="justify" vertical="top" wrapText="1"/>
    </xf>
    <xf numFmtId="0" fontId="0" fillId="0" borderId="30" xfId="0" applyFont="1" applyBorder="1" applyAlignment="1">
      <alignment horizontal="center" wrapText="1"/>
    </xf>
    <xf numFmtId="0" fontId="0" fillId="0" borderId="31" xfId="0" applyBorder="1" applyAlignment="1">
      <alignment horizontal="center" wrapText="1"/>
    </xf>
    <xf numFmtId="0" fontId="0" fillId="0" borderId="22" xfId="0" applyBorder="1" applyAlignment="1">
      <alignment horizontal="center" wrapText="1"/>
    </xf>
    <xf numFmtId="0" fontId="1" fillId="35" borderId="11" xfId="0" applyFont="1" applyFill="1" applyBorder="1" applyAlignment="1">
      <alignment horizontal="center" vertical="center" wrapText="1"/>
    </xf>
    <xf numFmtId="0" fontId="1" fillId="35" borderId="30" xfId="0" applyFont="1" applyFill="1" applyBorder="1" applyAlignment="1">
      <alignment horizontal="center" vertical="center" wrapText="1"/>
    </xf>
    <xf numFmtId="0" fontId="0" fillId="34" borderId="25" xfId="0" applyFill="1" applyBorder="1" applyAlignment="1">
      <alignment horizontal="center"/>
    </xf>
    <xf numFmtId="0" fontId="0" fillId="34" borderId="27" xfId="0" applyFill="1" applyBorder="1" applyAlignment="1">
      <alignment horizontal="center"/>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34" xfId="0" applyFont="1" applyBorder="1" applyAlignment="1">
      <alignment horizontal="left"/>
    </xf>
    <xf numFmtId="0" fontId="1" fillId="0" borderId="35" xfId="0" applyFont="1" applyBorder="1" applyAlignment="1">
      <alignment horizontal="left"/>
    </xf>
    <xf numFmtId="0" fontId="1" fillId="0" borderId="36" xfId="0" applyFont="1" applyBorder="1" applyAlignment="1">
      <alignment horizontal="left"/>
    </xf>
    <xf numFmtId="0" fontId="0" fillId="0" borderId="46" xfId="0" applyBorder="1" applyAlignment="1">
      <alignment horizontal="left" vertical="center"/>
    </xf>
    <xf numFmtId="0" fontId="0" fillId="0" borderId="11" xfId="0" applyBorder="1" applyAlignment="1">
      <alignment horizontal="left" vertical="center"/>
    </xf>
    <xf numFmtId="0" fontId="0" fillId="0" borderId="48" xfId="0" applyBorder="1" applyAlignment="1">
      <alignment horizontal="left" vertical="center"/>
    </xf>
    <xf numFmtId="0" fontId="0" fillId="0" borderId="47" xfId="0" applyBorder="1" applyAlignment="1">
      <alignment horizontal="left" vertical="center"/>
    </xf>
    <xf numFmtId="0" fontId="0" fillId="0" borderId="30" xfId="0" applyBorder="1" applyAlignment="1">
      <alignment horizontal="left" vertical="center"/>
    </xf>
    <xf numFmtId="0" fontId="0" fillId="0" borderId="49" xfId="0" applyBorder="1" applyAlignment="1">
      <alignment horizontal="left" vertical="center"/>
    </xf>
    <xf numFmtId="0" fontId="0" fillId="0" borderId="25" xfId="0"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0" fillId="0" borderId="0" xfId="0" applyAlignment="1">
      <alignment horizontal="center"/>
    </xf>
    <xf numFmtId="0" fontId="0" fillId="36" borderId="25" xfId="0" applyFill="1" applyBorder="1" applyAlignment="1">
      <alignment horizontal="center"/>
    </xf>
    <xf numFmtId="0" fontId="0" fillId="36" borderId="27" xfId="0" applyFill="1" applyBorder="1" applyAlignment="1">
      <alignment horizontal="center"/>
    </xf>
    <xf numFmtId="0" fontId="0" fillId="33" borderId="25" xfId="0" applyFill="1" applyBorder="1" applyAlignment="1">
      <alignment horizontal="center"/>
    </xf>
    <xf numFmtId="0" fontId="0" fillId="33" borderId="27" xfId="0" applyFill="1" applyBorder="1" applyAlignment="1">
      <alignment horizontal="center"/>
    </xf>
    <xf numFmtId="0" fontId="0" fillId="37" borderId="25" xfId="0" applyFill="1" applyBorder="1" applyAlignment="1">
      <alignment horizontal="center"/>
    </xf>
    <xf numFmtId="0" fontId="0" fillId="37" borderId="27" xfId="0" applyFill="1" applyBorder="1" applyAlignment="1">
      <alignment horizontal="center"/>
    </xf>
    <xf numFmtId="0" fontId="0" fillId="35" borderId="10" xfId="0" applyFill="1" applyBorder="1" applyAlignment="1">
      <alignment horizontal="justify" vertical="top" wrapText="1"/>
    </xf>
    <xf numFmtId="0" fontId="0" fillId="35" borderId="12" xfId="0" applyFill="1" applyBorder="1" applyAlignment="1">
      <alignment horizontal="justify" vertical="top" wrapText="1"/>
    </xf>
    <xf numFmtId="0" fontId="0" fillId="0" borderId="23" xfId="0" applyBorder="1" applyAlignment="1">
      <alignment horizontal="justify" vertical="center" wrapText="1"/>
    </xf>
    <xf numFmtId="0" fontId="0" fillId="0" borderId="50" xfId="0" applyBorder="1" applyAlignment="1">
      <alignment horizontal="justify" vertical="center" wrapText="1"/>
    </xf>
    <xf numFmtId="0" fontId="0" fillId="35" borderId="10" xfId="0" applyFill="1" applyBorder="1" applyAlignment="1">
      <alignment horizontal="justify" vertical="center" wrapText="1"/>
    </xf>
    <xf numFmtId="0" fontId="0" fillId="35" borderId="12" xfId="0" applyFill="1" applyBorder="1" applyAlignment="1">
      <alignment horizontal="justify" vertical="center" wrapText="1"/>
    </xf>
    <xf numFmtId="0" fontId="1" fillId="0" borderId="11" xfId="0" applyFont="1" applyBorder="1" applyAlignment="1">
      <alignment horizontal="center" vertical="center"/>
    </xf>
    <xf numFmtId="0" fontId="1" fillId="0" borderId="30" xfId="0" applyFont="1" applyBorder="1" applyAlignment="1">
      <alignment horizontal="center" vertical="center"/>
    </xf>
    <xf numFmtId="15" fontId="3" fillId="35" borderId="25" xfId="0" applyNumberFormat="1" applyFont="1" applyFill="1" applyBorder="1" applyAlignment="1">
      <alignment horizontal="center"/>
    </xf>
    <xf numFmtId="0" fontId="3" fillId="35" borderId="27" xfId="0" applyFont="1" applyFill="1" applyBorder="1" applyAlignment="1">
      <alignment horizontal="center"/>
    </xf>
    <xf numFmtId="0" fontId="3" fillId="35" borderId="37" xfId="0" applyFont="1" applyFill="1" applyBorder="1" applyAlignment="1">
      <alignment horizontal="left"/>
    </xf>
    <xf numFmtId="0" fontId="3" fillId="35" borderId="38" xfId="0" applyFont="1" applyFill="1" applyBorder="1" applyAlignment="1">
      <alignment horizontal="left"/>
    </xf>
    <xf numFmtId="0" fontId="3" fillId="35" borderId="39" xfId="0" applyFont="1" applyFill="1" applyBorder="1" applyAlignment="1">
      <alignment horizontal="left"/>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0" fillId="0" borderId="12" xfId="0" applyBorder="1" applyAlignment="1">
      <alignment wrapText="1"/>
    </xf>
    <xf numFmtId="0" fontId="1" fillId="34" borderId="44" xfId="0" applyFont="1" applyFill="1" applyBorder="1" applyAlignment="1">
      <alignment horizontal="left" vertical="center" wrapText="1"/>
    </xf>
    <xf numFmtId="0" fontId="1" fillId="34" borderId="19" xfId="0" applyFont="1" applyFill="1" applyBorder="1" applyAlignment="1">
      <alignment horizontal="left" vertical="center" wrapText="1"/>
    </xf>
    <xf numFmtId="0" fontId="0" fillId="0" borderId="54" xfId="0"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10" fillId="0" borderId="46" xfId="0" applyFont="1" applyBorder="1" applyAlignment="1">
      <alignment horizontal="center"/>
    </xf>
    <xf numFmtId="0" fontId="10" fillId="0" borderId="53" xfId="0" applyFont="1" applyBorder="1" applyAlignment="1">
      <alignment horizontal="center"/>
    </xf>
    <xf numFmtId="0" fontId="10" fillId="0" borderId="47" xfId="0" applyFont="1" applyBorder="1" applyAlignment="1">
      <alignment horizontal="center"/>
    </xf>
    <xf numFmtId="0" fontId="10" fillId="0" borderId="29" xfId="0" applyFont="1" applyBorder="1" applyAlignment="1">
      <alignment horizontal="center"/>
    </xf>
    <xf numFmtId="0" fontId="10" fillId="0" borderId="48" xfId="0" applyFont="1" applyBorder="1" applyAlignment="1">
      <alignment horizontal="center"/>
    </xf>
    <xf numFmtId="0" fontId="10" fillId="0" borderId="50" xfId="0" applyFont="1" applyBorder="1" applyAlignment="1">
      <alignment horizontal="center"/>
    </xf>
    <xf numFmtId="0" fontId="10" fillId="0" borderId="57" xfId="0" applyFont="1" applyBorder="1" applyAlignment="1">
      <alignment horizontal="center"/>
    </xf>
    <xf numFmtId="0" fontId="0" fillId="0" borderId="58" xfId="0" applyBorder="1" applyAlignment="1">
      <alignment horizontal="left" vertical="center"/>
    </xf>
    <xf numFmtId="0" fontId="0" fillId="0" borderId="59" xfId="0" applyBorder="1" applyAlignment="1">
      <alignment horizontal="left" vertical="center"/>
    </xf>
    <xf numFmtId="0" fontId="0" fillId="0" borderId="13" xfId="0" applyBorder="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809625</xdr:colOff>
      <xdr:row>0</xdr:row>
      <xdr:rowOff>0</xdr:rowOff>
    </xdr:from>
    <xdr:to>
      <xdr:col>5</xdr:col>
      <xdr:colOff>228600</xdr:colOff>
      <xdr:row>3</xdr:row>
      <xdr:rowOff>47625</xdr:rowOff>
    </xdr:to>
    <xdr:pic>
      <xdr:nvPicPr>
        <xdr:cNvPr id="1" name="1 Imagen" descr="Log. Colombia.BMP"/>
        <xdr:cNvPicPr preferRelativeResize="1">
          <a:picLocks noChangeAspect="1"/>
        </xdr:cNvPicPr>
      </xdr:nvPicPr>
      <xdr:blipFill>
        <a:blip r:embed="rId1"/>
        <a:stretch>
          <a:fillRect/>
        </a:stretch>
      </xdr:blipFill>
      <xdr:spPr>
        <a:xfrm>
          <a:off x="7496175" y="0"/>
          <a:ext cx="933450"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49"/>
  <sheetViews>
    <sheetView tabSelected="1" zoomScale="90" zoomScaleNormal="90" workbookViewId="0" topLeftCell="F39">
      <selection activeCell="I44" sqref="I44:J44"/>
    </sheetView>
  </sheetViews>
  <sheetFormatPr defaultColWidth="11.421875" defaultRowHeight="12.75"/>
  <cols>
    <col min="1" max="1" width="12.421875" style="39" customWidth="1"/>
    <col min="2" max="2" width="11.28125" style="39" customWidth="1"/>
    <col min="3" max="3" width="51.421875" style="39" customWidth="1"/>
    <col min="4" max="4" width="25.140625" style="39" customWidth="1"/>
    <col min="5" max="5" width="22.7109375" style="39" customWidth="1"/>
    <col min="6" max="6" width="37.8515625" style="39" customWidth="1"/>
    <col min="7" max="7" width="19.28125" style="39" customWidth="1"/>
    <col min="8" max="8" width="33.421875" style="39" customWidth="1"/>
    <col min="9" max="9" width="17.28125" style="39" customWidth="1"/>
    <col min="10" max="10" width="15.00390625" style="39" customWidth="1"/>
    <col min="11" max="11" width="13.57421875" style="39" customWidth="1"/>
    <col min="12" max="12" width="13.421875" style="39" customWidth="1"/>
    <col min="13" max="13" width="10.7109375" style="39" customWidth="1"/>
    <col min="14" max="14" width="26.57421875" style="39" customWidth="1"/>
    <col min="15" max="15" width="2.140625" style="39" hidden="1" customWidth="1"/>
    <col min="16" max="16384" width="11.421875" style="39" customWidth="1"/>
  </cols>
  <sheetData>
    <row r="1" spans="1:16" ht="30">
      <c r="A1" s="87" t="s">
        <v>61</v>
      </c>
      <c r="B1" s="87"/>
      <c r="C1" s="87"/>
      <c r="D1" s="87"/>
      <c r="E1" s="87"/>
      <c r="F1" s="87"/>
      <c r="G1" s="87"/>
      <c r="H1" s="87"/>
      <c r="I1" s="87"/>
      <c r="J1" s="87"/>
      <c r="K1" s="87"/>
      <c r="L1" s="87"/>
      <c r="M1" s="87"/>
      <c r="N1" s="87"/>
      <c r="O1" s="87"/>
      <c r="P1" s="87"/>
    </row>
    <row r="2" spans="1:16" ht="30">
      <c r="A2" s="87" t="s">
        <v>62</v>
      </c>
      <c r="B2" s="87"/>
      <c r="C2" s="87"/>
      <c r="D2" s="87"/>
      <c r="E2" s="87"/>
      <c r="F2" s="87"/>
      <c r="G2" s="87"/>
      <c r="H2" s="87"/>
      <c r="I2" s="87"/>
      <c r="J2" s="87"/>
      <c r="K2" s="87"/>
      <c r="L2" s="87"/>
      <c r="M2" s="87"/>
      <c r="N2" s="87"/>
      <c r="O2" s="87"/>
      <c r="P2" s="87"/>
    </row>
    <row r="3" spans="1:16" ht="30">
      <c r="A3" s="87" t="s">
        <v>63</v>
      </c>
      <c r="B3" s="87"/>
      <c r="C3" s="87"/>
      <c r="D3" s="87"/>
      <c r="E3" s="87"/>
      <c r="F3" s="87"/>
      <c r="G3" s="87"/>
      <c r="H3" s="87"/>
      <c r="I3" s="87"/>
      <c r="J3" s="87"/>
      <c r="K3" s="87"/>
      <c r="L3" s="87"/>
      <c r="M3" s="87"/>
      <c r="N3" s="87"/>
      <c r="O3" s="87"/>
      <c r="P3" s="87"/>
    </row>
    <row r="4" spans="1:16" ht="20.25">
      <c r="A4" s="88" t="s">
        <v>64</v>
      </c>
      <c r="B4" s="88"/>
      <c r="C4" s="88"/>
      <c r="D4" s="88"/>
      <c r="E4" s="88"/>
      <c r="F4" s="88"/>
      <c r="G4" s="88"/>
      <c r="H4" s="88"/>
      <c r="I4" s="88"/>
      <c r="J4" s="88"/>
      <c r="K4" s="88"/>
      <c r="L4" s="88"/>
      <c r="M4" s="88"/>
      <c r="N4" s="88"/>
      <c r="O4" s="88"/>
      <c r="P4" s="88"/>
    </row>
    <row r="5" spans="1:16" ht="20.25">
      <c r="A5" s="88" t="s">
        <v>65</v>
      </c>
      <c r="B5" s="88"/>
      <c r="C5" s="88"/>
      <c r="D5" s="88"/>
      <c r="E5" s="88"/>
      <c r="F5" s="88"/>
      <c r="G5" s="88"/>
      <c r="H5" s="88"/>
      <c r="I5" s="88"/>
      <c r="J5" s="88"/>
      <c r="K5" s="88"/>
      <c r="L5" s="88"/>
      <c r="M5" s="88"/>
      <c r="N5" s="88"/>
      <c r="O5" s="88"/>
      <c r="P5" s="88"/>
    </row>
    <row r="6" spans="1:16" ht="16.5" thickBot="1">
      <c r="A6" s="60"/>
      <c r="B6" s="60"/>
      <c r="C6" s="60"/>
      <c r="D6" s="60"/>
      <c r="E6" s="60"/>
      <c r="F6" s="60"/>
      <c r="G6" s="60"/>
      <c r="H6" s="60"/>
      <c r="I6" s="60"/>
      <c r="J6" s="60"/>
      <c r="K6" s="60"/>
      <c r="L6" s="60"/>
      <c r="M6" s="60"/>
      <c r="N6" s="60"/>
      <c r="O6" s="60"/>
      <c r="P6" s="60"/>
    </row>
    <row r="7" spans="1:24" ht="15" customHeight="1">
      <c r="A7" s="122" t="s">
        <v>24</v>
      </c>
      <c r="B7" s="123"/>
      <c r="C7" s="123"/>
      <c r="D7" s="123"/>
      <c r="E7" s="123"/>
      <c r="F7" s="123"/>
      <c r="G7" s="123"/>
      <c r="H7" s="123"/>
      <c r="I7" s="123"/>
      <c r="J7" s="123"/>
      <c r="K7" s="123"/>
      <c r="L7" s="123"/>
      <c r="M7" s="123"/>
      <c r="N7" s="124"/>
      <c r="O7" s="38"/>
      <c r="P7" s="38"/>
      <c r="Q7" s="38"/>
      <c r="R7" s="38"/>
      <c r="S7" s="38"/>
      <c r="T7" s="38"/>
      <c r="U7" s="38"/>
      <c r="V7" s="38"/>
      <c r="W7" s="38"/>
      <c r="X7" s="38"/>
    </row>
    <row r="8" spans="1:24" ht="15" customHeight="1">
      <c r="A8" s="125" t="s">
        <v>11</v>
      </c>
      <c r="B8" s="126"/>
      <c r="C8" s="126"/>
      <c r="D8" s="126"/>
      <c r="E8" s="126"/>
      <c r="F8" s="126"/>
      <c r="G8" s="126"/>
      <c r="H8" s="126"/>
      <c r="I8" s="126"/>
      <c r="J8" s="126"/>
      <c r="K8" s="126"/>
      <c r="L8" s="126"/>
      <c r="M8" s="126"/>
      <c r="N8" s="127"/>
      <c r="O8" s="38"/>
      <c r="P8" s="38"/>
      <c r="Q8" s="38"/>
      <c r="R8" s="38"/>
      <c r="S8" s="38"/>
      <c r="T8" s="38"/>
      <c r="U8" s="38"/>
      <c r="V8" s="38"/>
      <c r="W8" s="38"/>
      <c r="X8" s="38"/>
    </row>
    <row r="9" spans="1:24" ht="15" customHeight="1">
      <c r="A9" s="125" t="s">
        <v>74</v>
      </c>
      <c r="B9" s="126"/>
      <c r="C9" s="126"/>
      <c r="D9" s="126"/>
      <c r="E9" s="126"/>
      <c r="F9" s="126"/>
      <c r="G9" s="126"/>
      <c r="H9" s="126"/>
      <c r="I9" s="126"/>
      <c r="J9" s="126"/>
      <c r="K9" s="126"/>
      <c r="L9" s="126"/>
      <c r="M9" s="126"/>
      <c r="N9" s="127"/>
      <c r="O9" s="38"/>
      <c r="P9" s="38"/>
      <c r="Q9" s="38"/>
      <c r="R9" s="38"/>
      <c r="S9" s="38"/>
      <c r="T9" s="38"/>
      <c r="U9" s="38"/>
      <c r="V9" s="38"/>
      <c r="W9" s="38"/>
      <c r="X9" s="38"/>
    </row>
    <row r="10" spans="1:24" ht="15.75">
      <c r="A10" s="125"/>
      <c r="B10" s="126"/>
      <c r="C10" s="126"/>
      <c r="D10" s="126"/>
      <c r="E10" s="126"/>
      <c r="F10" s="126"/>
      <c r="G10" s="126"/>
      <c r="H10" s="126"/>
      <c r="I10" s="126"/>
      <c r="J10" s="126"/>
      <c r="K10" s="126"/>
      <c r="L10" s="126"/>
      <c r="M10" s="126"/>
      <c r="N10" s="127"/>
      <c r="O10" s="38"/>
      <c r="P10" s="38"/>
      <c r="Q10" s="38"/>
      <c r="R10" s="38"/>
      <c r="S10" s="38"/>
      <c r="T10" s="38"/>
      <c r="U10" s="38"/>
      <c r="V10" s="38"/>
      <c r="W10" s="38"/>
      <c r="X10" s="38"/>
    </row>
    <row r="11" spans="1:24" ht="15.75">
      <c r="A11" s="109" t="s">
        <v>72</v>
      </c>
      <c r="B11" s="110"/>
      <c r="C11" s="110"/>
      <c r="D11" s="110"/>
      <c r="E11" s="110"/>
      <c r="F11" s="110"/>
      <c r="G11" s="110"/>
      <c r="H11" s="110"/>
      <c r="I11" s="110"/>
      <c r="J11" s="110"/>
      <c r="K11" s="110"/>
      <c r="L11" s="110"/>
      <c r="M11" s="110"/>
      <c r="N11" s="111"/>
      <c r="O11" s="38"/>
      <c r="P11" s="38"/>
      <c r="Q11" s="38"/>
      <c r="R11" s="38"/>
      <c r="S11" s="38"/>
      <c r="T11" s="38"/>
      <c r="U11" s="38"/>
      <c r="V11" s="38"/>
      <c r="W11" s="38"/>
      <c r="X11" s="38"/>
    </row>
    <row r="12" spans="1:24" ht="15.75">
      <c r="A12" s="112" t="s">
        <v>71</v>
      </c>
      <c r="B12" s="113"/>
      <c r="C12" s="113"/>
      <c r="D12" s="113"/>
      <c r="E12" s="113"/>
      <c r="F12" s="113"/>
      <c r="G12" s="113"/>
      <c r="H12" s="113"/>
      <c r="I12" s="113"/>
      <c r="J12" s="113"/>
      <c r="K12" s="113"/>
      <c r="L12" s="113"/>
      <c r="M12" s="113"/>
      <c r="N12" s="114"/>
      <c r="O12" s="38"/>
      <c r="P12" s="38"/>
      <c r="Q12" s="38"/>
      <c r="R12" s="38"/>
      <c r="S12" s="38"/>
      <c r="T12" s="38"/>
      <c r="U12" s="38"/>
      <c r="V12" s="38"/>
      <c r="W12" s="38"/>
      <c r="X12" s="38"/>
    </row>
    <row r="13" spans="1:24" ht="15.75">
      <c r="A13" s="112" t="s">
        <v>59</v>
      </c>
      <c r="B13" s="113"/>
      <c r="C13" s="113"/>
      <c r="D13" s="113"/>
      <c r="E13" s="113"/>
      <c r="F13" s="113"/>
      <c r="G13" s="113"/>
      <c r="H13" s="113"/>
      <c r="I13" s="113"/>
      <c r="J13" s="113"/>
      <c r="K13" s="113"/>
      <c r="L13" s="113"/>
      <c r="M13" s="113"/>
      <c r="N13" s="114"/>
      <c r="O13" s="38"/>
      <c r="P13" s="38"/>
      <c r="Q13" s="38"/>
      <c r="R13" s="38"/>
      <c r="S13" s="38"/>
      <c r="T13" s="38"/>
      <c r="U13" s="38"/>
      <c r="V13" s="38"/>
      <c r="W13" s="38"/>
      <c r="X13" s="38"/>
    </row>
    <row r="14" spans="1:24" ht="15.75">
      <c r="A14" s="112" t="s">
        <v>50</v>
      </c>
      <c r="B14" s="113"/>
      <c r="C14" s="113"/>
      <c r="D14" s="113"/>
      <c r="E14" s="113"/>
      <c r="F14" s="113"/>
      <c r="G14" s="113"/>
      <c r="H14" s="113"/>
      <c r="I14" s="113"/>
      <c r="J14" s="113"/>
      <c r="K14" s="113"/>
      <c r="L14" s="113"/>
      <c r="M14" s="113"/>
      <c r="N14" s="114"/>
      <c r="O14" s="38"/>
      <c r="P14" s="38"/>
      <c r="Q14" s="38"/>
      <c r="R14" s="38"/>
      <c r="S14" s="38"/>
      <c r="T14" s="38"/>
      <c r="U14" s="38"/>
      <c r="V14" s="38"/>
      <c r="W14" s="38"/>
      <c r="X14" s="38"/>
    </row>
    <row r="15" spans="1:24" ht="16.5" thickBot="1">
      <c r="A15" s="112" t="s">
        <v>73</v>
      </c>
      <c r="B15" s="113"/>
      <c r="C15" s="113"/>
      <c r="D15" s="113"/>
      <c r="E15" s="113"/>
      <c r="F15" s="113"/>
      <c r="G15" s="113"/>
      <c r="H15" s="113"/>
      <c r="I15" s="113"/>
      <c r="J15" s="113"/>
      <c r="K15" s="113"/>
      <c r="L15" s="113"/>
      <c r="M15" s="113"/>
      <c r="N15" s="114"/>
      <c r="O15" s="38"/>
      <c r="P15" s="38"/>
      <c r="Q15" s="38"/>
      <c r="R15" s="38"/>
      <c r="S15" s="38"/>
      <c r="T15" s="38"/>
      <c r="U15" s="38"/>
      <c r="V15" s="38"/>
      <c r="W15" s="38"/>
      <c r="X15" s="38"/>
    </row>
    <row r="16" spans="1:24" ht="16.5" thickBot="1">
      <c r="A16" s="112" t="s">
        <v>25</v>
      </c>
      <c r="B16" s="113"/>
      <c r="C16" s="113"/>
      <c r="D16" s="113"/>
      <c r="E16" s="113"/>
      <c r="F16" s="113"/>
      <c r="G16" s="113"/>
      <c r="H16" s="113"/>
      <c r="I16" s="113"/>
      <c r="J16" s="113"/>
      <c r="K16" s="113"/>
      <c r="L16" s="92">
        <v>41192</v>
      </c>
      <c r="M16" s="93"/>
      <c r="N16" s="44"/>
      <c r="O16" s="38"/>
      <c r="P16" s="38"/>
      <c r="Q16" s="38"/>
      <c r="R16" s="38"/>
      <c r="S16" s="38"/>
      <c r="T16" s="38"/>
      <c r="U16" s="38"/>
      <c r="V16" s="38"/>
      <c r="W16" s="38"/>
      <c r="X16" s="38"/>
    </row>
    <row r="17" spans="1:24" ht="30" customHeight="1" thickBot="1">
      <c r="A17" s="128" t="s">
        <v>192</v>
      </c>
      <c r="B17" s="129"/>
      <c r="C17" s="129"/>
      <c r="D17" s="129"/>
      <c r="E17" s="129"/>
      <c r="F17" s="129"/>
      <c r="G17" s="129"/>
      <c r="H17" s="129"/>
      <c r="I17" s="129"/>
      <c r="J17" s="129"/>
      <c r="K17" s="129"/>
      <c r="L17" s="129"/>
      <c r="M17" s="129"/>
      <c r="N17" s="130"/>
      <c r="O17" s="38"/>
      <c r="P17" s="38"/>
      <c r="Q17" s="38"/>
      <c r="R17" s="38"/>
      <c r="S17" s="38"/>
      <c r="T17" s="38"/>
      <c r="U17" s="38"/>
      <c r="V17" s="38"/>
      <c r="W17" s="38"/>
      <c r="X17" s="38"/>
    </row>
    <row r="18" spans="1:24" ht="98.25" customHeight="1">
      <c r="A18" s="45" t="s">
        <v>19</v>
      </c>
      <c r="B18" s="46" t="s">
        <v>5</v>
      </c>
      <c r="C18" s="46" t="s">
        <v>51</v>
      </c>
      <c r="D18" s="46" t="s">
        <v>26</v>
      </c>
      <c r="E18" s="46" t="s">
        <v>27</v>
      </c>
      <c r="F18" s="47" t="s">
        <v>28</v>
      </c>
      <c r="G18" s="48" t="s">
        <v>6</v>
      </c>
      <c r="H18" s="47" t="s">
        <v>12</v>
      </c>
      <c r="I18" s="71" t="s">
        <v>47</v>
      </c>
      <c r="J18" s="71" t="s">
        <v>46</v>
      </c>
      <c r="K18" s="71" t="s">
        <v>7</v>
      </c>
      <c r="L18" s="71" t="s">
        <v>8</v>
      </c>
      <c r="M18" s="72" t="s">
        <v>15</v>
      </c>
      <c r="N18" s="73" t="s">
        <v>33</v>
      </c>
      <c r="O18" s="38"/>
      <c r="P18" s="38"/>
      <c r="Q18" s="38"/>
      <c r="R18" s="38"/>
      <c r="S18" s="38"/>
      <c r="T18" s="38"/>
      <c r="U18" s="38"/>
      <c r="V18" s="38"/>
      <c r="W18" s="38"/>
      <c r="X18" s="38"/>
    </row>
    <row r="19" spans="1:24" ht="32.25" customHeight="1">
      <c r="A19" s="115">
        <v>1</v>
      </c>
      <c r="B19" s="142" t="s">
        <v>66</v>
      </c>
      <c r="C19" s="131" t="s">
        <v>109</v>
      </c>
      <c r="D19" s="131" t="s">
        <v>78</v>
      </c>
      <c r="E19" s="131" t="s">
        <v>75</v>
      </c>
      <c r="F19" s="132" t="s">
        <v>115</v>
      </c>
      <c r="G19" s="102" t="s">
        <v>116</v>
      </c>
      <c r="H19" s="102" t="s">
        <v>110</v>
      </c>
      <c r="I19" s="102" t="s">
        <v>111</v>
      </c>
      <c r="J19" s="105" t="s">
        <v>112</v>
      </c>
      <c r="K19" s="96">
        <v>41201</v>
      </c>
      <c r="L19" s="96">
        <v>41383</v>
      </c>
      <c r="M19" s="99" t="s">
        <v>180</v>
      </c>
      <c r="N19" s="116" t="s">
        <v>114</v>
      </c>
      <c r="O19" s="38"/>
      <c r="P19" s="38"/>
      <c r="Q19" s="38"/>
      <c r="R19" s="38"/>
      <c r="S19" s="38"/>
      <c r="T19" s="38"/>
      <c r="U19" s="38"/>
      <c r="V19" s="38"/>
      <c r="W19" s="38"/>
      <c r="X19" s="38"/>
    </row>
    <row r="20" spans="1:24" ht="38.25" customHeight="1">
      <c r="A20" s="115"/>
      <c r="B20" s="142"/>
      <c r="C20" s="131"/>
      <c r="D20" s="131"/>
      <c r="E20" s="131"/>
      <c r="F20" s="133"/>
      <c r="G20" s="103"/>
      <c r="H20" s="103"/>
      <c r="I20" s="103"/>
      <c r="J20" s="106"/>
      <c r="K20" s="97"/>
      <c r="L20" s="97"/>
      <c r="M20" s="100"/>
      <c r="N20" s="117"/>
      <c r="O20" s="38"/>
      <c r="P20" s="38"/>
      <c r="Q20" s="38"/>
      <c r="R20" s="38"/>
      <c r="S20" s="38"/>
      <c r="T20" s="38"/>
      <c r="U20" s="38"/>
      <c r="V20" s="38"/>
      <c r="W20" s="38"/>
      <c r="X20" s="38"/>
    </row>
    <row r="21" spans="1:24" ht="34.5" customHeight="1">
      <c r="A21" s="115"/>
      <c r="B21" s="142"/>
      <c r="C21" s="131"/>
      <c r="D21" s="131"/>
      <c r="E21" s="131"/>
      <c r="F21" s="133"/>
      <c r="G21" s="103"/>
      <c r="H21" s="103"/>
      <c r="I21" s="103"/>
      <c r="J21" s="106"/>
      <c r="K21" s="97"/>
      <c r="L21" s="97"/>
      <c r="M21" s="100"/>
      <c r="N21" s="117"/>
      <c r="O21" s="38"/>
      <c r="P21" s="38"/>
      <c r="Q21" s="38"/>
      <c r="R21" s="38"/>
      <c r="S21" s="38"/>
      <c r="T21" s="38"/>
      <c r="U21" s="38"/>
      <c r="V21" s="38"/>
      <c r="W21" s="38"/>
      <c r="X21" s="38"/>
    </row>
    <row r="22" spans="1:14" s="40" customFormat="1" ht="140.25" customHeight="1">
      <c r="A22" s="115"/>
      <c r="B22" s="142"/>
      <c r="C22" s="131"/>
      <c r="D22" s="131"/>
      <c r="E22" s="131"/>
      <c r="F22" s="134"/>
      <c r="G22" s="104"/>
      <c r="H22" s="104"/>
      <c r="I22" s="104"/>
      <c r="J22" s="107"/>
      <c r="K22" s="98"/>
      <c r="L22" s="98"/>
      <c r="M22" s="101"/>
      <c r="N22" s="118"/>
    </row>
    <row r="23" spans="1:14" ht="30" customHeight="1">
      <c r="A23" s="115">
        <v>2</v>
      </c>
      <c r="B23" s="142" t="s">
        <v>66</v>
      </c>
      <c r="C23" s="131" t="s">
        <v>76</v>
      </c>
      <c r="D23" s="131" t="s">
        <v>79</v>
      </c>
      <c r="E23" s="131" t="s">
        <v>113</v>
      </c>
      <c r="F23" s="102" t="s">
        <v>123</v>
      </c>
      <c r="G23" s="94" t="s">
        <v>117</v>
      </c>
      <c r="H23" s="94" t="s">
        <v>124</v>
      </c>
      <c r="I23" s="119" t="s">
        <v>194</v>
      </c>
      <c r="J23" s="105" t="s">
        <v>193</v>
      </c>
      <c r="K23" s="89">
        <v>41201</v>
      </c>
      <c r="L23" s="89">
        <v>41383</v>
      </c>
      <c r="M23" s="138">
        <v>26</v>
      </c>
      <c r="N23" s="116" t="s">
        <v>114</v>
      </c>
    </row>
    <row r="24" spans="1:14" ht="69" customHeight="1">
      <c r="A24" s="115"/>
      <c r="B24" s="142"/>
      <c r="C24" s="131"/>
      <c r="D24" s="131"/>
      <c r="E24" s="131"/>
      <c r="F24" s="103"/>
      <c r="G24" s="94"/>
      <c r="H24" s="141"/>
      <c r="I24" s="120"/>
      <c r="J24" s="106"/>
      <c r="K24" s="90"/>
      <c r="L24" s="90"/>
      <c r="M24" s="139"/>
      <c r="N24" s="117"/>
    </row>
    <row r="25" spans="1:14" ht="348" customHeight="1">
      <c r="A25" s="115"/>
      <c r="B25" s="142"/>
      <c r="C25" s="131"/>
      <c r="D25" s="131"/>
      <c r="E25" s="131"/>
      <c r="F25" s="104"/>
      <c r="G25" s="94"/>
      <c r="H25" s="141"/>
      <c r="I25" s="121"/>
      <c r="J25" s="107"/>
      <c r="K25" s="91"/>
      <c r="L25" s="91"/>
      <c r="M25" s="140"/>
      <c r="N25" s="118"/>
    </row>
    <row r="26" spans="1:14" ht="104.25" customHeight="1">
      <c r="A26" s="45" t="s">
        <v>19</v>
      </c>
      <c r="B26" s="46" t="s">
        <v>5</v>
      </c>
      <c r="C26" s="46" t="s">
        <v>51</v>
      </c>
      <c r="D26" s="46" t="s">
        <v>26</v>
      </c>
      <c r="E26" s="46" t="s">
        <v>27</v>
      </c>
      <c r="F26" s="47" t="s">
        <v>28</v>
      </c>
      <c r="G26" s="48" t="s">
        <v>6</v>
      </c>
      <c r="H26" s="47" t="s">
        <v>12</v>
      </c>
      <c r="I26" s="71" t="s">
        <v>47</v>
      </c>
      <c r="J26" s="71" t="s">
        <v>46</v>
      </c>
      <c r="K26" s="71" t="s">
        <v>7</v>
      </c>
      <c r="L26" s="71" t="s">
        <v>8</v>
      </c>
      <c r="M26" s="72" t="s">
        <v>15</v>
      </c>
      <c r="N26" s="73" t="s">
        <v>33</v>
      </c>
    </row>
    <row r="27" spans="1:14" ht="290.25" customHeight="1">
      <c r="A27" s="49">
        <v>3</v>
      </c>
      <c r="B27" s="61" t="s">
        <v>66</v>
      </c>
      <c r="C27" s="67" t="s">
        <v>80</v>
      </c>
      <c r="D27" s="68" t="s">
        <v>77</v>
      </c>
      <c r="E27" s="68" t="s">
        <v>81</v>
      </c>
      <c r="F27" s="50" t="s">
        <v>118</v>
      </c>
      <c r="G27" s="50" t="s">
        <v>121</v>
      </c>
      <c r="H27" s="50" t="s">
        <v>122</v>
      </c>
      <c r="I27" s="50" t="s">
        <v>125</v>
      </c>
      <c r="J27" s="50" t="s">
        <v>126</v>
      </c>
      <c r="K27" s="76">
        <v>41201</v>
      </c>
      <c r="L27" s="76">
        <v>41232</v>
      </c>
      <c r="M27" s="51" t="s">
        <v>181</v>
      </c>
      <c r="N27" s="80" t="s">
        <v>144</v>
      </c>
    </row>
    <row r="28" spans="1:14" ht="246" customHeight="1">
      <c r="A28" s="49">
        <v>4</v>
      </c>
      <c r="B28" s="62" t="s">
        <v>66</v>
      </c>
      <c r="C28" s="67" t="s">
        <v>82</v>
      </c>
      <c r="D28" s="69" t="s">
        <v>83</v>
      </c>
      <c r="E28" s="68" t="s">
        <v>136</v>
      </c>
      <c r="F28" s="50" t="s">
        <v>134</v>
      </c>
      <c r="G28" s="50" t="s">
        <v>135</v>
      </c>
      <c r="H28" s="50" t="s">
        <v>137</v>
      </c>
      <c r="I28" s="50" t="s">
        <v>138</v>
      </c>
      <c r="J28" s="50" t="s">
        <v>139</v>
      </c>
      <c r="K28" s="76">
        <v>41201</v>
      </c>
      <c r="L28" s="76">
        <v>41232</v>
      </c>
      <c r="M28" s="51" t="s">
        <v>181</v>
      </c>
      <c r="N28" s="80" t="s">
        <v>144</v>
      </c>
    </row>
    <row r="29" spans="1:14" ht="409.5" customHeight="1">
      <c r="A29" s="49">
        <v>5</v>
      </c>
      <c r="B29" s="61" t="s">
        <v>66</v>
      </c>
      <c r="C29" s="67" t="s">
        <v>86</v>
      </c>
      <c r="D29" s="67" t="s">
        <v>84</v>
      </c>
      <c r="E29" s="67" t="s">
        <v>85</v>
      </c>
      <c r="F29" s="50" t="s">
        <v>127</v>
      </c>
      <c r="G29" s="50" t="s">
        <v>141</v>
      </c>
      <c r="H29" s="50" t="s">
        <v>140</v>
      </c>
      <c r="I29" s="50" t="s">
        <v>142</v>
      </c>
      <c r="J29" s="50" t="s">
        <v>143</v>
      </c>
      <c r="K29" s="77">
        <v>41201</v>
      </c>
      <c r="L29" s="77">
        <v>41262</v>
      </c>
      <c r="M29" s="51" t="s">
        <v>181</v>
      </c>
      <c r="N29" s="80" t="s">
        <v>144</v>
      </c>
    </row>
    <row r="30" spans="1:14" ht="93" customHeight="1">
      <c r="A30" s="45" t="s">
        <v>19</v>
      </c>
      <c r="B30" s="46" t="s">
        <v>5</v>
      </c>
      <c r="C30" s="46" t="s">
        <v>51</v>
      </c>
      <c r="D30" s="46" t="s">
        <v>26</v>
      </c>
      <c r="E30" s="46" t="s">
        <v>27</v>
      </c>
      <c r="F30" s="47" t="s">
        <v>28</v>
      </c>
      <c r="G30" s="48" t="s">
        <v>6</v>
      </c>
      <c r="H30" s="47" t="s">
        <v>12</v>
      </c>
      <c r="I30" s="71" t="s">
        <v>47</v>
      </c>
      <c r="J30" s="71" t="s">
        <v>46</v>
      </c>
      <c r="K30" s="71" t="s">
        <v>7</v>
      </c>
      <c r="L30" s="71" t="s">
        <v>8</v>
      </c>
      <c r="M30" s="72" t="s">
        <v>15</v>
      </c>
      <c r="N30" s="73" t="s">
        <v>33</v>
      </c>
    </row>
    <row r="31" spans="1:14" ht="363.75" customHeight="1">
      <c r="A31" s="49">
        <v>6</v>
      </c>
      <c r="B31" s="61" t="s">
        <v>66</v>
      </c>
      <c r="C31" s="67" t="s">
        <v>87</v>
      </c>
      <c r="D31" s="69" t="s">
        <v>88</v>
      </c>
      <c r="E31" s="67" t="s">
        <v>89</v>
      </c>
      <c r="F31" s="50" t="s">
        <v>128</v>
      </c>
      <c r="G31" s="50" t="s">
        <v>145</v>
      </c>
      <c r="H31" s="50" t="s">
        <v>146</v>
      </c>
      <c r="I31" s="50" t="s">
        <v>147</v>
      </c>
      <c r="J31" s="50" t="s">
        <v>148</v>
      </c>
      <c r="K31" s="77">
        <v>41201</v>
      </c>
      <c r="L31" s="77">
        <v>41383</v>
      </c>
      <c r="M31" s="51" t="s">
        <v>180</v>
      </c>
      <c r="N31" s="74" t="s">
        <v>191</v>
      </c>
    </row>
    <row r="32" spans="1:14" ht="286.5" customHeight="1">
      <c r="A32" s="49">
        <v>7</v>
      </c>
      <c r="B32" s="62" t="s">
        <v>66</v>
      </c>
      <c r="C32" s="67" t="s">
        <v>91</v>
      </c>
      <c r="D32" s="67" t="s">
        <v>90</v>
      </c>
      <c r="E32" s="69" t="s">
        <v>129</v>
      </c>
      <c r="F32" s="50" t="s">
        <v>130</v>
      </c>
      <c r="G32" s="50" t="s">
        <v>149</v>
      </c>
      <c r="H32" s="50" t="s">
        <v>150</v>
      </c>
      <c r="I32" s="50" t="s">
        <v>152</v>
      </c>
      <c r="J32" s="50" t="s">
        <v>151</v>
      </c>
      <c r="K32" s="77">
        <v>41201</v>
      </c>
      <c r="L32" s="78">
        <v>41383</v>
      </c>
      <c r="M32" s="51" t="s">
        <v>180</v>
      </c>
      <c r="N32" s="80" t="s">
        <v>190</v>
      </c>
    </row>
    <row r="33" spans="1:14" ht="267" customHeight="1">
      <c r="A33" s="49">
        <v>8</v>
      </c>
      <c r="B33" s="62" t="s">
        <v>66</v>
      </c>
      <c r="C33" s="67" t="s">
        <v>92</v>
      </c>
      <c r="D33" s="68" t="s">
        <v>93</v>
      </c>
      <c r="E33" s="67" t="s">
        <v>94</v>
      </c>
      <c r="F33" s="50" t="s">
        <v>131</v>
      </c>
      <c r="G33" s="50" t="s">
        <v>153</v>
      </c>
      <c r="H33" s="50" t="s">
        <v>154</v>
      </c>
      <c r="I33" s="50" t="s">
        <v>155</v>
      </c>
      <c r="J33" s="50" t="s">
        <v>156</v>
      </c>
      <c r="K33" s="77">
        <v>41201</v>
      </c>
      <c r="L33" s="77">
        <v>41383</v>
      </c>
      <c r="M33" s="51"/>
      <c r="N33" s="52" t="s">
        <v>157</v>
      </c>
    </row>
    <row r="34" spans="1:14" ht="118.5" customHeight="1">
      <c r="A34" s="45" t="s">
        <v>19</v>
      </c>
      <c r="B34" s="46" t="s">
        <v>5</v>
      </c>
      <c r="C34" s="46" t="s">
        <v>51</v>
      </c>
      <c r="D34" s="46" t="s">
        <v>26</v>
      </c>
      <c r="E34" s="46" t="s">
        <v>27</v>
      </c>
      <c r="F34" s="47" t="s">
        <v>28</v>
      </c>
      <c r="G34" s="48" t="s">
        <v>6</v>
      </c>
      <c r="H34" s="47" t="s">
        <v>12</v>
      </c>
      <c r="I34" s="71" t="s">
        <v>47</v>
      </c>
      <c r="J34" s="71" t="s">
        <v>46</v>
      </c>
      <c r="K34" s="71" t="s">
        <v>7</v>
      </c>
      <c r="L34" s="71" t="s">
        <v>8</v>
      </c>
      <c r="M34" s="72" t="s">
        <v>15</v>
      </c>
      <c r="N34" s="73" t="s">
        <v>33</v>
      </c>
    </row>
    <row r="35" spans="1:14" ht="315.75" customHeight="1">
      <c r="A35" s="49">
        <v>9</v>
      </c>
      <c r="B35" s="62" t="s">
        <v>66</v>
      </c>
      <c r="C35" s="67" t="s">
        <v>96</v>
      </c>
      <c r="D35" s="68" t="s">
        <v>95</v>
      </c>
      <c r="E35" s="69" t="s">
        <v>97</v>
      </c>
      <c r="F35" s="50" t="s">
        <v>158</v>
      </c>
      <c r="G35" s="50" t="s">
        <v>159</v>
      </c>
      <c r="H35" s="50" t="s">
        <v>160</v>
      </c>
      <c r="I35" s="50" t="s">
        <v>161</v>
      </c>
      <c r="J35" s="50" t="s">
        <v>162</v>
      </c>
      <c r="K35" s="77">
        <v>41201</v>
      </c>
      <c r="L35" s="77">
        <v>41383</v>
      </c>
      <c r="M35" s="51"/>
      <c r="N35" s="82" t="s">
        <v>163</v>
      </c>
    </row>
    <row r="36" spans="1:14" ht="306.75" customHeight="1">
      <c r="A36" s="49">
        <v>10</v>
      </c>
      <c r="B36" s="62" t="s">
        <v>66</v>
      </c>
      <c r="C36" s="68" t="s">
        <v>98</v>
      </c>
      <c r="D36" s="68" t="s">
        <v>99</v>
      </c>
      <c r="E36" s="70" t="s">
        <v>100</v>
      </c>
      <c r="F36" s="50" t="s">
        <v>132</v>
      </c>
      <c r="G36" s="50" t="s">
        <v>164</v>
      </c>
      <c r="H36" s="50" t="s">
        <v>165</v>
      </c>
      <c r="I36" s="50" t="s">
        <v>166</v>
      </c>
      <c r="J36" s="50" t="s">
        <v>167</v>
      </c>
      <c r="K36" s="77">
        <v>41201</v>
      </c>
      <c r="L36" s="77">
        <v>41383</v>
      </c>
      <c r="M36" s="51" t="s">
        <v>180</v>
      </c>
      <c r="N36" s="81" t="s">
        <v>179</v>
      </c>
    </row>
    <row r="37" spans="1:14" ht="287.25" customHeight="1">
      <c r="A37" s="49">
        <v>11</v>
      </c>
      <c r="B37" s="62" t="s">
        <v>66</v>
      </c>
      <c r="C37" s="67" t="s">
        <v>119</v>
      </c>
      <c r="D37" s="67" t="s">
        <v>101</v>
      </c>
      <c r="E37" s="70" t="s">
        <v>102</v>
      </c>
      <c r="F37" s="54" t="s">
        <v>174</v>
      </c>
      <c r="G37" s="55" t="s">
        <v>175</v>
      </c>
      <c r="H37" s="53" t="s">
        <v>168</v>
      </c>
      <c r="I37" s="53" t="s">
        <v>176</v>
      </c>
      <c r="J37" s="53" t="s">
        <v>169</v>
      </c>
      <c r="K37" s="76">
        <v>41201</v>
      </c>
      <c r="L37" s="76">
        <v>41383</v>
      </c>
      <c r="M37" s="51" t="s">
        <v>180</v>
      </c>
      <c r="N37" s="81" t="s">
        <v>170</v>
      </c>
    </row>
    <row r="38" spans="1:14" ht="121.5" customHeight="1">
      <c r="A38" s="45" t="s">
        <v>19</v>
      </c>
      <c r="B38" s="46" t="s">
        <v>5</v>
      </c>
      <c r="C38" s="46" t="s">
        <v>51</v>
      </c>
      <c r="D38" s="46" t="s">
        <v>26</v>
      </c>
      <c r="E38" s="46" t="s">
        <v>27</v>
      </c>
      <c r="F38" s="47" t="s">
        <v>28</v>
      </c>
      <c r="G38" s="48" t="s">
        <v>6</v>
      </c>
      <c r="H38" s="47" t="s">
        <v>12</v>
      </c>
      <c r="I38" s="71" t="s">
        <v>47</v>
      </c>
      <c r="J38" s="71" t="s">
        <v>46</v>
      </c>
      <c r="K38" s="71" t="s">
        <v>7</v>
      </c>
      <c r="L38" s="71" t="s">
        <v>8</v>
      </c>
      <c r="M38" s="72" t="s">
        <v>15</v>
      </c>
      <c r="N38" s="73" t="s">
        <v>33</v>
      </c>
    </row>
    <row r="39" spans="1:14" ht="252.75" customHeight="1">
      <c r="A39" s="49">
        <v>12</v>
      </c>
      <c r="B39" s="62" t="s">
        <v>66</v>
      </c>
      <c r="C39" s="67" t="s">
        <v>105</v>
      </c>
      <c r="D39" s="67" t="s">
        <v>103</v>
      </c>
      <c r="E39" s="68" t="s">
        <v>104</v>
      </c>
      <c r="F39" s="50" t="s">
        <v>171</v>
      </c>
      <c r="G39" s="50" t="s">
        <v>172</v>
      </c>
      <c r="H39" s="50" t="s">
        <v>173</v>
      </c>
      <c r="I39" s="50" t="s">
        <v>177</v>
      </c>
      <c r="J39" s="50" t="s">
        <v>178</v>
      </c>
      <c r="K39" s="79">
        <v>41201</v>
      </c>
      <c r="L39" s="77">
        <v>41639</v>
      </c>
      <c r="M39" s="51" t="s">
        <v>182</v>
      </c>
      <c r="N39" s="81" t="s">
        <v>183</v>
      </c>
    </row>
    <row r="40" spans="1:14" ht="255" customHeight="1">
      <c r="A40" s="49">
        <v>13</v>
      </c>
      <c r="B40" s="62" t="s">
        <v>66</v>
      </c>
      <c r="C40" s="67" t="s">
        <v>106</v>
      </c>
      <c r="D40" s="67" t="s">
        <v>107</v>
      </c>
      <c r="E40" s="67" t="s">
        <v>187</v>
      </c>
      <c r="F40" s="75" t="s">
        <v>188</v>
      </c>
      <c r="G40" s="75" t="s">
        <v>133</v>
      </c>
      <c r="H40" s="75" t="s">
        <v>195</v>
      </c>
      <c r="I40" s="50" t="s">
        <v>186</v>
      </c>
      <c r="J40" s="50" t="s">
        <v>185</v>
      </c>
      <c r="K40" s="77">
        <v>41122</v>
      </c>
      <c r="L40" s="77">
        <v>41639</v>
      </c>
      <c r="M40" s="51" t="s">
        <v>182</v>
      </c>
      <c r="N40" s="81" t="s">
        <v>189</v>
      </c>
    </row>
    <row r="41" spans="1:14" ht="9">
      <c r="A41" s="41"/>
      <c r="B41" s="41"/>
      <c r="C41" s="41"/>
      <c r="D41" s="41"/>
      <c r="E41" s="41"/>
      <c r="F41" s="41"/>
      <c r="G41" s="41"/>
      <c r="H41" s="41"/>
      <c r="I41" s="41"/>
      <c r="J41" s="41"/>
      <c r="K41" s="41"/>
      <c r="L41" s="41"/>
      <c r="M41" s="41"/>
      <c r="N41" s="41"/>
    </row>
    <row r="42" spans="1:14" ht="9">
      <c r="A42" s="41"/>
      <c r="B42" s="41"/>
      <c r="C42" s="41"/>
      <c r="D42" s="41"/>
      <c r="E42" s="41"/>
      <c r="F42" s="41"/>
      <c r="G42" s="95" t="s">
        <v>50</v>
      </c>
      <c r="H42" s="95"/>
      <c r="I42" s="41"/>
      <c r="J42" s="41"/>
      <c r="K42" s="41"/>
      <c r="L42" s="41"/>
      <c r="M42" s="41"/>
      <c r="N42" s="41"/>
    </row>
    <row r="43" spans="1:14" ht="9.75" thickBot="1">
      <c r="A43" s="41"/>
      <c r="B43" s="41"/>
      <c r="C43" s="41"/>
      <c r="D43" s="41"/>
      <c r="E43" s="41"/>
      <c r="F43" s="41"/>
      <c r="G43" s="43"/>
      <c r="H43" s="43"/>
      <c r="I43" s="41"/>
      <c r="J43" s="41"/>
      <c r="K43" s="41"/>
      <c r="L43" s="41"/>
      <c r="M43" s="41"/>
      <c r="N43" s="41"/>
    </row>
    <row r="44" spans="1:15" ht="21.75" customHeight="1" thickBot="1">
      <c r="A44" s="135" t="s">
        <v>23</v>
      </c>
      <c r="B44" s="136"/>
      <c r="C44" s="136"/>
      <c r="D44" s="136"/>
      <c r="E44" s="136"/>
      <c r="F44" s="137"/>
      <c r="I44" s="95" t="s">
        <v>50</v>
      </c>
      <c r="J44" s="95"/>
      <c r="K44" s="42"/>
      <c r="L44" s="42"/>
      <c r="M44" s="95"/>
      <c r="N44" s="95"/>
      <c r="O44" s="38"/>
    </row>
    <row r="45" spans="1:15" ht="17.25" customHeight="1" thickBot="1">
      <c r="A45" s="108"/>
      <c r="B45" s="108"/>
      <c r="C45" s="108"/>
      <c r="D45" s="108"/>
      <c r="E45" s="108"/>
      <c r="F45" s="41"/>
      <c r="G45" s="41"/>
      <c r="H45" s="85" t="s">
        <v>108</v>
      </c>
      <c r="I45" s="85"/>
      <c r="J45" s="85"/>
      <c r="K45" s="85"/>
      <c r="L45" s="86" t="s">
        <v>60</v>
      </c>
      <c r="M45" s="86"/>
      <c r="N45" s="86"/>
      <c r="O45" s="57"/>
    </row>
    <row r="46" spans="1:15" ht="33.75" customHeight="1" thickBot="1">
      <c r="A46" s="145"/>
      <c r="B46" s="146"/>
      <c r="C46" s="150" t="s">
        <v>20</v>
      </c>
      <c r="D46" s="151"/>
      <c r="E46" s="151"/>
      <c r="F46" s="152"/>
      <c r="G46" s="41"/>
      <c r="H46" s="83" t="s">
        <v>196</v>
      </c>
      <c r="I46" s="84"/>
      <c r="J46" s="84"/>
      <c r="K46" s="56"/>
      <c r="L46" s="83" t="s">
        <v>184</v>
      </c>
      <c r="M46" s="83"/>
      <c r="N46" s="83"/>
      <c r="O46" s="83"/>
    </row>
    <row r="47" spans="1:15" ht="27" customHeight="1" thickBot="1">
      <c r="A47" s="153"/>
      <c r="B47" s="154"/>
      <c r="C47" s="63" t="s">
        <v>120</v>
      </c>
      <c r="D47" s="64"/>
      <c r="E47" s="64"/>
      <c r="F47" s="65"/>
      <c r="G47" s="41"/>
      <c r="H47" s="41"/>
      <c r="I47" s="58"/>
      <c r="J47" s="58"/>
      <c r="K47" s="58"/>
      <c r="L47" s="58"/>
      <c r="M47" s="58"/>
      <c r="N47" s="58"/>
      <c r="O47" s="59"/>
    </row>
    <row r="48" spans="1:14" ht="15.75" thickBot="1">
      <c r="A48" s="143"/>
      <c r="B48" s="144"/>
      <c r="C48" s="147" t="s">
        <v>22</v>
      </c>
      <c r="D48" s="148"/>
      <c r="E48" s="148"/>
      <c r="F48" s="149"/>
      <c r="G48" s="41"/>
      <c r="H48" s="41"/>
      <c r="I48" s="41"/>
      <c r="J48" s="41"/>
      <c r="K48" s="41"/>
      <c r="L48" s="41"/>
      <c r="M48" s="41"/>
      <c r="N48" s="41"/>
    </row>
    <row r="49" spans="1:14" ht="9">
      <c r="A49" s="41"/>
      <c r="B49" s="41"/>
      <c r="C49" s="41"/>
      <c r="D49" s="41"/>
      <c r="E49" s="41"/>
      <c r="F49" s="41"/>
      <c r="G49" s="41"/>
      <c r="H49" s="41"/>
      <c r="I49" s="41"/>
      <c r="J49" s="41"/>
      <c r="K49" s="41"/>
      <c r="L49" s="41"/>
      <c r="M49" s="41"/>
      <c r="N49" s="41"/>
    </row>
  </sheetData>
  <sheetProtection/>
  <mergeCells count="59">
    <mergeCell ref="C19:C22"/>
    <mergeCell ref="D19:D22"/>
    <mergeCell ref="B19:B22"/>
    <mergeCell ref="C23:C25"/>
    <mergeCell ref="A48:B48"/>
    <mergeCell ref="A46:B46"/>
    <mergeCell ref="C48:F48"/>
    <mergeCell ref="C46:F46"/>
    <mergeCell ref="A47:B47"/>
    <mergeCell ref="B23:B25"/>
    <mergeCell ref="A44:F44"/>
    <mergeCell ref="E23:E25"/>
    <mergeCell ref="F23:F25"/>
    <mergeCell ref="M23:M25"/>
    <mergeCell ref="N23:N25"/>
    <mergeCell ref="G19:G22"/>
    <mergeCell ref="H23:H25"/>
    <mergeCell ref="D23:D25"/>
    <mergeCell ref="I44:J44"/>
    <mergeCell ref="M44:N44"/>
    <mergeCell ref="A7:N7"/>
    <mergeCell ref="A8:N8"/>
    <mergeCell ref="A9:N9"/>
    <mergeCell ref="A10:N10"/>
    <mergeCell ref="A17:N17"/>
    <mergeCell ref="E19:E22"/>
    <mergeCell ref="F19:F22"/>
    <mergeCell ref="A19:A22"/>
    <mergeCell ref="A15:N15"/>
    <mergeCell ref="A16:K16"/>
    <mergeCell ref="A45:E45"/>
    <mergeCell ref="A11:N11"/>
    <mergeCell ref="A12:N12"/>
    <mergeCell ref="A13:N13"/>
    <mergeCell ref="A14:N14"/>
    <mergeCell ref="A23:A25"/>
    <mergeCell ref="N19:N22"/>
    <mergeCell ref="I23:I25"/>
    <mergeCell ref="J23:J25"/>
    <mergeCell ref="K23:K25"/>
    <mergeCell ref="L16:M16"/>
    <mergeCell ref="G23:G25"/>
    <mergeCell ref="G42:H42"/>
    <mergeCell ref="L19:L22"/>
    <mergeCell ref="M19:M22"/>
    <mergeCell ref="H19:H22"/>
    <mergeCell ref="I19:I22"/>
    <mergeCell ref="J19:J22"/>
    <mergeCell ref="K19:K22"/>
    <mergeCell ref="H46:J46"/>
    <mergeCell ref="H45:K45"/>
    <mergeCell ref="L45:N45"/>
    <mergeCell ref="L46:O46"/>
    <mergeCell ref="A1:P1"/>
    <mergeCell ref="A2:P2"/>
    <mergeCell ref="A3:P3"/>
    <mergeCell ref="A4:P4"/>
    <mergeCell ref="A5:P5"/>
    <mergeCell ref="L23:L25"/>
  </mergeCells>
  <printOptions horizontalCentered="1"/>
  <pageMargins left="1.1811023622047245" right="0.1968503937007874" top="0.35433070866141736" bottom="0.5511811023622047" header="0.31496062992125984" footer="0.31496062992125984"/>
  <pageSetup horizontalDpi="600" verticalDpi="600" orientation="landscape" paperSize="5" scale="50" r:id="rId4"/>
  <drawing r:id="rId3"/>
  <legacyDrawing r:id="rId2"/>
</worksheet>
</file>

<file path=xl/worksheets/sheet2.xml><?xml version="1.0" encoding="utf-8"?>
<worksheet xmlns="http://schemas.openxmlformats.org/spreadsheetml/2006/main" xmlns:r="http://schemas.openxmlformats.org/officeDocument/2006/relationships">
  <dimension ref="A1:W96"/>
  <sheetViews>
    <sheetView zoomScale="98" zoomScaleNormal="98" zoomScalePageLayoutView="0" workbookViewId="0" topLeftCell="F9">
      <selection activeCell="H18" sqref="H18"/>
    </sheetView>
  </sheetViews>
  <sheetFormatPr defaultColWidth="11.421875" defaultRowHeight="12.75"/>
  <cols>
    <col min="1" max="1" width="12.7109375" style="0" customWidth="1"/>
    <col min="2" max="2" width="11.7109375" style="0" customWidth="1"/>
    <col min="3" max="3" width="38.8515625" style="0" customWidth="1"/>
    <col min="4" max="4" width="26.8515625" style="0" customWidth="1"/>
    <col min="5" max="5" width="24.57421875" style="0" customWidth="1"/>
    <col min="6" max="6" width="13.57421875" style="0" customWidth="1"/>
    <col min="7" max="7" width="9.421875" style="0" customWidth="1"/>
    <col min="8" max="8" width="11.7109375" style="0" customWidth="1"/>
    <col min="9" max="9" width="14.421875" style="0" customWidth="1"/>
    <col min="10" max="10" width="12.7109375" style="0" customWidth="1"/>
    <col min="11" max="11" width="10.28125" style="0" customWidth="1"/>
    <col min="12" max="12" width="12.140625" style="0" customWidth="1"/>
    <col min="13" max="13" width="11.7109375" style="0" customWidth="1"/>
    <col min="14" max="14" width="12.421875" style="0" customWidth="1"/>
    <col min="15" max="15" width="12.8515625" style="0" customWidth="1"/>
    <col min="16" max="16" width="11.28125" style="0" customWidth="1"/>
    <col min="17" max="17" width="14.421875" style="0" customWidth="1"/>
    <col min="18" max="18" width="10.140625" style="0" customWidth="1"/>
    <col min="19" max="19" width="10.57421875" style="0" customWidth="1"/>
    <col min="20" max="20" width="9.8515625" style="0" customWidth="1"/>
  </cols>
  <sheetData>
    <row r="1" spans="1:23" ht="15" customHeight="1">
      <c r="A1" s="163" t="s">
        <v>48</v>
      </c>
      <c r="B1" s="164"/>
      <c r="C1" s="164"/>
      <c r="D1" s="164"/>
      <c r="E1" s="164"/>
      <c r="F1" s="164"/>
      <c r="G1" s="164"/>
      <c r="H1" s="164"/>
      <c r="I1" s="164"/>
      <c r="J1" s="164"/>
      <c r="K1" s="164"/>
      <c r="L1" s="164"/>
      <c r="M1" s="164"/>
      <c r="N1" s="164"/>
      <c r="O1" s="164"/>
      <c r="P1" s="164"/>
      <c r="Q1" s="164"/>
      <c r="R1" s="164"/>
      <c r="S1" s="164"/>
      <c r="T1" s="165"/>
      <c r="U1" s="5"/>
      <c r="V1" s="5"/>
      <c r="W1" s="5"/>
    </row>
    <row r="2" spans="1:23" ht="15" customHeight="1">
      <c r="A2" s="166" t="s">
        <v>11</v>
      </c>
      <c r="B2" s="167"/>
      <c r="C2" s="167"/>
      <c r="D2" s="167"/>
      <c r="E2" s="167"/>
      <c r="F2" s="167"/>
      <c r="G2" s="167"/>
      <c r="H2" s="167"/>
      <c r="I2" s="167"/>
      <c r="J2" s="167"/>
      <c r="K2" s="167"/>
      <c r="L2" s="167"/>
      <c r="M2" s="167"/>
      <c r="N2" s="167"/>
      <c r="O2" s="167"/>
      <c r="P2" s="167"/>
      <c r="Q2" s="167"/>
      <c r="R2" s="167"/>
      <c r="S2" s="167"/>
      <c r="T2" s="168"/>
      <c r="U2" s="5"/>
      <c r="V2" s="5"/>
      <c r="W2" s="5"/>
    </row>
    <row r="3" spans="1:23" ht="15" customHeight="1">
      <c r="A3" s="166" t="s">
        <v>9</v>
      </c>
      <c r="B3" s="167"/>
      <c r="C3" s="167"/>
      <c r="D3" s="167"/>
      <c r="E3" s="167"/>
      <c r="F3" s="167"/>
      <c r="G3" s="167"/>
      <c r="H3" s="167"/>
      <c r="I3" s="167"/>
      <c r="J3" s="167"/>
      <c r="K3" s="167"/>
      <c r="L3" s="167"/>
      <c r="M3" s="167"/>
      <c r="N3" s="167"/>
      <c r="O3" s="167"/>
      <c r="P3" s="167"/>
      <c r="Q3" s="167"/>
      <c r="R3" s="167"/>
      <c r="S3" s="167"/>
      <c r="T3" s="168"/>
      <c r="U3" s="5"/>
      <c r="V3" s="5"/>
      <c r="W3" s="5"/>
    </row>
    <row r="4" spans="1:23" ht="15">
      <c r="A4" s="166"/>
      <c r="B4" s="167"/>
      <c r="C4" s="167"/>
      <c r="D4" s="167"/>
      <c r="E4" s="167"/>
      <c r="F4" s="167"/>
      <c r="G4" s="167"/>
      <c r="H4" s="167"/>
      <c r="I4" s="167"/>
      <c r="J4" s="167"/>
      <c r="K4" s="167"/>
      <c r="L4" s="167"/>
      <c r="M4" s="167"/>
      <c r="N4" s="167"/>
      <c r="O4" s="167"/>
      <c r="P4" s="167"/>
      <c r="Q4" s="167"/>
      <c r="R4" s="167"/>
      <c r="S4" s="167"/>
      <c r="T4" s="168"/>
      <c r="U4" s="5"/>
      <c r="V4" s="5"/>
      <c r="W4" s="5"/>
    </row>
    <row r="5" spans="1:23" ht="15">
      <c r="A5" s="169" t="s">
        <v>0</v>
      </c>
      <c r="B5" s="170"/>
      <c r="C5" s="170"/>
      <c r="D5" s="170"/>
      <c r="E5" s="170"/>
      <c r="F5" s="170"/>
      <c r="G5" s="170"/>
      <c r="H5" s="170"/>
      <c r="I5" s="170"/>
      <c r="J5" s="170"/>
      <c r="K5" s="170"/>
      <c r="L5" s="170"/>
      <c r="M5" s="170"/>
      <c r="N5" s="34"/>
      <c r="O5" s="35"/>
      <c r="P5" s="35"/>
      <c r="Q5" s="35"/>
      <c r="R5" s="35"/>
      <c r="S5" s="35"/>
      <c r="T5" s="36"/>
      <c r="U5" s="5"/>
      <c r="V5" s="5"/>
      <c r="W5" s="5"/>
    </row>
    <row r="6" spans="1:23" ht="15">
      <c r="A6" s="169" t="s">
        <v>1</v>
      </c>
      <c r="B6" s="170"/>
      <c r="C6" s="170"/>
      <c r="D6" s="170"/>
      <c r="E6" s="170"/>
      <c r="F6" s="170"/>
      <c r="G6" s="170"/>
      <c r="H6" s="170"/>
      <c r="I6" s="170"/>
      <c r="J6" s="170"/>
      <c r="K6" s="170"/>
      <c r="L6" s="170"/>
      <c r="M6" s="170"/>
      <c r="N6" s="34"/>
      <c r="O6" s="35"/>
      <c r="P6" s="35"/>
      <c r="Q6" s="35"/>
      <c r="R6" s="35"/>
      <c r="S6" s="35"/>
      <c r="T6" s="36"/>
      <c r="U6" s="5"/>
      <c r="V6" s="5"/>
      <c r="W6" s="5"/>
    </row>
    <row r="7" spans="1:23" ht="15">
      <c r="A7" s="169" t="s">
        <v>4</v>
      </c>
      <c r="B7" s="170"/>
      <c r="C7" s="170"/>
      <c r="D7" s="170"/>
      <c r="E7" s="170"/>
      <c r="F7" s="170"/>
      <c r="G7" s="170"/>
      <c r="H7" s="170"/>
      <c r="I7" s="170"/>
      <c r="J7" s="170"/>
      <c r="K7" s="170"/>
      <c r="L7" s="170"/>
      <c r="M7" s="170"/>
      <c r="N7" s="34"/>
      <c r="O7" s="35"/>
      <c r="P7" s="35"/>
      <c r="Q7" s="35"/>
      <c r="R7" s="35"/>
      <c r="S7" s="35"/>
      <c r="T7" s="36"/>
      <c r="U7" s="5"/>
      <c r="V7" s="5"/>
      <c r="W7" s="5"/>
    </row>
    <row r="8" spans="1:23" ht="15">
      <c r="A8" s="169" t="s">
        <v>2</v>
      </c>
      <c r="B8" s="170"/>
      <c r="C8" s="170"/>
      <c r="D8" s="170"/>
      <c r="E8" s="170"/>
      <c r="F8" s="170"/>
      <c r="G8" s="170"/>
      <c r="H8" s="170"/>
      <c r="I8" s="170"/>
      <c r="J8" s="170"/>
      <c r="K8" s="170"/>
      <c r="L8" s="170"/>
      <c r="M8" s="170"/>
      <c r="N8" s="34"/>
      <c r="O8" s="35"/>
      <c r="P8" s="35"/>
      <c r="Q8" s="35"/>
      <c r="R8" s="35"/>
      <c r="S8" s="35"/>
      <c r="T8" s="36"/>
      <c r="U8" s="5"/>
      <c r="V8" s="5"/>
      <c r="W8" s="5"/>
    </row>
    <row r="9" spans="1:23" ht="15.75" thickBot="1">
      <c r="A9" s="169" t="s">
        <v>3</v>
      </c>
      <c r="B9" s="170"/>
      <c r="C9" s="170"/>
      <c r="D9" s="170"/>
      <c r="E9" s="170"/>
      <c r="F9" s="170"/>
      <c r="G9" s="170"/>
      <c r="H9" s="170"/>
      <c r="I9" s="170"/>
      <c r="J9" s="170"/>
      <c r="K9" s="170"/>
      <c r="L9" s="170"/>
      <c r="M9" s="170"/>
      <c r="N9" s="34"/>
      <c r="O9" s="35"/>
      <c r="P9" s="35"/>
      <c r="Q9" s="35"/>
      <c r="R9" s="35"/>
      <c r="S9" s="35"/>
      <c r="T9" s="36"/>
      <c r="U9" s="5"/>
      <c r="V9" s="5"/>
      <c r="W9" s="5"/>
    </row>
    <row r="10" spans="1:23" ht="15.75" thickBot="1">
      <c r="A10" s="169" t="s">
        <v>25</v>
      </c>
      <c r="B10" s="170"/>
      <c r="C10" s="170"/>
      <c r="D10" s="170"/>
      <c r="E10" s="170"/>
      <c r="F10" s="170"/>
      <c r="G10" s="170"/>
      <c r="H10" s="170"/>
      <c r="I10" s="170"/>
      <c r="J10" s="170"/>
      <c r="K10" s="170"/>
      <c r="L10" s="170"/>
      <c r="M10" s="170"/>
      <c r="N10" s="170"/>
      <c r="O10" s="170"/>
      <c r="P10" s="170"/>
      <c r="Q10" s="170"/>
      <c r="R10" s="189"/>
      <c r="S10" s="187"/>
      <c r="T10" s="188"/>
      <c r="U10" s="5"/>
      <c r="V10" s="5"/>
      <c r="W10" s="5"/>
    </row>
    <row r="11" spans="1:23" ht="15.75" thickBot="1">
      <c r="A11" s="249" t="s">
        <v>34</v>
      </c>
      <c r="B11" s="250"/>
      <c r="C11" s="250"/>
      <c r="D11" s="250"/>
      <c r="E11" s="250"/>
      <c r="F11" s="250"/>
      <c r="G11" s="250"/>
      <c r="H11" s="250"/>
      <c r="I11" s="250"/>
      <c r="J11" s="250"/>
      <c r="K11" s="250"/>
      <c r="L11" s="250"/>
      <c r="M11" s="250"/>
      <c r="N11" s="250"/>
      <c r="O11" s="250"/>
      <c r="P11" s="250"/>
      <c r="Q11" s="250"/>
      <c r="R11" s="251"/>
      <c r="S11" s="247"/>
      <c r="T11" s="248"/>
      <c r="U11" s="5"/>
      <c r="V11" s="5"/>
      <c r="W11" s="5"/>
    </row>
    <row r="12" spans="1:23" ht="65.25" customHeight="1" thickBot="1">
      <c r="A12" s="190" t="s">
        <v>19</v>
      </c>
      <c r="B12" s="196" t="s">
        <v>5</v>
      </c>
      <c r="C12" s="196" t="s">
        <v>10</v>
      </c>
      <c r="D12" s="198" t="s">
        <v>26</v>
      </c>
      <c r="E12" s="204" t="s">
        <v>27</v>
      </c>
      <c r="F12" s="194" t="s">
        <v>28</v>
      </c>
      <c r="G12" s="245" t="s">
        <v>6</v>
      </c>
      <c r="H12" s="194" t="s">
        <v>12</v>
      </c>
      <c r="I12" s="194" t="s">
        <v>47</v>
      </c>
      <c r="J12" s="194" t="s">
        <v>46</v>
      </c>
      <c r="K12" s="254" t="s">
        <v>7</v>
      </c>
      <c r="L12" s="256" t="s">
        <v>8</v>
      </c>
      <c r="M12" s="192" t="s">
        <v>15</v>
      </c>
      <c r="N12" s="194" t="s">
        <v>14</v>
      </c>
      <c r="O12" s="192" t="s">
        <v>13</v>
      </c>
      <c r="P12" s="192" t="s">
        <v>16</v>
      </c>
      <c r="Q12" s="192" t="s">
        <v>17</v>
      </c>
      <c r="R12" s="192" t="s">
        <v>18</v>
      </c>
      <c r="S12" s="252" t="s">
        <v>49</v>
      </c>
      <c r="T12" s="253"/>
      <c r="U12" s="5"/>
      <c r="V12" s="5"/>
      <c r="W12" s="5"/>
    </row>
    <row r="13" spans="1:23" ht="26.25" customHeight="1" thickBot="1">
      <c r="A13" s="191"/>
      <c r="B13" s="197"/>
      <c r="C13" s="197"/>
      <c r="D13" s="199"/>
      <c r="E13" s="205"/>
      <c r="F13" s="195"/>
      <c r="G13" s="246"/>
      <c r="H13" s="195"/>
      <c r="I13" s="195"/>
      <c r="J13" s="195"/>
      <c r="K13" s="255"/>
      <c r="L13" s="257"/>
      <c r="M13" s="193"/>
      <c r="N13" s="195"/>
      <c r="O13" s="193"/>
      <c r="P13" s="193"/>
      <c r="Q13" s="193"/>
      <c r="R13" s="193"/>
      <c r="S13" s="21" t="s">
        <v>31</v>
      </c>
      <c r="T13" s="22" t="s">
        <v>32</v>
      </c>
      <c r="U13" s="5"/>
      <c r="V13" s="5"/>
      <c r="W13" s="5"/>
    </row>
    <row r="14" spans="1:23" ht="12.75">
      <c r="A14" s="178">
        <v>1</v>
      </c>
      <c r="B14" s="181"/>
      <c r="C14" s="171"/>
      <c r="D14" s="184"/>
      <c r="E14" s="171"/>
      <c r="F14" s="174"/>
      <c r="G14" s="174"/>
      <c r="H14" s="2"/>
      <c r="I14" s="2"/>
      <c r="J14" s="2"/>
      <c r="K14" s="3"/>
      <c r="L14" s="3"/>
      <c r="M14" s="33">
        <f aca="true" t="shared" si="0" ref="M14:M45">(+L14-K14)/7</f>
        <v>0</v>
      </c>
      <c r="N14" s="2"/>
      <c r="O14" s="28" t="e">
        <f aca="true" t="shared" si="1" ref="O14:O29">IF(N14/J14&gt;1,1,+N14/J14)</f>
        <v>#DIV/0!</v>
      </c>
      <c r="P14" s="9" t="e">
        <f aca="true" t="shared" si="2" ref="P14:P29">+M14*O14</f>
        <v>#DIV/0!</v>
      </c>
      <c r="Q14" s="9" t="e">
        <f aca="true" t="shared" si="3" ref="Q14:Q29">IF(L14&lt;=$S$11,P14,0)</f>
        <v>#DIV/0!</v>
      </c>
      <c r="R14" s="9">
        <f aca="true" t="shared" si="4" ref="R14:R29">IF($S$11&gt;=L14,M14,0)</f>
        <v>0</v>
      </c>
      <c r="S14" s="176"/>
      <c r="T14" s="177"/>
      <c r="U14" s="5"/>
      <c r="V14" s="5"/>
      <c r="W14" s="5"/>
    </row>
    <row r="15" spans="1:23" ht="12.75">
      <c r="A15" s="179"/>
      <c r="B15" s="182"/>
      <c r="C15" s="172"/>
      <c r="D15" s="185"/>
      <c r="E15" s="172"/>
      <c r="F15" s="175"/>
      <c r="G15" s="175"/>
      <c r="H15" s="1"/>
      <c r="I15" s="1"/>
      <c r="J15" s="12"/>
      <c r="K15" s="4"/>
      <c r="L15" s="4"/>
      <c r="M15" s="20">
        <f t="shared" si="0"/>
        <v>0</v>
      </c>
      <c r="N15" s="1"/>
      <c r="O15" s="23" t="e">
        <f t="shared" si="1"/>
        <v>#DIV/0!</v>
      </c>
      <c r="P15" s="13" t="e">
        <f t="shared" si="2"/>
        <v>#DIV/0!</v>
      </c>
      <c r="Q15" s="13" t="e">
        <f t="shared" si="3"/>
        <v>#DIV/0!</v>
      </c>
      <c r="R15" s="13">
        <f t="shared" si="4"/>
        <v>0</v>
      </c>
      <c r="S15" s="160"/>
      <c r="T15" s="156"/>
      <c r="U15" s="5"/>
      <c r="V15" s="5"/>
      <c r="W15" s="5"/>
    </row>
    <row r="16" spans="1:23" ht="12.75">
      <c r="A16" s="179"/>
      <c r="B16" s="182"/>
      <c r="C16" s="172"/>
      <c r="D16" s="185"/>
      <c r="E16" s="172"/>
      <c r="F16" s="175"/>
      <c r="G16" s="175"/>
      <c r="H16" s="1"/>
      <c r="I16" s="1"/>
      <c r="J16" s="12"/>
      <c r="K16" s="4"/>
      <c r="L16" s="4"/>
      <c r="M16" s="20">
        <f t="shared" si="0"/>
        <v>0</v>
      </c>
      <c r="N16" s="1"/>
      <c r="O16" s="23" t="e">
        <f t="shared" si="1"/>
        <v>#DIV/0!</v>
      </c>
      <c r="P16" s="13" t="e">
        <f t="shared" si="2"/>
        <v>#DIV/0!</v>
      </c>
      <c r="Q16" s="13" t="e">
        <f t="shared" si="3"/>
        <v>#DIV/0!</v>
      </c>
      <c r="R16" s="13">
        <f t="shared" si="4"/>
        <v>0</v>
      </c>
      <c r="S16" s="160"/>
      <c r="T16" s="156"/>
      <c r="U16" s="5"/>
      <c r="V16" s="5"/>
      <c r="W16" s="5"/>
    </row>
    <row r="17" spans="1:20" s="8" customFormat="1" ht="51" customHeight="1" thickBot="1">
      <c r="A17" s="180"/>
      <c r="B17" s="183"/>
      <c r="C17" s="173"/>
      <c r="D17" s="186"/>
      <c r="E17" s="173"/>
      <c r="F17" s="175"/>
      <c r="G17" s="175"/>
      <c r="H17" s="6"/>
      <c r="I17" s="6"/>
      <c r="J17" s="12"/>
      <c r="K17" s="7"/>
      <c r="L17" s="7"/>
      <c r="M17" s="20">
        <f t="shared" si="0"/>
        <v>0</v>
      </c>
      <c r="N17" s="6"/>
      <c r="O17" s="23" t="e">
        <f t="shared" si="1"/>
        <v>#DIV/0!</v>
      </c>
      <c r="P17" s="13" t="e">
        <f t="shared" si="2"/>
        <v>#DIV/0!</v>
      </c>
      <c r="Q17" s="13" t="e">
        <f t="shared" si="3"/>
        <v>#DIV/0!</v>
      </c>
      <c r="R17" s="13">
        <f t="shared" si="4"/>
        <v>0</v>
      </c>
      <c r="S17" s="161"/>
      <c r="T17" s="158"/>
    </row>
    <row r="18" spans="1:20" ht="140.25">
      <c r="A18" s="178">
        <f>+A14+1</f>
        <v>2</v>
      </c>
      <c r="B18" s="181"/>
      <c r="C18" s="171" t="s">
        <v>52</v>
      </c>
      <c r="D18" s="171" t="s">
        <v>53</v>
      </c>
      <c r="E18" s="171" t="s">
        <v>54</v>
      </c>
      <c r="F18" s="200" t="s">
        <v>55</v>
      </c>
      <c r="G18" s="201" t="s">
        <v>56</v>
      </c>
      <c r="H18" s="66" t="s">
        <v>70</v>
      </c>
      <c r="I18" s="66" t="s">
        <v>58</v>
      </c>
      <c r="J18" s="12" t="s">
        <v>67</v>
      </c>
      <c r="K18" s="12" t="s">
        <v>57</v>
      </c>
      <c r="L18" s="12" t="s">
        <v>57</v>
      </c>
      <c r="M18" s="20">
        <v>16</v>
      </c>
      <c r="N18" s="12"/>
      <c r="O18" s="23" t="e">
        <f t="shared" si="1"/>
        <v>#VALUE!</v>
      </c>
      <c r="P18" s="13" t="e">
        <f t="shared" si="2"/>
        <v>#VALUE!</v>
      </c>
      <c r="Q18" s="13">
        <f t="shared" si="3"/>
        <v>0</v>
      </c>
      <c r="R18" s="13">
        <f t="shared" si="4"/>
        <v>0</v>
      </c>
      <c r="S18" s="159"/>
      <c r="T18" s="155"/>
    </row>
    <row r="19" spans="1:20" ht="102">
      <c r="A19" s="179"/>
      <c r="B19" s="182"/>
      <c r="C19" s="172"/>
      <c r="D19" s="172"/>
      <c r="E19" s="172"/>
      <c r="F19" s="172"/>
      <c r="G19" s="202"/>
      <c r="H19" s="66" t="s">
        <v>68</v>
      </c>
      <c r="I19" s="12" t="s">
        <v>58</v>
      </c>
      <c r="J19" s="12" t="s">
        <v>67</v>
      </c>
      <c r="K19" s="12" t="s">
        <v>57</v>
      </c>
      <c r="L19" s="12" t="s">
        <v>57</v>
      </c>
      <c r="M19" s="20">
        <v>16</v>
      </c>
      <c r="N19" s="1"/>
      <c r="O19" s="23" t="e">
        <f t="shared" si="1"/>
        <v>#VALUE!</v>
      </c>
      <c r="P19" s="13" t="e">
        <f t="shared" si="2"/>
        <v>#VALUE!</v>
      </c>
      <c r="Q19" s="13">
        <f t="shared" si="3"/>
        <v>0</v>
      </c>
      <c r="R19" s="13">
        <f t="shared" si="4"/>
        <v>0</v>
      </c>
      <c r="S19" s="160"/>
      <c r="T19" s="156"/>
    </row>
    <row r="20" spans="1:20" ht="114.75">
      <c r="A20" s="179"/>
      <c r="B20" s="182"/>
      <c r="C20" s="172"/>
      <c r="D20" s="172"/>
      <c r="E20" s="172"/>
      <c r="F20" s="172"/>
      <c r="G20" s="202"/>
      <c r="H20" s="66" t="s">
        <v>69</v>
      </c>
      <c r="I20" s="12" t="s">
        <v>58</v>
      </c>
      <c r="J20" s="12" t="s">
        <v>67</v>
      </c>
      <c r="K20" s="12" t="s">
        <v>57</v>
      </c>
      <c r="L20" s="12" t="s">
        <v>57</v>
      </c>
      <c r="M20" s="20">
        <v>16</v>
      </c>
      <c r="N20" s="1"/>
      <c r="O20" s="23" t="e">
        <f t="shared" si="1"/>
        <v>#VALUE!</v>
      </c>
      <c r="P20" s="13" t="e">
        <f t="shared" si="2"/>
        <v>#VALUE!</v>
      </c>
      <c r="Q20" s="13">
        <f t="shared" si="3"/>
        <v>0</v>
      </c>
      <c r="R20" s="13">
        <f t="shared" si="4"/>
        <v>0</v>
      </c>
      <c r="S20" s="160"/>
      <c r="T20" s="156"/>
    </row>
    <row r="21" spans="1:20" ht="30" customHeight="1" thickBot="1">
      <c r="A21" s="180"/>
      <c r="B21" s="183"/>
      <c r="C21" s="173"/>
      <c r="D21" s="173"/>
      <c r="E21" s="173"/>
      <c r="F21" s="173"/>
      <c r="G21" s="203"/>
      <c r="H21" s="6"/>
      <c r="I21" s="6"/>
      <c r="J21" s="12"/>
      <c r="K21" s="7"/>
      <c r="L21" s="7"/>
      <c r="M21" s="20">
        <f t="shared" si="0"/>
        <v>0</v>
      </c>
      <c r="N21" s="6"/>
      <c r="O21" s="23" t="e">
        <f t="shared" si="1"/>
        <v>#DIV/0!</v>
      </c>
      <c r="P21" s="13" t="e">
        <f t="shared" si="2"/>
        <v>#DIV/0!</v>
      </c>
      <c r="Q21" s="13" t="e">
        <f t="shared" si="3"/>
        <v>#DIV/0!</v>
      </c>
      <c r="R21" s="13">
        <f t="shared" si="4"/>
        <v>0</v>
      </c>
      <c r="S21" s="161"/>
      <c r="T21" s="158"/>
    </row>
    <row r="22" spans="1:20" ht="12.75">
      <c r="A22" s="178">
        <f>+A18+1</f>
        <v>3</v>
      </c>
      <c r="B22" s="181"/>
      <c r="C22" s="171"/>
      <c r="D22" s="171"/>
      <c r="E22" s="171"/>
      <c r="F22" s="175"/>
      <c r="G22" s="175"/>
      <c r="H22" s="12"/>
      <c r="I22" s="12"/>
      <c r="J22" s="12"/>
      <c r="K22" s="4"/>
      <c r="L22" s="4"/>
      <c r="M22" s="20">
        <f t="shared" si="0"/>
        <v>0</v>
      </c>
      <c r="N22" s="12"/>
      <c r="O22" s="23" t="e">
        <f t="shared" si="1"/>
        <v>#DIV/0!</v>
      </c>
      <c r="P22" s="13" t="e">
        <f t="shared" si="2"/>
        <v>#DIV/0!</v>
      </c>
      <c r="Q22" s="13" t="e">
        <f t="shared" si="3"/>
        <v>#DIV/0!</v>
      </c>
      <c r="R22" s="13">
        <f t="shared" si="4"/>
        <v>0</v>
      </c>
      <c r="S22" s="159"/>
      <c r="T22" s="155"/>
    </row>
    <row r="23" spans="1:20" ht="12.75">
      <c r="A23" s="179"/>
      <c r="B23" s="182"/>
      <c r="C23" s="172"/>
      <c r="D23" s="172"/>
      <c r="E23" s="172"/>
      <c r="F23" s="175"/>
      <c r="G23" s="175"/>
      <c r="H23" s="1"/>
      <c r="I23" s="1"/>
      <c r="J23" s="12"/>
      <c r="K23" s="4"/>
      <c r="L23" s="4"/>
      <c r="M23" s="20">
        <f t="shared" si="0"/>
        <v>0</v>
      </c>
      <c r="N23" s="1"/>
      <c r="O23" s="23" t="e">
        <f t="shared" si="1"/>
        <v>#DIV/0!</v>
      </c>
      <c r="P23" s="13" t="e">
        <f t="shared" si="2"/>
        <v>#DIV/0!</v>
      </c>
      <c r="Q23" s="13" t="e">
        <f t="shared" si="3"/>
        <v>#DIV/0!</v>
      </c>
      <c r="R23" s="13">
        <f t="shared" si="4"/>
        <v>0</v>
      </c>
      <c r="S23" s="160"/>
      <c r="T23" s="156"/>
    </row>
    <row r="24" spans="1:20" ht="12.75">
      <c r="A24" s="179"/>
      <c r="B24" s="182"/>
      <c r="C24" s="172"/>
      <c r="D24" s="172"/>
      <c r="E24" s="172"/>
      <c r="F24" s="175"/>
      <c r="G24" s="175"/>
      <c r="H24" s="1"/>
      <c r="I24" s="1"/>
      <c r="J24" s="12"/>
      <c r="K24" s="4"/>
      <c r="L24" s="4"/>
      <c r="M24" s="20">
        <f t="shared" si="0"/>
        <v>0</v>
      </c>
      <c r="N24" s="1"/>
      <c r="O24" s="23" t="e">
        <f t="shared" si="1"/>
        <v>#DIV/0!</v>
      </c>
      <c r="P24" s="13" t="e">
        <f t="shared" si="2"/>
        <v>#DIV/0!</v>
      </c>
      <c r="Q24" s="13" t="e">
        <f t="shared" si="3"/>
        <v>#DIV/0!</v>
      </c>
      <c r="R24" s="13">
        <f t="shared" si="4"/>
        <v>0</v>
      </c>
      <c r="S24" s="160"/>
      <c r="T24" s="156"/>
    </row>
    <row r="25" spans="1:20" ht="27" customHeight="1" thickBot="1">
      <c r="A25" s="180"/>
      <c r="B25" s="183"/>
      <c r="C25" s="173"/>
      <c r="D25" s="173"/>
      <c r="E25" s="173"/>
      <c r="F25" s="175"/>
      <c r="G25" s="175"/>
      <c r="H25" s="6"/>
      <c r="I25" s="6"/>
      <c r="J25" s="12"/>
      <c r="K25" s="7"/>
      <c r="L25" s="7"/>
      <c r="M25" s="20">
        <f t="shared" si="0"/>
        <v>0</v>
      </c>
      <c r="N25" s="6"/>
      <c r="O25" s="23" t="e">
        <f t="shared" si="1"/>
        <v>#DIV/0!</v>
      </c>
      <c r="P25" s="13" t="e">
        <f t="shared" si="2"/>
        <v>#DIV/0!</v>
      </c>
      <c r="Q25" s="13" t="e">
        <f t="shared" si="3"/>
        <v>#DIV/0!</v>
      </c>
      <c r="R25" s="13">
        <f t="shared" si="4"/>
        <v>0</v>
      </c>
      <c r="S25" s="161"/>
      <c r="T25" s="158"/>
    </row>
    <row r="26" spans="1:20" ht="12.75">
      <c r="A26" s="178">
        <f>+A22+1</f>
        <v>4</v>
      </c>
      <c r="B26" s="181"/>
      <c r="C26" s="171"/>
      <c r="D26" s="171"/>
      <c r="E26" s="171"/>
      <c r="F26" s="175"/>
      <c r="G26" s="175"/>
      <c r="H26" s="12"/>
      <c r="I26" s="12"/>
      <c r="J26" s="12"/>
      <c r="K26" s="4"/>
      <c r="L26" s="4"/>
      <c r="M26" s="20">
        <f t="shared" si="0"/>
        <v>0</v>
      </c>
      <c r="N26" s="12"/>
      <c r="O26" s="23" t="e">
        <f t="shared" si="1"/>
        <v>#DIV/0!</v>
      </c>
      <c r="P26" s="13" t="e">
        <f t="shared" si="2"/>
        <v>#DIV/0!</v>
      </c>
      <c r="Q26" s="13" t="e">
        <f t="shared" si="3"/>
        <v>#DIV/0!</v>
      </c>
      <c r="R26" s="13">
        <f t="shared" si="4"/>
        <v>0</v>
      </c>
      <c r="S26" s="159"/>
      <c r="T26" s="155"/>
    </row>
    <row r="27" spans="1:20" ht="12.75">
      <c r="A27" s="179"/>
      <c r="B27" s="182"/>
      <c r="C27" s="172"/>
      <c r="D27" s="172"/>
      <c r="E27" s="172"/>
      <c r="F27" s="175"/>
      <c r="G27" s="175"/>
      <c r="H27" s="1"/>
      <c r="I27" s="1"/>
      <c r="J27" s="12"/>
      <c r="K27" s="4"/>
      <c r="L27" s="4"/>
      <c r="M27" s="20">
        <f t="shared" si="0"/>
        <v>0</v>
      </c>
      <c r="N27" s="1"/>
      <c r="O27" s="23" t="e">
        <f t="shared" si="1"/>
        <v>#DIV/0!</v>
      </c>
      <c r="P27" s="13" t="e">
        <f t="shared" si="2"/>
        <v>#DIV/0!</v>
      </c>
      <c r="Q27" s="13" t="e">
        <f t="shared" si="3"/>
        <v>#DIV/0!</v>
      </c>
      <c r="R27" s="13">
        <f t="shared" si="4"/>
        <v>0</v>
      </c>
      <c r="S27" s="160"/>
      <c r="T27" s="156"/>
    </row>
    <row r="28" spans="1:20" ht="12.75">
      <c r="A28" s="179"/>
      <c r="B28" s="182"/>
      <c r="C28" s="172"/>
      <c r="D28" s="172"/>
      <c r="E28" s="172"/>
      <c r="F28" s="175"/>
      <c r="G28" s="175"/>
      <c r="H28" s="1"/>
      <c r="I28" s="1"/>
      <c r="J28" s="12"/>
      <c r="K28" s="4"/>
      <c r="L28" s="4"/>
      <c r="M28" s="20">
        <f t="shared" si="0"/>
        <v>0</v>
      </c>
      <c r="N28" s="1"/>
      <c r="O28" s="23" t="e">
        <f t="shared" si="1"/>
        <v>#DIV/0!</v>
      </c>
      <c r="P28" s="13" t="e">
        <f t="shared" si="2"/>
        <v>#DIV/0!</v>
      </c>
      <c r="Q28" s="13" t="e">
        <f t="shared" si="3"/>
        <v>#DIV/0!</v>
      </c>
      <c r="R28" s="13">
        <f t="shared" si="4"/>
        <v>0</v>
      </c>
      <c r="S28" s="160"/>
      <c r="T28" s="156"/>
    </row>
    <row r="29" spans="1:20" ht="39.75" customHeight="1" thickBot="1">
      <c r="A29" s="180"/>
      <c r="B29" s="183"/>
      <c r="C29" s="173"/>
      <c r="D29" s="173"/>
      <c r="E29" s="173"/>
      <c r="F29" s="175"/>
      <c r="G29" s="175"/>
      <c r="H29" s="6"/>
      <c r="I29" s="6"/>
      <c r="J29" s="12"/>
      <c r="K29" s="7"/>
      <c r="L29" s="7"/>
      <c r="M29" s="20">
        <f t="shared" si="0"/>
        <v>0</v>
      </c>
      <c r="N29" s="6"/>
      <c r="O29" s="23" t="e">
        <f t="shared" si="1"/>
        <v>#DIV/0!</v>
      </c>
      <c r="P29" s="13" t="e">
        <f t="shared" si="2"/>
        <v>#DIV/0!</v>
      </c>
      <c r="Q29" s="13" t="e">
        <f t="shared" si="3"/>
        <v>#DIV/0!</v>
      </c>
      <c r="R29" s="13">
        <f t="shared" si="4"/>
        <v>0</v>
      </c>
      <c r="S29" s="161"/>
      <c r="T29" s="158"/>
    </row>
    <row r="30" spans="1:20" ht="12.75">
      <c r="A30" s="178">
        <f>+A26+1</f>
        <v>5</v>
      </c>
      <c r="B30" s="181"/>
      <c r="C30" s="171"/>
      <c r="D30" s="171"/>
      <c r="E30" s="171"/>
      <c r="F30" s="175"/>
      <c r="G30" s="175"/>
      <c r="H30" s="12"/>
      <c r="I30" s="12"/>
      <c r="J30" s="12"/>
      <c r="K30" s="4"/>
      <c r="L30" s="4"/>
      <c r="M30" s="20">
        <f t="shared" si="0"/>
        <v>0</v>
      </c>
      <c r="N30" s="12"/>
      <c r="O30" s="23" t="e">
        <f aca="true" t="shared" si="5" ref="O30:O77">IF(N30/J30&gt;1,1,+N30/J30)</f>
        <v>#DIV/0!</v>
      </c>
      <c r="P30" s="13" t="e">
        <f aca="true" t="shared" si="6" ref="P30:P77">+M30*O30</f>
        <v>#DIV/0!</v>
      </c>
      <c r="Q30" s="13" t="e">
        <f aca="true" t="shared" si="7" ref="Q30:Q77">IF(L30&lt;=$S$11,P30,0)</f>
        <v>#DIV/0!</v>
      </c>
      <c r="R30" s="13">
        <f aca="true" t="shared" si="8" ref="R30:R77">IF($S$11&gt;=L30,M30,0)</f>
        <v>0</v>
      </c>
      <c r="S30" s="159"/>
      <c r="T30" s="155"/>
    </row>
    <row r="31" spans="1:20" ht="12.75">
      <c r="A31" s="179"/>
      <c r="B31" s="182"/>
      <c r="C31" s="172"/>
      <c r="D31" s="172"/>
      <c r="E31" s="172"/>
      <c r="F31" s="175"/>
      <c r="G31" s="175"/>
      <c r="H31" s="1"/>
      <c r="I31" s="1"/>
      <c r="J31" s="12"/>
      <c r="K31" s="4"/>
      <c r="L31" s="4"/>
      <c r="M31" s="20">
        <f t="shared" si="0"/>
        <v>0</v>
      </c>
      <c r="N31" s="1"/>
      <c r="O31" s="23" t="e">
        <f t="shared" si="5"/>
        <v>#DIV/0!</v>
      </c>
      <c r="P31" s="13" t="e">
        <f t="shared" si="6"/>
        <v>#DIV/0!</v>
      </c>
      <c r="Q31" s="13" t="e">
        <f t="shared" si="7"/>
        <v>#DIV/0!</v>
      </c>
      <c r="R31" s="13">
        <f t="shared" si="8"/>
        <v>0</v>
      </c>
      <c r="S31" s="160"/>
      <c r="T31" s="156"/>
    </row>
    <row r="32" spans="1:20" ht="12.75">
      <c r="A32" s="179"/>
      <c r="B32" s="182"/>
      <c r="C32" s="172"/>
      <c r="D32" s="172"/>
      <c r="E32" s="172"/>
      <c r="F32" s="175"/>
      <c r="G32" s="175"/>
      <c r="H32" s="1"/>
      <c r="I32" s="1"/>
      <c r="J32" s="12"/>
      <c r="K32" s="4"/>
      <c r="L32" s="4"/>
      <c r="M32" s="20">
        <f t="shared" si="0"/>
        <v>0</v>
      </c>
      <c r="N32" s="1"/>
      <c r="O32" s="23" t="e">
        <f t="shared" si="5"/>
        <v>#DIV/0!</v>
      </c>
      <c r="P32" s="13" t="e">
        <f t="shared" si="6"/>
        <v>#DIV/0!</v>
      </c>
      <c r="Q32" s="13" t="e">
        <f t="shared" si="7"/>
        <v>#DIV/0!</v>
      </c>
      <c r="R32" s="13">
        <f t="shared" si="8"/>
        <v>0</v>
      </c>
      <c r="S32" s="160"/>
      <c r="T32" s="156"/>
    </row>
    <row r="33" spans="1:20" ht="27.75" customHeight="1" thickBot="1">
      <c r="A33" s="180"/>
      <c r="B33" s="183"/>
      <c r="C33" s="173"/>
      <c r="D33" s="173"/>
      <c r="E33" s="173"/>
      <c r="F33" s="175"/>
      <c r="G33" s="175"/>
      <c r="H33" s="6"/>
      <c r="I33" s="6"/>
      <c r="J33" s="12"/>
      <c r="K33" s="7"/>
      <c r="L33" s="7"/>
      <c r="M33" s="20">
        <f t="shared" si="0"/>
        <v>0</v>
      </c>
      <c r="N33" s="6"/>
      <c r="O33" s="23" t="e">
        <f t="shared" si="5"/>
        <v>#DIV/0!</v>
      </c>
      <c r="P33" s="13" t="e">
        <f t="shared" si="6"/>
        <v>#DIV/0!</v>
      </c>
      <c r="Q33" s="13" t="e">
        <f t="shared" si="7"/>
        <v>#DIV/0!</v>
      </c>
      <c r="R33" s="13">
        <f t="shared" si="8"/>
        <v>0</v>
      </c>
      <c r="S33" s="161"/>
      <c r="T33" s="158"/>
    </row>
    <row r="34" spans="1:20" ht="12.75">
      <c r="A34" s="178">
        <f>+A30+1</f>
        <v>6</v>
      </c>
      <c r="B34" s="181"/>
      <c r="C34" s="171"/>
      <c r="D34" s="171"/>
      <c r="E34" s="171"/>
      <c r="F34" s="175"/>
      <c r="G34" s="175"/>
      <c r="H34" s="12"/>
      <c r="I34" s="12"/>
      <c r="J34" s="12"/>
      <c r="K34" s="4"/>
      <c r="L34" s="4"/>
      <c r="M34" s="20">
        <f t="shared" si="0"/>
        <v>0</v>
      </c>
      <c r="N34" s="12"/>
      <c r="O34" s="23" t="e">
        <f t="shared" si="5"/>
        <v>#DIV/0!</v>
      </c>
      <c r="P34" s="13" t="e">
        <f t="shared" si="6"/>
        <v>#DIV/0!</v>
      </c>
      <c r="Q34" s="13" t="e">
        <f t="shared" si="7"/>
        <v>#DIV/0!</v>
      </c>
      <c r="R34" s="13">
        <f t="shared" si="8"/>
        <v>0</v>
      </c>
      <c r="S34" s="159"/>
      <c r="T34" s="155"/>
    </row>
    <row r="35" spans="1:20" ht="12.75">
      <c r="A35" s="179"/>
      <c r="B35" s="182"/>
      <c r="C35" s="172"/>
      <c r="D35" s="172"/>
      <c r="E35" s="172"/>
      <c r="F35" s="175"/>
      <c r="G35" s="175"/>
      <c r="H35" s="1"/>
      <c r="I35" s="1"/>
      <c r="J35" s="12"/>
      <c r="K35" s="4"/>
      <c r="L35" s="4"/>
      <c r="M35" s="20">
        <f t="shared" si="0"/>
        <v>0</v>
      </c>
      <c r="N35" s="1"/>
      <c r="O35" s="23" t="e">
        <f t="shared" si="5"/>
        <v>#DIV/0!</v>
      </c>
      <c r="P35" s="13" t="e">
        <f t="shared" si="6"/>
        <v>#DIV/0!</v>
      </c>
      <c r="Q35" s="13" t="e">
        <f t="shared" si="7"/>
        <v>#DIV/0!</v>
      </c>
      <c r="R35" s="13">
        <f t="shared" si="8"/>
        <v>0</v>
      </c>
      <c r="S35" s="160"/>
      <c r="T35" s="156"/>
    </row>
    <row r="36" spans="1:20" ht="12.75">
      <c r="A36" s="179"/>
      <c r="B36" s="182"/>
      <c r="C36" s="172"/>
      <c r="D36" s="172"/>
      <c r="E36" s="172"/>
      <c r="F36" s="175"/>
      <c r="G36" s="175"/>
      <c r="H36" s="1"/>
      <c r="I36" s="1"/>
      <c r="J36" s="12"/>
      <c r="K36" s="4"/>
      <c r="L36" s="4"/>
      <c r="M36" s="20">
        <f t="shared" si="0"/>
        <v>0</v>
      </c>
      <c r="N36" s="1"/>
      <c r="O36" s="23" t="e">
        <f t="shared" si="5"/>
        <v>#DIV/0!</v>
      </c>
      <c r="P36" s="13" t="e">
        <f t="shared" si="6"/>
        <v>#DIV/0!</v>
      </c>
      <c r="Q36" s="13" t="e">
        <f t="shared" si="7"/>
        <v>#DIV/0!</v>
      </c>
      <c r="R36" s="13">
        <f t="shared" si="8"/>
        <v>0</v>
      </c>
      <c r="S36" s="160"/>
      <c r="T36" s="156"/>
    </row>
    <row r="37" spans="1:20" ht="81.75" customHeight="1" thickBot="1">
      <c r="A37" s="180"/>
      <c r="B37" s="183"/>
      <c r="C37" s="173"/>
      <c r="D37" s="173"/>
      <c r="E37" s="173"/>
      <c r="F37" s="175"/>
      <c r="G37" s="175"/>
      <c r="H37" s="6"/>
      <c r="I37" s="6"/>
      <c r="J37" s="12"/>
      <c r="K37" s="7"/>
      <c r="L37" s="7"/>
      <c r="M37" s="20">
        <f t="shared" si="0"/>
        <v>0</v>
      </c>
      <c r="N37" s="6"/>
      <c r="O37" s="23" t="e">
        <f t="shared" si="5"/>
        <v>#DIV/0!</v>
      </c>
      <c r="P37" s="13" t="e">
        <f t="shared" si="6"/>
        <v>#DIV/0!</v>
      </c>
      <c r="Q37" s="13" t="e">
        <f t="shared" si="7"/>
        <v>#DIV/0!</v>
      </c>
      <c r="R37" s="13">
        <f t="shared" si="8"/>
        <v>0</v>
      </c>
      <c r="S37" s="161"/>
      <c r="T37" s="158"/>
    </row>
    <row r="38" spans="1:20" ht="12.75">
      <c r="A38" s="178">
        <f>+A34+1</f>
        <v>7</v>
      </c>
      <c r="B38" s="181"/>
      <c r="C38" s="171"/>
      <c r="D38" s="171"/>
      <c r="E38" s="171"/>
      <c r="F38" s="175"/>
      <c r="G38" s="175"/>
      <c r="H38" s="12"/>
      <c r="I38" s="12"/>
      <c r="J38" s="12"/>
      <c r="K38" s="4"/>
      <c r="L38" s="4"/>
      <c r="M38" s="20">
        <f t="shared" si="0"/>
        <v>0</v>
      </c>
      <c r="N38" s="12"/>
      <c r="O38" s="23" t="e">
        <f t="shared" si="5"/>
        <v>#DIV/0!</v>
      </c>
      <c r="P38" s="13" t="e">
        <f t="shared" si="6"/>
        <v>#DIV/0!</v>
      </c>
      <c r="Q38" s="13" t="e">
        <f t="shared" si="7"/>
        <v>#DIV/0!</v>
      </c>
      <c r="R38" s="13">
        <f t="shared" si="8"/>
        <v>0</v>
      </c>
      <c r="S38" s="159"/>
      <c r="T38" s="155"/>
    </row>
    <row r="39" spans="1:20" ht="12.75">
      <c r="A39" s="179"/>
      <c r="B39" s="182"/>
      <c r="C39" s="172"/>
      <c r="D39" s="172"/>
      <c r="E39" s="172"/>
      <c r="F39" s="175"/>
      <c r="G39" s="175"/>
      <c r="H39" s="1"/>
      <c r="I39" s="1"/>
      <c r="J39" s="12"/>
      <c r="K39" s="4"/>
      <c r="L39" s="4"/>
      <c r="M39" s="20">
        <f t="shared" si="0"/>
        <v>0</v>
      </c>
      <c r="N39" s="1"/>
      <c r="O39" s="23" t="e">
        <f t="shared" si="5"/>
        <v>#DIV/0!</v>
      </c>
      <c r="P39" s="13" t="e">
        <f t="shared" si="6"/>
        <v>#DIV/0!</v>
      </c>
      <c r="Q39" s="13" t="e">
        <f t="shared" si="7"/>
        <v>#DIV/0!</v>
      </c>
      <c r="R39" s="13">
        <f t="shared" si="8"/>
        <v>0</v>
      </c>
      <c r="S39" s="160"/>
      <c r="T39" s="156"/>
    </row>
    <row r="40" spans="1:20" ht="12.75">
      <c r="A40" s="179"/>
      <c r="B40" s="182"/>
      <c r="C40" s="172"/>
      <c r="D40" s="172"/>
      <c r="E40" s="172"/>
      <c r="F40" s="175"/>
      <c r="G40" s="175"/>
      <c r="H40" s="1"/>
      <c r="I40" s="1"/>
      <c r="J40" s="12"/>
      <c r="K40" s="4"/>
      <c r="L40" s="4"/>
      <c r="M40" s="20">
        <f t="shared" si="0"/>
        <v>0</v>
      </c>
      <c r="N40" s="1"/>
      <c r="O40" s="23" t="e">
        <f t="shared" si="5"/>
        <v>#DIV/0!</v>
      </c>
      <c r="P40" s="13" t="e">
        <f t="shared" si="6"/>
        <v>#DIV/0!</v>
      </c>
      <c r="Q40" s="13" t="e">
        <f t="shared" si="7"/>
        <v>#DIV/0!</v>
      </c>
      <c r="R40" s="13">
        <f t="shared" si="8"/>
        <v>0</v>
      </c>
      <c r="S40" s="160"/>
      <c r="T40" s="156"/>
    </row>
    <row r="41" spans="1:20" ht="55.5" customHeight="1" thickBot="1">
      <c r="A41" s="180"/>
      <c r="B41" s="183"/>
      <c r="C41" s="173"/>
      <c r="D41" s="173"/>
      <c r="E41" s="173"/>
      <c r="F41" s="175"/>
      <c r="G41" s="175"/>
      <c r="H41" s="6"/>
      <c r="I41" s="6"/>
      <c r="J41" s="12"/>
      <c r="K41" s="7"/>
      <c r="L41" s="7"/>
      <c r="M41" s="20">
        <f t="shared" si="0"/>
        <v>0</v>
      </c>
      <c r="N41" s="6"/>
      <c r="O41" s="23" t="e">
        <f t="shared" si="5"/>
        <v>#DIV/0!</v>
      </c>
      <c r="P41" s="13" t="e">
        <f t="shared" si="6"/>
        <v>#DIV/0!</v>
      </c>
      <c r="Q41" s="13" t="e">
        <f t="shared" si="7"/>
        <v>#DIV/0!</v>
      </c>
      <c r="R41" s="13">
        <f t="shared" si="8"/>
        <v>0</v>
      </c>
      <c r="S41" s="161"/>
      <c r="T41" s="158"/>
    </row>
    <row r="42" spans="1:20" ht="12.75">
      <c r="A42" s="178">
        <f>+A38+1</f>
        <v>8</v>
      </c>
      <c r="B42" s="181"/>
      <c r="C42" s="171"/>
      <c r="D42" s="171"/>
      <c r="E42" s="171"/>
      <c r="F42" s="175"/>
      <c r="G42" s="175"/>
      <c r="H42" s="12"/>
      <c r="I42" s="12"/>
      <c r="J42" s="12"/>
      <c r="K42" s="4"/>
      <c r="L42" s="4"/>
      <c r="M42" s="20">
        <f t="shared" si="0"/>
        <v>0</v>
      </c>
      <c r="N42" s="12"/>
      <c r="O42" s="23" t="e">
        <f t="shared" si="5"/>
        <v>#DIV/0!</v>
      </c>
      <c r="P42" s="13" t="e">
        <f t="shared" si="6"/>
        <v>#DIV/0!</v>
      </c>
      <c r="Q42" s="13" t="e">
        <f t="shared" si="7"/>
        <v>#DIV/0!</v>
      </c>
      <c r="R42" s="13">
        <f t="shared" si="8"/>
        <v>0</v>
      </c>
      <c r="S42" s="159"/>
      <c r="T42" s="155"/>
    </row>
    <row r="43" spans="1:20" ht="12.75">
      <c r="A43" s="179"/>
      <c r="B43" s="182"/>
      <c r="C43" s="172"/>
      <c r="D43" s="172"/>
      <c r="E43" s="172"/>
      <c r="F43" s="175"/>
      <c r="G43" s="175"/>
      <c r="H43" s="1"/>
      <c r="I43" s="1"/>
      <c r="J43" s="12"/>
      <c r="K43" s="4"/>
      <c r="L43" s="4"/>
      <c r="M43" s="20">
        <f t="shared" si="0"/>
        <v>0</v>
      </c>
      <c r="N43" s="1"/>
      <c r="O43" s="23" t="e">
        <f t="shared" si="5"/>
        <v>#DIV/0!</v>
      </c>
      <c r="P43" s="13" t="e">
        <f t="shared" si="6"/>
        <v>#DIV/0!</v>
      </c>
      <c r="Q43" s="13" t="e">
        <f t="shared" si="7"/>
        <v>#DIV/0!</v>
      </c>
      <c r="R43" s="13">
        <f t="shared" si="8"/>
        <v>0</v>
      </c>
      <c r="S43" s="160"/>
      <c r="T43" s="156"/>
    </row>
    <row r="44" spans="1:20" ht="12.75">
      <c r="A44" s="179"/>
      <c r="B44" s="182"/>
      <c r="C44" s="172"/>
      <c r="D44" s="172"/>
      <c r="E44" s="172"/>
      <c r="F44" s="175"/>
      <c r="G44" s="175"/>
      <c r="H44" s="1"/>
      <c r="I44" s="1"/>
      <c r="J44" s="12"/>
      <c r="K44" s="4"/>
      <c r="L44" s="4"/>
      <c r="M44" s="20">
        <f t="shared" si="0"/>
        <v>0</v>
      </c>
      <c r="N44" s="1"/>
      <c r="O44" s="23" t="e">
        <f t="shared" si="5"/>
        <v>#DIV/0!</v>
      </c>
      <c r="P44" s="13" t="e">
        <f t="shared" si="6"/>
        <v>#DIV/0!</v>
      </c>
      <c r="Q44" s="13" t="e">
        <f t="shared" si="7"/>
        <v>#DIV/0!</v>
      </c>
      <c r="R44" s="13">
        <f t="shared" si="8"/>
        <v>0</v>
      </c>
      <c r="S44" s="160"/>
      <c r="T44" s="156"/>
    </row>
    <row r="45" spans="1:20" ht="42" customHeight="1" thickBot="1">
      <c r="A45" s="180"/>
      <c r="B45" s="183"/>
      <c r="C45" s="173"/>
      <c r="D45" s="173"/>
      <c r="E45" s="173"/>
      <c r="F45" s="175"/>
      <c r="G45" s="175"/>
      <c r="H45" s="6"/>
      <c r="I45" s="6"/>
      <c r="J45" s="12"/>
      <c r="K45" s="7"/>
      <c r="L45" s="7"/>
      <c r="M45" s="20">
        <f t="shared" si="0"/>
        <v>0</v>
      </c>
      <c r="N45" s="6"/>
      <c r="O45" s="23" t="e">
        <f t="shared" si="5"/>
        <v>#DIV/0!</v>
      </c>
      <c r="P45" s="13" t="e">
        <f t="shared" si="6"/>
        <v>#DIV/0!</v>
      </c>
      <c r="Q45" s="13" t="e">
        <f t="shared" si="7"/>
        <v>#DIV/0!</v>
      </c>
      <c r="R45" s="13">
        <f t="shared" si="8"/>
        <v>0</v>
      </c>
      <c r="S45" s="161"/>
      <c r="T45" s="158"/>
    </row>
    <row r="46" spans="1:20" ht="12.75">
      <c r="A46" s="178">
        <f>+A42+1</f>
        <v>9</v>
      </c>
      <c r="B46" s="181"/>
      <c r="C46" s="171"/>
      <c r="D46" s="171"/>
      <c r="E46" s="171"/>
      <c r="F46" s="175"/>
      <c r="G46" s="175"/>
      <c r="H46" s="12"/>
      <c r="I46" s="12"/>
      <c r="J46" s="12"/>
      <c r="K46" s="4"/>
      <c r="L46" s="4"/>
      <c r="M46" s="20">
        <f aca="true" t="shared" si="9" ref="M46:M77">(+L46-K46)/7</f>
        <v>0</v>
      </c>
      <c r="N46" s="12"/>
      <c r="O46" s="23" t="e">
        <f t="shared" si="5"/>
        <v>#DIV/0!</v>
      </c>
      <c r="P46" s="13" t="e">
        <f t="shared" si="6"/>
        <v>#DIV/0!</v>
      </c>
      <c r="Q46" s="13" t="e">
        <f t="shared" si="7"/>
        <v>#DIV/0!</v>
      </c>
      <c r="R46" s="13">
        <f t="shared" si="8"/>
        <v>0</v>
      </c>
      <c r="S46" s="159"/>
      <c r="T46" s="155"/>
    </row>
    <row r="47" spans="1:20" ht="12.75">
      <c r="A47" s="179"/>
      <c r="B47" s="182"/>
      <c r="C47" s="172"/>
      <c r="D47" s="172"/>
      <c r="E47" s="172"/>
      <c r="F47" s="175"/>
      <c r="G47" s="175"/>
      <c r="H47" s="1"/>
      <c r="I47" s="1"/>
      <c r="J47" s="12"/>
      <c r="K47" s="4"/>
      <c r="L47" s="4"/>
      <c r="M47" s="20">
        <f t="shared" si="9"/>
        <v>0</v>
      </c>
      <c r="N47" s="1"/>
      <c r="O47" s="23" t="e">
        <f t="shared" si="5"/>
        <v>#DIV/0!</v>
      </c>
      <c r="P47" s="13" t="e">
        <f t="shared" si="6"/>
        <v>#DIV/0!</v>
      </c>
      <c r="Q47" s="13" t="e">
        <f t="shared" si="7"/>
        <v>#DIV/0!</v>
      </c>
      <c r="R47" s="13">
        <f t="shared" si="8"/>
        <v>0</v>
      </c>
      <c r="S47" s="160"/>
      <c r="T47" s="156"/>
    </row>
    <row r="48" spans="1:20" ht="12.75">
      <c r="A48" s="179"/>
      <c r="B48" s="182"/>
      <c r="C48" s="172"/>
      <c r="D48" s="172"/>
      <c r="E48" s="172"/>
      <c r="F48" s="175"/>
      <c r="G48" s="175"/>
      <c r="H48" s="1"/>
      <c r="I48" s="1"/>
      <c r="J48" s="12"/>
      <c r="K48" s="4"/>
      <c r="L48" s="4"/>
      <c r="M48" s="20">
        <f t="shared" si="9"/>
        <v>0</v>
      </c>
      <c r="N48" s="1"/>
      <c r="O48" s="23" t="e">
        <f t="shared" si="5"/>
        <v>#DIV/0!</v>
      </c>
      <c r="P48" s="13" t="e">
        <f t="shared" si="6"/>
        <v>#DIV/0!</v>
      </c>
      <c r="Q48" s="13" t="e">
        <f t="shared" si="7"/>
        <v>#DIV/0!</v>
      </c>
      <c r="R48" s="13">
        <f t="shared" si="8"/>
        <v>0</v>
      </c>
      <c r="S48" s="160"/>
      <c r="T48" s="156"/>
    </row>
    <row r="49" spans="1:20" ht="80.25" customHeight="1" thickBot="1">
      <c r="A49" s="180"/>
      <c r="B49" s="183"/>
      <c r="C49" s="173"/>
      <c r="D49" s="173"/>
      <c r="E49" s="173"/>
      <c r="F49" s="175"/>
      <c r="G49" s="175"/>
      <c r="H49" s="6"/>
      <c r="I49" s="6"/>
      <c r="J49" s="12"/>
      <c r="K49" s="7"/>
      <c r="L49" s="7"/>
      <c r="M49" s="20">
        <f t="shared" si="9"/>
        <v>0</v>
      </c>
      <c r="N49" s="6"/>
      <c r="O49" s="23" t="e">
        <f t="shared" si="5"/>
        <v>#DIV/0!</v>
      </c>
      <c r="P49" s="13" t="e">
        <f t="shared" si="6"/>
        <v>#DIV/0!</v>
      </c>
      <c r="Q49" s="13" t="e">
        <f t="shared" si="7"/>
        <v>#DIV/0!</v>
      </c>
      <c r="R49" s="13">
        <f t="shared" si="8"/>
        <v>0</v>
      </c>
      <c r="S49" s="161"/>
      <c r="T49" s="158"/>
    </row>
    <row r="50" spans="1:20" ht="12.75">
      <c r="A50" s="178">
        <f>+A46+1</f>
        <v>10</v>
      </c>
      <c r="B50" s="181"/>
      <c r="C50" s="171"/>
      <c r="D50" s="171"/>
      <c r="E50" s="171"/>
      <c r="F50" s="175"/>
      <c r="G50" s="175"/>
      <c r="H50" s="12"/>
      <c r="I50" s="12"/>
      <c r="J50" s="12"/>
      <c r="K50" s="4"/>
      <c r="L50" s="4"/>
      <c r="M50" s="20">
        <f t="shared" si="9"/>
        <v>0</v>
      </c>
      <c r="N50" s="12"/>
      <c r="O50" s="23" t="e">
        <f t="shared" si="5"/>
        <v>#DIV/0!</v>
      </c>
      <c r="P50" s="13" t="e">
        <f t="shared" si="6"/>
        <v>#DIV/0!</v>
      </c>
      <c r="Q50" s="13" t="e">
        <f t="shared" si="7"/>
        <v>#DIV/0!</v>
      </c>
      <c r="R50" s="13">
        <f t="shared" si="8"/>
        <v>0</v>
      </c>
      <c r="S50" s="159"/>
      <c r="T50" s="155"/>
    </row>
    <row r="51" spans="1:20" ht="12.75">
      <c r="A51" s="179"/>
      <c r="B51" s="182"/>
      <c r="C51" s="172"/>
      <c r="D51" s="172"/>
      <c r="E51" s="172"/>
      <c r="F51" s="175"/>
      <c r="G51" s="175"/>
      <c r="H51" s="1"/>
      <c r="I51" s="1"/>
      <c r="J51" s="12"/>
      <c r="K51" s="4"/>
      <c r="L51" s="4"/>
      <c r="M51" s="20">
        <f t="shared" si="9"/>
        <v>0</v>
      </c>
      <c r="N51" s="1"/>
      <c r="O51" s="23" t="e">
        <f t="shared" si="5"/>
        <v>#DIV/0!</v>
      </c>
      <c r="P51" s="13" t="e">
        <f t="shared" si="6"/>
        <v>#DIV/0!</v>
      </c>
      <c r="Q51" s="13" t="e">
        <f t="shared" si="7"/>
        <v>#DIV/0!</v>
      </c>
      <c r="R51" s="13">
        <f t="shared" si="8"/>
        <v>0</v>
      </c>
      <c r="S51" s="160"/>
      <c r="T51" s="156"/>
    </row>
    <row r="52" spans="1:20" ht="12.75">
      <c r="A52" s="179"/>
      <c r="B52" s="182"/>
      <c r="C52" s="172"/>
      <c r="D52" s="172"/>
      <c r="E52" s="172"/>
      <c r="F52" s="175"/>
      <c r="G52" s="175"/>
      <c r="H52" s="1"/>
      <c r="I52" s="1"/>
      <c r="J52" s="12"/>
      <c r="K52" s="4"/>
      <c r="L52" s="4"/>
      <c r="M52" s="20">
        <f t="shared" si="9"/>
        <v>0</v>
      </c>
      <c r="N52" s="1"/>
      <c r="O52" s="23" t="e">
        <f t="shared" si="5"/>
        <v>#DIV/0!</v>
      </c>
      <c r="P52" s="13" t="e">
        <f t="shared" si="6"/>
        <v>#DIV/0!</v>
      </c>
      <c r="Q52" s="13" t="e">
        <f t="shared" si="7"/>
        <v>#DIV/0!</v>
      </c>
      <c r="R52" s="13">
        <f t="shared" si="8"/>
        <v>0</v>
      </c>
      <c r="S52" s="160"/>
      <c r="T52" s="156"/>
    </row>
    <row r="53" spans="1:20" ht="37.5" customHeight="1" thickBot="1">
      <c r="A53" s="180"/>
      <c r="B53" s="183"/>
      <c r="C53" s="173"/>
      <c r="D53" s="173"/>
      <c r="E53" s="173"/>
      <c r="F53" s="175"/>
      <c r="G53" s="175"/>
      <c r="H53" s="6"/>
      <c r="I53" s="6"/>
      <c r="J53" s="12"/>
      <c r="K53" s="7"/>
      <c r="L53" s="7"/>
      <c r="M53" s="20">
        <f t="shared" si="9"/>
        <v>0</v>
      </c>
      <c r="N53" s="6"/>
      <c r="O53" s="23" t="e">
        <f t="shared" si="5"/>
        <v>#DIV/0!</v>
      </c>
      <c r="P53" s="13" t="e">
        <f t="shared" si="6"/>
        <v>#DIV/0!</v>
      </c>
      <c r="Q53" s="13" t="e">
        <f t="shared" si="7"/>
        <v>#DIV/0!</v>
      </c>
      <c r="R53" s="13">
        <f t="shared" si="8"/>
        <v>0</v>
      </c>
      <c r="S53" s="161"/>
      <c r="T53" s="158"/>
    </row>
    <row r="54" spans="1:20" ht="12.75">
      <c r="A54" s="178">
        <f>+A50+1</f>
        <v>11</v>
      </c>
      <c r="B54" s="181"/>
      <c r="C54" s="171"/>
      <c r="D54" s="171"/>
      <c r="E54" s="171"/>
      <c r="F54" s="175"/>
      <c r="G54" s="175"/>
      <c r="H54" s="12"/>
      <c r="I54" s="12"/>
      <c r="J54" s="12"/>
      <c r="K54" s="4"/>
      <c r="L54" s="4"/>
      <c r="M54" s="20">
        <f t="shared" si="9"/>
        <v>0</v>
      </c>
      <c r="N54" s="12"/>
      <c r="O54" s="23" t="e">
        <f t="shared" si="5"/>
        <v>#DIV/0!</v>
      </c>
      <c r="P54" s="13" t="e">
        <f t="shared" si="6"/>
        <v>#DIV/0!</v>
      </c>
      <c r="Q54" s="13" t="e">
        <f t="shared" si="7"/>
        <v>#DIV/0!</v>
      </c>
      <c r="R54" s="13">
        <f t="shared" si="8"/>
        <v>0</v>
      </c>
      <c r="S54" s="159"/>
      <c r="T54" s="155"/>
    </row>
    <row r="55" spans="1:20" ht="12.75">
      <c r="A55" s="179"/>
      <c r="B55" s="182"/>
      <c r="C55" s="172"/>
      <c r="D55" s="172"/>
      <c r="E55" s="172"/>
      <c r="F55" s="175"/>
      <c r="G55" s="175"/>
      <c r="H55" s="1"/>
      <c r="I55" s="1"/>
      <c r="J55" s="12"/>
      <c r="K55" s="4"/>
      <c r="L55" s="4"/>
      <c r="M55" s="20">
        <f t="shared" si="9"/>
        <v>0</v>
      </c>
      <c r="N55" s="1"/>
      <c r="O55" s="23" t="e">
        <f t="shared" si="5"/>
        <v>#DIV/0!</v>
      </c>
      <c r="P55" s="13" t="e">
        <f t="shared" si="6"/>
        <v>#DIV/0!</v>
      </c>
      <c r="Q55" s="13" t="e">
        <f t="shared" si="7"/>
        <v>#DIV/0!</v>
      </c>
      <c r="R55" s="13">
        <f t="shared" si="8"/>
        <v>0</v>
      </c>
      <c r="S55" s="160"/>
      <c r="T55" s="156"/>
    </row>
    <row r="56" spans="1:20" ht="12.75">
      <c r="A56" s="179"/>
      <c r="B56" s="182"/>
      <c r="C56" s="172"/>
      <c r="D56" s="172"/>
      <c r="E56" s="172"/>
      <c r="F56" s="175"/>
      <c r="G56" s="175"/>
      <c r="H56" s="1"/>
      <c r="I56" s="1"/>
      <c r="J56" s="12"/>
      <c r="K56" s="4"/>
      <c r="L56" s="4"/>
      <c r="M56" s="20">
        <f t="shared" si="9"/>
        <v>0</v>
      </c>
      <c r="N56" s="1"/>
      <c r="O56" s="23" t="e">
        <f t="shared" si="5"/>
        <v>#DIV/0!</v>
      </c>
      <c r="P56" s="13" t="e">
        <f t="shared" si="6"/>
        <v>#DIV/0!</v>
      </c>
      <c r="Q56" s="13" t="e">
        <f t="shared" si="7"/>
        <v>#DIV/0!</v>
      </c>
      <c r="R56" s="13">
        <f t="shared" si="8"/>
        <v>0</v>
      </c>
      <c r="S56" s="160"/>
      <c r="T56" s="156"/>
    </row>
    <row r="57" spans="1:20" ht="92.25" customHeight="1" thickBot="1">
      <c r="A57" s="180"/>
      <c r="B57" s="183"/>
      <c r="C57" s="173"/>
      <c r="D57" s="173"/>
      <c r="E57" s="173"/>
      <c r="F57" s="175"/>
      <c r="G57" s="175"/>
      <c r="H57" s="6"/>
      <c r="I57" s="6"/>
      <c r="J57" s="12"/>
      <c r="K57" s="7"/>
      <c r="L57" s="7"/>
      <c r="M57" s="20">
        <f t="shared" si="9"/>
        <v>0</v>
      </c>
      <c r="N57" s="6"/>
      <c r="O57" s="23" t="e">
        <f t="shared" si="5"/>
        <v>#DIV/0!</v>
      </c>
      <c r="P57" s="13" t="e">
        <f t="shared" si="6"/>
        <v>#DIV/0!</v>
      </c>
      <c r="Q57" s="13" t="e">
        <f t="shared" si="7"/>
        <v>#DIV/0!</v>
      </c>
      <c r="R57" s="13">
        <f t="shared" si="8"/>
        <v>0</v>
      </c>
      <c r="S57" s="161"/>
      <c r="T57" s="158"/>
    </row>
    <row r="58" spans="1:20" ht="12.75">
      <c r="A58" s="178">
        <f>+A54+1</f>
        <v>12</v>
      </c>
      <c r="B58" s="181"/>
      <c r="C58" s="171"/>
      <c r="D58" s="171"/>
      <c r="E58" s="171"/>
      <c r="F58" s="175"/>
      <c r="G58" s="175"/>
      <c r="H58" s="12"/>
      <c r="I58" s="12"/>
      <c r="J58" s="12"/>
      <c r="K58" s="4"/>
      <c r="L58" s="4"/>
      <c r="M58" s="20">
        <f t="shared" si="9"/>
        <v>0</v>
      </c>
      <c r="N58" s="12"/>
      <c r="O58" s="23" t="e">
        <f t="shared" si="5"/>
        <v>#DIV/0!</v>
      </c>
      <c r="P58" s="13" t="e">
        <f t="shared" si="6"/>
        <v>#DIV/0!</v>
      </c>
      <c r="Q58" s="13" t="e">
        <f t="shared" si="7"/>
        <v>#DIV/0!</v>
      </c>
      <c r="R58" s="13">
        <f t="shared" si="8"/>
        <v>0</v>
      </c>
      <c r="S58" s="159"/>
      <c r="T58" s="155"/>
    </row>
    <row r="59" spans="1:20" ht="12.75">
      <c r="A59" s="179"/>
      <c r="B59" s="182"/>
      <c r="C59" s="172"/>
      <c r="D59" s="172"/>
      <c r="E59" s="172"/>
      <c r="F59" s="175"/>
      <c r="G59" s="175"/>
      <c r="H59" s="1"/>
      <c r="I59" s="1"/>
      <c r="J59" s="12"/>
      <c r="K59" s="4"/>
      <c r="L59" s="4"/>
      <c r="M59" s="20">
        <f t="shared" si="9"/>
        <v>0</v>
      </c>
      <c r="N59" s="1"/>
      <c r="O59" s="23" t="e">
        <f t="shared" si="5"/>
        <v>#DIV/0!</v>
      </c>
      <c r="P59" s="13" t="e">
        <f t="shared" si="6"/>
        <v>#DIV/0!</v>
      </c>
      <c r="Q59" s="13" t="e">
        <f t="shared" si="7"/>
        <v>#DIV/0!</v>
      </c>
      <c r="R59" s="13">
        <f t="shared" si="8"/>
        <v>0</v>
      </c>
      <c r="S59" s="160"/>
      <c r="T59" s="156"/>
    </row>
    <row r="60" spans="1:20" ht="12.75">
      <c r="A60" s="179"/>
      <c r="B60" s="182"/>
      <c r="C60" s="172"/>
      <c r="D60" s="172"/>
      <c r="E60" s="172"/>
      <c r="F60" s="175"/>
      <c r="G60" s="175"/>
      <c r="H60" s="1"/>
      <c r="I60" s="1"/>
      <c r="J60" s="12"/>
      <c r="K60" s="4"/>
      <c r="L60" s="4"/>
      <c r="M60" s="20">
        <f t="shared" si="9"/>
        <v>0</v>
      </c>
      <c r="N60" s="1"/>
      <c r="O60" s="23" t="e">
        <f t="shared" si="5"/>
        <v>#DIV/0!</v>
      </c>
      <c r="P60" s="13" t="e">
        <f t="shared" si="6"/>
        <v>#DIV/0!</v>
      </c>
      <c r="Q60" s="13" t="e">
        <f t="shared" si="7"/>
        <v>#DIV/0!</v>
      </c>
      <c r="R60" s="13">
        <f t="shared" si="8"/>
        <v>0</v>
      </c>
      <c r="S60" s="160"/>
      <c r="T60" s="156"/>
    </row>
    <row r="61" spans="1:20" ht="44.25" customHeight="1" thickBot="1">
      <c r="A61" s="180"/>
      <c r="B61" s="183"/>
      <c r="C61" s="173"/>
      <c r="D61" s="173"/>
      <c r="E61" s="173"/>
      <c r="F61" s="175"/>
      <c r="G61" s="175"/>
      <c r="H61" s="6"/>
      <c r="I61" s="6"/>
      <c r="J61" s="12"/>
      <c r="K61" s="7"/>
      <c r="L61" s="7"/>
      <c r="M61" s="20">
        <f t="shared" si="9"/>
        <v>0</v>
      </c>
      <c r="N61" s="6"/>
      <c r="O61" s="23" t="e">
        <f t="shared" si="5"/>
        <v>#DIV/0!</v>
      </c>
      <c r="P61" s="13" t="e">
        <f t="shared" si="6"/>
        <v>#DIV/0!</v>
      </c>
      <c r="Q61" s="13" t="e">
        <f t="shared" si="7"/>
        <v>#DIV/0!</v>
      </c>
      <c r="R61" s="13">
        <f t="shared" si="8"/>
        <v>0</v>
      </c>
      <c r="S61" s="161"/>
      <c r="T61" s="158"/>
    </row>
    <row r="62" spans="1:20" ht="12.75">
      <c r="A62" s="178">
        <f>+A58+1</f>
        <v>13</v>
      </c>
      <c r="B62" s="181"/>
      <c r="C62" s="171"/>
      <c r="D62" s="171"/>
      <c r="E62" s="171"/>
      <c r="F62" s="175"/>
      <c r="G62" s="175"/>
      <c r="H62" s="12"/>
      <c r="I62" s="12"/>
      <c r="J62" s="12"/>
      <c r="K62" s="4"/>
      <c r="L62" s="4"/>
      <c r="M62" s="20">
        <f t="shared" si="9"/>
        <v>0</v>
      </c>
      <c r="N62" s="12"/>
      <c r="O62" s="23" t="e">
        <f t="shared" si="5"/>
        <v>#DIV/0!</v>
      </c>
      <c r="P62" s="13" t="e">
        <f t="shared" si="6"/>
        <v>#DIV/0!</v>
      </c>
      <c r="Q62" s="13" t="e">
        <f t="shared" si="7"/>
        <v>#DIV/0!</v>
      </c>
      <c r="R62" s="13">
        <f t="shared" si="8"/>
        <v>0</v>
      </c>
      <c r="S62" s="159"/>
      <c r="T62" s="155"/>
    </row>
    <row r="63" spans="1:20" ht="12.75">
      <c r="A63" s="179"/>
      <c r="B63" s="182"/>
      <c r="C63" s="172"/>
      <c r="D63" s="172"/>
      <c r="E63" s="172"/>
      <c r="F63" s="175"/>
      <c r="G63" s="175"/>
      <c r="H63" s="1"/>
      <c r="I63" s="1"/>
      <c r="J63" s="12"/>
      <c r="K63" s="4"/>
      <c r="L63" s="4"/>
      <c r="M63" s="20">
        <f t="shared" si="9"/>
        <v>0</v>
      </c>
      <c r="N63" s="1"/>
      <c r="O63" s="23" t="e">
        <f t="shared" si="5"/>
        <v>#DIV/0!</v>
      </c>
      <c r="P63" s="13" t="e">
        <f t="shared" si="6"/>
        <v>#DIV/0!</v>
      </c>
      <c r="Q63" s="13" t="e">
        <f t="shared" si="7"/>
        <v>#DIV/0!</v>
      </c>
      <c r="R63" s="13">
        <f t="shared" si="8"/>
        <v>0</v>
      </c>
      <c r="S63" s="160"/>
      <c r="T63" s="156"/>
    </row>
    <row r="64" spans="1:20" ht="12.75">
      <c r="A64" s="179"/>
      <c r="B64" s="182"/>
      <c r="C64" s="172"/>
      <c r="D64" s="172"/>
      <c r="E64" s="172"/>
      <c r="F64" s="175"/>
      <c r="G64" s="175"/>
      <c r="H64" s="1"/>
      <c r="I64" s="1"/>
      <c r="J64" s="12"/>
      <c r="K64" s="4"/>
      <c r="L64" s="4"/>
      <c r="M64" s="20">
        <f t="shared" si="9"/>
        <v>0</v>
      </c>
      <c r="N64" s="1"/>
      <c r="O64" s="23" t="e">
        <f t="shared" si="5"/>
        <v>#DIV/0!</v>
      </c>
      <c r="P64" s="13" t="e">
        <f t="shared" si="6"/>
        <v>#DIV/0!</v>
      </c>
      <c r="Q64" s="13" t="e">
        <f t="shared" si="7"/>
        <v>#DIV/0!</v>
      </c>
      <c r="R64" s="13">
        <f t="shared" si="8"/>
        <v>0</v>
      </c>
      <c r="S64" s="160"/>
      <c r="T64" s="156"/>
    </row>
    <row r="65" spans="1:20" ht="54.75" customHeight="1" thickBot="1">
      <c r="A65" s="180"/>
      <c r="B65" s="183"/>
      <c r="C65" s="173"/>
      <c r="D65" s="173"/>
      <c r="E65" s="173"/>
      <c r="F65" s="175"/>
      <c r="G65" s="175"/>
      <c r="H65" s="6"/>
      <c r="I65" s="6"/>
      <c r="J65" s="12"/>
      <c r="K65" s="7"/>
      <c r="L65" s="7"/>
      <c r="M65" s="20">
        <f t="shared" si="9"/>
        <v>0</v>
      </c>
      <c r="N65" s="6"/>
      <c r="O65" s="23" t="e">
        <f t="shared" si="5"/>
        <v>#DIV/0!</v>
      </c>
      <c r="P65" s="13" t="e">
        <f t="shared" si="6"/>
        <v>#DIV/0!</v>
      </c>
      <c r="Q65" s="13" t="e">
        <f t="shared" si="7"/>
        <v>#DIV/0!</v>
      </c>
      <c r="R65" s="13">
        <f t="shared" si="8"/>
        <v>0</v>
      </c>
      <c r="S65" s="161"/>
      <c r="T65" s="158"/>
    </row>
    <row r="66" spans="1:20" ht="12.75">
      <c r="A66" s="178">
        <f>+A62+1</f>
        <v>14</v>
      </c>
      <c r="B66" s="181"/>
      <c r="C66" s="171"/>
      <c r="D66" s="171"/>
      <c r="E66" s="171"/>
      <c r="F66" s="175"/>
      <c r="G66" s="175"/>
      <c r="H66" s="12"/>
      <c r="I66" s="12"/>
      <c r="J66" s="12"/>
      <c r="K66" s="4"/>
      <c r="L66" s="4"/>
      <c r="M66" s="20">
        <f t="shared" si="9"/>
        <v>0</v>
      </c>
      <c r="N66" s="12"/>
      <c r="O66" s="23" t="e">
        <f t="shared" si="5"/>
        <v>#DIV/0!</v>
      </c>
      <c r="P66" s="13" t="e">
        <f t="shared" si="6"/>
        <v>#DIV/0!</v>
      </c>
      <c r="Q66" s="13" t="e">
        <f t="shared" si="7"/>
        <v>#DIV/0!</v>
      </c>
      <c r="R66" s="13">
        <f t="shared" si="8"/>
        <v>0</v>
      </c>
      <c r="S66" s="159"/>
      <c r="T66" s="155"/>
    </row>
    <row r="67" spans="1:20" ht="12.75">
      <c r="A67" s="179"/>
      <c r="B67" s="182"/>
      <c r="C67" s="172"/>
      <c r="D67" s="172"/>
      <c r="E67" s="172"/>
      <c r="F67" s="175"/>
      <c r="G67" s="175"/>
      <c r="H67" s="1"/>
      <c r="I67" s="1"/>
      <c r="J67" s="12"/>
      <c r="K67" s="4"/>
      <c r="L67" s="4"/>
      <c r="M67" s="20">
        <f t="shared" si="9"/>
        <v>0</v>
      </c>
      <c r="N67" s="1"/>
      <c r="O67" s="23" t="e">
        <f t="shared" si="5"/>
        <v>#DIV/0!</v>
      </c>
      <c r="P67" s="13" t="e">
        <f t="shared" si="6"/>
        <v>#DIV/0!</v>
      </c>
      <c r="Q67" s="13" t="e">
        <f t="shared" si="7"/>
        <v>#DIV/0!</v>
      </c>
      <c r="R67" s="13">
        <f t="shared" si="8"/>
        <v>0</v>
      </c>
      <c r="S67" s="160"/>
      <c r="T67" s="156"/>
    </row>
    <row r="68" spans="1:20" ht="12.75">
      <c r="A68" s="179"/>
      <c r="B68" s="182"/>
      <c r="C68" s="172"/>
      <c r="D68" s="172"/>
      <c r="E68" s="172"/>
      <c r="F68" s="175"/>
      <c r="G68" s="175"/>
      <c r="H68" s="1"/>
      <c r="I68" s="1"/>
      <c r="J68" s="12"/>
      <c r="K68" s="4"/>
      <c r="L68" s="4"/>
      <c r="M68" s="20">
        <f t="shared" si="9"/>
        <v>0</v>
      </c>
      <c r="N68" s="1"/>
      <c r="O68" s="23" t="e">
        <f t="shared" si="5"/>
        <v>#DIV/0!</v>
      </c>
      <c r="P68" s="13" t="e">
        <f t="shared" si="6"/>
        <v>#DIV/0!</v>
      </c>
      <c r="Q68" s="13" t="e">
        <f t="shared" si="7"/>
        <v>#DIV/0!</v>
      </c>
      <c r="R68" s="13">
        <f t="shared" si="8"/>
        <v>0</v>
      </c>
      <c r="S68" s="160"/>
      <c r="T68" s="156"/>
    </row>
    <row r="69" spans="1:20" ht="40.5" customHeight="1" thickBot="1">
      <c r="A69" s="180"/>
      <c r="B69" s="183"/>
      <c r="C69" s="173"/>
      <c r="D69" s="173"/>
      <c r="E69" s="173"/>
      <c r="F69" s="175"/>
      <c r="G69" s="175"/>
      <c r="H69" s="6"/>
      <c r="I69" s="6"/>
      <c r="J69" s="12"/>
      <c r="K69" s="7"/>
      <c r="L69" s="7"/>
      <c r="M69" s="20">
        <f t="shared" si="9"/>
        <v>0</v>
      </c>
      <c r="N69" s="6"/>
      <c r="O69" s="23" t="e">
        <f t="shared" si="5"/>
        <v>#DIV/0!</v>
      </c>
      <c r="P69" s="13" t="e">
        <f t="shared" si="6"/>
        <v>#DIV/0!</v>
      </c>
      <c r="Q69" s="13" t="e">
        <f t="shared" si="7"/>
        <v>#DIV/0!</v>
      </c>
      <c r="R69" s="13">
        <f t="shared" si="8"/>
        <v>0</v>
      </c>
      <c r="S69" s="161"/>
      <c r="T69" s="158"/>
    </row>
    <row r="70" spans="1:20" ht="12.75">
      <c r="A70" s="178">
        <f>+A66+1</f>
        <v>15</v>
      </c>
      <c r="B70" s="181"/>
      <c r="C70" s="171"/>
      <c r="D70" s="171"/>
      <c r="E70" s="171"/>
      <c r="F70" s="175"/>
      <c r="G70" s="175"/>
      <c r="H70" s="12"/>
      <c r="I70" s="12"/>
      <c r="J70" s="12"/>
      <c r="K70" s="4"/>
      <c r="L70" s="4"/>
      <c r="M70" s="20">
        <f t="shared" si="9"/>
        <v>0</v>
      </c>
      <c r="N70" s="12"/>
      <c r="O70" s="23" t="e">
        <f t="shared" si="5"/>
        <v>#DIV/0!</v>
      </c>
      <c r="P70" s="13" t="e">
        <f t="shared" si="6"/>
        <v>#DIV/0!</v>
      </c>
      <c r="Q70" s="13" t="e">
        <f t="shared" si="7"/>
        <v>#DIV/0!</v>
      </c>
      <c r="R70" s="13">
        <f t="shared" si="8"/>
        <v>0</v>
      </c>
      <c r="S70" s="159"/>
      <c r="T70" s="155"/>
    </row>
    <row r="71" spans="1:20" ht="12.75">
      <c r="A71" s="179"/>
      <c r="B71" s="182"/>
      <c r="C71" s="172"/>
      <c r="D71" s="172"/>
      <c r="E71" s="172"/>
      <c r="F71" s="175"/>
      <c r="G71" s="175"/>
      <c r="H71" s="1"/>
      <c r="I71" s="1"/>
      <c r="J71" s="12"/>
      <c r="K71" s="4"/>
      <c r="L71" s="4"/>
      <c r="M71" s="20">
        <f t="shared" si="9"/>
        <v>0</v>
      </c>
      <c r="N71" s="1"/>
      <c r="O71" s="23" t="e">
        <f t="shared" si="5"/>
        <v>#DIV/0!</v>
      </c>
      <c r="P71" s="13" t="e">
        <f t="shared" si="6"/>
        <v>#DIV/0!</v>
      </c>
      <c r="Q71" s="13" t="e">
        <f t="shared" si="7"/>
        <v>#DIV/0!</v>
      </c>
      <c r="R71" s="13">
        <f t="shared" si="8"/>
        <v>0</v>
      </c>
      <c r="S71" s="160"/>
      <c r="T71" s="156"/>
    </row>
    <row r="72" spans="1:20" ht="12.75">
      <c r="A72" s="179"/>
      <c r="B72" s="182"/>
      <c r="C72" s="172"/>
      <c r="D72" s="172"/>
      <c r="E72" s="172"/>
      <c r="F72" s="175"/>
      <c r="G72" s="175"/>
      <c r="H72" s="1"/>
      <c r="I72" s="1"/>
      <c r="J72" s="12"/>
      <c r="K72" s="4"/>
      <c r="L72" s="4"/>
      <c r="M72" s="20">
        <f t="shared" si="9"/>
        <v>0</v>
      </c>
      <c r="N72" s="1"/>
      <c r="O72" s="23" t="e">
        <f t="shared" si="5"/>
        <v>#DIV/0!</v>
      </c>
      <c r="P72" s="13" t="e">
        <f t="shared" si="6"/>
        <v>#DIV/0!</v>
      </c>
      <c r="Q72" s="13" t="e">
        <f t="shared" si="7"/>
        <v>#DIV/0!</v>
      </c>
      <c r="R72" s="13">
        <f t="shared" si="8"/>
        <v>0</v>
      </c>
      <c r="S72" s="160"/>
      <c r="T72" s="156"/>
    </row>
    <row r="73" spans="1:20" ht="61.5" customHeight="1" thickBot="1">
      <c r="A73" s="180"/>
      <c r="B73" s="183"/>
      <c r="C73" s="173"/>
      <c r="D73" s="173"/>
      <c r="E73" s="173"/>
      <c r="F73" s="175"/>
      <c r="G73" s="175"/>
      <c r="H73" s="6"/>
      <c r="I73" s="6"/>
      <c r="J73" s="12"/>
      <c r="K73" s="7"/>
      <c r="L73" s="7"/>
      <c r="M73" s="20">
        <f t="shared" si="9"/>
        <v>0</v>
      </c>
      <c r="N73" s="6"/>
      <c r="O73" s="23" t="e">
        <f t="shared" si="5"/>
        <v>#DIV/0!</v>
      </c>
      <c r="P73" s="13" t="e">
        <f t="shared" si="6"/>
        <v>#DIV/0!</v>
      </c>
      <c r="Q73" s="13" t="e">
        <f t="shared" si="7"/>
        <v>#DIV/0!</v>
      </c>
      <c r="R73" s="13">
        <f t="shared" si="8"/>
        <v>0</v>
      </c>
      <c r="S73" s="161"/>
      <c r="T73" s="158"/>
    </row>
    <row r="74" spans="1:20" ht="12.75">
      <c r="A74" s="178">
        <f>+A70+1</f>
        <v>16</v>
      </c>
      <c r="B74" s="181"/>
      <c r="C74" s="171"/>
      <c r="D74" s="171"/>
      <c r="E74" s="171"/>
      <c r="F74" s="175"/>
      <c r="G74" s="175"/>
      <c r="H74" s="12"/>
      <c r="I74" s="12"/>
      <c r="J74" s="12"/>
      <c r="K74" s="4"/>
      <c r="L74" s="4"/>
      <c r="M74" s="20">
        <f t="shared" si="9"/>
        <v>0</v>
      </c>
      <c r="N74" s="12"/>
      <c r="O74" s="23" t="e">
        <f t="shared" si="5"/>
        <v>#DIV/0!</v>
      </c>
      <c r="P74" s="13" t="e">
        <f t="shared" si="6"/>
        <v>#DIV/0!</v>
      </c>
      <c r="Q74" s="13" t="e">
        <f t="shared" si="7"/>
        <v>#DIV/0!</v>
      </c>
      <c r="R74" s="13">
        <f t="shared" si="8"/>
        <v>0</v>
      </c>
      <c r="S74" s="159"/>
      <c r="T74" s="155"/>
    </row>
    <row r="75" spans="1:20" ht="12.75">
      <c r="A75" s="179"/>
      <c r="B75" s="182"/>
      <c r="C75" s="172"/>
      <c r="D75" s="172"/>
      <c r="E75" s="172"/>
      <c r="F75" s="175"/>
      <c r="G75" s="175"/>
      <c r="H75" s="1"/>
      <c r="I75" s="1"/>
      <c r="J75" s="12"/>
      <c r="K75" s="4"/>
      <c r="L75" s="4"/>
      <c r="M75" s="20">
        <f t="shared" si="9"/>
        <v>0</v>
      </c>
      <c r="N75" s="1"/>
      <c r="O75" s="23" t="e">
        <f t="shared" si="5"/>
        <v>#DIV/0!</v>
      </c>
      <c r="P75" s="13" t="e">
        <f t="shared" si="6"/>
        <v>#DIV/0!</v>
      </c>
      <c r="Q75" s="13" t="e">
        <f t="shared" si="7"/>
        <v>#DIV/0!</v>
      </c>
      <c r="R75" s="13">
        <f t="shared" si="8"/>
        <v>0</v>
      </c>
      <c r="S75" s="160"/>
      <c r="T75" s="156"/>
    </row>
    <row r="76" spans="1:20" ht="12.75">
      <c r="A76" s="179"/>
      <c r="B76" s="182"/>
      <c r="C76" s="172"/>
      <c r="D76" s="172"/>
      <c r="E76" s="172"/>
      <c r="F76" s="175"/>
      <c r="G76" s="175"/>
      <c r="H76" s="1"/>
      <c r="I76" s="1"/>
      <c r="J76" s="12"/>
      <c r="K76" s="4"/>
      <c r="L76" s="4"/>
      <c r="M76" s="20">
        <f t="shared" si="9"/>
        <v>0</v>
      </c>
      <c r="N76" s="1"/>
      <c r="O76" s="23" t="e">
        <f t="shared" si="5"/>
        <v>#DIV/0!</v>
      </c>
      <c r="P76" s="13" t="e">
        <f t="shared" si="6"/>
        <v>#DIV/0!</v>
      </c>
      <c r="Q76" s="13" t="e">
        <f t="shared" si="7"/>
        <v>#DIV/0!</v>
      </c>
      <c r="R76" s="13">
        <f t="shared" si="8"/>
        <v>0</v>
      </c>
      <c r="S76" s="160"/>
      <c r="T76" s="156"/>
    </row>
    <row r="77" spans="1:20" ht="57.75" customHeight="1" thickBot="1">
      <c r="A77" s="180"/>
      <c r="B77" s="183"/>
      <c r="C77" s="173"/>
      <c r="D77" s="173"/>
      <c r="E77" s="173"/>
      <c r="F77" s="175"/>
      <c r="G77" s="175"/>
      <c r="H77" s="6"/>
      <c r="I77" s="6"/>
      <c r="J77" s="12"/>
      <c r="K77" s="7"/>
      <c r="L77" s="7"/>
      <c r="M77" s="20">
        <f t="shared" si="9"/>
        <v>0</v>
      </c>
      <c r="N77" s="6"/>
      <c r="O77" s="23" t="e">
        <f t="shared" si="5"/>
        <v>#DIV/0!</v>
      </c>
      <c r="P77" s="13" t="e">
        <f t="shared" si="6"/>
        <v>#DIV/0!</v>
      </c>
      <c r="Q77" s="13" t="e">
        <f t="shared" si="7"/>
        <v>#DIV/0!</v>
      </c>
      <c r="R77" s="13">
        <f t="shared" si="8"/>
        <v>0</v>
      </c>
      <c r="S77" s="161"/>
      <c r="T77" s="158"/>
    </row>
    <row r="78" spans="1:20" ht="12.75">
      <c r="A78" s="241"/>
      <c r="B78" s="243"/>
      <c r="C78" s="239"/>
      <c r="D78" s="239"/>
      <c r="E78" s="239"/>
      <c r="F78" s="175"/>
      <c r="G78" s="175"/>
      <c r="H78" s="12"/>
      <c r="I78" s="12"/>
      <c r="J78" s="12"/>
      <c r="K78" s="4"/>
      <c r="L78" s="4"/>
      <c r="M78" s="20">
        <f>(+L78-K78)/7</f>
        <v>0</v>
      </c>
      <c r="N78" s="6"/>
      <c r="O78" s="23" t="e">
        <f>IF(N78/J78&gt;1,1,+N78/J78)</f>
        <v>#DIV/0!</v>
      </c>
      <c r="P78" s="13" t="e">
        <f>+M78*O78</f>
        <v>#DIV/0!</v>
      </c>
      <c r="Q78" s="13" t="e">
        <f>IF(L78&lt;=$S$11,P78,0)</f>
        <v>#DIV/0!</v>
      </c>
      <c r="R78" s="13">
        <f>IF($S$11&gt;=L78,M78,0)</f>
        <v>0</v>
      </c>
      <c r="S78" s="159"/>
      <c r="T78" s="155"/>
    </row>
    <row r="79" spans="1:20" ht="12.75">
      <c r="A79" s="241"/>
      <c r="B79" s="243"/>
      <c r="C79" s="239"/>
      <c r="D79" s="239"/>
      <c r="E79" s="239"/>
      <c r="F79" s="175"/>
      <c r="G79" s="175"/>
      <c r="H79" s="1"/>
      <c r="I79" s="1"/>
      <c r="J79" s="12"/>
      <c r="K79" s="4"/>
      <c r="L79" s="4"/>
      <c r="M79" s="20">
        <f>(+L79-K79)/7</f>
        <v>0</v>
      </c>
      <c r="N79" s="12"/>
      <c r="O79" s="23" t="e">
        <f>IF(N79/J79&gt;1,1,+N79/J79)</f>
        <v>#DIV/0!</v>
      </c>
      <c r="P79" s="13" t="e">
        <f>+M79*O79</f>
        <v>#DIV/0!</v>
      </c>
      <c r="Q79" s="13" t="e">
        <f>IF(L79&lt;=$S$11,P79,0)</f>
        <v>#DIV/0!</v>
      </c>
      <c r="R79" s="13">
        <f>IF($S$11&gt;=L79,M79,0)</f>
        <v>0</v>
      </c>
      <c r="S79" s="160"/>
      <c r="T79" s="156"/>
    </row>
    <row r="80" spans="1:20" ht="12.75">
      <c r="A80" s="241"/>
      <c r="B80" s="243"/>
      <c r="C80" s="239"/>
      <c r="D80" s="239"/>
      <c r="E80" s="239"/>
      <c r="F80" s="175"/>
      <c r="G80" s="175"/>
      <c r="H80" s="1"/>
      <c r="I80" s="1"/>
      <c r="J80" s="12"/>
      <c r="K80" s="4"/>
      <c r="L80" s="4"/>
      <c r="M80" s="20">
        <f>(+L80-K80)/7</f>
        <v>0</v>
      </c>
      <c r="N80" s="1"/>
      <c r="O80" s="23" t="e">
        <f>IF(N80/J80&gt;1,1,+N80/J80)</f>
        <v>#DIV/0!</v>
      </c>
      <c r="P80" s="13" t="e">
        <f>+M80*O80</f>
        <v>#DIV/0!</v>
      </c>
      <c r="Q80" s="13" t="e">
        <f>IF(L80&lt;=$S$11,P80,0)</f>
        <v>#DIV/0!</v>
      </c>
      <c r="R80" s="13">
        <f>IF($S$11&gt;=L80,M80,0)</f>
        <v>0</v>
      </c>
      <c r="S80" s="160"/>
      <c r="T80" s="156"/>
    </row>
    <row r="81" spans="1:20" ht="13.5" thickBot="1">
      <c r="A81" s="242"/>
      <c r="B81" s="244"/>
      <c r="C81" s="240"/>
      <c r="D81" s="240"/>
      <c r="E81" s="240"/>
      <c r="F81" s="258"/>
      <c r="G81" s="258"/>
      <c r="H81" s="10"/>
      <c r="I81" s="10"/>
      <c r="J81" s="29"/>
      <c r="K81" s="11"/>
      <c r="L81" s="11"/>
      <c r="M81" s="30">
        <f>(+L81-K81)/7</f>
        <v>0</v>
      </c>
      <c r="N81" s="14"/>
      <c r="O81" s="31" t="e">
        <f>IF(N81/J81&gt;1,1,+N81/J81)</f>
        <v>#DIV/0!</v>
      </c>
      <c r="P81" s="32" t="e">
        <f>+M81*O81</f>
        <v>#DIV/0!</v>
      </c>
      <c r="Q81" s="32" t="e">
        <f>IF(L81&lt;=$S$11,P81,0)</f>
        <v>#DIV/0!</v>
      </c>
      <c r="R81" s="32">
        <f>IF($S$11&gt;=L81,M81,0)</f>
        <v>0</v>
      </c>
      <c r="S81" s="162"/>
      <c r="T81" s="157"/>
    </row>
    <row r="82" spans="1:20" ht="13.5" thickBot="1">
      <c r="A82" s="259" t="s">
        <v>30</v>
      </c>
      <c r="B82" s="260"/>
      <c r="C82" s="260"/>
      <c r="D82" s="260"/>
      <c r="E82" s="260"/>
      <c r="F82" s="260"/>
      <c r="G82" s="260"/>
      <c r="H82" s="260"/>
      <c r="I82" s="260"/>
      <c r="J82" s="260"/>
      <c r="K82" s="260"/>
      <c r="L82" s="260"/>
      <c r="M82" s="260"/>
      <c r="N82" s="260"/>
      <c r="O82" s="260"/>
      <c r="P82" s="24" t="e">
        <f>SUM(P14:P81)</f>
        <v>#DIV/0!</v>
      </c>
      <c r="Q82" s="24" t="e">
        <f>SUM(Q14:Q81)</f>
        <v>#DIV/0!</v>
      </c>
      <c r="R82" s="25">
        <f>SUM(R14:R81)</f>
        <v>0</v>
      </c>
      <c r="S82" s="26"/>
      <c r="T82" s="27"/>
    </row>
    <row r="83" spans="1:20" ht="12.75" customHeight="1">
      <c r="A83" s="211" t="s">
        <v>29</v>
      </c>
      <c r="B83" s="212"/>
      <c r="C83" s="212"/>
      <c r="D83" s="212"/>
      <c r="E83" s="212"/>
      <c r="F83" s="212"/>
      <c r="G83" s="212"/>
      <c r="H83" s="212"/>
      <c r="I83" s="212"/>
      <c r="J83" s="212"/>
      <c r="K83" s="212"/>
      <c r="L83" s="212"/>
      <c r="M83" s="212"/>
      <c r="N83" s="212"/>
      <c r="O83" s="212"/>
      <c r="P83" s="212"/>
      <c r="Q83" s="212"/>
      <c r="R83" s="212"/>
      <c r="S83" s="212"/>
      <c r="T83" s="213"/>
    </row>
    <row r="84" spans="1:20" ht="13.5" thickBot="1">
      <c r="A84" s="214"/>
      <c r="B84" s="215"/>
      <c r="C84" s="215"/>
      <c r="D84" s="215"/>
      <c r="E84" s="215"/>
      <c r="F84" s="215"/>
      <c r="G84" s="215"/>
      <c r="H84" s="215"/>
      <c r="I84" s="215"/>
      <c r="J84" s="215"/>
      <c r="K84" s="215"/>
      <c r="L84" s="215"/>
      <c r="M84" s="215"/>
      <c r="N84" s="215"/>
      <c r="O84" s="215"/>
      <c r="P84" s="215"/>
      <c r="Q84" s="215"/>
      <c r="R84" s="215"/>
      <c r="S84" s="215"/>
      <c r="T84" s="216"/>
    </row>
    <row r="85" spans="1:20" ht="12.75">
      <c r="A85" s="37"/>
      <c r="B85" s="37"/>
      <c r="C85" s="37"/>
      <c r="D85" s="37"/>
      <c r="E85" s="37"/>
      <c r="F85" s="37"/>
      <c r="G85" s="37"/>
      <c r="H85" s="37"/>
      <c r="I85" s="37"/>
      <c r="J85" s="37"/>
      <c r="K85" s="37"/>
      <c r="L85" s="37"/>
      <c r="M85" s="37"/>
      <c r="N85" s="37"/>
      <c r="O85" s="37"/>
      <c r="P85" s="37"/>
      <c r="Q85" s="37"/>
      <c r="R85" s="37"/>
      <c r="S85" s="37"/>
      <c r="T85" s="37"/>
    </row>
    <row r="86" spans="1:20" ht="13.5" thickBot="1">
      <c r="A86" s="37"/>
      <c r="B86" s="37"/>
      <c r="C86" s="37"/>
      <c r="D86" s="37"/>
      <c r="E86" s="37"/>
      <c r="F86" s="37"/>
      <c r="G86" s="37"/>
      <c r="H86" s="37"/>
      <c r="I86" s="37"/>
      <c r="J86" s="37"/>
      <c r="K86" s="37"/>
      <c r="L86" s="37"/>
      <c r="M86" s="37"/>
      <c r="N86" s="37"/>
      <c r="O86" s="37"/>
      <c r="P86" s="37"/>
      <c r="Q86" s="37"/>
      <c r="R86" s="37"/>
      <c r="S86" s="37"/>
      <c r="T86" s="37"/>
    </row>
    <row r="87" spans="1:20" ht="13.5" thickBot="1">
      <c r="A87" s="229" t="s">
        <v>23</v>
      </c>
      <c r="B87" s="230"/>
      <c r="C87" s="230"/>
      <c r="D87" s="230"/>
      <c r="E87" s="231"/>
      <c r="F87" s="37"/>
      <c r="G87" s="217" t="s">
        <v>36</v>
      </c>
      <c r="H87" s="218"/>
      <c r="I87" s="218"/>
      <c r="J87" s="218"/>
      <c r="K87" s="218"/>
      <c r="L87" s="218"/>
      <c r="M87" s="218"/>
      <c r="N87" s="218"/>
      <c r="O87" s="218"/>
      <c r="P87" s="218"/>
      <c r="Q87" s="218"/>
      <c r="R87" s="218"/>
      <c r="S87" s="218"/>
      <c r="T87" s="219"/>
    </row>
    <row r="88" spans="1:20" ht="13.5" thickBot="1">
      <c r="A88" s="232"/>
      <c r="B88" s="232"/>
      <c r="C88" s="232"/>
      <c r="D88" s="232"/>
      <c r="E88" s="232"/>
      <c r="F88" s="37"/>
      <c r="G88" s="220" t="s">
        <v>37</v>
      </c>
      <c r="H88" s="221"/>
      <c r="I88" s="221"/>
      <c r="J88" s="221"/>
      <c r="K88" s="221"/>
      <c r="L88" s="221"/>
      <c r="M88" s="221"/>
      <c r="N88" s="221"/>
      <c r="O88" s="221"/>
      <c r="P88" s="221"/>
      <c r="Q88" s="221"/>
      <c r="R88" s="221"/>
      <c r="S88" s="221"/>
      <c r="T88" s="222"/>
    </row>
    <row r="89" spans="1:20" ht="27" customHeight="1" thickBot="1">
      <c r="A89" s="235"/>
      <c r="B89" s="236"/>
      <c r="C89" s="208" t="s">
        <v>20</v>
      </c>
      <c r="D89" s="209"/>
      <c r="E89" s="210"/>
      <c r="F89" s="37"/>
      <c r="G89" s="223" t="s">
        <v>38</v>
      </c>
      <c r="H89" s="224"/>
      <c r="I89" s="224"/>
      <c r="J89" s="224"/>
      <c r="K89" s="224"/>
      <c r="L89" s="224"/>
      <c r="M89" s="224"/>
      <c r="N89" s="224"/>
      <c r="O89" s="224"/>
      <c r="P89" s="224"/>
      <c r="Q89" s="225"/>
      <c r="R89" s="264" t="s">
        <v>42</v>
      </c>
      <c r="S89" s="265"/>
      <c r="T89" s="16">
        <f>+R82</f>
        <v>0</v>
      </c>
    </row>
    <row r="90" spans="1:20" ht="28.5" customHeight="1" thickBot="1">
      <c r="A90" s="237"/>
      <c r="B90" s="238"/>
      <c r="C90" s="208" t="s">
        <v>21</v>
      </c>
      <c r="D90" s="209"/>
      <c r="E90" s="210"/>
      <c r="F90" s="37"/>
      <c r="G90" s="226" t="s">
        <v>39</v>
      </c>
      <c r="H90" s="227"/>
      <c r="I90" s="227"/>
      <c r="J90" s="227"/>
      <c r="K90" s="227"/>
      <c r="L90" s="227"/>
      <c r="M90" s="227"/>
      <c r="N90" s="227"/>
      <c r="O90" s="227"/>
      <c r="P90" s="227"/>
      <c r="Q90" s="228"/>
      <c r="R90" s="266" t="s">
        <v>43</v>
      </c>
      <c r="S90" s="267"/>
      <c r="T90" s="17">
        <f>SUM(M14:M81)</f>
        <v>48</v>
      </c>
    </row>
    <row r="91" spans="1:20" ht="31.5" customHeight="1" thickBot="1">
      <c r="A91" s="233"/>
      <c r="B91" s="234"/>
      <c r="C91" s="208" t="s">
        <v>22</v>
      </c>
      <c r="D91" s="209"/>
      <c r="E91" s="210"/>
      <c r="F91" s="37"/>
      <c r="G91" s="271" t="s">
        <v>40</v>
      </c>
      <c r="H91" s="272"/>
      <c r="I91" s="272"/>
      <c r="J91" s="272"/>
      <c r="K91" s="272"/>
      <c r="L91" s="272"/>
      <c r="M91" s="272"/>
      <c r="N91" s="272"/>
      <c r="O91" s="272"/>
      <c r="P91" s="272"/>
      <c r="Q91" s="273"/>
      <c r="R91" s="264" t="s">
        <v>45</v>
      </c>
      <c r="S91" s="268"/>
      <c r="T91" s="18" t="e">
        <f>IF(Q82=0,0,+Q82/T89)</f>
        <v>#DIV/0!</v>
      </c>
    </row>
    <row r="92" spans="1:20" ht="24.75" customHeight="1" thickBot="1">
      <c r="A92" s="206"/>
      <c r="B92" s="207"/>
      <c r="C92" s="208" t="s">
        <v>35</v>
      </c>
      <c r="D92" s="209"/>
      <c r="E92" s="210"/>
      <c r="F92" s="37"/>
      <c r="G92" s="261" t="s">
        <v>41</v>
      </c>
      <c r="H92" s="262"/>
      <c r="I92" s="262"/>
      <c r="J92" s="262"/>
      <c r="K92" s="262"/>
      <c r="L92" s="262"/>
      <c r="M92" s="262"/>
      <c r="N92" s="262"/>
      <c r="O92" s="262"/>
      <c r="P92" s="262"/>
      <c r="Q92" s="263"/>
      <c r="R92" s="269" t="s">
        <v>44</v>
      </c>
      <c r="S92" s="270"/>
      <c r="T92" s="19" t="e">
        <f>IF(P82=0,0,+P82/T90)</f>
        <v>#DIV/0!</v>
      </c>
    </row>
    <row r="93" spans="1:20" ht="12.75">
      <c r="A93" s="37"/>
      <c r="B93" s="37"/>
      <c r="C93" s="37"/>
      <c r="D93" s="37"/>
      <c r="E93" s="37"/>
      <c r="F93" s="37"/>
      <c r="G93" s="37"/>
      <c r="H93" s="37"/>
      <c r="I93" s="37"/>
      <c r="J93" s="37"/>
      <c r="K93" s="37"/>
      <c r="L93" s="37"/>
      <c r="M93" s="37"/>
      <c r="N93" s="37"/>
      <c r="O93" s="37"/>
      <c r="P93" s="37"/>
      <c r="Q93" s="37"/>
      <c r="R93" s="37"/>
      <c r="S93" s="37"/>
      <c r="T93" s="37"/>
    </row>
    <row r="96" ht="12.75">
      <c r="R96" s="15"/>
    </row>
  </sheetData>
  <sheetProtection/>
  <mergeCells count="207">
    <mergeCell ref="C74:C77"/>
    <mergeCell ref="D74:D77"/>
    <mergeCell ref="F74:F77"/>
    <mergeCell ref="S70:S73"/>
    <mergeCell ref="T70:T73"/>
    <mergeCell ref="G74:G77"/>
    <mergeCell ref="S74:S77"/>
    <mergeCell ref="T74:T77"/>
    <mergeCell ref="A66:A69"/>
    <mergeCell ref="E74:E77"/>
    <mergeCell ref="G66:G69"/>
    <mergeCell ref="B66:B69"/>
    <mergeCell ref="C66:C69"/>
    <mergeCell ref="D66:D69"/>
    <mergeCell ref="E66:E69"/>
    <mergeCell ref="F66:F69"/>
    <mergeCell ref="A74:A77"/>
    <mergeCell ref="B74:B77"/>
    <mergeCell ref="T62:T65"/>
    <mergeCell ref="S66:S69"/>
    <mergeCell ref="T66:T69"/>
    <mergeCell ref="A70:A73"/>
    <mergeCell ref="B70:B73"/>
    <mergeCell ref="C70:C73"/>
    <mergeCell ref="D70:D73"/>
    <mergeCell ref="E70:E73"/>
    <mergeCell ref="F70:F73"/>
    <mergeCell ref="G70:G73"/>
    <mergeCell ref="S58:S61"/>
    <mergeCell ref="T58:T61"/>
    <mergeCell ref="A62:A65"/>
    <mergeCell ref="B62:B65"/>
    <mergeCell ref="C62:C65"/>
    <mergeCell ref="D62:D65"/>
    <mergeCell ref="E62:E65"/>
    <mergeCell ref="F62:F65"/>
    <mergeCell ref="G62:G65"/>
    <mergeCell ref="S62:S65"/>
    <mergeCell ref="G54:G57"/>
    <mergeCell ref="S54:S57"/>
    <mergeCell ref="T54:T57"/>
    <mergeCell ref="A58:A61"/>
    <mergeCell ref="B58:B61"/>
    <mergeCell ref="C58:C61"/>
    <mergeCell ref="D58:D61"/>
    <mergeCell ref="E58:E61"/>
    <mergeCell ref="F58:F61"/>
    <mergeCell ref="G58:G61"/>
    <mergeCell ref="A54:A57"/>
    <mergeCell ref="B54:B57"/>
    <mergeCell ref="C54:C57"/>
    <mergeCell ref="D54:D57"/>
    <mergeCell ref="E54:E57"/>
    <mergeCell ref="F54:F57"/>
    <mergeCell ref="S46:S49"/>
    <mergeCell ref="T46:T49"/>
    <mergeCell ref="G42:G45"/>
    <mergeCell ref="S50:S53"/>
    <mergeCell ref="T50:T53"/>
    <mergeCell ref="A50:A53"/>
    <mergeCell ref="B50:B53"/>
    <mergeCell ref="C50:C53"/>
    <mergeCell ref="D50:D53"/>
    <mergeCell ref="B46:B49"/>
    <mergeCell ref="S42:S45"/>
    <mergeCell ref="T42:T45"/>
    <mergeCell ref="C46:C49"/>
    <mergeCell ref="D46:D49"/>
    <mergeCell ref="E50:E53"/>
    <mergeCell ref="F50:F53"/>
    <mergeCell ref="G50:G53"/>
    <mergeCell ref="E46:E49"/>
    <mergeCell ref="F46:F49"/>
    <mergeCell ref="G46:G49"/>
    <mergeCell ref="A42:A45"/>
    <mergeCell ref="B42:B45"/>
    <mergeCell ref="C42:C45"/>
    <mergeCell ref="D42:D45"/>
    <mergeCell ref="E42:E45"/>
    <mergeCell ref="F42:F45"/>
    <mergeCell ref="D34:D37"/>
    <mergeCell ref="E34:E37"/>
    <mergeCell ref="B38:B41"/>
    <mergeCell ref="C38:C41"/>
    <mergeCell ref="S38:S41"/>
    <mergeCell ref="T38:T41"/>
    <mergeCell ref="G92:Q92"/>
    <mergeCell ref="R89:S89"/>
    <mergeCell ref="R90:S90"/>
    <mergeCell ref="R91:S91"/>
    <mergeCell ref="R92:S92"/>
    <mergeCell ref="F78:F81"/>
    <mergeCell ref="G91:Q91"/>
    <mergeCell ref="L12:L13"/>
    <mergeCell ref="M12:M13"/>
    <mergeCell ref="G78:G81"/>
    <mergeCell ref="A82:O82"/>
    <mergeCell ref="F30:F33"/>
    <mergeCell ref="F38:F41"/>
    <mergeCell ref="F34:F37"/>
    <mergeCell ref="F12:F13"/>
    <mergeCell ref="D30:D33"/>
    <mergeCell ref="E38:E41"/>
    <mergeCell ref="G12:G13"/>
    <mergeCell ref="H12:H13"/>
    <mergeCell ref="S11:T11"/>
    <mergeCell ref="A11:R11"/>
    <mergeCell ref="N12:N13"/>
    <mergeCell ref="O12:O13"/>
    <mergeCell ref="P12:P13"/>
    <mergeCell ref="S12:T12"/>
    <mergeCell ref="R12:R13"/>
    <mergeCell ref="K12:K13"/>
    <mergeCell ref="C91:E91"/>
    <mergeCell ref="A89:B89"/>
    <mergeCell ref="C89:E89"/>
    <mergeCell ref="A90:B90"/>
    <mergeCell ref="C90:E90"/>
    <mergeCell ref="E78:E81"/>
    <mergeCell ref="A78:A81"/>
    <mergeCell ref="B78:B81"/>
    <mergeCell ref="C78:C81"/>
    <mergeCell ref="D78:D81"/>
    <mergeCell ref="A92:B92"/>
    <mergeCell ref="C92:E92"/>
    <mergeCell ref="A83:T84"/>
    <mergeCell ref="G87:T87"/>
    <mergeCell ref="G88:T88"/>
    <mergeCell ref="G89:Q89"/>
    <mergeCell ref="G90:Q90"/>
    <mergeCell ref="A87:E87"/>
    <mergeCell ref="A88:E88"/>
    <mergeCell ref="A91:B91"/>
    <mergeCell ref="A34:A37"/>
    <mergeCell ref="A38:A41"/>
    <mergeCell ref="D38:D41"/>
    <mergeCell ref="A46:A49"/>
    <mergeCell ref="G38:G41"/>
    <mergeCell ref="G26:G29"/>
    <mergeCell ref="F26:F29"/>
    <mergeCell ref="G30:G33"/>
    <mergeCell ref="B34:B37"/>
    <mergeCell ref="C34:C37"/>
    <mergeCell ref="A22:A25"/>
    <mergeCell ref="B22:B25"/>
    <mergeCell ref="C22:C25"/>
    <mergeCell ref="D22:D25"/>
    <mergeCell ref="G34:G37"/>
    <mergeCell ref="E30:E33"/>
    <mergeCell ref="A30:A33"/>
    <mergeCell ref="B30:B33"/>
    <mergeCell ref="C30:C33"/>
    <mergeCell ref="F22:F25"/>
    <mergeCell ref="E18:E21"/>
    <mergeCell ref="F18:F21"/>
    <mergeCell ref="G18:G21"/>
    <mergeCell ref="E12:E13"/>
    <mergeCell ref="A26:A29"/>
    <mergeCell ref="B26:B29"/>
    <mergeCell ref="C26:C29"/>
    <mergeCell ref="D26:D29"/>
    <mergeCell ref="G22:G25"/>
    <mergeCell ref="E26:E29"/>
    <mergeCell ref="A18:A21"/>
    <mergeCell ref="B18:B21"/>
    <mergeCell ref="C18:C21"/>
    <mergeCell ref="B12:B13"/>
    <mergeCell ref="C12:C13"/>
    <mergeCell ref="D18:D21"/>
    <mergeCell ref="D12:D13"/>
    <mergeCell ref="E22:E25"/>
    <mergeCell ref="A7:M7"/>
    <mergeCell ref="A8:M8"/>
    <mergeCell ref="A9:M9"/>
    <mergeCell ref="S10:T10"/>
    <mergeCell ref="A10:R10"/>
    <mergeCell ref="A12:A13"/>
    <mergeCell ref="Q12:Q13"/>
    <mergeCell ref="J12:J13"/>
    <mergeCell ref="I12:I13"/>
    <mergeCell ref="S14:S17"/>
    <mergeCell ref="T14:T17"/>
    <mergeCell ref="A14:A17"/>
    <mergeCell ref="B14:B17"/>
    <mergeCell ref="C14:C17"/>
    <mergeCell ref="D14:D17"/>
    <mergeCell ref="G14:G17"/>
    <mergeCell ref="S18:S21"/>
    <mergeCell ref="T18:T21"/>
    <mergeCell ref="A1:T1"/>
    <mergeCell ref="A2:T2"/>
    <mergeCell ref="A3:T3"/>
    <mergeCell ref="A4:T4"/>
    <mergeCell ref="A5:M5"/>
    <mergeCell ref="A6:M6"/>
    <mergeCell ref="E14:E17"/>
    <mergeCell ref="F14:F17"/>
    <mergeCell ref="T78:T81"/>
    <mergeCell ref="T26:T29"/>
    <mergeCell ref="T22:T25"/>
    <mergeCell ref="S22:S25"/>
    <mergeCell ref="S26:S29"/>
    <mergeCell ref="S78:S81"/>
    <mergeCell ref="S30:S33"/>
    <mergeCell ref="T30:T33"/>
    <mergeCell ref="S34:S37"/>
    <mergeCell ref="T34:T37"/>
  </mergeCells>
  <dataValidations count="3">
    <dataValidation type="decimal" operator="greaterThan" allowBlank="1" showInputMessage="1" showErrorMessage="1" sqref="N12">
      <formula1>0</formula1>
    </dataValidation>
    <dataValidation type="whole" operator="greaterThanOrEqual" allowBlank="1" showInputMessage="1" showErrorMessage="1" sqref="J14:J81 K18:L20">
      <formula1>1</formula1>
    </dataValidation>
    <dataValidation type="whole" operator="greaterThanOrEqual" allowBlank="1" showInputMessage="1" showErrorMessage="1" sqref="N14:N81">
      <formula1>0</formula1>
    </dataValidation>
  </dataValidations>
  <printOptions horizontalCentered="1"/>
  <pageMargins left="0.3937007874015748" right="0.7874015748031497" top="0.3937007874015748" bottom="0.5905511811023623" header="0" footer="0"/>
  <pageSetup horizontalDpi="600" verticalDpi="600" orientation="landscape" paperSize="5" scale="5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DE PLANEACION-CGR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David Suarez Sanchez</cp:lastModifiedBy>
  <cp:lastPrinted>2012-10-18T21:14:31Z</cp:lastPrinted>
  <dcterms:created xsi:type="dcterms:W3CDTF">2003-11-14T08:59:56Z</dcterms:created>
  <dcterms:modified xsi:type="dcterms:W3CDTF">2014-04-03T15:43:23Z</dcterms:modified>
  <cp:category/>
  <cp:version/>
  <cp:contentType/>
  <cp:contentStatus/>
</cp:coreProperties>
</file>