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670" firstSheet="14" activeTab="16"/>
  </bookViews>
  <sheets>
    <sheet name="EDUCACIÓN" sheetId="1" r:id="rId1"/>
    <sheet name="ATENCIÓN A GRUPOS VULNERABLES" sheetId="2" r:id="rId2"/>
    <sheet name="GESTIÓN DEL RIESGO" sheetId="3" r:id="rId3"/>
    <sheet name="VIVIENDA" sheetId="4" r:id="rId4"/>
    <sheet name="DEPORTES " sheetId="5" r:id="rId5"/>
    <sheet name="CULTURA " sheetId="6" r:id="rId6"/>
    <sheet name="SEGURIDAD" sheetId="7" r:id="rId7"/>
    <sheet name="SALUD" sheetId="8" r:id="rId8"/>
    <sheet name="PDD TICS" sheetId="9" r:id="rId9"/>
    <sheet name="PDD TURISMO" sheetId="10" r:id="rId10"/>
    <sheet name="AGROPECUARIO" sheetId="11" r:id="rId11"/>
    <sheet name="AMBIENTAL" sheetId="12" r:id="rId12"/>
    <sheet name="AGUA POTABLE Y SANEAMIENTO BÁSI" sheetId="13" r:id="rId13"/>
    <sheet name="SERVICIOS PÚBLICOS DIFERENT AAA" sheetId="14" r:id="rId14"/>
    <sheet name="TRANSPORTE" sheetId="15" r:id="rId15"/>
    <sheet name="EQUIPAMENTO " sheetId="16" r:id="rId16"/>
    <sheet name="FORTALECIMIENTO INSTITUCIONAL" sheetId="17" r:id="rId17"/>
    <sheet name="DESARROLLO COMUNITARIO" sheetId="18" r:id="rId18"/>
  </sheets>
  <definedNames/>
  <calcPr fullCalcOnLoad="1"/>
</workbook>
</file>

<file path=xl/comments10.xml><?xml version="1.0" encoding="utf-8"?>
<comments xmlns="http://schemas.openxmlformats.org/spreadsheetml/2006/main">
  <authors>
    <author>Diana</author>
  </authors>
  <commentList>
    <comment ref="B12" authorId="0">
      <text>
        <r>
          <rPr>
            <b/>
            <sz val="9"/>
            <rFont val="Tahoma"/>
            <family val="2"/>
          </rPr>
          <t xml:space="preserve">EL INDICADOR DE LA META ES LA UNIDAD DE MEDIDA </t>
        </r>
      </text>
    </comment>
  </commentList>
</comments>
</file>

<file path=xl/comments11.xml><?xml version="1.0" encoding="utf-8"?>
<comments xmlns="http://schemas.openxmlformats.org/spreadsheetml/2006/main">
  <authors>
    <author>Diana</author>
  </authors>
  <commentList>
    <comment ref="B12" authorId="0">
      <text>
        <r>
          <rPr>
            <b/>
            <sz val="9"/>
            <rFont val="Tahoma"/>
            <family val="2"/>
          </rPr>
          <t xml:space="preserve">EL INDICADOR DE LA META ES LA UNIDAD DE MEDIDA </t>
        </r>
      </text>
    </comment>
  </commentList>
</comments>
</file>

<file path=xl/comments12.xml><?xml version="1.0" encoding="utf-8"?>
<comments xmlns="http://schemas.openxmlformats.org/spreadsheetml/2006/main">
  <authors>
    <author>Diana</author>
  </authors>
  <commentList>
    <comment ref="B12" authorId="0">
      <text>
        <r>
          <rPr>
            <b/>
            <sz val="9"/>
            <rFont val="Tahoma"/>
            <family val="2"/>
          </rPr>
          <t xml:space="preserve">EL INDICADOR DE LA META ES LA UNIDAD DE MEDIDA </t>
        </r>
      </text>
    </comment>
    <comment ref="B33" authorId="0">
      <text>
        <r>
          <rPr>
            <b/>
            <sz val="9"/>
            <rFont val="Tahoma"/>
            <family val="2"/>
          </rPr>
          <t xml:space="preserve">EL INDICADOR DE LA META ES LA UNIDAD DE MEDIDA </t>
        </r>
      </text>
    </comment>
    <comment ref="B44" authorId="0">
      <text>
        <r>
          <rPr>
            <b/>
            <sz val="9"/>
            <rFont val="Tahoma"/>
            <family val="2"/>
          </rPr>
          <t xml:space="preserve">EL INDICADOR DE LA META ES LA UNIDAD DE MEDIDA </t>
        </r>
      </text>
    </comment>
  </commentList>
</comments>
</file>

<file path=xl/comments17.xml><?xml version="1.0" encoding="utf-8"?>
<comments xmlns="http://schemas.openxmlformats.org/spreadsheetml/2006/main">
  <authors>
    <author>Diana</author>
  </authors>
  <commentList>
    <comment ref="B12" authorId="0">
      <text>
        <r>
          <rPr>
            <b/>
            <sz val="9"/>
            <rFont val="Tahoma"/>
            <family val="2"/>
          </rPr>
          <t xml:space="preserve">EL INDICADOR DE LA META ES LA UNIDAD DE MEDIDA </t>
        </r>
      </text>
    </comment>
    <comment ref="B23" authorId="0">
      <text>
        <r>
          <rPr>
            <b/>
            <sz val="9"/>
            <rFont val="Tahoma"/>
            <family val="2"/>
          </rPr>
          <t xml:space="preserve">EL INDICADOR DE LA META ES LA UNIDAD DE MEDIDA </t>
        </r>
      </text>
    </comment>
  </commentList>
</comments>
</file>

<file path=xl/comments18.xml><?xml version="1.0" encoding="utf-8"?>
<comments xmlns="http://schemas.openxmlformats.org/spreadsheetml/2006/main">
  <authors>
    <author>Diana</author>
  </authors>
  <commentList>
    <comment ref="B12" authorId="0">
      <text>
        <r>
          <rPr>
            <b/>
            <sz val="9"/>
            <rFont val="Tahoma"/>
            <family val="2"/>
          </rPr>
          <t xml:space="preserve">EL INDICADOR DE LA META ES LA UNIDAD DE MEDIDA </t>
        </r>
      </text>
    </comment>
  </commentList>
</comments>
</file>

<file path=xl/comments3.xml><?xml version="1.0" encoding="utf-8"?>
<comments xmlns="http://schemas.openxmlformats.org/spreadsheetml/2006/main">
  <authors>
    <author>Diana</author>
    <author>Sandra Rios</author>
  </authors>
  <commentList>
    <comment ref="B11" authorId="0">
      <text>
        <r>
          <rPr>
            <b/>
            <sz val="9"/>
            <rFont val="Tahoma"/>
            <family val="2"/>
          </rPr>
          <t xml:space="preserve">EL INDICADOR DE LA META ES LA UNIDAD DE MEDIDA </t>
        </r>
      </text>
    </comment>
    <comment ref="W20" authorId="1">
      <text>
        <r>
          <rPr>
            <b/>
            <sz val="9"/>
            <rFont val="Tahoma"/>
            <family val="2"/>
          </rPr>
          <t>Sandra Ríos:</t>
        </r>
        <r>
          <rPr>
            <sz val="9"/>
            <rFont val="Tahoma"/>
            <family val="2"/>
          </rPr>
          <t xml:space="preserve">
como se mide 
</t>
        </r>
        <r>
          <rPr>
            <b/>
            <sz val="9"/>
            <rFont val="Tahoma"/>
            <family val="2"/>
          </rPr>
          <t>SE VA CREAR.</t>
        </r>
      </text>
    </comment>
  </commentList>
</comments>
</file>

<file path=xl/comments4.xml><?xml version="1.0" encoding="utf-8"?>
<comments xmlns="http://schemas.openxmlformats.org/spreadsheetml/2006/main">
  <authors>
    <author>Diana</author>
  </authors>
  <commentList>
    <comment ref="B12" authorId="0">
      <text>
        <r>
          <rPr>
            <b/>
            <sz val="9"/>
            <rFont val="Tahoma"/>
            <family val="2"/>
          </rPr>
          <t xml:space="preserve">EL INDICADOR DE LA META ES LA UNIDAD DE MEDIDA </t>
        </r>
      </text>
    </comment>
    <comment ref="B24" authorId="0">
      <text>
        <r>
          <rPr>
            <b/>
            <sz val="9"/>
            <rFont val="Tahoma"/>
            <family val="2"/>
          </rPr>
          <t xml:space="preserve">EL INDICADOR DE LA META ES LA UNIDAD DE MEDIDA </t>
        </r>
      </text>
    </comment>
  </commentList>
</comments>
</file>

<file path=xl/comments5.xml><?xml version="1.0" encoding="utf-8"?>
<comments xmlns="http://schemas.openxmlformats.org/spreadsheetml/2006/main">
  <authors>
    <author>Diana</author>
  </authors>
  <commentList>
    <comment ref="B11" authorId="0">
      <text>
        <r>
          <rPr>
            <b/>
            <sz val="9"/>
            <rFont val="Tahoma"/>
            <family val="2"/>
          </rPr>
          <t xml:space="preserve">EL INDICADOR DE LA META ES LA UNIDAD DE MEDIDA </t>
        </r>
      </text>
    </comment>
  </commentList>
</comments>
</file>

<file path=xl/comments6.xml><?xml version="1.0" encoding="utf-8"?>
<comments xmlns="http://schemas.openxmlformats.org/spreadsheetml/2006/main">
  <authors>
    <author>Diana</author>
  </authors>
  <commentList>
    <comment ref="B11" authorId="0">
      <text>
        <r>
          <rPr>
            <b/>
            <sz val="9"/>
            <rFont val="Tahoma"/>
            <family val="2"/>
          </rPr>
          <t xml:space="preserve">EL INDICADOR DE LA META ES LA UNIDAD DE MEDIDA </t>
        </r>
      </text>
    </comment>
  </commentList>
</comments>
</file>

<file path=xl/comments9.xml><?xml version="1.0" encoding="utf-8"?>
<comments xmlns="http://schemas.openxmlformats.org/spreadsheetml/2006/main">
  <authors>
    <author>Diana</author>
  </authors>
  <commentList>
    <comment ref="B11" authorId="0">
      <text>
        <r>
          <rPr>
            <b/>
            <sz val="9"/>
            <rFont val="Tahoma"/>
            <family val="2"/>
          </rPr>
          <t xml:space="preserve">EL INDICADOR DE LA META ES LA UNIDAD DE MEDIDA </t>
        </r>
      </text>
    </comment>
  </commentList>
</comments>
</file>

<file path=xl/sharedStrings.xml><?xml version="1.0" encoding="utf-8"?>
<sst xmlns="http://schemas.openxmlformats.org/spreadsheetml/2006/main" count="4469" uniqueCount="1311">
  <si>
    <t>COMPONENTE DE EFICACIA - PLAN DE ACCIÒN</t>
  </si>
  <si>
    <t>SECRETARÍA DE EDUCACIÓN</t>
  </si>
  <si>
    <t xml:space="preserve">EJE: </t>
  </si>
  <si>
    <t xml:space="preserve">SECTOR : </t>
  </si>
  <si>
    <t xml:space="preserve">PROGRAMA: </t>
  </si>
  <si>
    <t>SUBPROGRAMA</t>
  </si>
  <si>
    <t>DESCRIPCION META DE RESULTADO</t>
  </si>
  <si>
    <t>NOMBRE DEL INDICADOR META DE RESULTADO</t>
  </si>
  <si>
    <t>TENDENCIA META</t>
  </si>
  <si>
    <t>LINEA BASE  RESULTADO</t>
  </si>
  <si>
    <t>META RESULTADO
  CUATRIENIO</t>
  </si>
  <si>
    <t>META  RESULTADO VIGENCIA(2012)</t>
  </si>
  <si>
    <t>META ALCANZADA 1ª SEMESTRE 2012</t>
  </si>
  <si>
    <t>META ALCANZADA 2ª SEMESTRE 2012</t>
  </si>
  <si>
    <t>EJEC  RESULTADO%
2012</t>
  </si>
  <si>
    <t>META  RESULTADO VIGENCIA(2013)</t>
  </si>
  <si>
    <t>META ALCANZADA 1ª SEMESTRE 2013</t>
  </si>
  <si>
    <t>META ALCANZADA 2ª SEMESTRE 2013</t>
  </si>
  <si>
    <t>EJEC RESULTADO %
2013</t>
  </si>
  <si>
    <t>META  RESULTADO VIGENCIA(2014)</t>
  </si>
  <si>
    <t>META  ALCANZADA 1ª SEMESTRE 2014</t>
  </si>
  <si>
    <t>META  ALCANZADA 2ª SEMESTRE 2014</t>
  </si>
  <si>
    <t>EJEC RESULTADO %
2014</t>
  </si>
  <si>
    <t>META RESULTADO  VIGENCIA(2015)</t>
  </si>
  <si>
    <t>META  ALCANZADA 1ª SEMESTRE 2015</t>
  </si>
  <si>
    <t>META  ALCANZADA 2ª SEMESTRE 2015</t>
  </si>
  <si>
    <t>EJEC RESULTADO
 % 2015</t>
  </si>
  <si>
    <t>PROYECTO</t>
  </si>
  <si>
    <t>META DE PRODUCTO</t>
  </si>
  <si>
    <t>INDICADOR
META PRODUCTO</t>
  </si>
  <si>
    <t>TENDENCIA META PRODUCTO</t>
  </si>
  <si>
    <t>LINEA BASE   PRODUCTO</t>
  </si>
  <si>
    <t>META PRODUCTO 
  CUATRIENIO</t>
  </si>
  <si>
    <t>META   PRODUCTO VIGENCIA(2012)</t>
  </si>
  <si>
    <t>ENE-MAR
2012</t>
  </si>
  <si>
    <t>ABR-JUN
2012</t>
  </si>
  <si>
    <t>JUL-SEP
2012</t>
  </si>
  <si>
    <t>OCT-DIC
2012</t>
  </si>
  <si>
    <t>EJEC PRODUCTO  %
2012</t>
  </si>
  <si>
    <t>META   PRODUCTO VIGENCIA(2013)</t>
  </si>
  <si>
    <t>ENE-MAR
2013</t>
  </si>
  <si>
    <t>ABR-JUN
2013</t>
  </si>
  <si>
    <t>JUL-SEP
2013</t>
  </si>
  <si>
    <t>OCT-DIC
2013</t>
  </si>
  <si>
    <t>EJEC  PRODUCTO %
2013</t>
  </si>
  <si>
    <t>META  PRODUCTO  VIGENCIA(2014)</t>
  </si>
  <si>
    <t>ENE-MAR
2014</t>
  </si>
  <si>
    <t>ABR-JUN
2014</t>
  </si>
  <si>
    <t>JUL-SEP
2014</t>
  </si>
  <si>
    <t>OCT-DIC
2014</t>
  </si>
  <si>
    <t>EJEC PRODUCTO  %
2014</t>
  </si>
  <si>
    <t>META  PRODUCTO  VIGENCIA(2015)</t>
  </si>
  <si>
    <t>ENE-MAR
2015</t>
  </si>
  <si>
    <t>ABR-JUN
2015</t>
  </si>
  <si>
    <t>JUL-SEP
2015</t>
  </si>
  <si>
    <t>OCT-DIC
2015</t>
  </si>
  <si>
    <t>EJEC PRODUCTO  %
2015</t>
  </si>
  <si>
    <t xml:space="preserve">EJECUCIÓN ANUAL  PRODUCTO </t>
  </si>
  <si>
    <t xml:space="preserve">ACTIVIDADES </t>
  </si>
  <si>
    <t xml:space="preserve">UNIDAD DE MEDIDA </t>
  </si>
  <si>
    <t xml:space="preserve">VALOR ESPERADO </t>
  </si>
  <si>
    <t>ENE-MAR</t>
  </si>
  <si>
    <t>ABR-JUN</t>
  </si>
  <si>
    <t>JUL-SEP</t>
  </si>
  <si>
    <t>OCT-DIC</t>
  </si>
  <si>
    <t>AVANCE DE LA ACTIVIDAD</t>
  </si>
  <si>
    <t xml:space="preserve"> RECURSOS PROPIOS
PROGRAMADO 2013</t>
  </si>
  <si>
    <t>RECURSOS PROPIOS
EJECUTADO
2013</t>
  </si>
  <si>
    <t xml:space="preserve"> SGP  ESPECIFICO 
PROGRAMADO 2013</t>
  </si>
  <si>
    <t>SGP ESPECIFICO 
EJECUTADO
2013</t>
  </si>
  <si>
    <t xml:space="preserve"> SGP OTROS SECTORES 
PROGRAMADO 2013</t>
  </si>
  <si>
    <t>SGP OTROS SECTORES
EJECUTADO
2013</t>
  </si>
  <si>
    <t>COFINANCIACIÓN NACIÓN
 PROGRAMADO 2013</t>
  </si>
  <si>
    <t>COFINANCIACIÓN NACIÓN
EJECUTADO
2013</t>
  </si>
  <si>
    <t>COFINANCIACIÓN DEPAR PROGRAMADO 2013</t>
  </si>
  <si>
    <t>COFINANCIACIÓN DEPART
EJECUTADO
2013</t>
  </si>
  <si>
    <t>SGR PROGRAMADO 2013</t>
  </si>
  <si>
    <t>SGR   EJECUTADO
2013</t>
  </si>
  <si>
    <t xml:space="preserve"> CREDITOS (INTERNO - EXTERNO)
PROGRAMADO 2013</t>
  </si>
  <si>
    <t>CREDITOS (INTERNO - EXTERNO)
EJECUTADO
2013</t>
  </si>
  <si>
    <t xml:space="preserve"> OTROS - GESTIÓN
PROGRAMADO 2013</t>
  </si>
  <si>
    <t>OTROS - GESTIÓN
EJECUTADO
2013</t>
  </si>
  <si>
    <t xml:space="preserve">RECURSOS PROGRAMADOS  2013 (MILES DE PESOS)
</t>
  </si>
  <si>
    <t xml:space="preserve">RECURSOS EJECUTADOS 2013 
(MILES DE PESOS) </t>
  </si>
  <si>
    <t xml:space="preserve"> RECURSOS PROPIOS
PROGRAMADO 2014</t>
  </si>
  <si>
    <t>RECURSOS PROPIOS
EJECUTADO
2014</t>
  </si>
  <si>
    <t xml:space="preserve"> SGP
PROGRAMADO 2014</t>
  </si>
  <si>
    <t>SGP
EJECUTADO
2014</t>
  </si>
  <si>
    <t>COFINANCIACIÓN NACIÓN
 PROGRAMADO 2014</t>
  </si>
  <si>
    <t>COFINANCIACIÓN NACIÓN
EJECUTADO
2014</t>
  </si>
  <si>
    <t>COFINANCIACIÓN DEPAR PROGRAMADO 2014</t>
  </si>
  <si>
    <t>COFINANCIACIÓN DEPART
EJECUTADO
2014</t>
  </si>
  <si>
    <t>SGR PROGRAMADO 2014</t>
  </si>
  <si>
    <t>SGR   EJECUTADO
2014</t>
  </si>
  <si>
    <t xml:space="preserve"> CREDITOS (INTERNO - EXTERNO)
PROGRAMADO 2014</t>
  </si>
  <si>
    <t>CREDITOS (INTERNO - EXTERNO)
EJECUTADO
2014</t>
  </si>
  <si>
    <t xml:space="preserve"> OTROS - GESTIÓN
PROGRAMADO 2014</t>
  </si>
  <si>
    <t>OTROS - GESTIÓN
EJECUTADO
2014</t>
  </si>
  <si>
    <t xml:space="preserve">RECURSOS PROGRAMADOS  2014 (MILES DE PESOS)
</t>
  </si>
  <si>
    <t xml:space="preserve">RECURSOS EJECUTADOS 2014 
(MILES DE PESOS) </t>
  </si>
  <si>
    <t xml:space="preserve"> RECURSOS PROPIOS
PROGRAMADO 2015</t>
  </si>
  <si>
    <t>RECURSOS PROPIOS
EJECUTADO
2015</t>
  </si>
  <si>
    <t xml:space="preserve"> SGP
PROGRAMADO 2015</t>
  </si>
  <si>
    <t>SGP
EJECUTADO
2015</t>
  </si>
  <si>
    <t>COFINANCIACIÓN NACIÓN
 PROGRAMADO 2015</t>
  </si>
  <si>
    <t>COFINANCIACIÓN NACIÓN
EJECUTADO
2015</t>
  </si>
  <si>
    <t>COFINANCIACIÓN DEPAR PROGRAMADO 2015</t>
  </si>
  <si>
    <t>COFINANCIACIÓN DEPART
EJECUTADO
2015</t>
  </si>
  <si>
    <t>SGR PROGRAMADO 2015</t>
  </si>
  <si>
    <t>SGR   EJECUTADO
2015</t>
  </si>
  <si>
    <t xml:space="preserve"> CREDITOS (INTERNO - EXTERNO)
PROGRAMADO 2015</t>
  </si>
  <si>
    <t>CREDITOS (INTERNO - EXTERNO)
EJECUTADO
2015</t>
  </si>
  <si>
    <t xml:space="preserve"> OTROS - GESTIÓN
PROGRAMADO 2015</t>
  </si>
  <si>
    <t>OTROS - GESTIÓN
EJECUTADO
2015</t>
  </si>
  <si>
    <t xml:space="preserve">RECURSOS PROGRAMADOS  2015 
(MILES DE PESOS)
</t>
  </si>
  <si>
    <t xml:space="preserve">RECURSOS EJECUTADOS 2015 
(MILES DE PESOS) </t>
  </si>
  <si>
    <t xml:space="preserve">POBLACIÓN BENEFICIADA  NÚMERO </t>
  </si>
  <si>
    <t>TIPO DE POBLACIÓN  (CICLO/VULNERABILIDAD)</t>
  </si>
  <si>
    <t>TIPO DE POBLACIÓN  (CICLO)</t>
  </si>
  <si>
    <t>COOPERANTE - GESTIÓN</t>
  </si>
  <si>
    <t>RESPONSABLE DE META</t>
  </si>
  <si>
    <t xml:space="preserve">FUENTE DE VERIFICACIÓN </t>
  </si>
  <si>
    <t xml:space="preserve">Promover en un   85%  la afiliación de la población objeto al SGSSS </t>
  </si>
  <si>
    <t xml:space="preserve">Porcentaje de población afiliada al SGSSS                                                                                                                                           </t>
  </si>
  <si>
    <t>79.9% personas con cobertura al SGSSS</t>
  </si>
  <si>
    <t xml:space="preserve">   85% de la población objeto  afiliada al SGSSS </t>
  </si>
  <si>
    <t xml:space="preserve">PROGRAMA DE ASEGURAMIENTO DE RÉGIMEN SUBSIDIADO </t>
  </si>
  <si>
    <t>Generar oportunidad a la población para que sea vinculada al SGSSS, garantizando el 100%. Cobertura  de población objeto  (</t>
  </si>
  <si>
    <t>Generar oportunidad a la población para que sea vinculada al SGSSS.</t>
  </si>
  <si>
    <t>-</t>
  </si>
  <si>
    <t>Realizar la actualización y revisión de la base de datos del SISBEN en el primer año para identificar y priorizar población afiliada y por afiliar.</t>
  </si>
  <si>
    <t>Actualización y revisión de la base de datos del SISBEN en el primer año para identificar y priorizar población afiliada y por afiliar.</t>
  </si>
  <si>
    <t xml:space="preserve">Gestionar el Ingreso de una  nueva Empresa Promotora de Salud Subsidiada EPS-S al  municipio  </t>
  </si>
  <si>
    <t xml:space="preserve">Numero de Empresas Promotoras de Salud Subsidiada EPS-S al  municipio  </t>
  </si>
  <si>
    <t>INTERVENTORIA DEL
RÉGIMEN SUBSIDIADO</t>
  </si>
  <si>
    <t>interventoría garantizada de los contratos del Régimen Subsidiado a partir del primer año</t>
  </si>
  <si>
    <t>Realizar interventoría a los contratos del Régimen Subsidiado a partir del primer año</t>
  </si>
  <si>
    <t>Fortalecer la calidad en la atención y prestación de servicios en las diferentes EPS- IPS que se encuentran dentro del Municipio.</t>
  </si>
  <si>
    <t>Fortalecimiento de la calidad en la atención y prestación de los servicio de las EPS-IPS</t>
  </si>
  <si>
    <t xml:space="preserve">PROGRAMA DE  CALIDAD  DE SERVICIO  Y ATENCIÓN A LOS USUARIOS DE SALUD </t>
  </si>
  <si>
    <t>Establecer mecanismo de medición de satisfacción de usuarios hacia los servicios de salud.</t>
  </si>
  <si>
    <t>programa  de calidad del servicio  (Medición del grado de  satisfacción de usuarios hacia los servicios de salud.)</t>
  </si>
  <si>
    <t xml:space="preserve">Adelantar 50 brigadas de salud en zona rural para el acceso a los programas de promoción y prevención. </t>
  </si>
  <si>
    <t xml:space="preserve">Número de brigadas de salud en zona rural para el acceso a los programas de promoción y prevención. </t>
  </si>
  <si>
    <t xml:space="preserve"> 50 brigadas de salud en zona rural para el acceso a los programas de promoción y prevención. </t>
  </si>
  <si>
    <t xml:space="preserve">PROGRAMA INTEGRAL  DE SALUD PUBLICA </t>
  </si>
  <si>
    <t xml:space="preserve">Garantizar el acceso oportuno y eficaz de la población rural  a los diferentes programas de promoción y prevención,  a través 50 brigadas de salud </t>
  </si>
  <si>
    <t>Acceso oportuno y eficaz de la población general a los diferentes programas de promoción y prevención.</t>
  </si>
  <si>
    <t>Alianzas (APP)  o convenios con entidades prestadoras de servicios en salud funcionando.</t>
  </si>
  <si>
    <t>Una Alianzas (APP)  o convenios con entidades prestadoras de servicios en salud para el funcionamiento de la clínica municipal</t>
  </si>
  <si>
    <t>Numero de alianzas (APP)  y/o convenios con entidades prestadoras de servicios en salud para el funcionamiento de la clínica municipal</t>
  </si>
  <si>
    <t>Lograr la inclusión del 30% de la población en los proyectos del programa de salud pública municipal integrando la estrategia de atención primaria en salud.</t>
  </si>
  <si>
    <t>Porcentaje de la población incluida  en los proyectos del programa de salud pública municipal integrando la estrategia de atención primaria en salud.</t>
  </si>
  <si>
    <t>30% de la población incluidas en los proyectos del programa de salud pública municipal integrando la estrategia de atención primaria en salud.</t>
  </si>
  <si>
    <t>Consejo Territorial de Seguridad Social en Salud activado.</t>
  </si>
  <si>
    <t>Consejo Territorial de Seguridad Social en Salud activo.</t>
  </si>
  <si>
    <t>Plan territorial en salud teniendo en cuenta los lineamientos nacionales y departamentales, aprobado y en ejecución</t>
  </si>
  <si>
    <t>Mantener la tasa de mortalidad materna en un 0% durante el embarazo, parto y puerperio  ( a través  de un programa de prevención  de la mortalidad  materna  )</t>
  </si>
  <si>
    <t xml:space="preserve">Numero de programas </t>
  </si>
  <si>
    <t xml:space="preserve">Incrementar en un 5% la asistencia de mujeres gestantes  a controles prenatales ( a través de campañas  y talleres ) </t>
  </si>
  <si>
    <t>Incrementar en un 5% la asistencia de mujeres gestantes  a controles prenatales</t>
  </si>
  <si>
    <t xml:space="preserve">Mantener  o reducir  en 1% la tasa de mortalidad infantil (menores de 1 año) a través  de un programa de formación seguimiento y control  de madres   </t>
  </si>
  <si>
    <t>Mantener  en 1% la tasa de mortalidad infantil (menores de 1 año)</t>
  </si>
  <si>
    <t>3 casos</t>
  </si>
  <si>
    <t xml:space="preserve">Mantener  ( en  el 0.45%) la tasa de mortalidad entre 0 - 5 años (niñez) a través de campañas de prevención  y seguimiento </t>
  </si>
  <si>
    <t>Mantener o reducir  en 0.45% la tasa de mortalidad entre 0 - 5 años (niñez)</t>
  </si>
  <si>
    <t xml:space="preserve">0,45%tasa de mortalidad entre 0-5 años </t>
  </si>
  <si>
    <t>Reducción de  las muertes evitables de los niños y niñas  entre 0 - 5 años (niñez) a través de campañas de prevención  y seguimiento</t>
  </si>
  <si>
    <t>Reducción de  las muertes evitables de los niños y niñas  entre 0 - 5 años (niñez)</t>
  </si>
  <si>
    <t>Plan de Alimentación y Nutrición, seguimiento continuo a la situación nutricional de los habitantes del municipio.</t>
  </si>
  <si>
    <t>Crear  programa de recuperación nutricional a 200 niños y niñas en riesgo de desnutrición.</t>
  </si>
  <si>
    <t xml:space="preserve">Numero de niños en riesgo de desnutrición, incluidos en programa de recuperación nutricional </t>
  </si>
  <si>
    <t>16% de los niños con desnutrición  crónica</t>
  </si>
  <si>
    <t>Crear e implementar el Banco de alimentos, para 900 (familias  con mercados )habitantes</t>
  </si>
  <si>
    <t xml:space="preserve"> Banco de alimentos, para 900 habitantes</t>
  </si>
  <si>
    <t>Plan para  las mujeres en lactancia materna exclusiva hasta los 6 meses y con alimentación complementaria hasta los 2 años</t>
  </si>
  <si>
    <t xml:space="preserve">Programa  de vacunación esquema oficial completo para  , Alcanzar el 95 % de la cobertura de los niños entre 0 y 5 , atraves de campañas </t>
  </si>
  <si>
    <t>Alcanzar el 95 % de la cobertura de los niños entre 0 y 5 años vacunada con esquema oficial completo, según nacido vivo.</t>
  </si>
  <si>
    <t>Alcanzar el 30% de la cobertura de inmunización contra el BCG en niños menores de 1 año.</t>
  </si>
  <si>
    <t>28.1%</t>
  </si>
  <si>
    <t>Alcanzar el 60% de la cobertura de inmunización contra el POLIO en niños menores de 1 año.</t>
  </si>
  <si>
    <t>57.9%</t>
  </si>
  <si>
    <t>Alcanzar el 60% de la cobertura de inmunización contra el DPT en niños menores de 1 año.</t>
  </si>
  <si>
    <t>Mantener el 60% de la cobertura de inmunización contra el HEPATITIS B en niños menores de 1 año.</t>
  </si>
  <si>
    <t>Alcanzar el 45% de la cobertura de inmunización contra el ROTAVIRUS en niños menores de 1 año.</t>
  </si>
  <si>
    <t>Alcanzar el 57% de la cobertura de inmunización contra el TRIPLE VIRAL en niños menores de 1 año.</t>
  </si>
  <si>
    <t>55.1%</t>
  </si>
  <si>
    <t>Alcanzar el 60% de la cobertura de inmunización contra el INFLUENZA en niños menores de 1 año.</t>
  </si>
  <si>
    <t>programa  de prevención de la morbilidad por EDA e IRA en la población menor de 5 años del municipio de La Calera</t>
  </si>
  <si>
    <t>Prevenir la morbilidad por EDA e IRA en la población menor de 5 años del municipio de La Calera</t>
  </si>
  <si>
    <t>Establecer un programa de promoción y prevención a fin de garantizar un proceso sano y responsable. ¿Bebe? Piénsalo Bien.</t>
  </si>
  <si>
    <t>Programa de promoción y prevención a fin de garantizar un proceso sano y responsable. ¿Bebe? Piénsalo Bien.</t>
  </si>
  <si>
    <t>3.4%</t>
  </si>
  <si>
    <t>Plan de  acceso a la salud sexual y reproductiva a los adolescentes del municipio de La Calera.</t>
  </si>
  <si>
    <t>1 convenio interinstitucional a fin de prevenir  el consumo temprano de Sustancias Psicoactivas.</t>
  </si>
  <si>
    <t>1 convenios interinstitucional para la prevención del  consumo temprano de Sustancias Psicoactivas.</t>
  </si>
  <si>
    <t>elaborar un  libro de avecindamiento para la población con discapacidad mental absoluta mediante acuerdo municipal.</t>
  </si>
  <si>
    <t>En marcha el libro de avecindamiento para la población con discapacidad mental absoluta mediante acuerdo municipal.</t>
  </si>
  <si>
    <t xml:space="preserve">Plan de notificación y seguimiento al 100% de los eventos de interés en salud pública en el Municipio de La Calera.  </t>
  </si>
  <si>
    <t>Plan estratégico "Colombia Libre de Tuberculosis 2006-2015" activado y funcionando</t>
  </si>
  <si>
    <t xml:space="preserve">Plan estratégico "Colombia Libre de Tuberculosis 2006-2015" </t>
  </si>
  <si>
    <t>Comité de participación comunitaria activado</t>
  </si>
  <si>
    <t>Convenio interinstitucional para adelantar acciones extramurales en zona rural del municipio de La Calera.</t>
  </si>
  <si>
    <t>Plan de tamizaje visual funcionando.</t>
  </si>
  <si>
    <t xml:space="preserve">Plan de tamizaje visual </t>
  </si>
  <si>
    <t>Seguimiento oportuno al 100% de los accidentes de trabajo y enfermedades laborales, que se presenten.</t>
  </si>
  <si>
    <t>Porcentaje de casos de accidentes de trabajo y enfermedades laborales con seguimiento oportuno , que se presenten.</t>
  </si>
  <si>
    <t xml:space="preserve">PROGRAMA  DE SALUD LABORAL  Y OCUPACIONAL </t>
  </si>
  <si>
    <t>Programa  de Salud Laboral dirigido a las entidades públicas y privadas presentes en el municipio.</t>
  </si>
  <si>
    <t xml:space="preserve">PROGRAMA  DE ERRADICACIÓN DEL TRABAJO INFANTIL  Y PROTECCIÓN  DEL ADOLECENTE TRABAJADOR </t>
  </si>
  <si>
    <t>Comité Interinstitucional Municipal para la Erradicación del Trabajo Infantil y la Protección del Adolescente Trabajador entre 15 y 18 años “CEITI”.</t>
  </si>
  <si>
    <t>Reducir en el 50%  la  tasa actual de   deserción escolar a (1,65%) en el periodo</t>
  </si>
  <si>
    <t>Tasa de deserción</t>
  </si>
  <si>
    <t>3.29% de deserción escolar</t>
  </si>
  <si>
    <t>1.65% de deserción escolar</t>
  </si>
  <si>
    <t>CONSTRUCCION, AMPLIACION  Y ADECUACION DE LA INFRAESTRUCTURA EDUCATIVA</t>
  </si>
  <si>
    <t xml:space="preserve">Terminación  del  100% de la I.E.D.I. sede educativa Juan XXIII.  </t>
  </si>
  <si>
    <t>Sede educativa Juan XXIII terminada al 100%</t>
  </si>
  <si>
    <t xml:space="preserve">Una sede educativa iniciada  </t>
  </si>
  <si>
    <t>Demolición,  estudios , diseños  y Construcción de una escuela rural en un 100%</t>
  </si>
  <si>
    <t>Escuela rural demolida y construida al 100%</t>
  </si>
  <si>
    <t>28  IED rurales</t>
  </si>
  <si>
    <t xml:space="preserve">MANTENIMIENTO DE INFRAESTRUCTURA EDUCATIVA </t>
  </si>
  <si>
    <t>28 escuelas rurales mantenidas y dotadas durante el periodo.</t>
  </si>
  <si>
    <t xml:space="preserve">Número de escuelas mantenidas </t>
  </si>
  <si>
    <t xml:space="preserve">28 escuelas </t>
  </si>
  <si>
    <t>APROPIACION DE LA TECNOLOGIA</t>
  </si>
  <si>
    <t>Implementar  4 salas de cómputo  en  4 sedes educativas  de las  I.E.D.</t>
  </si>
  <si>
    <t xml:space="preserve">Sedes con salas de computo implementadas </t>
  </si>
  <si>
    <t>4 instituciones educativas departamentales existentes</t>
  </si>
  <si>
    <t xml:space="preserve">(Mitigación del riesgo sísmico por medio de acciones de reforzamiento de la infraestructura educativa)  9,3% (3 sedes)  de las sedes existentes reforzadas con sistemas antisísmicos para mitigar el riesgo sísmico  </t>
  </si>
  <si>
    <t xml:space="preserve">Reforzamiento estructural </t>
  </si>
  <si>
    <t>9.3% (3  sedes) de las sedes educativos existentes reforzadas con sistemas antisísmicos</t>
  </si>
  <si>
    <t>ESTUDIOS Y  DISEÑOS INFRAESTRUCTURA EDUCATIVA</t>
  </si>
  <si>
    <t xml:space="preserve">28 infraestructuras de  las sedes educativas con   diagnóstico, estudios y diseños   que  cumplan  con  las normas  de sismo resistencia , para la construcción   y mejoramiento .   </t>
  </si>
  <si>
    <t xml:space="preserve">Porcentaje de las sedes educativas con diagnósticos de las sedes educativas  realizados </t>
  </si>
  <si>
    <t>1 sedes con diagnóstico de sismo resistencia</t>
  </si>
  <si>
    <t>3 sedes educativas  reforzadas con sistemas antisísmicos.</t>
  </si>
  <si>
    <t xml:space="preserve">Porcentaje de sedes educativas reforzadas </t>
  </si>
  <si>
    <t xml:space="preserve">0 sedes educativas reforzadas </t>
  </si>
  <si>
    <t xml:space="preserve">CONSTRUCCION, AMPLIACION  Y ADECUACION DE LA INFRAESTRUCTURA  DE HOGARES MULTIPLES  </t>
  </si>
  <si>
    <t xml:space="preserve">Terminación del  100% de un  Hogar múltiple, construido   y  en funcionamiento </t>
  </si>
  <si>
    <t xml:space="preserve">Hogar múltiple terminado y puesto en marcha </t>
  </si>
  <si>
    <t xml:space="preserve">0 hogar múltiple terminado  </t>
  </si>
  <si>
    <t>Prestar al 100% de la población matriculada, servicios educativos con calidad</t>
  </si>
  <si>
    <t>Porcentaje de la población matriculada  con servicios educativos de calidad</t>
  </si>
  <si>
    <t xml:space="preserve">100%  de  alumnos matriculados </t>
  </si>
  <si>
    <t>100% de la población matriculada, servicios educativos con calidad</t>
  </si>
  <si>
    <t>PROGRAMA DE TRANSPORTE ESCOLAR</t>
  </si>
  <si>
    <t xml:space="preserve">Atender a través del servicio  de transporte escolar  a 1075 alumnos, otorgando 4300 a subsidios en el periodo </t>
  </si>
  <si>
    <t>Numero de alumnos, atendidos a través del servicio transporte escolar</t>
  </si>
  <si>
    <t>1035 alumnos con servicio de transporte escolar</t>
  </si>
  <si>
    <t xml:space="preserve">DOTACIÓN INSTITUCIONAL DE MATERIAL Y MEDIOS PEDAGÓGICOS PARA EL APRENDIZAJE </t>
  </si>
  <si>
    <t>Garantizar (al 100% de las) sedes educativas,  que cuenten  con equipos de informática  en óptimas ( incluye mantenimiento de los que existen )  existentes condiciones para enseñanza</t>
  </si>
  <si>
    <t xml:space="preserve">Porcentaje de las sedes educativas con equipos de informática para la enseñanza en óptimas condiciones </t>
  </si>
  <si>
    <t>28 IED con equipos de informática</t>
  </si>
  <si>
    <t xml:space="preserve">PLAN DE MEJORAMIENTO DE EDUCATIVO </t>
  </si>
  <si>
    <t xml:space="preserve"> Ajustar el PEM (Plan educativo municipal), articulando los PEI (Plan educativo institucional)  de las I.E.D.</t>
  </si>
  <si>
    <t>Plan educativo Municipal, ajustado y articulando los PEI de las I.E.D</t>
  </si>
  <si>
    <t>1 Plan educativo existente</t>
  </si>
  <si>
    <t xml:space="preserve">realizar  8 jornadas interdisciplinarias de vinculación  de los niños en edad escolar, que se encuentren fuera de un sistema educativo,  en los programas de educación gratuita  en  el periodo para incluir el 50% (55 niños en edad escolar)   </t>
  </si>
  <si>
    <t xml:space="preserve">Porcentaje de niños en edad escolar que se encuentren fuera de un sistema educativo, incluidos, en los programas de educación gratuita </t>
  </si>
  <si>
    <t>6898 niños en el sistema educativo (oficial y  privado)</t>
  </si>
  <si>
    <t xml:space="preserve"> Realizar seis (6) pruebas pre saber  para capacitar los estudiantes en las pruebas de estado  </t>
  </si>
  <si>
    <t xml:space="preserve">Número de pruebas Pre Saber realizadas </t>
  </si>
  <si>
    <t>540 niños matriculados en  grados 5to y 9no</t>
  </si>
  <si>
    <t xml:space="preserve"> Realizar  una (1)  jornada pedagógica  al año  para capacitar a los docentes y  funcionarios  para mejorar  los programas educativos  gratuitos  </t>
  </si>
  <si>
    <t>Numero de jornadas pedagógicas realizada s</t>
  </si>
  <si>
    <t xml:space="preserve"> Dotar  de material didáctico a  las 28 sedes educativas  </t>
  </si>
  <si>
    <t>Numero de sedes educativas dotadas con material didáctico</t>
  </si>
  <si>
    <t>28 sedes educativas dotadas</t>
  </si>
  <si>
    <t xml:space="preserve">Gestionar un convenio anual  para la implementación de estrategias académicas  para la mejorar en la calidad educativa. </t>
  </si>
  <si>
    <t xml:space="preserve">Numero de convenios para mejorar la calidad educativa  realizados </t>
  </si>
  <si>
    <t xml:space="preserve">realizar  un  Foro Educativo Municipal anualmente. </t>
  </si>
  <si>
    <t xml:space="preserve">Número de foros educativos realizados </t>
  </si>
  <si>
    <t>DOTACIÓN INSTITUCIONAL
DE MATERIAL Y MEDIOS
PEDAGÓGICOS PARA EL
APRENDIZAJE</t>
  </si>
  <si>
    <t xml:space="preserve">realizar  4 dotaciones  de medios pedagógicos  que cubra el   100% ( 4) de las IED del municipio  como  estrategia  para el desarrollo  de una segunda  lengua .  </t>
  </si>
  <si>
    <t xml:space="preserve">Porcentaje de IED´s apoyadas en el impulso de la estrategia de bilingüismo por medio de dotación de medios pedagógicos </t>
  </si>
  <si>
    <t xml:space="preserve">PROGRAMA DE APOYO INSTITUCIONAL PARA  EL PAGO DE SERVICIO  PÚBLICO DE ENERGÍA .   </t>
  </si>
  <si>
    <t xml:space="preserve">apoyo   a las   4  instituciones educativas oficiales con los gastos operativos para un semestre por año. </t>
  </si>
  <si>
    <t>Número de instituciones educativas oficiales, apoyados con gastos operativos para un semestre</t>
  </si>
  <si>
    <t>4 IED apoyadas</t>
  </si>
  <si>
    <t>PLAN  DE CAPACITACIÓN Y FORMACIÓN EN TIC´S</t>
  </si>
  <si>
    <t>(Formular y desarrollar un de) Plan de capacitación  y formación en dispositivos móviles, TIC.</t>
  </si>
  <si>
    <t>Plan de capacitación  y formación en dispositivos móviles, TIC, formulado y desarrollado</t>
  </si>
  <si>
    <t>Lograr que por lo menos el 4% de la población objetivo acceda a la educación superior (técnica, tecnológica  y profesional)   por estrategias  adelantas por la administración municipal.</t>
  </si>
  <si>
    <t>Porcentaje de población que accede a educación superior,  por estrategias adelantas por la administración</t>
  </si>
  <si>
    <t xml:space="preserve">4% de la población objetivo con acceso a educación superior por estrategias adelantadas por la administración municipal </t>
  </si>
  <si>
    <t xml:space="preserve">PROGRAMA  DE APOYO A LA EDUCACIÓN SUPERIOR </t>
  </si>
  <si>
    <t>Gestionar  (2) dos  convenios anuales  para favorecer a 80 jóvenes en educación superior utilizando las instalaciones educativas existentes.</t>
  </si>
  <si>
    <t xml:space="preserve">Numero de convenios para favorecer a jóvenes en educación superior, realizados </t>
  </si>
  <si>
    <t>Programa  de  Ampliación y Fortalecimiento del FOES.</t>
  </si>
  <si>
    <t>1 FOES ampliado y fortalecido</t>
  </si>
  <si>
    <t>1 FOES existente</t>
  </si>
  <si>
    <t>Mantener el beneficio del Fondo para la Educación Superior FOES a 60  estudiantes que lo han adquirido.</t>
  </si>
  <si>
    <t>Numero de estudiantes beneficiados por medio del FOES</t>
  </si>
  <si>
    <t>PROGRAMA DE CAPACITACIÓN PARA EL  EMPLEO</t>
  </si>
  <si>
    <t>Alianza estratégica reestructurada con el SENA.</t>
  </si>
  <si>
    <t xml:space="preserve">Alianza estratégica con el SENA, reestructurada </t>
  </si>
  <si>
    <t>1 estrategia existente</t>
  </si>
  <si>
    <t xml:space="preserve">PROGRAMA DE APOYO  A LA EDUCACIÓN SUPERIOR </t>
  </si>
  <si>
    <t>Gestionar un convenio con una Universidad en el municipio.</t>
  </si>
  <si>
    <t>Universidad  localizada en el Municipio</t>
  </si>
  <si>
    <t>Garantizar  como mínimo al 68,3% de los alumnos matriculados el subsidio de Alimentación escolar</t>
  </si>
  <si>
    <t>Porcentaje de estudiantes con subsidio de alimentación escolar</t>
  </si>
  <si>
    <t>68.3% de alumnos con subsidio de alimentación escolar</t>
  </si>
  <si>
    <t>PROGRAMA DE ALIMENTACIÓN  ESCOLAR</t>
  </si>
  <si>
    <t xml:space="preserve">Atender al 68.3% (2072 niños) de los niños  a través de  comedores y restaurantes escolares. </t>
  </si>
  <si>
    <t>Porcentaje de niños atendidos a través de comedores y restaurantes escolares</t>
  </si>
  <si>
    <t>2072 niños atendidos a través de  comedores y restaurantes escolares</t>
  </si>
  <si>
    <t>Implementar el programa de dieta saludable en los comedores estudiantiles.</t>
  </si>
  <si>
    <t xml:space="preserve">Programa de dieta saludable implantado </t>
  </si>
  <si>
    <t>28 instituciones  o sedes  educativas con restaurantes mantenidos.</t>
  </si>
  <si>
    <t xml:space="preserve">Numero de instituciones educativas con restaurantes mantenidos </t>
  </si>
  <si>
    <t>28 instituciones educativas con restaurantes mantenidas.</t>
  </si>
  <si>
    <t>100% de la población incluida dentro del estudio PLEC´S</t>
  </si>
  <si>
    <t>Porcentaje de la población incluida dentro del estudio PLEC´S</t>
  </si>
  <si>
    <t xml:space="preserve">PLAN PARA LA GESTIÓN
DEL RIESGO DE
DESASTRES  </t>
  </si>
  <si>
    <t xml:space="preserve">(Formular y aprobar el) Plan local de emergencias y contingencias (PLEC) </t>
  </si>
  <si>
    <t>Un Plan local de emergencias y contingencias (PLEC) formulado y aprobado.</t>
  </si>
  <si>
    <t xml:space="preserve">SECRETARIA DE PLANEACIÓN  Y SECRETARIA GENERAL DE GOBIERNO </t>
  </si>
  <si>
    <t xml:space="preserve">(Desarrollar e implementar el) Plan de acción del  Plan local de emergencias y contingencias (PLEC) </t>
  </si>
  <si>
    <t xml:space="preserve">Plan de acción del PLEC desarrollado e implementado </t>
  </si>
  <si>
    <t>100% de la población incluida dentro del programa de gestión del riesgo elaborado en el Municipio</t>
  </si>
  <si>
    <t>Porcentaje de la población incluida dentro de programas de gestión del riesgo</t>
  </si>
  <si>
    <t xml:space="preserve">ESTUDIOS DE EVALUACIÓN Y ZONIFICACIÓN DE AMENAZAS </t>
  </si>
  <si>
    <t xml:space="preserve">(Realizar el ) estudio de riesgo de la zona  rural establecidos en el POT. </t>
  </si>
  <si>
    <t xml:space="preserve">Estudio de riesgo de la zona  rural establecidos en el POT, realizado </t>
  </si>
  <si>
    <t>(Formular el ajuste del)  POTacorde a los  estudios de riesgos y PLEC ajustados</t>
  </si>
  <si>
    <t xml:space="preserve"> POT con  estudios de riesgos y PLEC</t>
  </si>
  <si>
    <t>formular  e implementar  plan de manejo de las zonas de riesgos en la (zona) rural.</t>
  </si>
  <si>
    <t>Plan de manejo de las zonas de riesgos rural.</t>
  </si>
  <si>
    <t>formular  e implementar  plan de manejo de las zonas de alto riesgo en la zona urbana.</t>
  </si>
  <si>
    <t>Plan de manejo de las zonas de alto riesgo en la zona urbana.</t>
  </si>
  <si>
    <t xml:space="preserve">PLAN DE SISTEMAS
DE MONITOREO Y ALERTA
ANTE AMENAZAS </t>
  </si>
  <si>
    <t>formular  e implementar  un  Plan  de manejo de prevención y atención al riesgo de la Represa de San Rafael.</t>
  </si>
  <si>
    <t>Seguimiento al Plan de manejo de prevención y atención al riesgo de la Represa de San Rafael</t>
  </si>
  <si>
    <t>SECRETARIA GENERAL DE GOBIERNO</t>
  </si>
  <si>
    <t xml:space="preserve">PROGRAMA  DE EDUCACIÓN PARA LA PREVENCIÓN Y ATENCIÓN DE DESASTRES CON FINES DE CAPACITACIÓN Y PREPARACIÓN. </t>
  </si>
  <si>
    <t>(Formular e implementar el) plan de capacitación a la comunidad en prevención y atención del riesgo.</t>
  </si>
  <si>
    <t>Plan de capacitación a la comunidad en prevención y atención del riesgo.</t>
  </si>
  <si>
    <t>(Crear) Generar y capacitar la red de atención de desastres municipal.</t>
  </si>
  <si>
    <t xml:space="preserve">Red de atención de desastres municipal creada y capacitada </t>
  </si>
  <si>
    <t xml:space="preserve">PROGRAMA DE LA GESTIÓN  INTEGRAL DEL RIESGO REGIONAL </t>
  </si>
  <si>
    <t>(Gestionar ) un convenio interadministrativo entre la Alcaldía, la Gobernación y Bogotá  para la gestión integral del riesgo en la región.</t>
  </si>
  <si>
    <t xml:space="preserve">Convenio interadministrativo  para la gestión integral del riesgo en la región gestionado </t>
  </si>
  <si>
    <t xml:space="preserve">PROGRAMA DE APOYO  A CUERPOS DE  SOCORRO EN UN SISTEMAS INTEGRADOS
DE INFORMACIÓN PARA LA
GESTIÓN DEL RIESGO DE
DESASTRES </t>
  </si>
  <si>
    <t>(Suscribir) dos convenios por el periodo de 4 años,  con la defensa civil y los Bomberos Voluntarios para la atención y prevención de desastres.</t>
  </si>
  <si>
    <t>Numero de convenios,  con la defensa civil y los Bomberos Voluntarios para la atención y prevención de desastres.</t>
  </si>
  <si>
    <t>5% de la comunidad capacitadas en los procesos de participación ciudadana</t>
  </si>
  <si>
    <t>Porcentaje de la comunidad capacitadas en los procesos de participación ciudadana</t>
  </si>
  <si>
    <t>Capacitar al 5% de la comunidad en los procesos de participación ciudadana</t>
  </si>
  <si>
    <t xml:space="preserve">CAPACITACIÓN A LA COMUNIDAD SOBRE PARTICIPACIÓN EN LA GESTIÓN PÚBLICA </t>
  </si>
  <si>
    <t>Realizar una Jornada de capacitación  anual a las Juntas de Acción Comunal y asociaciones comunitarias existentes</t>
  </si>
  <si>
    <t>Numero de jornadas de capacitación  anual a las Juntas de Acción Comunal y asociaciones comunitarias existentes</t>
  </si>
  <si>
    <t xml:space="preserve">SECRETARIA GENERAL DE GOBIERNO </t>
  </si>
  <si>
    <t>Capacitar a los consejos, veedurías, acciones comunales para su adecuado funcionamiento una vez al año.</t>
  </si>
  <si>
    <t xml:space="preserve">Numero de capacitación de los consejos, veedurías, acciones comunales para su adecuado funcionamiento </t>
  </si>
  <si>
    <t>100%  de los  funcionarios de la  Administración municipal capacitada en los procesos de gobierno en línea, y en el manejo de sistemas de información</t>
  </si>
  <si>
    <t>Porcentaje de los  funcionarios de la  Administración municipal capacitados en los procesos de gobierno en línea, y en el manejo de sistemas de información</t>
  </si>
  <si>
    <t xml:space="preserve">PROGRAMAS DE CAPACITACIÓN Y ASISTENCIA TÉCNICA ORIENTADOS AL DESARROLLO EFICIENTE DE LAS COMPETENCIAS DE LEY </t>
  </si>
  <si>
    <t xml:space="preserve">Avanzar en la estrategia de Gobierno en Línea, ubicándonos en  la etapa de transacción </t>
  </si>
  <si>
    <t xml:space="preserve">Estrategia de Gobierno en Línea, ubicándonos en  la etapa de transacción </t>
  </si>
  <si>
    <t>Programa  de administración   de servicios en linea, Habilitar (dos) 2 servicios de atención al usuario a través de la página web (radicación correspondencia y buzón de sugerencias, quejas y reclamos)</t>
  </si>
  <si>
    <t>Numero de servicios de atención al usuario a través de la página web (radicación correspondencia y buzón de sugerencias, quejas y reclamos)</t>
  </si>
  <si>
    <t>Programa  de administración   de servicios en linea,  Habilitar el pago electrónico de impuestos y otros.</t>
  </si>
  <si>
    <t>Pago electrónico de impuestos y otros.</t>
  </si>
  <si>
    <t>Programa  de administración  en linea  Habilitar la consulta del POT a través de la página web</t>
  </si>
  <si>
    <t>Consulta del POT a través de la página web</t>
  </si>
  <si>
    <t>2000 personas de la  comunidad informadas a través de la página web</t>
  </si>
  <si>
    <t>Número de personas de la  comunidad informadas a través de la página web</t>
  </si>
  <si>
    <t>(Gestionar la suscripción de un) convenio interinstitucional con las empresas de transporte para divulgar la información en las veredas del Municipio.</t>
  </si>
  <si>
    <t>Convenio interinstitucional con las empresas de transporte para divulgar la información en las veredas del Municipio.</t>
  </si>
  <si>
    <t>(Realizar dos) 2 Consejos Comunales anuales a partir del segundo semestre de 2012</t>
  </si>
  <si>
    <t>Numero de Consejos Comunales  a partir del segundo semestre de 2012</t>
  </si>
  <si>
    <t xml:space="preserve">Realizar 2 Alianzas públicas y/o privadas para gestionar insumos, materiales, equipos, muebles, enseres y vehículos para el mejoramiento de los servicios prestados por la administración municipal. </t>
  </si>
  <si>
    <t xml:space="preserve">Numero de alianzas públicas y/o privadas para gestionar insumos, materiales, equipos, muebles, enseres y vehículos para el mejoramiento de los servicios prestados por la administración municipal. </t>
  </si>
  <si>
    <t>(Realizar)  audiencia pública de rendición de cuentas anual.</t>
  </si>
  <si>
    <t>Numero de audiencias públicas de rendición de cuentas en los 4 años.</t>
  </si>
  <si>
    <t>Posicionar  las redes sociales como una estrategia de comunicación directa con la Comunidad.</t>
  </si>
  <si>
    <t>(Desarrollar Cuatro (4) programas semanales de radio, a través de la emisora comunitaria “101.3 Calera  FM”.</t>
  </si>
  <si>
    <t>Numero de programas semanales de radio, a través de la emisora comunitaria “101.3 Calera  FM”.</t>
  </si>
  <si>
    <t>(Informar)  a la comunidad por medio de un periódico por año   de circulación anual.</t>
  </si>
  <si>
    <t xml:space="preserve">Periódico de circulación anual con el fin de mantener informada a la Población. </t>
  </si>
  <si>
    <t>(Informar a la comunidad por medio de  la publicación de cuatro) (4) publicaciones  anuales, con los diferentes planes, programas y proyectos de interés para la Comunidad.</t>
  </si>
  <si>
    <t>Número de publicaciones  anuales (Boletines Informativos) con los diferentes planes, programas y proyectos de interés para la Comunidad.</t>
  </si>
  <si>
    <t>Publicar cada año, la gaceta de contratación.</t>
  </si>
  <si>
    <t>Publicación de la gaceta de contratación anualmente.</t>
  </si>
  <si>
    <t xml:space="preserve">SECRETARIA DE HACIENDA </t>
  </si>
  <si>
    <t>Aumentar los ingresos municipales en un 5%</t>
  </si>
  <si>
    <t xml:space="preserve">Ingresos municipales </t>
  </si>
  <si>
    <t xml:space="preserve">5% de incremento de los ingresos municipales </t>
  </si>
  <si>
    <t xml:space="preserve">Modernizar el sistema de recaudo </t>
  </si>
  <si>
    <t>Sistema de recaudo modernizado</t>
  </si>
  <si>
    <t>Reducir la cartera en un 20 % en el periodo administrativo.</t>
  </si>
  <si>
    <t>Aumentar en 10 % de los ingresos por predial y licenciamiento</t>
  </si>
  <si>
    <t>Aumento en un 10 % de los ingresos por predial y licenciamiento</t>
  </si>
  <si>
    <t>Incrementar la cobertura del servicio de acueducto al 100% de la población urbana</t>
  </si>
  <si>
    <t xml:space="preserve">Porcentaje de cobertura del  servicio de acueducto </t>
  </si>
  <si>
    <t>100% de la población con servicio de acueducto</t>
  </si>
  <si>
    <t>OPTIMIZACIÓN DE INFRAESTRUCTURA .CONSTRUCCIÓN,
ADECUACIÓN, Y
MANTENIMIENTO DE ACUEDUCTO-CAPTACIÓN URBANO</t>
  </si>
  <si>
    <t xml:space="preserve">Construir, mantener, adecuar  y/(o) optimizar la infraestructura del Acueducto urbano, captación </t>
  </si>
  <si>
    <t xml:space="preserve">Infraestructura del Acueducto urbano construida, mantenida, adecuada y/o optimizada </t>
  </si>
  <si>
    <t xml:space="preserve">1 acueducto urbano </t>
  </si>
  <si>
    <t>Formular proyecto para el fortalecimiento de la infraestructura física de la empresa ESPUCAL ESP (sede administrativa propia) durante el periodo.</t>
  </si>
  <si>
    <t>Infraestructura física (sede administrativa)  de  ESPUCAL fortalecida</t>
  </si>
  <si>
    <t>OPTIMIZACIÓN DE INFRAESTRUCTURA .CONSTRUCCIÓN,
ADECUACIÓN, Y
MANTENIMIENTO DE
INFRAESTRUCTURA ADMINISTRATIVA  DE
SERVICIOS PÚBLICOS</t>
  </si>
  <si>
    <t xml:space="preserve">PROGRAMA  DE CONSTRUCCIÓN  DE  OBRAS  DE DISTRIBUCION   </t>
  </si>
  <si>
    <t>numero de programas realizados</t>
  </si>
  <si>
    <t xml:space="preserve"> Incrementar la cobertura del servicio de acueducto al 70% de la población rural.</t>
  </si>
  <si>
    <t xml:space="preserve"> Porcentaje de incremento de la cobertura del servicio de acueducto  de la población rural.</t>
  </si>
  <si>
    <t xml:space="preserve"> 62,55%  de  cobertura del servicio de acueducto de la  población rural.</t>
  </si>
  <si>
    <t>70%  de cobertura del servicio de acueducto de la población rural.</t>
  </si>
  <si>
    <t xml:space="preserve">CONSTRUCCIÓN  DE OBRAS DE ­TRATAMIENTO DE AGUA POTABLE  </t>
  </si>
  <si>
    <t>Construcción y puesta en marcha de sistemas de tratamiento de agua potable en dos centros poblados rurales</t>
  </si>
  <si>
    <t>Número de planta de tratamiento para agua potable instaladas en dos centros poblados rurales</t>
  </si>
  <si>
    <t>PROGRAMA DE FORTALECIMIENTO PARA LA ADMINISTRACIÓN Y OPERACIÓN DE LOS SERVICIOS.  DE ACUEDUCTO-</t>
  </si>
  <si>
    <t>Formular, implementar  acciones en un  programa de capacitación (técnica y jurídica)  al 100%  de los acueductos rurales existentes, para garantizar su sostenibilidad administrativa y técnica</t>
  </si>
  <si>
    <t xml:space="preserve">Porcentaje de los acueductos rurales incluidos en programa de capacitación (técnica y jurídica) </t>
  </si>
  <si>
    <t xml:space="preserve">PLAN  DE ­PREINVERSION, EN ESTUDIOS ,DISEÑOS DE ACUEDUCTOS RURALES </t>
  </si>
  <si>
    <t>(Formular e implementar un) plan de mejoramiento de la infraestructura al 100%  (60 acueductos) de los acueductos veredales</t>
  </si>
  <si>
    <t xml:space="preserve">Porcentaje de acueductos veredales mejorados, por medio del plan de mejoramiento formulado e implementado </t>
  </si>
  <si>
    <t>60 acueductos rurales</t>
  </si>
  <si>
    <t xml:space="preserve">PLAN  DE AHORRO DEL AGUA  </t>
  </si>
  <si>
    <t>(Formular e implementar) un  programa de ahorro y uso eficiente del agua en (el 100%) (60 acueductos) de los  acueductos municipales en los 4 años.</t>
  </si>
  <si>
    <t xml:space="preserve">Porcentaje de acueductos con programa  de ahorro y uso eficiente del agua formulado e implementado </t>
  </si>
  <si>
    <t>IMPLEMENTACIÓN  Y APLICACIÓN A  DEL PROGRAMA  LOS SUBSIDIOS DEL FONDO DE SOLIDARIDAD Y REDISTRIBUCIÓN SOCIAL DE INGRESOS  PROGRAMADA DE SUBSIDIO  AL SERVICIO  ACUEDUCTO</t>
  </si>
  <si>
    <t>numero de programas implementados</t>
  </si>
  <si>
    <t xml:space="preserve">PROGRAMA DE  PREINVERSION   EN ESTUDIOS  </t>
  </si>
  <si>
    <t>(Realizar) un estudio de factibilidad  de alternativas de potabilización del agua de consumo humano.</t>
  </si>
  <si>
    <t xml:space="preserve">Estudio de factibilidad  de alternativas de potabilización del agua de consumo humano realizado </t>
  </si>
  <si>
    <t>OPTIMIZACIÓN DE INFRAESTRUCTURA .CONSTRUCCIÓN,
ADECUACIÓN, Y
MANTENIMIENTO DE ACUEDUCTO-- CAPTACIÓN, ADUCCIÓN, ALMACENAMIENTO, TRATAMIENTO CONDUCCIÓN DISTRIBUCIÓN</t>
  </si>
  <si>
    <t>(Formular e implementar) un plan para suministrar agua potable a las veredas del municipio.</t>
  </si>
  <si>
    <t xml:space="preserve">Plan para suministrar agua potable para el sector rural  formulado e implementado </t>
  </si>
  <si>
    <t>PROGRAMA DE TRANSFERENCIA PDA INVERSION</t>
  </si>
  <si>
    <t>transferencia realizada</t>
  </si>
  <si>
    <t xml:space="preserve">PROGRAMA DE  PREINVERSION   EN  ESTUDIOS Y DISEÑOS  DE ACUEDUCTOS   </t>
  </si>
  <si>
    <t>(Gestionar la formulación del proyecto:) Acueducto Regional de La Calera.</t>
  </si>
  <si>
    <t xml:space="preserve">Proyecto para la optimización de acueducto municipal a convertirlo en acueducto regional, gestionado </t>
  </si>
  <si>
    <t>Reducción del 100% de los vertimientos del casco urbano sobre el Rio Teusaca</t>
  </si>
  <si>
    <t>Porcentaje de reducción de  vertimientos del casco urbano sobre el Rio Teusaca</t>
  </si>
  <si>
    <t xml:space="preserve">25 (100%) vertimientos en el centro del Municipio </t>
  </si>
  <si>
    <t>CONSTRUCCIÓN , AMPLIACIÓN  MANTENIMIENTO  DE INFRAESTRUCTURA  DE ALCANTARILLADO</t>
  </si>
  <si>
    <t>Optimizar, adecuar y ampliar el 100% de la infraestructura para la recolección, manejo y disposición de los vertimientos de la zona urbana</t>
  </si>
  <si>
    <t>Porcentaje de la infraestructura optimizada, adecuada y ampliada de la infraestructura para la recolección, manejo y disposición de los vertimientos de la zona urbana</t>
  </si>
  <si>
    <t xml:space="preserve">PROGRAMA  DE ­PREINVERSION , ESTUDIOS Y DISEÑOS  DE ALCANTARILLADO </t>
  </si>
  <si>
    <t>PSMV  actualizado y en ejecución.</t>
  </si>
  <si>
    <t xml:space="preserve"> Ampliar cobertura al 50% de las viviendas rurales del manejo de las aguas residuales a través de sistemas de tratamiento  (pozos sépticos</t>
  </si>
  <si>
    <t>Porcentaje de cobertura en el sector rural, del servicio para el manejo de las aguas residuales a través de sistemas de tratamiento  (pozos sépticos)</t>
  </si>
  <si>
    <t xml:space="preserve"> 50% de las viviendas rurales del manejo de las aguas residuales a través de sistemas de tratamiento  (pozos sépticos)</t>
  </si>
  <si>
    <t xml:space="preserve">CONSTRUCCIÓN , AMPLIACIÓN  MANTENIMIENTO  DE POZO SEPTICOS O SISTEMAS  DE TRATAMIENTOS RURALES  </t>
  </si>
  <si>
    <t>(Formular e implementar) un programa de mantenimiento de pozos sépticos veredales o sistemas de tratamiento individuales .</t>
  </si>
  <si>
    <t xml:space="preserve">Programa para el mantenimiento de pozos veredales formulado e implementado </t>
  </si>
  <si>
    <t xml:space="preserve">Mantener el 100%  los pozos sépticos de los edificios institucionales y comunitarios cada año </t>
  </si>
  <si>
    <t>Porcentaje de pozos sépticos de los edificios institucionales y comunitarios mantenidos anualmente.</t>
  </si>
  <si>
    <t>Implementar un programa de Control y vigilancia de los vertimientos ilegales.</t>
  </si>
  <si>
    <t>Programa de Control y vigilancia de los vertimientos ilegales implementado.</t>
  </si>
  <si>
    <t>74 vertimientos sobre Río Teusaca</t>
  </si>
  <si>
    <t>Ampliación del sistema de tratamiento de aguas servidas en dos centros poblados de los 10 existentes.</t>
  </si>
  <si>
    <t xml:space="preserve">Numero de sistemas de tratamiento de aguas servidas en centros poblados ampliados </t>
  </si>
  <si>
    <t xml:space="preserve">10 centros poblados </t>
  </si>
  <si>
    <t xml:space="preserve">2 centros poblados con sistema de tratamiento de aguas servidas ampliados </t>
  </si>
  <si>
    <t>Diseñar el sistema de aguas servidas y lluvias de dos centros poblados</t>
  </si>
  <si>
    <t xml:space="preserve">Numero de sistema de aguas servidas y lluvias de centros poblados diseñados </t>
  </si>
  <si>
    <t xml:space="preserve">CONSTRUCCIÓN  DE INFRAESTRUCTURA DE RECOLECCIÓN   DE  SISTEMA  DE ALCANTARILLADO  </t>
  </si>
  <si>
    <t>(Garantizar la)  cobertura al 100% de la población de dos (2) de los centros poblados, con la (implementación de) sistemas para el manejo y disposición de aguas residuales de sus viviendas</t>
  </si>
  <si>
    <t>Numero de centros poblados con cobertura al 100% de la población con la implementación de sistemas para el manejo y disposición de aguas residuales de sus viviendas</t>
  </si>
  <si>
    <t xml:space="preserve">PROGRAMA DE SUBSIDIO  AL SERVICIO  DE ALCANTARILLADO </t>
  </si>
  <si>
    <t>SUBSIDIOS MANTENIDOS</t>
  </si>
  <si>
    <t xml:space="preserve">CONSTRUCCIÓN  DE INFRAESTRUCTURA DE TRATAMIENTO </t>
  </si>
  <si>
    <t>Construir dos sistemas de tratamiento de aguas residuales</t>
  </si>
  <si>
    <t>Numero de sistemas de tratamiento de aguas residuales</t>
  </si>
  <si>
    <t xml:space="preserve">Dar cobertura al 15% de la población dentro del programa de manejo, recolección y disposición de los residuos sólidos </t>
  </si>
  <si>
    <t xml:space="preserve">Porcentaje de cobertura  dentro del programa de manejo, recolección y disposición de los residuos sólidos </t>
  </si>
  <si>
    <t xml:space="preserve">15% de la población dentro del programa de manejo, recolección y disposición de los residuos sólidos </t>
  </si>
  <si>
    <t xml:space="preserve">PROGRAMA  DE ­PREINVERSION  EN  , ESTUDIOS  DE ASEO </t>
  </si>
  <si>
    <t>(Formular e implementar) un plan de gestión integral de residuos sólidos PGIRS  revisado y en ejecución.</t>
  </si>
  <si>
    <t xml:space="preserve">Plan de gestión integral de residuos sólidos PGIRS  formulado e implementado </t>
  </si>
  <si>
    <t xml:space="preserve">Programa ampliación de cobertura de servicio de recolección de residuos sólidos  en zona  rural  definida.                                                                    </t>
  </si>
  <si>
    <t>Cobertura de servicio rural  definida</t>
  </si>
  <si>
    <t>(Formular e implementar el) programa de educación municipal en el manejo de los residuos sólidos</t>
  </si>
  <si>
    <t>Programa de educación municipal en el manejo de los residuos sólidos</t>
  </si>
  <si>
    <t xml:space="preserve">DISPOSICIÓN, ELIMINACIÓN Y RECICLAJE DE RESIDUOS LÍQUIDOS Y SÓLIDOS </t>
  </si>
  <si>
    <t xml:space="preserve">(Formulación e implementación del) Plan de separación en la fuente </t>
  </si>
  <si>
    <t>Plan de reciclaje en la fuente.</t>
  </si>
  <si>
    <t>IMPLEMENTAR  UN PROGRAMA  DE SUBSIDIO  AL SERVICIO   ASEO</t>
  </si>
  <si>
    <t>PROGRAMA IMPLEMENTADO</t>
  </si>
  <si>
    <t xml:space="preserve">ADQUISICIÓN DE    MAQUINARIA   PARA EL TRASPORTE  DE RESIDUOS  SOLIDOS </t>
  </si>
  <si>
    <t>(Adquirir ) dos Compactadores de residuos sólidos durante el periodo.</t>
  </si>
  <si>
    <t xml:space="preserve">Numero de compactadores de basura adquiridos </t>
  </si>
  <si>
    <t xml:space="preserve">3000 suscriptores del casco urbano con acceso al servicio de gas domiciliario </t>
  </si>
  <si>
    <t xml:space="preserve">Numero de  suscriptores del casco urbano con acceso al servicio de gas domiciliario </t>
  </si>
  <si>
    <t>2000 suscriptores con acceso al servicios de gas domiciliario</t>
  </si>
  <si>
    <t xml:space="preserve">PROGRAMA  DE AMPLIACIÓN   DE  COBERTURA  DEL SERVICIO  DE  GAS </t>
  </si>
  <si>
    <t xml:space="preserve">(Gestionar la ) ampliación de 1000 suscriptores del servicio de Gas Natural domiciliario </t>
  </si>
  <si>
    <t xml:space="preserve">Numero de suscriptores del servicio de Gas Natural domiciliario </t>
  </si>
  <si>
    <t xml:space="preserve">2000 suscriptores </t>
  </si>
  <si>
    <t>Ampliar cobertura del servicio de alumbrado público a 10 Km.</t>
  </si>
  <si>
    <t xml:space="preserve">Numero de kilómetros de  ampliación de cobertura de del servicio de alumbrado público </t>
  </si>
  <si>
    <t>Aprox 50,8 Km de redes de alumbrado </t>
  </si>
  <si>
    <t xml:space="preserve">60,8 km de redes de alumbrado público </t>
  </si>
  <si>
    <t xml:space="preserve">PAGO DE CONVENIOS O CONTRATOS DE SUMINISTRO DE ENERGÍA ELÉCTRICA PARA EL SERVICIO DE ALUMBRADO PÚBLICO O PARA EL MANTENIMIENTO Y EXPANSIÓN DEL SERVICIO DE ALUMBRADO PÚBLICO </t>
  </si>
  <si>
    <t>(Gestionar  un) convenio para el mantenimiento del alumbrado público.</t>
  </si>
  <si>
    <t>Mantenimiento del alumbrado público.</t>
  </si>
  <si>
    <t xml:space="preserve">2146 luminarias </t>
  </si>
  <si>
    <t xml:space="preserve"> MANTENIMIENTO DEL  80%  INFRAESTRCTURA  DE  ALUMBRADO PÚBLICO.</t>
  </si>
  <si>
    <t>Mantenimiento de la infraestructra del alumbrado público.</t>
  </si>
  <si>
    <t>PROGRAMA  DE EXPANSIÓN DEL SERVICIO
DE ALUMBRADO PÚBLICO</t>
  </si>
  <si>
    <t>(Gestionar la) ampliación de 10 kms de alumbrado público</t>
  </si>
  <si>
    <t>Numero de kilómetros de ampliación de alumbrado público</t>
  </si>
  <si>
    <t xml:space="preserve">50,8 Kilómetros de alumbrado público </t>
  </si>
  <si>
    <t xml:space="preserve"> Ampliar la cobertura al 100% de la población de las veredas de oriente de medios de comunicación como señal de televisión y operadores móviles</t>
  </si>
  <si>
    <t>Cobertura al 100% de la población de las veredas de oriente de medios de comunicación como señal de televisión y operadores móviles</t>
  </si>
  <si>
    <t>PROGRAMA  DE MEJORAMIENTO Y AMPLIACIÓN  DE LA SEÑAL  DE TV Y MOVIL</t>
  </si>
  <si>
    <t>(Gestionar) un convenio para el mejoramiento de la señal de televisión</t>
  </si>
  <si>
    <t>Mejoramiento de la señal de televisión</t>
  </si>
  <si>
    <t>(Gestionar un) convenio para el mejoramiento de señal de telefonía móvil.</t>
  </si>
  <si>
    <t>Mejoramiento de señal de telefonía móvil.</t>
  </si>
  <si>
    <t xml:space="preserve">Mejoramiento del estado vial del 33,4% de los kilómetros de vía existentes </t>
  </si>
  <si>
    <t xml:space="preserve">Porcentaje de  Kilometro de vías existentes mejoradas </t>
  </si>
  <si>
    <t xml:space="preserve">598 Km de vías existentes en el Municipio
</t>
  </si>
  <si>
    <t xml:space="preserve">33.4%  de los   Kilometro de vías existentes mejoradas </t>
  </si>
  <si>
    <t xml:space="preserve">MANTENIMIENTO RUTINARIO DE VÍAS </t>
  </si>
  <si>
    <t>(Mantener) 200 Kilómetros de vías terciarias mantenidos anualmente</t>
  </si>
  <si>
    <t xml:space="preserve">Numero de kilómetros de  vías terciarias mantenidos </t>
  </si>
  <si>
    <t xml:space="preserve">598 Km de vías </t>
  </si>
  <si>
    <t>Plan de mantenimiento y adecuación de la malla vial terciaria del municipio.</t>
  </si>
  <si>
    <t xml:space="preserve">CONSTRUCCIÓN DE VÍAS </t>
  </si>
  <si>
    <t>4.5 Kilómetros de vías urbanas pavimentadas</t>
  </si>
  <si>
    <t>Numero de kilómetros de  vías urbanas pavimentadas</t>
  </si>
  <si>
    <t xml:space="preserve">20,28 Km de vías urbanas </t>
  </si>
  <si>
    <t xml:space="preserve">PLAN INTEGRAL ESTUDIOS Y PREINVERSIÓN
EN INFRAESTRUCTURA PARA LA  CONECTIVIDAD  BOGOTÁ  -CALERA </t>
  </si>
  <si>
    <t xml:space="preserve"> Promover,  concertar y gestionar   el plan  de conectividad  para   la  construir  la vía que comunica al municipio de la Calera con Bogotá por calle 153 y/o vía el codito antigua vía al Guavio y  perimetral de oriente. </t>
  </si>
  <si>
    <t xml:space="preserve">Vía construida que comunica al municipio de la Calera con Bogotá por calle 153 y/o vía el codito antigua vía al Guavio y  perimetral de oriente. </t>
  </si>
  <si>
    <t xml:space="preserve">Estudio, diseño e inicio  de  la ejecución de  un (1) cable aéreo entre La Calera y Bogotá </t>
  </si>
  <si>
    <t>Un cable aéreo entre La Calera y Bogotá diseñado y en ejecución.</t>
  </si>
  <si>
    <t xml:space="preserve">PROGRAMA DE IMPLENMENTACIÓN  DE HERRAMIENTAS DE   PLANIFICACIÓN  EN LA  PREINVERSIÓN DE INFRAESTRUCTURA </t>
  </si>
  <si>
    <t xml:space="preserve">(Formular e implementar un) plan de espacio público </t>
  </si>
  <si>
    <t xml:space="preserve">Plan de espacio público formulado e implementado </t>
  </si>
  <si>
    <t xml:space="preserve">(Desarrollar plan de actualización) de la nomenclatura urbana </t>
  </si>
  <si>
    <t xml:space="preserve">Nomenclatura urbana desarrollado </t>
  </si>
  <si>
    <t xml:space="preserve">Formular un plan  de movilidad vial implementado </t>
  </si>
  <si>
    <t xml:space="preserve">Plan  de movilidad vial formulado e implementado </t>
  </si>
  <si>
    <t xml:space="preserve">PLAN  DE TRÁNSITO, EDUCACIÓN, DOTACIÓN DE EQUIPOS Y SEGURIDAD VIAL </t>
  </si>
  <si>
    <t>(Realizar cinco) (5) campañas anuales (para mejorar la)  movilidad y espacio público</t>
  </si>
  <si>
    <t>Numero de campañas de movilidad y espacio público</t>
  </si>
  <si>
    <t>(Formular y aprobar un) (1) plan de movilidad urbana y rural.</t>
  </si>
  <si>
    <t>Plan de movilidad urbana y rural.</t>
  </si>
  <si>
    <t>(Realizar seis) 6 socializaciones anuales sobre normatividad  relacionada a la movilidad</t>
  </si>
  <si>
    <t>Numero de socializaciones sobre normatividad  relacionada a la movilidad</t>
  </si>
  <si>
    <t>(Formular propuesta de la construcción de la vía que conduce de La Calera a la calle 153 y/o  el codito antigua vía al Guavio.</t>
  </si>
  <si>
    <t>Propuesta de la construcción de la vía que conduce de La Calera a la calle 153 y/o  el codito antigua vía al Guavio.</t>
  </si>
  <si>
    <t>(Formular e implementar un) plan de rutas de transporte público para el municipio y la región, mejorando los tiempos y servicio</t>
  </si>
  <si>
    <t>Un plan de rutas de transporte público para el municipio y la región, mejorando los tiempos y servicio</t>
  </si>
  <si>
    <t>PROGRAMA DE  MORDERNIZACIÓN  Y OPTIMIZACIÓN  DEL  PARQUE AUTOMOTOR Y EQUIPOS</t>
  </si>
  <si>
    <t xml:space="preserve">Modernizar mantener, y optimizar el 100% del  parque automotor y equipos </t>
  </si>
  <si>
    <t xml:space="preserve">Parque automotor y equipos modernizados </t>
  </si>
  <si>
    <t xml:space="preserve">(Formular e implementar) plan de manejo de las zonas de parqueo en el casco urbano </t>
  </si>
  <si>
    <t xml:space="preserve">Plan de manejo de las zonas de parqueo en el casco urbano </t>
  </si>
  <si>
    <t>CREDITOS (INTERNO - EXTERNO)
EJECUTADO 2013</t>
  </si>
  <si>
    <t xml:space="preserve"> SGP ESPECIFICO
PROGRAMADO 2014</t>
  </si>
  <si>
    <t>SGP ESPECIFICO
EJECUTADO
2014</t>
  </si>
  <si>
    <t xml:space="preserve"> SGP OTROS
PROGRAMADO 2014</t>
  </si>
  <si>
    <t>SGP OTROS
EJECUTADO
2014</t>
  </si>
  <si>
    <t>CREDITOS (INTERNO - EXTERNO)
EJECUTADO 2014</t>
  </si>
  <si>
    <t>ATENDER EL 35% DE LA POBLACIÓN INFANTE EN LOS PROGRAMAS MUNICIPALES POR AÑO.</t>
  </si>
  <si>
    <t xml:space="preserve">PORCENTAJE DE LA POBLACIÓN INFANTE ATENDIDA </t>
  </si>
  <si>
    <t xml:space="preserve"> 35% DE LA POBLACIÓN INFANTE  ATENDIDOS EN LOS PROGRAMAS MUNICIPALES POR AÑO </t>
  </si>
  <si>
    <t xml:space="preserve">PROGRAMA DE REGISTRO Y   ESTADISTICAS VITALES    .   </t>
  </si>
  <si>
    <t>(CREAR EL) COMITÉ DE REGISTRO CIVIL Y ESTADÍSTICAS VITALES CREADO.</t>
  </si>
  <si>
    <t>COMITÉ DE REGISTRO CIVIL Y ESTADÍSTICAS VITALES CREADO.</t>
  </si>
  <si>
    <t xml:space="preserve">PROGRAMA DE DOTACIÓN  PARA LA ATENCIÓN INTEGRAL EN CUIDADO, NUTRICIÓN </t>
  </si>
  <si>
    <t>(APOYAR A) 10 HOGARES COMUNITARIOS  CON LOS IMPLEMENTOS  BÁSICOS  PARA  LA ATENCIÓN  INTEGRAL.</t>
  </si>
  <si>
    <t xml:space="preserve">NUMERO DE HOGARES COMUNITARIOS APOYADOS CON IMPLEMENTOS  BÁSICOS PARA LA ATENCIÓN INTEGRAL  </t>
  </si>
  <si>
    <t>10 Hogares comunitarios  existentes</t>
  </si>
  <si>
    <t xml:space="preserve">PROGRAMA DE CUIDADO  Y  ATENCION INTEGRAL A LOS NIÑOS Y NIÑAS  </t>
  </si>
  <si>
    <t>IMPLEMENTAR  EL PROGRAMA  DE CUIDADO Y ATENCIÓN  DE LOS NIÑOS   ATRAVEZ  DE  10 GRUPOS DE TRABAJO PARA EL CUIDADO DE LOS NIÑOS.</t>
  </si>
  <si>
    <t xml:space="preserve">NÚMERO DE GRUPOS DE TRABAJO PARA EL CUIDADO DE LOS NIÑOS CREADOS </t>
  </si>
  <si>
    <t xml:space="preserve">PROGRAMA  ATENCIÓN INTEGRAL DE LOS NIÑOS, NIÑAS, ADOLESCENTES  PARA PREVENIR , GARANTIZAR, RESTABLECER Y REPARAR SUS DERECHOS  </t>
  </si>
  <si>
    <t xml:space="preserve">CREAR E IMPLEMENTAR UN PROGRAMA DE ATENCIÓN INTEGRAL AL 100% DE LOS CASOS REPORTADOS, (DE LA POBLACIÓN  VÍCTIMAS DE) ABUSO, VIOLENCIA (INTRAFAMILIAR Y/O MALTRATO INFANTIL), (CON APOYO DEL EQUIPO INTERDISCIPLINARIO) </t>
  </si>
  <si>
    <t xml:space="preserve">PROGRAMA DE ATENCIÓN INTEGRAL PARA VICTIMAS (MUJERES, NIÑOS) DE LA VIOLENCIA FAMILIAR, CREADO E IMPLEMENTADO </t>
  </si>
  <si>
    <t>PROGRAMA    DE REVISIÓN Y VERIFICACIÓN DE LA OFERTA INSTITUCIONAL</t>
  </si>
  <si>
    <t xml:space="preserve">FORMULAR E IMPLEMENTAR UN  PROGRAMA  DE REVISIÓN Y VERIFICACIÓN DE LA OFERTA INSTITUCIONAL  CON MIRAS A MANTENER Y/O MEJORAR LA COBERTURA ACTUAL </t>
  </si>
  <si>
    <t xml:space="preserve">PROGRAMA DE REVISIÓN DE COBERTURA REALIZADO </t>
  </si>
  <si>
    <t>PROGRAMAS 
 ARTÍSTICOS  Y
CULTURALES</t>
  </si>
  <si>
    <t>INCLUIR AL 15% DE LOS INFANTES ( DE 0 A 12 AÑOS DE EDAD) EN LAS ACTIVIDADES DE FORMACIÓN ARTÍSTICA Y CULTURAL</t>
  </si>
  <si>
    <t>PORCENTAJE DE INFANTES INCLUIDOS EN LAS ACTIVIDADES DE FORMACIÓN ARTÍSTICA Y CULTURAL</t>
  </si>
  <si>
    <t xml:space="preserve">450 niños participantes en actividades de formación turística y cultural </t>
  </si>
  <si>
    <t xml:space="preserve">PROGRAMA  DE  ATENCIÓN  DE LOS NIÑOS, NIÑAS, ADOLESCENTES Y DEMÁS MIEMBROS DE LA FAMILIA, PARA PREVENIR , GARANTIZAR, RESTABLECER Y REPARAR SUS DERECHOS  </t>
  </si>
  <si>
    <t>IMPLEMENTAR (Y PONER EN) FUNCIONAMIENTO DE UN HOGAR DE PASO PARA NIÑOS, NIÑAS (Y ADOLESCENTES) MENORES DE EDAD.</t>
  </si>
  <si>
    <t xml:space="preserve">HOGAR DE PASO PARA NIÑOS Y NIÑAS DE 0 A 12 AÑOS, IMPLEMENTADO </t>
  </si>
  <si>
    <t xml:space="preserve">5.712 niños menores de 12 años </t>
  </si>
  <si>
    <t>REALIZAR SEGUIMIENTO A LAS ACTIVIDADES PRODUCTIVAS REALIZADAS POR LOS MENORES DE EDAD POR MEDIO DE  UN PROGRAMA DE CONTROL TENDIENTES A PREVENIR LA EXPLOTACIÓN INFANTIL</t>
  </si>
  <si>
    <t xml:space="preserve">PROGRAMA DE REGULACIÓN Y CONTROL DE ACTIVIDADES PRODUCTIVAS O FORMALES FORMULADO E IMPLEMENTADO </t>
  </si>
  <si>
    <t>(FORMULAR  E IMPLEMENTAR) UN PLAN DE SEGUIMIENTO  (A LOS CASOS REPORTADOS DE) MALTRATO INFANTIL.</t>
  </si>
  <si>
    <t xml:space="preserve">PLAN DE SEGUIMIENTO AL MALTRATO INFANTIL GENERADO </t>
  </si>
  <si>
    <t>PROGRAMA  DE PAGO DE SERVICIO PARA LA
ADUCUADA PROTECCION INTEGRAL DE LA NIÑEZ</t>
  </si>
  <si>
    <t>IMPLEMENTAR UN PLAN DE ATENCIÓN A LOS INFANTES ( DE O A 6 AÑOS DE EDAD)  EN SITUACIÓN DE RIESGO.</t>
  </si>
  <si>
    <t>PLAN DE ATENCIÓN A LOS INFANTES EN SITUACIÓN DE RIESGO IMPLEMENTADO</t>
  </si>
  <si>
    <t xml:space="preserve">PROGRAMA DE ATENCION INTEGRAL A LA PRIMERA INFANCIA </t>
  </si>
  <si>
    <t>INCLUIR AL 70% DE LOS INFANTES (DE 0 A 5 AÑOS) DEL MUNICIPIO EN LAS ACTIVIDADES DEL PROGRAMA DE CERO A SIEMPRE (FORMACIÓN FAMILIAR, CRECIMIENTO Y DESARROLLO, SEGURIDAD, NUTRICIÓN, VACUNACIÓN, EDUCACIÓN Y DERECHOS, ENTRE OTROS).</t>
  </si>
  <si>
    <t>PORCENTAJE DE INFANTES INCLUIDOS EN EL PROGRAMA DE CERO SIEMPRE</t>
  </si>
  <si>
    <t xml:space="preserve">2691 niños menores de 5 años </t>
  </si>
  <si>
    <t xml:space="preserve">IMPLEMENTAR  UNA (1) LUDOTECA MUNICIPAL </t>
  </si>
  <si>
    <t>LUDOTECA MUNICIPAL IMPLEMENTADA</t>
  </si>
  <si>
    <t>(DESARROLLAR TRES) (3) TALLERES PARA LA DETECCIÓN OPORTUNA DE DÉFICIT DE ATENCIÓN E HIPERACTIVIDAD  EN LA POBLACIÓN VULNERABLE.</t>
  </si>
  <si>
    <t xml:space="preserve">NUMERO DE TALLERES PARA LA DETECCIÓN OPORTUNA DE DÉFICIT DE ATENCIÓN E HIPERACTIVIDAD EN POBLACIÓN VULNERABLE REALIZADOS </t>
  </si>
  <si>
    <t>REALIZAR VALORACIÓN (EN HABILIDADES PSICOMOTORAS  AL) 35% (2000) DE LOS NIÑOS (DE 0 A 6 AÑOS ASISTENTES) A LA LUDOTECA (MUNICIPAL) EN EL PERIODO.</t>
  </si>
  <si>
    <t xml:space="preserve">PORCENTAJE DE NIÑOS VALORADOS </t>
  </si>
  <si>
    <t>REALIZAR  VALORACIÓN (EN HABILIDADES)  PSICOMOTORAS,  AL 20% DE LOS INFANTES (ENTRE 0 Y 7 AÑOS DE EDAD ASISTENTES) DE  LOS HOGARES COMUNITARIOS.</t>
  </si>
  <si>
    <t xml:space="preserve">PORCENTAJE DE INFANTES  CON VALORACIÓN PSICOMOTORAS </t>
  </si>
  <si>
    <t>REALIZAR  12 CAPACITACIONES  A  LAS MADRES COMUNITARIAS EN PROCESOS DE  LA DETECCIÓN TEMPRANA DE ALTERACIONES  DEL DESARROLLO.</t>
  </si>
  <si>
    <t xml:space="preserve">NÚMERO DE CAPACITACIONES DIRIGIDAS A LAS MADRES REALIZADAS </t>
  </si>
  <si>
    <t xml:space="preserve">PROGRAMAS  DE APOYO  A LA 
DISCAPACIDAD ( DEL CENTRO  DE VIDA SENSORIAL)   </t>
  </si>
  <si>
    <t>PROGRAMA  DE APOYO  REALIZAR A LA DISCAPACIDAD TRAVÉS DE  (DOCE) (12) ACTIVIDADES PARA PROMOVER LA INCLUSIÓN DE LA POBLACIÓN INFANTE  EN LOS PROGRAMAS DEL CENTRO DE VIDA SENSORIAL.</t>
  </si>
  <si>
    <t xml:space="preserve">NUMERO DE ACTIVIDADES PARALA INCLUSIÓN DE LA POBLACIÓN INFANTE EN LOS PROGRAMAS DE CENTRO DE VIDA SENSORIAL </t>
  </si>
  <si>
    <t xml:space="preserve">REALIZAR  VALORACIÓN  AL  20% DE LOS NIÑOS (ENTRE 0 Y 7 AÑOS DE EDAD  DE LOS HOGARES (COMUNITARIOS). EN  HABILIDADES   OCUPACIONALES  </t>
  </si>
  <si>
    <t>PORCENTAJE DE VALORACIONES EN HABILIDADES  OCUPACIONALES REALIZADAS A NIÑOS ENTRE 0 Y 7 AÑOS ASISTENTES A HOGARES COMUNITARIOS</t>
  </si>
  <si>
    <t xml:space="preserve">ATENDER 10 % DE LOS NIÑOS  DE JARDINES Y ESCUELAS CON INTERVENCIÓN DE PROGRAMAS DE SALUD OCUPACIONAL  </t>
  </si>
  <si>
    <t xml:space="preserve">PORCENTAJE DE NIÑOS DE QUE ACUDEN A  JARDINES Y ESCUELAS CON INTERVENCIÓN ATENDIDOS </t>
  </si>
  <si>
    <t xml:space="preserve">PROGRAMA DE CAPACITACIÓNES </t>
  </si>
  <si>
    <t xml:space="preserve">(REALIZAR DIEZ) 10  CAPACITACIONES INTERDISCIPLINARIAS  PARA EL APOYO DE LA POBLACIÓN  QUE PRESENTA ALGÚN TIPO DE DISCAPACIDAD. </t>
  </si>
  <si>
    <t xml:space="preserve">NUMERO DE CAPACITACIONES REALIZADAS </t>
  </si>
  <si>
    <t xml:space="preserve">  (REALIZAR CINCO) 5 TALLERES DE ACOMPAÑAMIENTOS A LAS MADRES GESTANTES, SOBRE EL DESARROLLO  SENSOMOTOR  DESDE EL NACIMIENTO DE LOS INFANTES</t>
  </si>
  <si>
    <t xml:space="preserve">NUMERO DE TALLERES DE ACOMPAÑAMIENTO  LAS MADRES GESTANTES, SOBRE EL DESARROLLO  SENSOMOTOR  DESDE EL NACIMIENTO DE LOS INFANTES, REALIZADOS  </t>
  </si>
  <si>
    <t>ATENDER AL 50% DE LA POBLACIÓN ADOLESCENTE A TRAVÉS DE LOS PROYECTOS DEL SUBPROGRAMA DE ADOLESCENCIA</t>
  </si>
  <si>
    <t xml:space="preserve">PORCENTAJE DE LA POBLACIÓN ADOLESCENTE ATENDIDA </t>
  </si>
  <si>
    <t xml:space="preserve">9493 HABITANTES ENTRE 12 Y 26 AÑOS </t>
  </si>
  <si>
    <t>50% DE LA POBLACIÓN ADOLESCENTE A TRAVÉS DE LOS PROYECTOS DEL SUBPROGRAMA DE ADOLESCENCIA</t>
  </si>
  <si>
    <t xml:space="preserve">PROGRAMA  DE   PROTECCIÓN INTEGRAL A LA JUVENTUD </t>
  </si>
  <si>
    <t>DIAGNÓSTICO, FORMULAR E IMPLEMENTAR UNA (1)  POLÍTICA PÚBLICA DE JUVENTUD.</t>
  </si>
  <si>
    <t>POLÍTICA PÚBLICA DE JUVENTUD IMPLEMENTADA</t>
  </si>
  <si>
    <t>CREAR UNA (1) UNIDAD MUNICIPAL DE JUVENTUD.</t>
  </si>
  <si>
    <t xml:space="preserve"> UNA UNIDAD MUNICIPAL DE JUVENTUD CREADA.</t>
  </si>
  <si>
    <t>APOYAR LA CONFORMACIÓN Y LEGALIZACIÓN  A  4 ORGANIZACIONES, GRUPOS Y/O EMPRESAS JUVENILES</t>
  </si>
  <si>
    <t xml:space="preserve">NUMERO DE ORGANIZACIONES, GRUPOS Y/O EMPRESAS CONSTITUIDAS </t>
  </si>
  <si>
    <t xml:space="preserve">APOYAR  UNA  PLATAFORMA O MESA DE TRABAJO PARA IMPULSAR LOS   MECANISMOS Y ACCIONES  DE FORTALECIMIENTO (DIRIGIDOS)  A 300 ADOLESCENTES Y JÓVENES. </t>
  </si>
  <si>
    <t>PLATAFORMA O MESA DE TRABAJO ESTABLECIDA</t>
  </si>
  <si>
    <t>(GESTIONAR LA INTEGRACIÓN DE UNA) (1) RED MUNICIPAL DE PERSONEROS ESTUDIANTILES, QUE (AGRUPE COMO MÍNIMO A DIEZ 10 PERSONEROS.</t>
  </si>
  <si>
    <t xml:space="preserve">RED MUNICIPAL DE PERSONEROS ESTUDIANTILES GESTIONADA E INTEGRADA </t>
  </si>
  <si>
    <t>(ELABORAR UN) (1) DIRECTORIO DE GRUPOS JUVENILES DEL MUNICIPIO. </t>
  </si>
  <si>
    <t xml:space="preserve">DIRECTORIO DE GRUPOS JUVENILES CONFORMADO   </t>
  </si>
  <si>
    <t>(REALIZAR EL) DIAGNÓSTICO  SITUACIONAL DE LA JUVENTUD DEL MUNICIPIO.</t>
  </si>
  <si>
    <t>DIAGNÓSTICO SITUACIONAL DE LA JUVENTUD DEL MUNICIPIO.</t>
  </si>
  <si>
    <t>(GESTIONAR CUATRO) (4)  CONVENIOS (PARA) INTERVENCIÓN Y/O INVESTIGACIÓN (DIRIGIDA A LA POBLACIÓN ADOLESCENTE) DURANTE EL PERIODO.</t>
  </si>
  <si>
    <t xml:space="preserve">NUMERO DE CONVENIOS SUSCRITOS </t>
  </si>
  <si>
    <t xml:space="preserve">PROTECCIÓN INTEGRAL A LA JUVENTUD </t>
  </si>
  <si>
    <t xml:space="preserve">PROGRAMA DERECHOS  Y DEBERES  DE  LOS JÓVENES Y ADOLESCENTES   TRAVÉS  DE  (2) DINÁMICAS  GRUPALES    QUE INVOLUCREN 200 JÓVENES Y ADOLESCENTES.  </t>
  </si>
  <si>
    <t xml:space="preserve">NUMERO DE DINÁMICAS DE EJERCICIOS DE DERECHOS Y DEBERES DE LOS JÓVENES Y ADOLESCENTES </t>
  </si>
  <si>
    <t xml:space="preserve">PROGRAMA  DE  ATENCIÓN  DE LOS NIÑOS, NIÑAS, ADOLESCENTES Y DEMÁS MIEMBROS DE LA FAMILIA, PARA PREVENIR , GARANTIZAR, RESTABLECER Y REPARAR SUS DERECHOS </t>
  </si>
  <si>
    <t>IMPLEMENTAR (Y PONER EN) FUNCIONAMIENTO DE UN HOGAR DE PASO PARA NIÑOS, NIÑAS (Y ADOLESCENTES) MENORES DE EDAD.IM</t>
  </si>
  <si>
    <t xml:space="preserve">HOGAR DE PASO PARA MENORES ENTRE 13 Y 18 AÑOS, IMPLEMENTADO </t>
  </si>
  <si>
    <t>PROGRAMA DE FORMACION  JUVENIL</t>
  </si>
  <si>
    <t>(MANTENER ) EN FUNCIONAMIENTO (DOS) (2) ESCUELAS DE FORMACIÓN JUVENIL CON 240 (CUPOS DIRIGIDOS A) JÓVENES, ANUALMENTE</t>
  </si>
  <si>
    <t xml:space="preserve">ESCUELAS DE FORMACIÓN EN FUNCIONAMIENTO </t>
  </si>
  <si>
    <t xml:space="preserve">1212 de jóvenes beneficiados </t>
  </si>
  <si>
    <t>(DESARROLLAR CUATRO) 4  PROGRAMAS DE ORIENTACIÓN VOCACIONAL Y SENTIDO DE VIDA DIRIGIDOS A ESTUDIANTES DE GRADO ONCE DE INSTITUCIONES DE  EDUCACIÓN PÚBLICA.</t>
  </si>
  <si>
    <t>NUMERO DE PROGRAMAS DE ORIENTACIÓN VOCACIONAL A ESTUDIANTES DE GRADO ONCE, DESARROLLADOS</t>
  </si>
  <si>
    <t xml:space="preserve">APOYO  AL PROGRAMAS  DE PROMOCIÓN  Y PREVENCIÓN RED PAPAZ </t>
  </si>
  <si>
    <t xml:space="preserve"> (DESARROLLAR) PROGRAMAS DE PROMOCIÓN Y PREVENCIÓN EN SALUD DIRIGIDOS A 480 NIÑOS DE LA  POBLACIÓN INFANTIL Y ADOLESCENTE RED PAPAZ.</t>
  </si>
  <si>
    <t xml:space="preserve">NUMERO DE PROGRAMAS DE PROMOCIÓN Y PREVENCIÓN EN SALUD, DIRIGIDO A LA POBLACIÓN INFANTIL Y ADOLESCENTE, DESARROLLADO </t>
  </si>
  <si>
    <t xml:space="preserve">PROGRAMA  DE   PROTECCIÓN INTEGRAL A LA JUVENTUD  </t>
  </si>
  <si>
    <t>FORMULAR E IMPLEMENTAR  (1) UN PROGRAMA DE ATENCIÓN (Y PROTECCIÓN INTEGRAL) A 2000 JÓVENES Y ADOLESCENTES EN EL PERIODO.</t>
  </si>
  <si>
    <t>NUMERO DE JÓVENES Y ADOLESCENTES ATENDIDOS POR MEDIO DEL PROGRAMA DE ATENCIÓN Y PROTECCIÓN INTEGRAL</t>
  </si>
  <si>
    <t xml:space="preserve">PROGRAMA  DE EQUIDAD  Y RESPETO  DE LA MUJER JOVEN  Y ADOLECENTE  </t>
  </si>
  <si>
    <t>(FORMULAR E IMPLEMENTAR) UN (1)  PROGRAMA DE EQUIDAD Y RESPETO DE (LA) INTEGRIDAD FÍSICA, SOCIAL Y PSICOLÓGICA DE LA MUJER JOVEN Y ADOLESCENTE.</t>
  </si>
  <si>
    <t xml:space="preserve">PROGRAMA DE EQUIDAD Y RESPETO DE INTEGRIDAD FÍSICA, SOCIAL Y PSICOLÓGICA </t>
  </si>
  <si>
    <t xml:space="preserve">PROGRAMAS FOMENTO, APOYO Y
DIFUSIÓN DE EVENTOS  CULTURALES  DE INTEGRACIÓN  JUVENIL  Y FAMILIAR </t>
  </si>
  <si>
    <t>(REALIZAR) UN (1) FESTIVAL ANUAL  DE INTEGRACIÓN JUVENIL Y FAMILIAR QUE INVOLUCRE 4000 PERSONAS EN EL PERIODO.</t>
  </si>
  <si>
    <t xml:space="preserve">FESTIVAL ANUAL DE INTEGRACIÓN JUVENIL Y FAMILIAR </t>
  </si>
  <si>
    <t>FORMULAR E IMPLEMENTAR  (1) UN PROGRAMA DE ATENCIÓN (Y PROTECCIÓN INTEGRAL) A 500 JÓVENES EN EL PERIODO.</t>
  </si>
  <si>
    <t>NUMERO DE PROGRAMAS FORMULADOS</t>
  </si>
  <si>
    <t xml:space="preserve">ADQUISICIÓN DE INSUMOS,
SUMINISTROS Y DOTACIÓN </t>
  </si>
  <si>
    <t xml:space="preserve">ELABORAR  Y  PUBLICAR  100 EJEMPLARES  DE UNA REVISTA O LIBRO  DE PROYECTOS JUVENILES)  </t>
  </si>
  <si>
    <t>NUMERO DE EJEMPLARES O LIBRO SOBRE PROYECTOS JUVENILES</t>
  </si>
  <si>
    <t xml:space="preserve">25% DE LOS ADULTOS MAYORES INTEGRADOS A LAS ACTIVIDADES PROPUESTAS POR LA ADMINISTRACIÓN EN EL PERIODO </t>
  </si>
  <si>
    <t xml:space="preserve">PORCENTAJE DE LOS ADULTOS MAYORES INTEGRADOS A LAS ACTIVIDADES PROPUESTAS POR LA ADMINISTRACIÓN EN EL PERIODO </t>
  </si>
  <si>
    <t xml:space="preserve">25% DE LO ADULTOS MAYORES DE 60 AÑOS, INTEGRADAS A LAS ACTIVIDADES PROPUESTAS POR LA ADMINISTRACIÓN MUNICIPAL </t>
  </si>
  <si>
    <t xml:space="preserve">PROGRAMA DE ATENCIÓN Y APOYO AL ADULTO MAYOR  </t>
  </si>
  <si>
    <t xml:space="preserve">REALIZAR (CUATRO) 4 TALLERES ANUALES (PARA EL DESARROLLO Y FOMENTO DE LAS) HABILIDADES MANUALES Y MOTRICES (DIRIGIDOS A LA POBLACIÓN ADULTA MAYOR) </t>
  </si>
  <si>
    <t>NUMERO DE TALLERES DE HABILIDADES MANUALES Y MOTRICES</t>
  </si>
  <si>
    <t>(MANTENER) UN (1) TALLER PERMANENTE (PARA FOMENTAR EN LA POBLACIÓN ADULTA MAYOR, EL) EJERCICIO FÍSICO, LA RECREACIÓN, RECREACIÓN DEPORTIVA Y PEDAGÓGICA QUE TENGAN POR FINALIDAD PRINCIPAL EL MANTENIMIENTO, DESARROLLO Y RECUPERACIÓN DE HABILIDADES DIVERSAS.</t>
  </si>
  <si>
    <t>TALLER PERMANENTE DE FOMENTO DEL EJERCICIO FÍSICO, LA RECREACIÓN, RECREACIÓN DEPORTIVA Y PEDAGÓGICA QUE TENGAN POR FINALIDAD PRINCIPAL EL MANTENIMIENTO, DESARROLLO Y RECUPERACIÓN DE HABILIDADES DIVERSAS.</t>
  </si>
  <si>
    <t>(IMPLEMENTAR UN) (1) TALLER DE RECREACIÓN TERAPÉUTICA, ORIENTADA A PERSONAS (ADULTAS MAYORES) CON PROBLEMAS FUNCIONALES, FÍSICOS O PSICOLÓGICOS.</t>
  </si>
  <si>
    <t>UN TALLER DE RECREACIÓN TERAPÉUTICA ORIENTADA A PERSONAS CON PROBLEMAS  FUNCIONALES, FÍSICOS O PSICOLÓGICOS</t>
  </si>
  <si>
    <t xml:space="preserve">PROGRAMA DE EXPRESIÓN  ARTISTICA Y CULTURAL   PARA EL ADULTO MAYOR </t>
  </si>
  <si>
    <t>(IMPLEMENTAR CUATRO) (4) TALLERES DE DESARROLLO CULTURAL Y EXPRESIÓN ARTÍSTICA, QUE PRETENDEN MOTIVAR EN LOS ADULTOS MAYORES LA CREATIVIDAD Y DESARROLLO DE HABILIDADES.</t>
  </si>
  <si>
    <t xml:space="preserve">TALLERES DE DESARROLLO CULTURAL Y EXPRESIÓN ARTÍSTICA, DIRIGIDOS A ADULTOS MAYORES </t>
  </si>
  <si>
    <t xml:space="preserve">PROGRAMA DE HABITOS SALUDABLES  PARA EL ADULTO MAYOR  </t>
  </si>
  <si>
    <t>INCLUIR AL 30% DE LA POBLACIÓN ADULTA (MAYOR) DEL MUNICIPIO, EN LOS PROGRAMAS DE HÁBITOS DE VIDA SALUDABLE</t>
  </si>
  <si>
    <t>PORCENTAJE DE POBLACIÓN ADULTA INCLUIDA EN PROGRAMAS DE HÁBITOS DE VIDA SALUDABLE</t>
  </si>
  <si>
    <t xml:space="preserve">PROGRAMA DE RECREACIÓN  Y DEPORTE  PARA EL ADULTO MAYOR </t>
  </si>
  <si>
    <t xml:space="preserve">REALIZAR (UN) 1 TALLER ANUAL DIRIGIDO A LA POBLACIÓN ADULTA (MAYOR), ENCAMINADO AL ESPARCIMIENTO, CREATIVIDAD Y MANEJO DEL TIEMPO LIBRE DE LA POBLACIÓN ADULTA (MAYOR). </t>
  </si>
  <si>
    <t xml:space="preserve">UN TALLER DE ESPARCIMIENTO, CREATIVIDAD Y MANEJO DEL TIEMPO LIBRE DIRIGIDO A LA POBLACIÓN ADULTA </t>
  </si>
  <si>
    <t>INCLUIR AL 20% DE LA POBLACIÓN ADULTA (MAYOR), EN PROGRAMAS RECREATIVOS COMO DE JUEGOS DE MESA, SALIDAS ECOLÓGICAS, DEPORTES, (ENTRE OTRAS).</t>
  </si>
  <si>
    <t>PORCENTAJE DE LA POBLACIÓN ADULTA INCLUIDA EN PROGRAMAS RECREATIVOS</t>
  </si>
  <si>
    <t>CREAR (DOS) (2) ESPACIOS LABORALES DIRIGIDOS A LOS ADULTOS MAYORES, QUE PERMITAN UNA ACTIVIDAD PRODUCTIVA EN EL  TIEMPO LIBRE.</t>
  </si>
  <si>
    <t xml:space="preserve">NUMERO DE ESPACIOS LABORALES DIRIGIDOS A LA POBLACIÓN ADULTA MAYOS,  CREADOS </t>
  </si>
  <si>
    <t>(DESARROLLAR) UN (1) PROGRAMA PARA FOMENTAR LA COMUNICACIÓN, LA AMISTAD DE RELACIONES INTERPERSONALES.</t>
  </si>
  <si>
    <t>UN PROGRAMA PARA FOMENTAR LA COMUNICACIÓN, LA AMISTAD DE RELACIONES INTERPERSONALES.</t>
  </si>
  <si>
    <t>(REALIZAR DIEZ) (10) TALLERES IMPARTIDOS A  LOS ADULTOS MAYORES Y A (SUS) CUIDADORES (PARA)  QUE PERMITAN IDENTIFICAR  EL SENTIMIENTO ESPIRITUAL  Y RESPETO CON (HACIA) NUESTROS ABUELOS.</t>
  </si>
  <si>
    <t>NÚMEROS DE TALLERES IMPARTIDOS A  LOS ADULTOS MAYORES Y A LOS CUIDADORES  QUE PERMITAN IDENTIFICAR  EL SENTIMIENTO ESPIRITUAL  Y RESPETO CON NUESTROS ABUELOS.</t>
  </si>
  <si>
    <t>(REALIZAR) UN (1) TALLER TRIMESTRAL  (PARA EL) FORTALECIMIENTO DE LOS NÚCLEOS FAMILIARES.</t>
  </si>
  <si>
    <t xml:space="preserve">NUMERO DE TALLERES DE FORTALECIMIENTO DE LOS NÚCLEOS FAMILIARES  </t>
  </si>
  <si>
    <t xml:space="preserve">(DESARROLLAR) UN PROGRAMA (PARA EL FOMENTO) DE (LA)  EDUCACIÓN PARA ADULTOS (MAYORES)  Y POBLACIÓN EN EDAD EXTRA ESCOLAR. </t>
  </si>
  <si>
    <t xml:space="preserve"> FOMENTO DE UN PROGRAMA DE EDUCACIÓN PARA ADULTOS Y POBLACIÓN EN EDAD EXTRA ESCOLAR. </t>
  </si>
  <si>
    <t>LOGRAR LA PARTICIPACIÓN DEL 10% DE LA POBLACIÓN EN SITUACIÓN DE DISCAPACIDAD, EN LOS DIFERENTES PROGRAMAS MUNICIPALES</t>
  </si>
  <si>
    <t>PORCENTAJE DE PARTICIPACIÓN DE LA POBLACIÓN EN SITUACIÓN DE DISCAPACIDAD, EN LOS DIFERENTES PROGRAMAS MUNICIPALES</t>
  </si>
  <si>
    <t xml:space="preserve">374  PERSONAS CON PROBLEMAS DE DISCAPACIDAD </t>
  </si>
  <si>
    <t>10% DE LA POBLACIÓN EN SITUACIÓN DE DISCAPACIDAD, EN LOS DIFERENTES PROGRAMAS MUNICIPALES</t>
  </si>
  <si>
    <t xml:space="preserve">PROGRAMA DE INCLUSIÓN  ESCOLAR  </t>
  </si>
  <si>
    <t>REALIZAR 10  TALLERES DE SENSIBILIZACIÓN A DOCENTES  PARA EL TRABAJO CON ALUMNOS QUE PRESENTAN DIFICULTADES EN EL APRENDIZAJE EN BUSCA DE LA PARTICIPACIÓN COMUNITARIA.</t>
  </si>
  <si>
    <t>NUMERO DE TALLERES DE SENSIBILIZACIÓN A DOCENTES  PARA EL TRABAJO CON ALUMNOS QUE PRESENTAN DIFICULTADES EN EL APRENDIZAJE EN BUSCA DE LA PARTICIPACIÓN COMUNITARIA.</t>
  </si>
  <si>
    <t>(FORMULAR E IMPLEMENTAR UN PROGRAMA DE CAPACITACIÓN Y)  ASESORÍAS EN EL APRENDIZAJE SOBRE ATENCIÓN EN SALUD, EDUCACIÓN, REHABILITACIÓN, DIRIGIDOS A PADRES DE NIÑOS CON TRASTORNOS.</t>
  </si>
  <si>
    <t>PROGRAMA DE CAPACITACIÓN Y ASESORÍA FORMULADO E IMPLEMENTADO.</t>
  </si>
  <si>
    <t>374 personas</t>
  </si>
  <si>
    <t>(GESTIONAR Y CREAR ALIANZAS ESTRATÉGICAS CON) ENTIDADES AFINES Y PROFESIONALES  DEL MUNICIPIO, PARA LA ATENCIÓN A NIÑOS VULNERABLES SOCIOECONÓMICAMENTE  QUE PRESENTAN TRASTORNOS EN EL APRENDIZAJE.</t>
  </si>
  <si>
    <t>NUMERO DE  PROGRAMAS (ALIANZAS ESTRATÉGICAS CON ENTIDADES Y PROFESIONALES  DEL MUNICIPIO AFINES )PARA ATENCIÓN A NIÑOS VULNERABLES SOCIOECONÓMICAMENTE  QUE PRESENTAN TRASTORNOS EN EL APRENDIZAJE.</t>
  </si>
  <si>
    <t xml:space="preserve">374 personas </t>
  </si>
  <si>
    <t>(FORMULAR E IMPLEMENTAR) UN (1) PROGRAMA (PERMANENTE DE) ACOMPAÑAMIENTO (EN) EL PROCESO DE INCLUSIÓN DE NIÑOS(AS) CON NECESIDADES ESPECIALES  DEL MUNICIPIO.</t>
  </si>
  <si>
    <t>PROGRAMA PARA ACOMPAÑAR EL PROCESO DE INCLUSIÓN DE NIÑOS(AS) CON NECESIDADES ESPECIALES PERMANENTES DEL MUNICIPIO.</t>
  </si>
  <si>
    <t>UNA ALIANZA ESTRATÉGICAS CON LAS  INSTITUCIONES EDUCATIVAS DEL MUNICIPIO PARA GARANTIZAR LA EDUCACIÓN DE LOS NIÑOS(AS) CON NECESIDADES ESPECIALES PERMANENTE.</t>
  </si>
  <si>
    <t>ALIANZA ESTRATÉGICAS CON LAS  INSTITUCIONES EDUCATIVAS DEL MUNICIPIO PARA GARANTIZAR LA EDUCACIÓN DE LOS NIÑOS(AS) CON NECESIDADES ESPECIALES PERMANENTE</t>
  </si>
  <si>
    <t>REALIZAR 3 TALLERES DE SENSIBILIZACIÓN A LA COMUNIDAD EDUCATIVA Y EN GENERAL SOBRE LA REGLAMENTACIÓN Y DIRECTRICES DE LA INCLUSIÓN ESCOLAR</t>
  </si>
  <si>
    <t>NUMERO DE TALLERES DE SENSIBILIZACIÓN A LA COMUNIDAD EDUCATIVA Y EN GENERAL SOBRE LA REGLAMENTACIÓN Y DIRECTRICES DE LA INCLUSIÓN ESCOLAR</t>
  </si>
  <si>
    <t xml:space="preserve">PROGRAMA DE INCLUSIÓN  SOCIAL </t>
  </si>
  <si>
    <t>(FORMULAR E IMPLEMENTAR) UN  (1) PLAN DE FOMENTO (PARA) LA PRÁCTICA DE ACTIVIDADES CULTURALES, RECREATIVAS, SOCIALES PARA PERSONAS CON TODO TIPO DE NECESIDADES ESPECIALES.</t>
  </si>
  <si>
    <t xml:space="preserve">PLAN DE FOMENTO DE  LA PRÁCTICA DE ACTIVIDADES CULTURALES, RECREATIVAS, SOCIALES PARA PERSONAS CON TODO TIPO DE NECESIDADES ESPECIALES, FORMULADO E IMPLEMENTADO </t>
  </si>
  <si>
    <t>PLAN   DE ATENCIÓN Y APOYO A LA POBLACIÓNCON DISCAPACIDAD</t>
  </si>
  <si>
    <t>(FORMULAR E IMPLEMENTAR UN (1) PLAN (PARA LA) INCLUSIÓN SOCIAL (DIRIGIDO A) PERSONAS CON NECESIDADES ESPECIALES</t>
  </si>
  <si>
    <t>PLAN DE INCLUSIÓN SOCIAL DE PERSONAS CON NECESIDADES ESPECIALES, FORMULADO E IMPLEMENTADO</t>
  </si>
  <si>
    <t>(REALIZAR CUATRO) 4 TALLERES DE PREVENCIÓN DE RIESGO EN NECESIDADES ESPECIALES AL AÑO.</t>
  </si>
  <si>
    <t>NUMERO DE TALLERES DE PREVENCIÓN DE RIESGO EN NECESIDADES ESPECIALES AL AÑO.</t>
  </si>
  <si>
    <t>PLAN  DE ACTIVIDAD FISICA  CON   DE ADQUISICIÓN DE INSUMOS,
SUMINISTROS Y DOTACIÓN</t>
  </si>
  <si>
    <t>(FORMULAR E IMPLEMENTAR UN (1) PLAN PARA FOMENTAR  LA ACTIVIDAD FÍSICA (DIRIGIDO A) PERSONAS EN CONDICIÓN DE NECESIDADES ESPECIALES</t>
  </si>
  <si>
    <t>PLAN PARA FOMENTAR  LA ACTIVIDAD FÍSICA EN PERSONAS EN CONDICIÓN DE NECESIDADES ESPECIALES, FORMULADO E IMPLEMENTADO</t>
  </si>
  <si>
    <t>(FORMULAR E IMPLEMENTAR UN)  (1) PLAN DE  ASESORÍAS Y SEGUIMIENTOS EN ATENCIÓN INTEGRAL CON PARTICIPACIÓN COMUNITARIA  (DIRIGIDO) A PERSONAS EN CONDICIÓN DE NECESIDADES ESPECIALES Y A SUS FAMILIAS.</t>
  </si>
  <si>
    <t>UN PLAN DE  ASESORÍAS Y SEGUIMIENTOS EN ATENCIÓN INTEGRAL CON PARTICIPACIÓN COMUNITARIA  A PERSONAS EN CONDICIÓN DE NECESIDADES ESPECIALES Y A SUS FAMILIAS, FORMULADO E IMPLEMENTADO</t>
  </si>
  <si>
    <t>25% DE LAS MUJERES PARTICIPANDO EN  LAS ACTIVIDADES DEL SUBPROGRAMA DE MUJER Y GÉNERO</t>
  </si>
  <si>
    <t>PORCENTAJE DE LAS MUJERES PARTICIPANDO EN  LAS ACTIVIDADES DEL SUBPROGRAMA DE MUJER Y GÉNERO</t>
  </si>
  <si>
    <t xml:space="preserve">PROGRAMA   INTEGRAL DE  MUJER Y GENERO  </t>
  </si>
  <si>
    <t>REGLAMENTAR Y PONER EN FUNCIONAMIENTO EL CONSEJO CONSULTIVO DE MUJER.</t>
  </si>
  <si>
    <t>CONSEJO CONSULTIVO DE MUJER, REGLAMENTADO Y EN FUNCIONAMIENTO</t>
  </si>
  <si>
    <t xml:space="preserve">FORMULAR E IMPLEMENTAR UNA (1) POLÍTICA PÚBLICA DE LA MUJER Y EQUIDAD DE GÉNERO. </t>
  </si>
  <si>
    <t>POLÍTICA PÚBLICA DE MUJER Y EQUIDAD DE GÉNERO, FORMULADA E IMPLEMENTADA</t>
  </si>
  <si>
    <t xml:space="preserve">(FORMULAR E IMPLEMENTAR) UN  (1) PROYECTO PRODUCTIVO (DIRIGIDO A) ORGANIZACIONES O GRUPOS DE MUJERES DEL MUNICIPIO. </t>
  </si>
  <si>
    <t>PROYECTO PRODUCTIVO IMPLEMENTADO Y FORMULADO, PARA ORGANIZACIONES O GRUPOS DE MUJERES DEL MUNICIPIO., FORMULADA E IMPLEMENTADA</t>
  </si>
  <si>
    <t xml:space="preserve">(FORMULAR E IMPLEMENTAR) UN (1) PLAN DE CAPACITACIÓN PARA LA MUJER PRODUCTIVA CON ÉNFASIS EN APLICACIÓN DE TECNOLOGÍAS, TIC. </t>
  </si>
  <si>
    <t>UN PLAN DE CAPACITACIÓN PARA LA MUJER PRODUCTIVA CON ÉNFASIS EN APLICACIÓN DE TECNOLOGÍAS. TIC, FORMULADA E IMPLEMENTADA</t>
  </si>
  <si>
    <t>(FORMULAR E IMPLEMENTAR UN) PLAN DE CAPACITACIÓN PARA LA PARTICIPACIÓN ACTIVA DE LA MUJER,  EN ACTIVIDADES COMUNITARIAS.</t>
  </si>
  <si>
    <t>UN PLAN DE CAPACITACIÓN PARA LA PARTICIPACIÓN ACTIVA DE LA MUJER EN ACTIVIDADES COMUNITARIAS, FORMULADA E IMPLEMENTADA</t>
  </si>
  <si>
    <t xml:space="preserve">PROGRAMA SALUD SEXUAL Y REPRODUCTIVA EN ADOLESCENTES </t>
  </si>
  <si>
    <t>(FORMULAR E IMPLEMENTAR UN (1) PROGRAMA DE PREVENCIÓN PARA LA DISMINUCIÓN DEL EMBARAZO EN ADOLESCENTES Y DETECCIÓN OPORTUNA DE CÁNCER DE CUELLO UTERINO.</t>
  </si>
  <si>
    <t>UN PROGRAMA DE PREVENCIÓN PARA LA DISMINUCIÓN DEL EMBARAZO EN ADOLESCENTES Y DETECCIÓN OPORTUNA DE CÁNCER DE CUELLO UTERINO, FORMULADO E IMPLEMENTADO</t>
  </si>
  <si>
    <t xml:space="preserve">PROGRAMA  DE  ATENCIÓN  INTEGRAL A LA    MUJERES  PARA PREVENIR , GARANTIZAR, RESTABLECER Y REPARAR SUS DERECHOS  </t>
  </si>
  <si>
    <t>(GESTIONAR LA CREACIÓN DE UNA (1) RED DE MUJERES PARA LA PARTICIPACIÓN CIUDADANA, LA EQUIDAD DE GÉNERO Y LA NO VIOLENCIA CONTRA LA MUJER.</t>
  </si>
  <si>
    <t>RED DE MUJERES PARA LA PARTICIPACIÓN CIUDADANA, LA EQUIDAD DE GÉNERO Y LA NO VIOLENCIA CONTRA LA MUJER.</t>
  </si>
  <si>
    <t xml:space="preserve">ATENDER AL 100% DE HOGARES VICTIMAS DE CONFLICTO ARMADO </t>
  </si>
  <si>
    <t xml:space="preserve">PORCENTAJE DE HOGARES VICTIMAS DE CONFLICTO ARMADO ATENDIDOS  </t>
  </si>
  <si>
    <t xml:space="preserve">58 FAMILIAS </t>
  </si>
  <si>
    <t xml:space="preserve">100% DE LAS FAMILIAS VICTIMAS DEL CONFLICTO ARMADO ATENDIDAS </t>
  </si>
  <si>
    <t xml:space="preserve">PROGRAMA  DE ACCIONES HUMANITARIAS </t>
  </si>
  <si>
    <t>ATENDER DURANTE EL CUATRIENIO AL 100% DE LAS PVCA QUE SOLICITEN A TRAVÉS DEL CTJT MERCADOS Y KIT  DE ASEO</t>
  </si>
  <si>
    <t>PORCENTAJE DE LA PVCA ATENDIDA, QUE SOLICITEN A TRAVÉS DEL CTJT MERCADOS Y KIT  DE ASEO</t>
  </si>
  <si>
    <t>DAR AUXILIO FUNERARIO AL 100% DE LAS FAMILIAS DE LA POBLACIÓN VÍCTIMA PVCA, QUE LO REQUIERAN.</t>
  </si>
  <si>
    <t xml:space="preserve">PORCENTAJE DE LAS FAMILIAS DE LA POBLACIÓN VÍCTIMA PVCA APOYADAS CON AUXILIO FUNERARIO </t>
  </si>
  <si>
    <t>GARANTIZAR LA INCLUSIÓN DEL 100% DE LA POBLACIÓN VÍCTIMA QUE REQUIERA AFILIACIÓN AL RÉGIMEN SUBSIDIADO DE SALUD</t>
  </si>
  <si>
    <t>PORCENTAJE DE LA POBLACIÓN VÍCTIMA AFILIADA AL RÉGIMEN SUBSIDIADO DE SALUD</t>
  </si>
  <si>
    <t xml:space="preserve">LA GESTIÓN PARA EL DESARROLLO OPERATIVO Y FUNCIONAL DEL PNSP </t>
  </si>
  <si>
    <t>INCLUIR AL 100% DE LA POBLACIÓN VÍCTIMA DEL CONFLICTO ARMADO EN LOS PROGRAMAS DE PREVENCIÓN DE LA ENFERMEDAD Y PROMOCIÓN DE LA SALUD, POR ENFOQUE DIFERENCIAL (NIÑOS, NIÑAS, MUJERES, ADOLESCENTES, ADULTO MAYOR, TENÍAS, ETC.)</t>
  </si>
  <si>
    <t>PORCENTAJE DE LA POBLACIÓN VÍCTIMA DEL CONFLICTO ARMADO, INCLUIDA EN LOS PROGRAMAS DE PREVENCIÓN DE LA ENFERMEDAD Y PROMOCIÓN DE LA SALUD, POR ENFOQUE DIFERENCIAL (NIÑOS, NIÑAS, MUJERES, ADOLESCENTES, ADULTO MAYOR, TENÍAS, ETC.)</t>
  </si>
  <si>
    <t xml:space="preserve">PROGRAMA DE ATENCION
INTEGRAL A LA PRIMERA
INFANCIA </t>
  </si>
  <si>
    <t>(INCLUIR AL 100% DE LA POBLACIÓN EXISTENTE, ENTRE 0 Y 7 AÑOS DE EDAD, VÍCTIMA DEL CONFLICTO ARMADO, EN LOS ESQUEMAS DE VACUNACIÓN COMPLETA</t>
  </si>
  <si>
    <t>PORCENTAJE DE LOS NIÑOS DE LA POBLACIÓN VÍCTIMA DEL CONFLICTO ARMADO, ENTRE 0 Y 7 AÑOS, CON ESQUEMA DE VACUNACIÓN COMPLETA</t>
  </si>
  <si>
    <t>PROGRAMA   NUTRICIÓN  PARA LA POBLACION  VICTIMA</t>
  </si>
  <si>
    <t xml:space="preserve">GARANTIZAR LA INCLUSIÓN DEL 100% DE LA POBLACIÓN VÍCTIMA  EN EL PROGRAMA DE SEGURIDAD ALIMENTARIA </t>
  </si>
  <si>
    <t xml:space="preserve">PORCENTAJE DE LA POBLACIÓN VÍCTIMA  EN EL PROGRAMA DE SEGURIDAD ALIMENTARIA </t>
  </si>
  <si>
    <t>ATENDER AL 100% DE LOS NIÑOS Y NIÑAS MENORES DE CINCO AÑOS EN RIESGO DE DESNUTRICIÓN EN LOS PROGRAMAS DE NUTRICIÓN MUNICIPAL</t>
  </si>
  <si>
    <t>PORCENTAJE DE NIÑOS Y NIÑAS MENORES DE CINCO AÑOS EN RIESGO DE DESNUTRICIÓN, ATENDIDOS  EN LOS PROGRAMAS DE NUTRICIÓN MUNICIPAL</t>
  </si>
  <si>
    <t>(100%) DE LOS NIÑOS Y JÓVENES (ENTRE 5 A 17 AÑOS DE LA PVCA) ASISTEN REGULARMENTE A UN NIVEL DE EDUCACIÓN FORMAL (5 A 17 AÑOS)</t>
  </si>
  <si>
    <t>PORCENTAJE DE NIÑOS Y JÓVENES  (ENTRE 5 A 17 AÑOS DE LA PVCA) QUE ASISTEN REGULARMENTE A UN NIVEL DE EDUCACIÓN FORMAL</t>
  </si>
  <si>
    <t xml:space="preserve">PROGRAMA DE APOYO  A LA  EDUCACION  PARA LA POBLACION  VICTIMA </t>
  </si>
  <si>
    <t>INCLUSIÓN EN LOS PROGRAMAS DE EDUCACIÓN  DEL 100% DE LA POBLACIÓN VÍCTIMA MAYOR DE 18 AÑOS  QUE LO REQUIERA</t>
  </si>
  <si>
    <t xml:space="preserve">PORCENTAJE DE PVCA MAYOR DE 18 AÑOS QUE LO REQUIERAN, INCLUIDAS EN LOS PROGRAMAS DE EDUCACIÓN  </t>
  </si>
  <si>
    <t>INCLUIR AL 100% DE LA POBLACIÓN VÍCTIMA, EN EDAD ESCOLAR EN EL PROGRAMA DE TRANSPORTE ESCOLAR</t>
  </si>
  <si>
    <t>PORCENTAJE DE LA POBLACIÓN VÍCTIMA, EN EDAD ESCOLAR, INCLUIDA EN EL PROGRAMA DE TRANSPORTE ESCOLAR</t>
  </si>
  <si>
    <t xml:space="preserve">PROGRAMA DE ALIMENTACIÓN  ESCOLAR   PARA LA POBLACION  VICTIMA </t>
  </si>
  <si>
    <t>INCLUIR AL 100% DE LA POBLACIÓN VÍCTIMA, (EXISTENTE EN EL MUNICIPIO) EN EDAD ESCOLAR EN EL PROGRAMA DE RESTAURANTES ESCOLARES</t>
  </si>
  <si>
    <t>INCLUIR AL 100% DE LA POBLACIÓN VÍCTIMA, EN EDAD ESCOLAR EN EL PROGRAMA DE RESTAURANTES ESCOLARES</t>
  </si>
  <si>
    <t>PROGRAMA  ATENCIÓN INTEGRAL  A LA DISCAPACIDAD  PVCA</t>
  </si>
  <si>
    <t>BRINDAR APOYO CON AYUDAS TÉCNICAS AL 100% DE LA POBLACIÓN VÍCTIMA DEL CONFLICTO ARMADO EN CONDICIÓN DE DISCAPACIDAD QUE LO REQUIERA</t>
  </si>
  <si>
    <t>PROGRAMA  DE IDENTIFICACIÓN   DE LA POBLACIÓN  PVCA</t>
  </si>
  <si>
    <t>(GESTIONAR ACCIONES INTERADMINISTRATIVAS PARA QUE EL) 100% DE LA POBLACIÓN VÍCTIMA CUENTA CON IDENTIFICACIÓN (CÉDULA, TARJETA DE IDENTIDAD, REGISTRO CIVIL, LIBRETA MILITAR)</t>
  </si>
  <si>
    <t>100% DE LA POBLACIÓN VÍCTIMA CUENTA CON IDENTIFICACIÓN (CÉDULA, TARJETA DE IDENTIDAD, REGISTRO CIVIL, LIBRETA MILITAR)</t>
  </si>
  <si>
    <t xml:space="preserve">PROGRAMA  DE  AGUA POTABLE Y SANEAMIENTO BÁSICO </t>
  </si>
  <si>
    <t>GARANTIZAR EL ACCESO AL 100% DE LA POBLACIÓN VICTIMA DEL CONFLICTO ARMADO A LOS SERVICIOS DOMICILIARIOS BÁSICOS ( ACUEDUCTO)</t>
  </si>
  <si>
    <t>PORCENTAJE DE ACCESO GARANTIZADO</t>
  </si>
  <si>
    <t xml:space="preserve">GARANTIZAR EL ACCESO AL 100% DE LA POBLACIÓN VICTIMA DEL CONFLICTO ARMADO A LOS SERVICIOS DOMICILIARIOS BÁSICOS ( ALCANTARILLADO) </t>
  </si>
  <si>
    <t>GARANTIZAR EL ACCESO AL 100% DE LA POBLACIÓN VICTIMA DEL CONFLICTO ARMADO A LOS SERVICIOS DOMICILIARIOS BÁSICOS            ( RECOLECCIÓN DE BASURAS)</t>
  </si>
  <si>
    <t>PROGRAMA DE  DESARROLLO Y PRÁCTICA DEL DEPORTE, LA RECREACIÓN Y EL APROVECHAMIENTO DEL TIEMPO LIBRE</t>
  </si>
  <si>
    <t>INCLUIR AL 100% DE LA POBLACIÓN VÍCTIMA DEL CONFLICTO ARMADO (EXISTENTE EN EL MUNICIPIO), EN LOS PROGRAMAS RECREATIVOS Y DEPORTIVOS MUNICIPALES</t>
  </si>
  <si>
    <t>PORCENTAJE DE LA POBLACIÓN VÍCTIMA DEL CONFLICTO ARMADO, INCLUIDA EN LOS PROGRAMAS RECREATIVOS Y DEPORTIVOS MUNICIPALES</t>
  </si>
  <si>
    <t xml:space="preserve"> PROGRAMAS Y PROYECTOS ARTÍSTICOS Y CULTURALES </t>
  </si>
  <si>
    <t>INCLUSIÓN DEL 100% DE LA POBLACIÓN VÍCTIMA DEL CONFLICTO ARMADO, EN LOS PROGRAMAS CULTURALES MUNICIPALES</t>
  </si>
  <si>
    <t>PORCENTAJE DE LA POBLACIÓN VÍCTIMA DEL CONFLICTO ARMADO, INCLUIDA EN LOS PROGRAMAS CULTURALES MUNICIPALES</t>
  </si>
  <si>
    <t xml:space="preserve"> PROGRAMAS  DE  VIVIENDA DIGNA  PARA ATENDER Y APOYAR A LA POBLACIÓN  PVCA</t>
  </si>
  <si>
    <t xml:space="preserve">GESTIONAR Y APOYAR PROYECTOS   PARA LA GENERACIÓN DE VIVIENDA PARA LA POBLACIÓN VÍCTIMA DEL CONFLICTO ARMADO PARA LA POBLACIÓN  QUE LA REQUIERA </t>
  </si>
  <si>
    <t>GESTIONAR Y APOYAR PROYECTOS   PARA LA GENERACIÓN DE VIVIENDA PARA LA POBLACIÓN VÍCTIMA DEL CONFLICTO ARMADO</t>
  </si>
  <si>
    <t xml:space="preserve">PROGRAMA  DE DESARROLLO ECONOMICO LOCAL </t>
  </si>
  <si>
    <t>APOYAR Y VINCULAR AL 100% DE LA POBLACIÓN ECONÓMICAMENTE ACTIVA EN PROGRAMAS DE CAPACITACIÓN  PARA LA CREACIÓN DE EMPRESAS Y GENERACIÓN DE MANO DE OBRA CALIFICADA</t>
  </si>
  <si>
    <t>PORCENTAJE DE LA POBLACIÓN ECONÓMICAMENTE ACTIVA, APOYADA E INCLUIDA  EN PROGRAMAS DE CAPACITACIÓN  PARA LA CREACIÓN DE EMPRESAS Y GENERACIÓN DE MANO DE OBRA CALIFICADA</t>
  </si>
  <si>
    <t xml:space="preserve">PROGRAMA  DE GESTION SOCIAL PARA LA ATENCIÓN  DE LA POBLACIÓN VICTIMA </t>
  </si>
  <si>
    <t>ATENDER AL 100% DE LA POBLACIÓN VÍCTIMA DEL CONFLICTO ARMADO, QUE REQUIERA ASISTENCIA JURÍDICA ORIENTADA A LA PROTECCIÓN DE LOS DERECHOS</t>
  </si>
  <si>
    <t>PORCENTAJE DE LA POBLACIÓN VÍCTIMA DEL CONFLICTO ARMADO, QUE REQUIERA ASISTENCIA JURÍDICA ORIENTADA A LA PROTECCIÓN DE LOS DERECHOS</t>
  </si>
  <si>
    <t>AVANZAR (GESTIÓN)  DURANTE EL CUATRIENIO EN LA LEGALIZACIÓN Y TITULACIÓN DE PREDIOS AL 100% DE LA POBLACIÓN VÍCTIMA DEL CONFLICTO ARMADO QUE LO REQUIERA</t>
  </si>
  <si>
    <t>AVANZAR DURANTE EL CUATRIENIO EN LA LEGALIZACIÓN Y TITULACIÓN DE PREDIOS AL 100% DE LA POBLACIÓN VÍCTIMA DEL CONFLICTO ARMADO QUE LO REQUIERA</t>
  </si>
  <si>
    <t>(GESTIONAR LA IDENTIFICACIÓN Y CARACTERIZACIÓN DEL)  100% DE LA POBLACIÓN VÍCTIMAS DEL CONFLICTO ARMADO POR HECHO VICTIMÍZANTE</t>
  </si>
  <si>
    <t>PORCENTAJE DE PVCA IDENTIFICADA Y CARACTERIZADA POR HECHO VICTIMÍZANTE</t>
  </si>
  <si>
    <t>ELABORAR MAPA DE RIESGOS MUNICIPAL</t>
  </si>
  <si>
    <t>UN MAPA DE RIESGOS MUNICIPAL</t>
  </si>
  <si>
    <t>REALIZAR UNA ACTUALIZACIÓN ANUAL AL MAPA DE RIESGOS</t>
  </si>
  <si>
    <t>ACTUALIZACIÓN ANUAL AL MAPA DE RIESGOS</t>
  </si>
  <si>
    <t>FORTALECIMIENTO DE LOS SISTEMAS DE INFORMACIÓN MUNICIPAL QUE PERMITAN LA INCLUSIÓN Y REGISTRO DEL 100%  DE LA POBLACIÓN VÍCTIMA PERMITIENDO SU CARACTERIZACIÓN</t>
  </si>
  <si>
    <t>SISTEMAS DE INFORMACIÓN MUNICIPAL QUE PERMITAN LA INCLUSIÓN Y REGISTRO DEL 100%  DE LA POBLACIÓN VÍCTIMA PERMITIENDO SU CARACTERIZACIÓN</t>
  </si>
  <si>
    <t>PLAN DE GARANTÍAS DEL GOCE EFECTIVO DE LOS DERECHOS AL 100% DE LA POBLACIÓN VÍCTIMA DEL CONFLICTO ARMADO</t>
  </si>
  <si>
    <t>PORCENTAJE DE PVCA CON EL GOCE EFECTIVO DE LOS DERECHOS</t>
  </si>
  <si>
    <t>12% DE FAMILIAS EXISTENTES EN EL MUNICIPIO, ATENDIDAS EN EL PERIODO CON LOS PROGRAMAS DE ATENCIÓN INTEGRAL A LA FAMILIA</t>
  </si>
  <si>
    <t>PORCENTAJE DE FAMILIAS EXISTENTES EN EL MUNICIPIO, ATENDIDAS EN EL PERIODO CON LOS PROGRAMAS DE ATENCIÓN INTEGRAL A LA FAMILIA</t>
  </si>
  <si>
    <t xml:space="preserve">TALENTO HUMANO QUE DESARROLLA FUNCIONES DE CARÁCTER OPERATIVO </t>
  </si>
  <si>
    <t>AJUSTAR  EL CONSEJO DE POLÍTICA SOCIAL  (COMPOS) CON LA ESTRUCTURA ADMINISTRATIVA MUNICIPAL A PARTIR DEL PRIMER AÑO.</t>
  </si>
  <si>
    <t xml:space="preserve"> CONSEJO DE POLÍTICA SOCIAL  (COMPOS) CON LA ESTRUCTURA ADMINISTRATIVA MUNICIPAL </t>
  </si>
  <si>
    <t xml:space="preserve">26. 449 habitantes </t>
  </si>
  <si>
    <t xml:space="preserve">IMPLEMENTAR EL APOYO A 30 MADRES CABEZA DE HOGAR DE NIVEL 1 DEL SISBEN, QUE TENGAN NIÑOS MENORES DE 12 AÑOS EN PROGRAMAS DE NUTRICIÓN. </t>
  </si>
  <si>
    <t xml:space="preserve">NUMERO DE MADRES CABEZA DE HOGAR DE NIVEL 1 DEL SISBEN, QUE TENGAN NIÑOS MENORES DE 12 AÑOS EN PROGRAMAS DE NUTRICIÓN, APOYADAS </t>
  </si>
  <si>
    <t>BENEFICIAR A 30 FAMILIAS A TRAVÉS DE LA  ESCUELA PARA FAMILIAS (ICBF).</t>
  </si>
  <si>
    <t>NUMERO DE FAMILIAS BENEFICIADAS A TRAVÉS DE LA  ESCUELA PARA FAMILIAS (ICBF).</t>
  </si>
  <si>
    <t xml:space="preserve">4203 familias </t>
  </si>
  <si>
    <t xml:space="preserve">PROGRAMAS  DE FAMILIAS EN ACCIÓN 
PARA LA SUPERACIÓN DE LA
POBREZA EXTREMA
</t>
  </si>
  <si>
    <t xml:space="preserve">(IMPLEMENTAR Y EJECUTAR UN 1) PROGRAMA FAMILIAS EN ACCIÓN </t>
  </si>
  <si>
    <t>PROGRAMA FAMILIAS EN ACCIÓN IMPLEMENTADO Y EJECUTADO.</t>
  </si>
  <si>
    <t xml:space="preserve">                    </t>
  </si>
  <si>
    <t xml:space="preserve">PROGRAMAS 
PARA LA SUPERACIÓN DE LA
POBREZA EXTREMA EN EL
MARCO DE LA RED JUNTOS
</t>
  </si>
  <si>
    <t>(IMPLEMENTAR Y EJECUTAR) UN (1) PROGRAMA DE ATENCIÓN A LAS FAMILIAS EN POBREZA EXTREMA, RED UNIDOS</t>
  </si>
  <si>
    <t>UN PROGRAMA DE ATENCIÓN A LAS FAMILIAS EN POBREZA EXTREMA, RED UNIDOS, IMPLEMENTADO Y EJECUTADO</t>
  </si>
  <si>
    <t xml:space="preserve">102 personas </t>
  </si>
  <si>
    <t xml:space="preserve">PROGRAMA  DE  ATENCIÓN  A LAS  FAMILIA, PARA PREVENIR , GARANTIZAR, RESTABLECER Y REPARAR SUS DERECHOS </t>
  </si>
  <si>
    <t>(FORMULAR E IMPLEMENTAR UN (1) PLAN (PARA LA)  REDUCCIÓN DE LA VIOLENCIA AL INTERIOR DE LAS FAMILIAS, EN ESPECIAL CONTRA LAS MUJERES</t>
  </si>
  <si>
    <t>PLAN DE REDUCCIÓN DE LA VIOLENCIA AL INTERIOR DE LAS FAMILIAS, EN ESPECIAL CONTRA LAS MUJERES</t>
  </si>
  <si>
    <t>PROGRAMAS 
PARA LA SUPERACIÓN DE LA
POBREZA EXTREMA EN EL
MARCO DE LA RED JUNTOS</t>
  </si>
  <si>
    <t>(FORMULAR E IMPLEMENTAR EL) PROGRAMA PARA (LA ATENCIÓN A LAS) FAMILIAS EN POBREZA Y POBREZA EXTREMA</t>
  </si>
  <si>
    <t>PROGRAMA PARA FAMILIAS EN POBREZA Y POBREZA EXTREMA</t>
  </si>
  <si>
    <t xml:space="preserve">15% habitantes beneficiados con la disponibilidad de escenarios para la práctica deportiva y aprovechamiento del tiempo libre. </t>
  </si>
  <si>
    <t>Numero de escenarios deportivos disponanibles para la comunidad.</t>
  </si>
  <si>
    <t>Recreación, Deporte y Aprovechamiento del Tiempo Libre.</t>
  </si>
  <si>
    <t xml:space="preserve">TERMINAR (AL 100%) EL COMPLEJO DEPORTIVO MUNICIPAL   </t>
  </si>
  <si>
    <t xml:space="preserve">NÚMERO DE COMPLEJOS </t>
  </si>
  <si>
    <t>SECRETARIA DE OBRAS PÚBLICAS</t>
  </si>
  <si>
    <t>GESTIONAR RECURSOS PARA LA (CONSTRUCCIÓN DE) CUATRO CUBIERTAS PARA CANCHAS DEPORTIVAS EN EL SECTOR RURAL</t>
  </si>
  <si>
    <t xml:space="preserve">NÚMERO DE CUBIERTAS CONSTRUIDAS  </t>
  </si>
  <si>
    <t>(REALIZAR EL) MANTENIMIENTO (RUTINARIO AL 100% DE) LOS ESCENARIOS DEPORTIVOS.</t>
  </si>
  <si>
    <t>NÚMERO  DE MANTENIMIENTOS REALIZADOS,</t>
  </si>
  <si>
    <t xml:space="preserve">(REALIZAR LA) DOTACIÓN AL 100% EQUIPAMIENTO DEPORTIVO </t>
  </si>
  <si>
    <t>NÚMERO DE   DOTACIONES ENTREGADAS</t>
  </si>
  <si>
    <t xml:space="preserve">SECRETARIA DE EDUCACIÓN                   </t>
  </si>
  <si>
    <t>23% de la población incluida en las prácticas deportivas y aprovechamiento del tiempo libre</t>
  </si>
  <si>
    <t xml:space="preserve">Numero  de personas que participan  en  prácticas  deportivas y aprovechamiento del tiempo libre </t>
  </si>
  <si>
    <t xml:space="preserve">CREAR LA ASOCIACIÓN MUNICIPAL DEL  DEPORTE </t>
  </si>
  <si>
    <t>NUMERO DE ASOCIACIONES CREADAS</t>
  </si>
  <si>
    <t xml:space="preserve">(REALIZAR EL) CENSO DE CLUBES Y ESCUELAS DEPORTIVAS, (LOCALIZADAS EN EL MUNICIPIO DE LA CALERA). </t>
  </si>
  <si>
    <t xml:space="preserve">NUMERO DE CENSOS REALIZADOS </t>
  </si>
  <si>
    <t>(FORMULAR E IMPLEMENTAR UN) PLAN DE  CAPACITACIONES  EN EL ÁREA DEPORTIVA PARA  LAS PERSONAS VINCULADAS AL DEPORTE.</t>
  </si>
  <si>
    <t xml:space="preserve">NUMERO DE PLANES IMPLEMENTADOS </t>
  </si>
  <si>
    <t xml:space="preserve">(REALIZAR ANUALMENTE) PLAN   DE  JUEGOS INTERCOLEGIADOS FASE MUNICIPAL </t>
  </si>
  <si>
    <t>NUMERO DE  JUEGOS INTERCOLEGIADOS REALIZADOS</t>
  </si>
  <si>
    <t>(FORMULAR E IMPLEMENTAR EL PROGRAMA) SEMILLERO DEPORTIVO PARA (FOMENTAR EL) ALTO RENDIMIENTO DE LOS DEPORTISTAS CALERUNOS.</t>
  </si>
  <si>
    <t xml:space="preserve">NUMERO DE PROGRAMAS  ESTABLECIDOS </t>
  </si>
  <si>
    <t>(REALIZAR) DIEZ (10) EVENTOS RECREACIONALES Y (/O)  DEPORTIVOS (CADA) AÑO.</t>
  </si>
  <si>
    <t xml:space="preserve">NUMERO DE EVENTOS  DEPORTIVOS REALIZADOS </t>
  </si>
  <si>
    <t>20% más de habitantes inscritos para participar en las escuelas  de formación deportivas</t>
  </si>
  <si>
    <t>Numero  de   habitantes inscritos en las escuelas  de formación deportiva</t>
  </si>
  <si>
    <t>(DESARROLLAR EL PROGRAMA DE ESCUELAS DE FORMACIÓN DEPORTIVA MEDIANTE EL OFRECIMIENTO  DE MÍNIMO  800 CUPOS)</t>
  </si>
  <si>
    <t xml:space="preserve">Numero  de inscritos al programa  de  escuelas de formación deportiva </t>
  </si>
  <si>
    <t>(DESARROLLAR EL  PROGRAMA DE EDUCACIÓN DEPORTIVA MEDIANTE EL OFRECIMIENTO DE) QUINCE (15) ESCUELAS DE FORMACIÓN DEPORTIVA</t>
  </si>
  <si>
    <t xml:space="preserve">NUMERO  DE PERSONAS INSCRITAS AL PROGRAMA DE EDUCACIÓN DEPORTIVA </t>
  </si>
  <si>
    <t xml:space="preserve">(DESARROLLAR EL PROGRAMA DE ESCUELAS DE FORMACIÓN DEPORTIVA MEDIANTE EL OFRECIMIENTO DE) 200 CUPOS EN EL SECTOR RURAL.                                                                         </t>
  </si>
  <si>
    <t xml:space="preserve">NUMERO DE PERSONAS DEL SECTOR RURAL INSCRITAS  EN LAS ESCUELAS DE FORMACIÓN DEPORTIVA </t>
  </si>
  <si>
    <t>12% de los habitantes participando en las actividades realizadas del subprograma de promoción y eventos recreo deportivos</t>
  </si>
  <si>
    <t xml:space="preserve">Numero de  habitantes incritos en el subprogrma  de promoción  y eventos recreo deportivos </t>
  </si>
  <si>
    <t xml:space="preserve">(REALIZAR) OCHO (8) EVENTOS DE  VACACIONES RECREO DEPORTIVAS DURANTE EL PERIODO. </t>
  </si>
  <si>
    <t xml:space="preserve">NUMERO DE VACACIONES RECREO DEPORTIVAS REALIZADAS </t>
  </si>
  <si>
    <t>(REALIZAR) DIEZ (10) EVENTOS RECREATIVOS Y EXHIBICIONES DEPORTIVAS AL AÑO.</t>
  </si>
  <si>
    <t>NUMERO  EVENTOS RECREATIVOS Y  EXHBICIONES DEPORTIVAS REALIZADOS EN EL AÑO.</t>
  </si>
  <si>
    <t>REALIZAR (JORNADAS) DE ACTIVIDAD FÍSICA CUATRO (4) VECES POR MES DURANTE TODO EL AÑO.</t>
  </si>
  <si>
    <t xml:space="preserve">NUMERO DE ACTIVIDAD FISICA  REALIZADAS </t>
  </si>
  <si>
    <t>REALIZAR LA CELEBRACIÓN DEL DÍA DEL NIÑO ANUALMENTE.</t>
  </si>
  <si>
    <t>NUMERO  DE CELEBRACION  DEL DIA  DEL NIÑO REALIZADAS EN EL AÑO.</t>
  </si>
  <si>
    <t>90 % de los bienes culturales mantenidos</t>
  </si>
  <si>
    <t xml:space="preserve">Numero  de  mantenimientos realizados a los bienes culturales </t>
  </si>
  <si>
    <t xml:space="preserve">Cultura </t>
  </si>
  <si>
    <t xml:space="preserve">Formular e implementar un programa de mantenimiento y adecuación (para el 90%) de los bienes culturales existentes. </t>
  </si>
  <si>
    <t>NUMERO DE PROGRAMAS  DE MANTENIMIENTOS
IMPLEMENTADOS.</t>
  </si>
  <si>
    <t xml:space="preserve">SECRETARIA DE OBRAS PÚBLICAS </t>
  </si>
  <si>
    <t>(Formular e implementar un programa de) restauración de la Capilla (de la Plazoleta de la Casa de gobierno), en el periodo</t>
  </si>
  <si>
    <t>NUMERO DE  BIBLIOTCAS   VINCULADOS  A LA RED DE   BIBLIOTECAS  MUNICIPALES.</t>
  </si>
  <si>
    <t>(Gestionar)  un convenio para ampliar la infraestructura cultural del Municipio.</t>
  </si>
  <si>
    <t>NUMERO  DE PROGRAMAS  DE RESTAURACION DE LA CAPILLA  REALIZADOS</t>
  </si>
  <si>
    <t>Dotar con materiales y elementos para el desarrollo de los procesos y programas del ámbito cultural.</t>
  </si>
  <si>
    <t xml:space="preserve">NUMERO DE CONVENIOS GENERADOS </t>
  </si>
  <si>
    <t>(Formular) un Plan de riesgo municipal para la infraestructura municipal de cultura</t>
  </si>
  <si>
    <t xml:space="preserve">NUMERO DE DOTACIONES  REALIZADAS </t>
  </si>
  <si>
    <t>(Vincular a) 600 personas en los procesos de formación  de la Escuela musical y artística TUNJAQUE.</t>
  </si>
  <si>
    <t>Numero  de  jovenes participantes de la escuela de formacón musical</t>
  </si>
  <si>
    <t xml:space="preserve">Vincular 100 jóvenes de la población, en procesos de formación musical  cada año                  </t>
  </si>
  <si>
    <t xml:space="preserve">Numero de  biblitecas  vinculadas a la red de  bibliotecas </t>
  </si>
  <si>
    <t>Vincular 20 personas cada año, en  programas de formación en el área de danza y música, metodologías y esquemas de inclusión para población en situación de discapacidad.</t>
  </si>
  <si>
    <t xml:space="preserve">NUMERO DE PROGRAMAS  REALIZADOS </t>
  </si>
  <si>
    <t>(Formular e implementar) (3) tres programas de promoción y divulgación (cultural y artística)</t>
  </si>
  <si>
    <t xml:space="preserve">NUMERO DE PLANES FORMULADOS </t>
  </si>
  <si>
    <t>Escuela Musical y  Artística “Tunjaque” en funcionamiento como integralidad de las artes (Música, Danza, Teatro, Artes plásticas, literatura,  Medios Audiovisuales y formación en liderazgo participación y gestión de proyectos</t>
  </si>
  <si>
    <t xml:space="preserve">Numero de escuelas musica y artiscicas implementadas </t>
  </si>
  <si>
    <t>(Invitar a) cinco (5) grupos artísticos locales en cada año participando en el festival artístico cultural el “Patiasado”</t>
  </si>
  <si>
    <t>NUMERO DE PERSONAS  INSCRITAS EN LA ESCUELA DE FORMACIÓN</t>
  </si>
  <si>
    <t>Ejecutar 2 procesos de formación musical con población vulnerable para la práctica artística de nuevas tendencias y propuestas artísticas urbanas.</t>
  </si>
  <si>
    <t>Numero de procesos de  formación musical    realizadas para la  población vulnerable.</t>
  </si>
  <si>
    <t xml:space="preserve">(Formular e implementar) (2) dos programas de promoción y divulgación a través de Radio y prensa cultural. </t>
  </si>
  <si>
    <t>NUMERO DE  JOVENES  VINCULADOS  EN LAS ESCUELAS  DE FORMACIÓN MUSICAL</t>
  </si>
  <si>
    <t>2 programas de formación en el área de danza y música, metodologías y esquemas de inclusión para población en situación de discapacidad.</t>
  </si>
  <si>
    <t xml:space="preserve">Numero  de programas  de formacion  desarrollados </t>
  </si>
  <si>
    <t>(Formular e implementar) un programa de concertación y estímulos a través de la Estampilla Pro cultura del Municipio, cofinanciando dos proyectos al año.</t>
  </si>
  <si>
    <t>NUMERO DE PERSONAS VINCULADAS A PROGRAMAS  DE  DANZA Y MÚSICA.</t>
  </si>
  <si>
    <t>Asistencia de 50% de los habitantes del municipio participando de los eventos culturales y artísticos del municipio, durante el periodo.</t>
  </si>
  <si>
    <t xml:space="preserve">Numero de partaticipacion de la población en los eventos culturales. </t>
  </si>
  <si>
    <t>Crear la red de bibliotecas Municipales, vinculado (15) (quince) bibliotecas.</t>
  </si>
  <si>
    <t xml:space="preserve">NUMERO DE PROGRAMAS  IMPLEMENTADOS </t>
  </si>
  <si>
    <t xml:space="preserve">(Realizar) (1) un inventario y registro del Patrimonio cultural Municipal </t>
  </si>
  <si>
    <t>NUMERO DE  GRUPOS PARTICIPANTES  EN LOS FESTIVALES ARTISTICOS.</t>
  </si>
  <si>
    <t>Realizar el (1) registro (para la ) identificación de creadores y gestores culturales en el Municipio.</t>
  </si>
  <si>
    <t>NUMERO DE PROGRAMAS  IMPLEMENTADOS  POR AÑO.</t>
  </si>
  <si>
    <r>
      <rPr>
        <sz val="11"/>
        <color indexed="8"/>
        <rFont val="Calibri"/>
        <family val="2"/>
      </rPr>
      <t xml:space="preserve">Realizar dos (2)  publicaciones, cada una de 1000 ejemplares, con contenidos artísticos y culturales,   que incluyan historia de vida, a través de lo artístico y cultural.   </t>
    </r>
    <r>
      <rPr>
        <b/>
        <sz val="11"/>
        <color indexed="8"/>
        <rFont val="Calibri"/>
        <family val="2"/>
      </rPr>
      <t xml:space="preserve">                             (Por favor señalar la periodicidad de las publicaciones) </t>
    </r>
  </si>
  <si>
    <t>NUMERO DE ESTIMULOS CUULTURALES ENTREGADOS.</t>
  </si>
  <si>
    <t xml:space="preserve">Crear (e implementar el) Consejo Municipal de Cultura. </t>
  </si>
  <si>
    <t>NUMERO  DE  BIBLIOTECAS   INSCRITAS  A  LA RED DE  BIBLIOTECAS  MUNICIPALES.</t>
  </si>
  <si>
    <t>15% de la población informada de la investigaciones realizadas sobre el patrimonio histórico, arquitectónico, natural y paisajístico del municipio</t>
  </si>
  <si>
    <t xml:space="preserve">Numero de  conocimiento sobre las investigaciones realizadas en el municipio </t>
  </si>
  <si>
    <t>Crear plan Municipal de cultura que contemple Políticas Públicas culturales.</t>
  </si>
  <si>
    <t>NUMERO DE INVENTARIOS REALIZADOS.</t>
  </si>
  <si>
    <t>Garantizar el acceso a un empleo digno a 5,23% de la población productiva del municipio,  través del bolsa de empleo</t>
  </si>
  <si>
    <t>Numero   de personas  con  empleo  digno</t>
  </si>
  <si>
    <t>La Calera Competitiva, Empleo Productivo</t>
  </si>
  <si>
    <t>(CAPACITAR A) 1500 PERSONAS EN (EDUCACIÓN PARA EL TRABAJO Y DESARROLLO HUMANO)</t>
  </si>
  <si>
    <t>NUMERO DE PERSONAS  CAPACITADAS.</t>
  </si>
  <si>
    <t>UNIDAD DESARROLLO ECONOMICO Y TURISTICO</t>
  </si>
  <si>
    <t>(INCREMENTAR LA) OFERTA  DE EMPLEO PARA 500 PERSONAS EN EL PERIODO</t>
  </si>
  <si>
    <t xml:space="preserve">NUMERO DE AUMENTO DE LA OFERTA DE EMPLEO </t>
  </si>
  <si>
    <t>CREAR  LA BOLSA DE EMPLEO   Y GARANTIZAR SU OPERACIÓN.</t>
  </si>
  <si>
    <t xml:space="preserve">NUMERO DE   BOLSAS DE EMPLEO ESTABLECIDAS </t>
  </si>
  <si>
    <t>Incluir al 10% de la población en las actividades de formación, capacitación y de promoción turística del Municipio</t>
  </si>
  <si>
    <t>Numero de personas  incluidas y  capacitadas en programas de  formación.</t>
  </si>
  <si>
    <t>La Calera Turística</t>
  </si>
  <si>
    <t>(IMPLEMENTAR  Y DESARROLLAR) 10 ALOJAMIENTOS CON ENFOQUE ECO Y AGRO TURÍSTICO PRESTANDO EL SERVICIO</t>
  </si>
  <si>
    <t>NUMERO  DE  ALOJAMINETOS  CREADOS.</t>
  </si>
  <si>
    <t xml:space="preserve">FOMENTAR LA EMPLEABILIDAD EN EL SECTOR TURÍSTICO EN 200 PUESTOS DE TRABAJO FORMAL DIRIGIDOS A LA POBLACIÓN CALERUNA </t>
  </si>
  <si>
    <t>NUMERO DE EMPLEOS  GENERADOS.</t>
  </si>
  <si>
    <t xml:space="preserve">(AJUSTAR E IMPLEMENTAR EL ) PLAN DE DESARROLLO TURÍSTICO DE LA CALERA </t>
  </si>
  <si>
    <t>NUMERO DE PLANES  IMPLEMENTADOS.</t>
  </si>
  <si>
    <t>CAPACITAR  A 100 JÓVENES (PARA EL FOMENTO Y DESARROLLO SOSTENIBLE DEL) TURISMO  DEL MUNICIPIO DE LA CALERA.</t>
  </si>
  <si>
    <t>NUMERO DE  JOVENES  CAPACITADOS.</t>
  </si>
  <si>
    <t>(PROMOCIONAR Y REALIZAR) UN FESTIVAL GASTRONÓMICO AL AÑO</t>
  </si>
  <si>
    <t>NUMERO DE  FESTIVALES  GASTRONÓMICOS REALIZADOS.</t>
  </si>
  <si>
    <t>AVANZAR  EN  UN  20%  EN EL PROCESO DE CERTIFICACIÓN DEL MUNICIPIO DE LA CALERA COMO DESTINO TURÍSTICO SOSTENIBLE.</t>
  </si>
  <si>
    <t>NUMERO DE CERTIFICACIONES  GENERADAS.</t>
  </si>
  <si>
    <t>PROGRAMA  DE CAPACITACIÓN  PARA EL MEJORAMIENTO DE LA CALIDAD EN LA PRESTACIÓN DE SERVICIOS TURÍSTICOS, AL 75% DE LAS EMPRESAS DEL SECTOR TURISMO QUE OPERAN EN EL MUNICIPIO DE LA CALERA</t>
  </si>
  <si>
    <t>NUMERO DE CAPACITACIONES   DESARROLLADAS.</t>
  </si>
  <si>
    <t>SOCIAL</t>
  </si>
  <si>
    <t>VIVIENDA</t>
  </si>
  <si>
    <t>VIVIENDA DE INTERÉS SOCIAL Ó DE INTERÉS PRIORITARIO</t>
  </si>
  <si>
    <t>800 FAMILIAS INCLUIDAS EN  LOS PROGRAMAS 
DE VIVIENDA DEL MUNICIPIO</t>
  </si>
  <si>
    <t>NÚMERO DE FAMILIAS ATENDIDAS CON PROGRAMAS DE VIVIENDA</t>
  </si>
  <si>
    <t>INCREMENTO</t>
  </si>
  <si>
    <t>Subsidios de vivienda nueva</t>
  </si>
  <si>
    <t xml:space="preserve">BENEFICIAR A 100 FAMILIAS MEDIANTE LA EJECUCIÓN DEL PROGRAMA: PROYECTO DE CONSTRUCCIÓN DE VIVIENDA DE INTERÉS PRIORITARIO     </t>
  </si>
  <si>
    <t xml:space="preserve">NUMERO DE FAMILIAS </t>
  </si>
  <si>
    <t>801 FAMILIAS INCLUIDAS EN  LOS PROGRAMAS 
DE VIVIENDA DEL MUNICIPIO</t>
  </si>
  <si>
    <t xml:space="preserve">BENEFICIAR A 120 FAMILIAS CON EL PROGRAMA DE VIVIENDA NUEVA Y CONSTRUCCIÓN EN SITIO PROPIO, EN LOS PRÓXIMOS CUATRO AÑOS </t>
  </si>
  <si>
    <t>802 FAMILIAS INCLUIDAS EN  LOS PROGRAMAS 
DE VIVIENDA DEL MUNICIPIO</t>
  </si>
  <si>
    <t>Mejoramiento de vivienda</t>
  </si>
  <si>
    <t xml:space="preserve">BENEFICIAR A 340 FAMILIAS CON EL PROGRAMA DE ADJUDICACIÓN Y ENTREGA DE SUBSIDIOS DE  VIVIENDA EN MATERIALES DE CONSTRUCCIÓN. </t>
  </si>
  <si>
    <t>803 FAMILIAS INCLUIDAS EN  LOS PROGRAMAS 
DE VIVIENDA DEL MUNICIPIO</t>
  </si>
  <si>
    <t>Agrupación Altos de la Siberia</t>
  </si>
  <si>
    <t xml:space="preserve">ESCRITURAR 240 APARTAMENTOS  EN LOS DOS PRIMEROS AÑOS </t>
  </si>
  <si>
    <t xml:space="preserve">NUMERO DE APARTAMENTOS </t>
  </si>
  <si>
    <t>804 FAMILIAS INCLUIDAS EN  LOS PROGRAMAS 
DE VIVIENDA DEL MUNICIPIO</t>
  </si>
  <si>
    <t>DESTINAR DOS PREDIOS PARA EL DESARROLLO DE PROGRAMAS DE VIVIENDA PRIORITARIA</t>
  </si>
  <si>
    <t xml:space="preserve">NUMERO DE PREDIOS </t>
  </si>
  <si>
    <t>NORMALIZACIÓN CENTRO POBLADO LA CAPILLA</t>
  </si>
  <si>
    <t>805 FAMILIAS INCLUIDAS EN  LOS PROGRAMAS 
DE VIVIENDA DEL MUNICIPIO</t>
  </si>
  <si>
    <t>Legalización de predios y escrituración</t>
  </si>
  <si>
    <t xml:space="preserve"> ELABORAR  UN ESTUDIO  DE LEGALIZACIÓN   QUE CONTEGA  UN   DIAGNÓSTICO, DISEÑOS , ESTUDIOS TÉCNICOS  PARA  LA FORMULACIÓN   DE NORMALIZACIÓN DEL CENTRO POBLADO RURAL  </t>
  </si>
  <si>
    <t xml:space="preserve">NÚMERO  ESTUDIOS </t>
  </si>
  <si>
    <t>PRIMERA INFANCIA (0 a 5 años)</t>
  </si>
  <si>
    <t>INFANCIA (6 a 11 años)</t>
  </si>
  <si>
    <t>ADOLESCENCIA (12 A 17 años)</t>
  </si>
  <si>
    <t>JUVENTUD (18 a 26 años)</t>
  </si>
  <si>
    <t xml:space="preserve"> ADULTO (27 a 59 años)</t>
  </si>
  <si>
    <t>ADULTO MAYOR  (60 años en adelante)</t>
  </si>
  <si>
    <t xml:space="preserve">DISCAPACITADO </t>
  </si>
  <si>
    <t>DESPLAZADO</t>
  </si>
  <si>
    <t>INDÍG, RAIZALO AFROC</t>
  </si>
  <si>
    <t>RED UNIDOS</t>
  </si>
  <si>
    <t>SIN NOVED</t>
  </si>
  <si>
    <t>GESTIÓN ADMINISTRATIVA</t>
  </si>
  <si>
    <t>FORTALECIMIENTO INSTITUCIONAL</t>
  </si>
  <si>
    <t xml:space="preserve">INSTITUCIONAL </t>
  </si>
  <si>
    <t>GESTIÓN DE CALIDAD.</t>
  </si>
  <si>
    <t xml:space="preserve">AUMENTAR   EN   EL 100 % LA SATISFACCIÓN DE LA COMUNIDAD FRENTE A LOS SERVICIOS RECIBIDOS POR PARTE DE LA ADMINISTRACIÓN </t>
  </si>
  <si>
    <t xml:space="preserve">PORCENTAJE  DE SATISFACCIÓN </t>
  </si>
  <si>
    <t>Capacitacion en atención al ciudadano</t>
  </si>
  <si>
    <t>IMPLEMENTAR UN PROGRAMA DE FORTALECIMIENTO ADMINISTRATIVO EN EL SISTEMA DE CALIDAD, ENFOCADO A MEJORAR EL SERVICIO AL CLIENTE EXTERNO (COMUNIDAD)</t>
  </si>
  <si>
    <t>NUMERO DE  PROGRAMAS</t>
  </si>
  <si>
    <t>Fortalecimiento institucional</t>
  </si>
  <si>
    <t xml:space="preserve">MANTENER Y FORTALECER EL PROGRAMA DE MECI </t>
  </si>
  <si>
    <t>MANTENIMIENTO</t>
  </si>
  <si>
    <t>REVISAR Y AJUSTAR LA ESTRUCTURA ADMINISTRATIVA MUNICIPAL</t>
  </si>
  <si>
    <t>NUMERO DE ESTRUCTURAS REVISADAS</t>
  </si>
  <si>
    <t>EVALUAR AL  100% DE LOS FUNCIONARIOS, A TRAVÉS DE UN SISTEMA DE MEDICIÓN DEL DESEMPEÑO.</t>
  </si>
  <si>
    <t xml:space="preserve">NUMERO DE FUNCIONARIOS </t>
  </si>
  <si>
    <t>MEJORAMIENTO DEL TALENTO HUMANO.</t>
  </si>
  <si>
    <t>Capacitacion y fortalecimiento institucional</t>
  </si>
  <si>
    <t xml:space="preserve">IMPLEMENTAR  EL PLAN DE CAPACITACIÓN ANUAL Y CUMPLIMIENTO DE  METAS.  EN  UN 100%  </t>
  </si>
  <si>
    <t>PORCENTAJE  DE CUMPLIMIENTO</t>
  </si>
  <si>
    <t>IMPLEMENTAR   EL  PLAN DE INCENTIVOS Y BIENESTAR SOCIAL  EN UN 100%</t>
  </si>
  <si>
    <t xml:space="preserve">NUMERO DE  PLANES </t>
  </si>
  <si>
    <t>FORTALECER EL COMITE COPASO</t>
  </si>
  <si>
    <t xml:space="preserve">NUMERO DE COMITES </t>
  </si>
  <si>
    <t>AMBIENTAL E INFRAESTRUCTURA PÚBLICA</t>
  </si>
  <si>
    <t>AMBIENTAL</t>
  </si>
  <si>
    <t>CONSERVACIÓN, PROTECCIÓN Y SOSTENIBILIDAD AMBIENTAL</t>
  </si>
  <si>
    <t>CUMPLIR EN EL 100% DE LOS HALLAZGOS ESTABLECIDOS EN EL PLAN DE MEJORAMIENTO PARA LA RECUPERACIÓN DEL RIO TEUSACA COMO MICRO CUENCA DEL RÍO BOGOTÁ</t>
  </si>
  <si>
    <t xml:space="preserve">PORCENTAJE DE CUMPLIMIENTO DE LOS HALLAZGOS </t>
  </si>
  <si>
    <t>MANEJO Y APROVECHAMIENTO DE CUENCAS Y MICROCUENCAS HIDROGRÁFICAS</t>
  </si>
  <si>
    <t>IMPLEMENTAR  EL POMCA DEL RÍO BOGOTÁ, CON ÉNFASIS EN EL RÍO TEUSACA.</t>
  </si>
  <si>
    <t xml:space="preserve">NUMERO  DE PLANES  IMPLEMENTADOS  </t>
  </si>
  <si>
    <t>CONSERVACION MICROCUENCAS, PROTECCION DE FUENTES Y REFORESTACIÓN</t>
  </si>
  <si>
    <t>PROGRAMA  DE DESCONTAMINACIÓN CORRIENTES O DEPOSITOS DE AGUA</t>
  </si>
  <si>
    <t xml:space="preserve">NUMERO DE PROGRAMAS </t>
  </si>
  <si>
    <t>FORMULAR E INCLUIR EN PROGRAMA DE CONSERVACIÓN, PROTECCIÓN  Y REFORESTACIÓN  DE NACEDEROS A TREINTA  ACUEDUCTOS VEREDALES DE LOS 60 EXISTENTES</t>
  </si>
  <si>
    <t>NÚMERO DE ACUEDUCTOS</t>
  </si>
  <si>
    <t>ADQUISICION DE ÁREAS</t>
  </si>
  <si>
    <t>ADQUIRIR OCHENTA  HECTÁREAS DE  INTERÉS AMBIENTAL DURANTE EL CUATRIENIO</t>
  </si>
  <si>
    <t xml:space="preserve">NUMERO DE HECTÁREAS </t>
  </si>
  <si>
    <t xml:space="preserve">REFORESTAR  CINCO HECTAREAS AFECTADAS POR EROSIÓN  </t>
  </si>
  <si>
    <t xml:space="preserve">NUMERO DE HECTÁREAS REFORESTADAS  </t>
  </si>
  <si>
    <t>CONSERVAR Y PROTEGER 30 HECTÁREAS  UBICADAS EN ECOSISTEMAS ESTRATÉGICOS</t>
  </si>
  <si>
    <t>REALIZAR UN ESTUDIO DE CARACTERIZACIÓN Y ALINDERAMIENTO DE LOS PÁRAMOS EN LA JURISDICCIÓN.</t>
  </si>
  <si>
    <t xml:space="preserve">NUMERO DE  ESTUDIOS </t>
  </si>
  <si>
    <t>GESTIONAR  UN CONVENIO PARA LA CONSERVACIÓN DE LA BIODIVERSIDAD PARA LAS ÁREAS DE INTERÉS AMBIENTAL</t>
  </si>
  <si>
    <t xml:space="preserve">NUMERO  DE CONVENIO GESTIONADO </t>
  </si>
  <si>
    <t>FORMULAR E IMPLEMENTAR UN PROGRAMA DE EVALUACIÓN Y SEGUIMIENTO  DE LOS PREDIOS ADQUIRIDOS POR EL MUNICIPIO.</t>
  </si>
  <si>
    <t xml:space="preserve">NUMERO DE  PROGRAMAS </t>
  </si>
  <si>
    <t>REVISAR, AJUSTAR Y EJECUTAR EL PLAN DE ORDENAMIENTO TERRITORIAL</t>
  </si>
  <si>
    <t xml:space="preserve">NUMERO  PLANES  </t>
  </si>
  <si>
    <t>REALIZAR UNA EVALUACIÓN ANUAL, A LOS NIVELES DE CONTAMINACIÓN DE AIRE Y RUIDO EN EL CASCO URBANO</t>
  </si>
  <si>
    <t>NUMERO DE EVALUACIONES</t>
  </si>
  <si>
    <t xml:space="preserve">APOYAR   Y EJECUTAR  4 PROCEDAS </t>
  </si>
  <si>
    <t>NUMERO DE PROCEDAS</t>
  </si>
  <si>
    <t xml:space="preserve">REALIZAR  4 TALLERES  ANUALES DE SENSIBILIZACIÓN Y CAPACITACIÓN PARA LA COMUNIDAD, SOBRE LA PROTECCIÓN, CONSERVACIÓN Y REHABILITACIÓN DE LOS RECURSOS NATURALES </t>
  </si>
  <si>
    <t xml:space="preserve">NUMERO DE TALLERES </t>
  </si>
  <si>
    <t>ARTICULAR E IMPLEMENTAR EL SISTEMA DE GESTIÓN AMBIENTAL MUNICIPAL  SIGAM CON LAS POLÍTICAS DE DESARROLLO MUNICIPALES</t>
  </si>
  <si>
    <t xml:space="preserve">NUMERO  DE SISTEMAS </t>
  </si>
  <si>
    <t>SOSTENIBILIDAD DEL AMBIENTE CONSTRUIDOS.</t>
  </si>
  <si>
    <t>INCREMENTAR  EN UN  111,5  LAS AREAS DE  INTERÉS AMBIENTAL PROTEGIDAS</t>
  </si>
  <si>
    <t xml:space="preserve">PORCENTAJE  DE ÁREAS PROTEGIDAS </t>
  </si>
  <si>
    <t>NORMALIZAR TRES, 3 CENTROS POBLADOS RURALES DE LOS 10 EXISTENTES</t>
  </si>
  <si>
    <t xml:space="preserve">NUMERO DE CENTROS POBLADOS </t>
  </si>
  <si>
    <t>FORMULAR E IMPLEMENTAR UN PLAN DE MANEJO DE MITIGACIÓN DE IMPACTOS NEGATIVOS  POR CADA PROYECTO DE URBANIZACIÓN O PARCELACIÓN LICENCIADO EN EL MUNICIPIO, COMO REQUISITO PREVIO A LA LICENCIA.</t>
  </si>
  <si>
    <t xml:space="preserve">NUMERO  DE PLANES </t>
  </si>
  <si>
    <t xml:space="preserve">REVISAR Y AJUSTAR E IMPLEMENTAR  EL PLAN MAESTRO DE ESPACIO PÚBLICO </t>
  </si>
  <si>
    <t xml:space="preserve">EVALUAR ANUALMENTE EL AVANCE DE CUMPLIMIENTO DEL POT A TRAVES DE LAS  LICENCIAS  OTORGADAS Y OTROS. </t>
  </si>
  <si>
    <t xml:space="preserve">NUMERO  DE EVALUACIONES  </t>
  </si>
  <si>
    <t>ADAPTACIÓN AL CAMBIO Y VARIABILIDAD  CLIMÁTICA.</t>
  </si>
  <si>
    <t>CAPACITAR A 7934 DE LA POBLACIÓN EN LOS EFECTOS ADVERSOS DEL CAMBIO Y VARIABILIDAD CLIMÁTICA</t>
  </si>
  <si>
    <t xml:space="preserve">PORCENTAJE DE POBLACIÓN CAPACITADA, </t>
  </si>
  <si>
    <t>CREAR E IMPLEMENTAR UN PLAN DE ATENCIÓN A EVENTOS ADVERSOS POR CAMBIO CLIMÁTICO.</t>
  </si>
  <si>
    <t>GESTIONAR Y APOYAR UN  CONVENIO DE IMPLEMENTACIÓN DEL ESTUDIO DEL PROYECTO INTEGRADO DE ADAPTACIÓN  NACIONAL,  INAP.</t>
  </si>
  <si>
    <t xml:space="preserve">NUMERO DE CONVENIOS  </t>
  </si>
  <si>
    <t>DISPOSICION, ELIMINACION Y RECICLAJE DE RESIDUOS LIQUIDOS Y SOLIDOS</t>
  </si>
  <si>
    <t>REALIZAR  DIAGNÓSTICO  Y FORMULACIÓN  DE UN PLAN  PARA LA IMPLEMENTACIÓN DE ESTRATEGIAS DE REUTILIZACIÓN Y RECICLAJE</t>
  </si>
  <si>
    <t>ND</t>
  </si>
  <si>
    <t>REALIZAR 1 ,UNA CAMPAÑA ANUAL PARA DESARROLLAR MEDIDAS DE PROTECCIÓN Y RECUPERACIÓN DE LAS FUENTES HÍDRICAS</t>
  </si>
  <si>
    <t>NUMERO DE CAMPAÑAS</t>
  </si>
  <si>
    <t>INCLUIR EL PLAN INTEGRADO DE CONSERVACIÓN  Y  EN LOS CIDEAS, PRAES Y PROCEDAS, EL TEMA DE GESTIÓN DEL RIESGO,  EFECTOS DEL CAMBIO Y VARIABILIDAD CLIMÁTICA</t>
  </si>
  <si>
    <t>AGROPECUARIO</t>
  </si>
  <si>
    <t>INCLUIR  A 2389 DE LA POBLACIÓN RURAL INCLUIDA EN LOS PROCESOS DE CAPACITACIÓN, PROGRAMAS DE FORMACIÓN Y ASISTENCIA TÉCNICA A LOS PRODUCTORES MUNICIPALES</t>
  </si>
  <si>
    <t>NUMERO DE PERSONAS INCLUIDAS</t>
  </si>
  <si>
    <t>PROGRAMAS Y PROYECTOS DE ASISTENCIA TECNICA RURAL</t>
  </si>
  <si>
    <t>REALIZAR OCHO, 8 CAPACITACIONES SOBRE TRANSFERENCIA DE TECNOLOGÍA EN LOS CUATRO AÑOS</t>
  </si>
  <si>
    <t>NUMERO DE CAPACITACIONES</t>
  </si>
  <si>
    <t>REALIZAR OCHO, 8 CAPACITACIONES SOBRE MEDICINA VETERINARIA EN LOS CUATRO AÑOS.</t>
  </si>
  <si>
    <t>CAPACITAR Y/O ASESORAR A 100 PRODUCTORES EN MANEJO DE EXPLOTACIONES PECUARIAS POR AÑO</t>
  </si>
  <si>
    <t xml:space="preserve">NUMERO DE PRODUCTORES </t>
  </si>
  <si>
    <t>DESARROLLO DE PROGRAMAS Y PROYECTOS</t>
  </si>
  <si>
    <t xml:space="preserve"> REALIZAR UN PROGRAMA DE TRANSFERENCIA DE TECNOLOGÍA AGRÍCOLA BAJO LOS PRINCIPIOS DE LA AGRICULTURA DE CONSERVACIÓN GESTIONANDO RECURSOS  Y/O CONVENIOS DE COFINANCIACIÓN PARA LA ADQUISICIÓN DE MAQUINARIA AGRÍCOLA COMO TRACTOR, IMPLEMENTOS PARA LABRANZA, </t>
  </si>
  <si>
    <t>NÚMERO  PROGRAMA</t>
  </si>
  <si>
    <t>GESTIONAR UN CONVENIO DE TRANSFERENCIA DE TECNOLOGÍA,  CON ENTIDADES GUBERNAMENTALES,  ONG´S, Y EMPRESA PRIVADA.</t>
  </si>
  <si>
    <t xml:space="preserve">NÚMERO DE CONVENIO GESTIONADO </t>
  </si>
  <si>
    <t>REALIZAR 3 CAPACITACIONES ANUALES  PARA FORTALECER LAS PRÁCTICAS AGRÍCOLAS SOSTENIBLES  PARA LOS PRODUCTORES.</t>
  </si>
  <si>
    <t>NÚMERO DE CAPACITACIONES</t>
  </si>
  <si>
    <t>PROMOVER UN PRODUCCIÓN AGRÍCOLA DEL MUNICIPIO MEDIANTE EL ESTABLECIMIENTO DE CULTIVOS BAJO CONDICIONES CONTROLADAS POR MEDIO DE INVERNADEROS.</t>
  </si>
  <si>
    <t xml:space="preserve">NÚMERO DE PROGRAMAS </t>
  </si>
  <si>
    <t xml:space="preserve">FORMULAR E IMPLEMENTAR UN PROGRAMA DE TENENCIA ADECUADA DE MASCOTAS </t>
  </si>
  <si>
    <t xml:space="preserve">NÚMERO  DE PROGRAMAS </t>
  </si>
  <si>
    <t>ATENDER CON ASISTENCIA TÉCNICA PUNTUAL A 500 CASOS DE ACTIVIDAD PECUARIA ANUALES</t>
  </si>
  <si>
    <t>NÚMEROS DE ASISTENCIAS TÉCNICAS</t>
  </si>
  <si>
    <t>PROMOCIÓN DE ALIANZAS, ASOCIACIONES U OTRAS FORMAS</t>
  </si>
  <si>
    <t>ASESORAR Y APOYAR A CINCO  EMPRESAS ASOCIATIVAS</t>
  </si>
  <si>
    <t xml:space="preserve">NUMERO DE EMPRESAS ASOCIATIVAS </t>
  </si>
  <si>
    <t xml:space="preserve">ASESORAR  A QUINCE PEQUEÑOS PRODUCTORES POR AÑO PARA ACCEDER A CRÉDITOS PECUARIOS </t>
  </si>
  <si>
    <t xml:space="preserve">NUMERO DE PEQUEÑOS PRODUCTORES </t>
  </si>
  <si>
    <t>APOYAR LA REALIZACIÓN DE DOS FERIAS COMERCIALES GANADERAS POR AÑO</t>
  </si>
  <si>
    <t xml:space="preserve">NUMERO DE FERIAS GANADERASS </t>
  </si>
  <si>
    <t>REALIZAR UNA CAPACITACIÓN ANUAL EN  PROCESOS ASOCIATIVOS ENTRE LOS PRODUCTORES DEL SECTOR AGRÍCOLA.</t>
  </si>
  <si>
    <t>FOMENTAR Y APOYAR LA PARTICIPAR EN  OCHO MERCADOS CAMPESINOS A NIVEL LOCAL Y REGIONAL.</t>
  </si>
  <si>
    <t xml:space="preserve">NUMERO DE MERCADOS </t>
  </si>
  <si>
    <t>MANTENIMIENTO GRANJAS EXPERIMENTALES</t>
  </si>
  <si>
    <t>FORTALECER EL VIVERO MUNICIPAL COMO CENTRO PILOTO PARA CAPACITACIÓN TEÓRICO PRACTICO EN SISTEMAS ALTERNATIVOS DE PRODUCCIÓN AGROFORESTAL</t>
  </si>
  <si>
    <t xml:space="preserve">NUMERO DE  VIVEROS </t>
  </si>
  <si>
    <t>GESTIONAR  UN CONVENIO LA CONSTRUCCIÓN DE LA FABRICA DE BIOABONOS DE RESIDUOS ORGÁNICOS PRODUCIDOS EN LA PLANTA DE BENEFICIO ANIMAL DEL MUNICIPIO</t>
  </si>
  <si>
    <t xml:space="preserve">NUMERO  DE  CONVENIOS  </t>
  </si>
  <si>
    <t>APOYAR EL PLAN MUNICIPAL DE SEGURIDAD ALIMENTARIA Y NUTRICIONAL</t>
  </si>
  <si>
    <t xml:space="preserve">NUMERO  DE  PLANES </t>
  </si>
  <si>
    <t>IMPLEMENTAR UNA  CADENA PRODUCTIVA DE LÁCTEOS A TRAVÉS DEL ESTABLECIMIENTO  DE ACOPIOS QUE CUENTEN CON TANQUES DE ENFRIAMIENTO PARA LECHE;  COMO EJE DEL DESARROLLO PRODUCTIVO MUNICIPAL.</t>
  </si>
  <si>
    <t xml:space="preserve">NUMERO DE CADENAS PRODUCTIVAS </t>
  </si>
  <si>
    <t xml:space="preserve">FORTALECER EL PROGRAMA  DE ASISTENCIA TÉCNICA AGROPECUARIA </t>
  </si>
  <si>
    <t xml:space="preserve">NUMERO  DE PROGRAMAS  </t>
  </si>
  <si>
    <t>ADQUIRIR Y/O MANTENER  DOS  MEDIOS DE TRANSPORTE PARA LA ADECUADA  Y OPORTUNA EJECUCIÓN DE LOS PROGRAMAS AGROPECUARIOS</t>
  </si>
  <si>
    <t xml:space="preserve">NUMERO DE MEDIOS  DE TRANSPORTE </t>
  </si>
  <si>
    <t>DISMINUIR EN UN ,567 LOS CONFLICTOS 
PRESENTADOS EN EL PERIODO ANTERIOR</t>
  </si>
  <si>
    <t xml:space="preserve">PPORCENTAJE DE REDUCIÓN </t>
  </si>
  <si>
    <t xml:space="preserve">CONSTRUCCIÓN DE PAZ Y CONVIVENCIA FAMILIAR </t>
  </si>
  <si>
    <t>REALIZAR  UNA JORNADA  SEMESTRAL  DE  CAPACITACIÓN DE CONCILIADORES Y PROMISIÓN DE JUECES DE PAZ</t>
  </si>
  <si>
    <t xml:space="preserve">NÚMERO DE JORNADAS </t>
  </si>
  <si>
    <t>EN EL MES DE JUNIO SE INICIARA LA CAPACITACION Y SENSIBILIZACION SOBRE EL TEMA</t>
  </si>
  <si>
    <t xml:space="preserve">NUMERO </t>
  </si>
  <si>
    <t xml:space="preserve">PROGRAMA  DE  CONTROL  DE  PUBLICIDAD VISUAL EXTERIOR,  PESAS  Y MEDIDAS  </t>
  </si>
  <si>
    <t>REALIZAR CUATRO, 4 OPERATIVOS ANUALES PARA EL CONTROL DE PESAS,  MEDIDAS Y PUBLICIDAD VISUAL EXTERIOR</t>
  </si>
  <si>
    <t xml:space="preserve">NUMERO DE OPERATIVOS </t>
  </si>
  <si>
    <t>EN EL PRIMER SEMESTRE SE CAPACITO A LAS FUNCIONARIAS DE INSPECCION Y UDE SOBRE EL TEMA PARA  CONTINUAR ASI CON LA REALIZACION DE OPERATIVOS</t>
  </si>
  <si>
    <t>PROGRAMA  DE  ATENCIÓN  DE LOS NIÑOS, NIÑAS, ADOLESCENTES Y DEMÁS MIEMBROS DE LA FAMILIA, PARA PREVENIR , GARANTIZAR, RESTABLECER Y REPARAR SUS DERECHOS</t>
  </si>
  <si>
    <t>GESTIONA UN, 1 CONVENIO SEMESTRAL CON UNIVERSIDADES, PARA FORTALECER LAS LABORES DE LA COMISARÍA DE FAMILIA, POR MEDIO DE PRÁCTICAS DE ESTUDIANTES DE  PSICOLOGÍA Y/O TRABAJO SOCIAL, A PARTIR DEL SEGUNDO AÑO.</t>
  </si>
  <si>
    <t xml:space="preserve">NÚMERO DE CONVENIOS </t>
  </si>
  <si>
    <t>EN EL AÑO 2012, NO HUBO PRACTICANTES NI EN PSICOLOGÍA NI EN TRABAJO SOCIAL. EN EL AÑO 2013 SE INICIARON PRACTICAS DE PSICOLOGÍA  EN EL PRIMER SEMESTRE CON UNA ESTUDIANTE DE LA UNIVERSIDAD INCCA Y PARA EL SEGUNDO SEMESTRE SE TIENE PROYECTADO CONTINUAR CON LA UNIVERSIDAD INCCA Y OFICAR A OTRAS UNIVERSIDADES PARA LA SOLICITUD DE ESTUDIANTES</t>
  </si>
  <si>
    <t>VINCULAR  A 26449 DE LA POBLACIÓN EXISTENTE EN EL SUELO RURAL Y EN LA ZONA URBANA, 
INCLUIDOS DENTRO DE LOS PROGRAMAS DE SEGURIDAD MUNICIPAL</t>
  </si>
  <si>
    <t xml:space="preserve">PORCENTAJE DE LA POBLACIÓN </t>
  </si>
  <si>
    <t xml:space="preserve">DESARROLLO DEL PLAN INTEGRAL DE SEGURIDAD Y CONVIVENCIA CIUDADANA </t>
  </si>
  <si>
    <t>SUSCRIBIR  Y MANTENER  UN, 1 CONVENIO INTERADMINISTRATIVO  PARA LA FORMULACIÓN DE POLÍTICAS, PLANES Y PROGRAMAS PARA GARANTIZAR LA CONVIVENCIA PACÍFICA, LA SEGURIDAD CIUDADANA Y PRESERVAR EL ORDEN PÚBLICO DE LA REGIÓN</t>
  </si>
  <si>
    <t xml:space="preserve">NÚMERO  DE  CONVENIO </t>
  </si>
  <si>
    <t>SE FIRMO CONVENIO CON LA POLICIA NACIONAL PARA EL FORTALECIMIENTO DE LA SEGURIDAD EN EL MUNICIPIO</t>
  </si>
  <si>
    <t xml:space="preserve">PROGRAMA   DE  PRESERVACIÓN DEL ORDEN PÚBLICO.  QUE  PROPICIEN LA SEGURIDAD CIUDADANA  </t>
  </si>
  <si>
    <t>REALIZAR 48 CONSEJOS DE SEGURIDAD EN LAS VEREDAS DEL MUNICIPIO Y EL CASCO  URBANO</t>
  </si>
  <si>
    <t xml:space="preserve">NÚMERO DE CONSEJOS DE SEGURIDAD </t>
  </si>
  <si>
    <t>SE HAN REALIZADO 10 CONSEJOS DE SEGURIDAD EN LO CORRIDO DEL AÑO</t>
  </si>
  <si>
    <t xml:space="preserve">PROGRAMA  DE DESARROLLO DEL PLAN INTEGRAL DE SEGURIDAD Y CONVIVENCIA CIUDADANA </t>
  </si>
  <si>
    <t>BRINDAR APOYO LOGÍSTICO  A UN    PROGRAMA  DE  OPERATIVOS  DIRIGIDO POR PARTE DE POLICÍA Y/O EJÉRCITO.</t>
  </si>
  <si>
    <t xml:space="preserve">NÚMERO DE OPERATIVOS </t>
  </si>
  <si>
    <t>SE HA BRINDADO APOYO LOGISTICO AL EJERCITO MEDIANTE EL SUMINISTRO DE GASOLINA PARA LA TOTALIDAD DE OPERATIVOS REALIZADOS</t>
  </si>
  <si>
    <t>IMPLEMENTAR UN PROGRAMA  DE SEGUIMIENTO Y CONTROL A LAS CÁMARAS DE SEGURIDAD IMPLEMENTADAS DENTRO DEL MUNICIPIO.</t>
  </si>
  <si>
    <t xml:space="preserve">NÚMERO DE PROGRAMAS   </t>
  </si>
  <si>
    <t>SE REALIZA SEGUIMIENTO PERMANENTE A LAS CAMARAS POR INTERMEDIO DE LA POLICIA Y SE BRINDA EL APOYO TECNICO EN EL MANTENIMIENTO DE LAS MISMAS</t>
  </si>
  <si>
    <t>FORMULAR UN PLAN PARA LA IMPLEMENTACIÓN, MANEJO, CONTROL Y MEJORAMIENTO DE LAS REDES CIUDADANAS.</t>
  </si>
  <si>
    <t xml:space="preserve">NÚMERO DE  PLANES  </t>
  </si>
  <si>
    <t>SE FORTALECIO EL PLAN DE REDES DE COMUNICACIÓN EN UN 25% EN EL PRESENTE SEMESTRE MEDIANTE LA ADQUISICION DE 20 AVANTELES ADICIONALES</t>
  </si>
  <si>
    <t xml:space="preserve">PROGRAMA  DE APOYO  Y AUMENTO  DE PIE DE FUERZA  </t>
  </si>
  <si>
    <t>GESTIONAR  Y/O SUSCRIBIR ANUALMENTE UN, 1 CONVENIO INTERADMINISTRATIVOS, PARA EL  APOYO Y AUMENTO DE PIE DE FUERZA DE LA POLICÍA</t>
  </si>
  <si>
    <t>NÚMERO DE CONVENIOS</t>
  </si>
  <si>
    <t xml:space="preserve">PLAN  INTEGRAL DE SEGURIDAD Y CONVIVENCIA CIUDADANA </t>
  </si>
  <si>
    <t>GESTIONAR Y/O SUSCRIBIR  2 CONVENIOS CON EMPRESAS PRIVADAS PARA  AUMENTAR  LAS COMUNICACIONES EN EL MUNICIPIO.</t>
  </si>
  <si>
    <t>SE SUSCRIBIO Y AMPLIO CONTRATO CON AVANTEL COMUNICACIONES SEGURIDAD.</t>
  </si>
  <si>
    <t>INTEGRAR DIEZ, 10 FRENTES DE SEGURIDAD, GESTIONADOS A TRAVÉS DE LOS CONSEJOS DE SEGURIDAD,  EN DONDE SE ,(DESARROLLEN TEMAS REFERENTES A LAS PROBLEMÁTICAS EXISTENTES.</t>
  </si>
  <si>
    <t xml:space="preserve">NÚMERO DE FRENTES </t>
  </si>
  <si>
    <t>SE HAN REALIZADO 10 REUNIONES CON LAS COMUNIDADES RURALES Y URBANAS PARA FORTALECIMIENTO DE LOS FRENTES.</t>
  </si>
  <si>
    <t xml:space="preserve">PROGRAMA DE   PRESERVACIÓN DEL ORDEN PÚBLICO Y   PROPICIEN LA SEGURIDAD CIUDADANA </t>
  </si>
  <si>
    <t>INSTALAR  10 EQUIPOS DE APOYO A LA SEGURIDAD  COMUNITARIAS ALARMAS EN DIEZ 10 SECTORES URBANOS Y RURALES DEL MUNICIPIO, PARA PREVENCIÓN DE DELITOS.</t>
  </si>
  <si>
    <t xml:space="preserve">NUMERO DE SECTORES </t>
  </si>
  <si>
    <t>FORMULAR  E IMPLEMENTAR UN PROGRAMA  DE VIGILANCIA CON AYUDA DE LA POLICÍA NACIONAL DE PERSONAS QUE VENGAN A TRABAJAR AL MUNICIPIO.</t>
  </si>
  <si>
    <t>NUMERO  DE  PROGRAMAS</t>
  </si>
  <si>
    <t>CON LA POLICIA NACIONAL  Y LA COMUNIDAD SE HA TRATADO EL TEMA EN POR LO MENOS 10 REUNIONES REALIZADAS</t>
  </si>
  <si>
    <t>REDUCIR EN UN  ,12,24 LOS  ACCIDENTES DE TRÁNSITO 
PRESENTADOS ANUALMENTE</t>
  </si>
  <si>
    <t>PORCENTAJE DE REDUCCIÓN</t>
  </si>
  <si>
    <t xml:space="preserve">PLAN DE TRÁNSITO, EDUCACIÓN, DOTACIÓN DE EQUIPOS Y SEGURIDAD VIAL </t>
  </si>
  <si>
    <t xml:space="preserve">GESTIONAR LA ADQUISICIÓN DE UN PREDIO  Y  CONSTRUCCIÓN DEL COMANDO DE POLICÍA </t>
  </si>
  <si>
    <t xml:space="preserve">NUMERO DE GESTIONES   </t>
  </si>
  <si>
    <t>3 equipamientos  municipales adecuados para el servicio de la comunidad</t>
  </si>
  <si>
    <t>Número de equipamientos  municipales adecuados para el servicio de la comunidad</t>
  </si>
  <si>
    <t>Tres (3) equipamientos  municipales adecuados para el servicio de la comunidad</t>
  </si>
  <si>
    <t xml:space="preserve">ESTUDIO, DISEÑO Y / O INICIO  DE  LA EJECUCIÓN DE  UN, 1 CABLE AÉREO ENTRE LA CALERA Y BOGOTÁ </t>
  </si>
  <si>
    <t>A la fecha se avanza en la etapa de prefactivilidad,</t>
  </si>
  <si>
    <t xml:space="preserve">FORMULAR E IMPLEMENTAR UN PLAN DE ESPACIO PÚBLICO </t>
  </si>
  <si>
    <t xml:space="preserve">NUMERO DE PLANES </t>
  </si>
  <si>
    <t>A la fecha se avanzan actividades de recoleccion de informacion para la proyeccion del plan d emovilidad el cual incluye el plan de espacio publico,</t>
  </si>
  <si>
    <t xml:space="preserve">REALIZAR UN  PLAN DE ACTUALIZACIÓN DE LA NOMENCLATURA URBANA </t>
  </si>
  <si>
    <t xml:space="preserve">NUMERO DE  PLANES  ACTUALIZADO </t>
  </si>
  <si>
    <t>NOS ENCONTRAMOS EN LOS  ESTUDIOS PREVISO CON EL FIN DE DEFINIR EL TIPO DE CONTRATACION</t>
  </si>
  <si>
    <t>REALIZAR UN PLAN DE NOMENCLATURA RURAL Y SEÑALIZACIÓN</t>
  </si>
  <si>
    <t xml:space="preserve">NUMERO DE  PLANES  </t>
  </si>
  <si>
    <t>FORMULAR UN PLAN DE REUBICACIÓN DEL MATADERO MUNICIPAL EN LOS PRÓXIMOS  4 AÑOS</t>
  </si>
  <si>
    <t xml:space="preserve">NUMERO DE  PLANES FORMULADOS </t>
  </si>
  <si>
    <t>REALIZAR UN ESTUDIO PARA ESTABLECER EL TRASLADO DEL CEMENTERIO</t>
  </si>
  <si>
    <t xml:space="preserve">NUMERO  DE ESTUDIOS REALIZADOS </t>
  </si>
  <si>
    <t>EN ESPERA MODIFICACIONES POT Y RESOLUCION 077</t>
  </si>
  <si>
    <t>CONSTRUCCIÓN Y ADECUACIÓN DE LA CENTRAL DE ACOPIO CON SERVICIOS CONEXOS  DE  TRANSPORTE Y ACTIVIDADES AFINES.</t>
  </si>
  <si>
    <t xml:space="preserve">NUMERO DE INFRAESTRUCTURAS  </t>
  </si>
  <si>
    <t>A la fecha se realizo la nivelacion,disposicion de cargas de consolidacion, mantenimiento del matadero y cerramiento,</t>
  </si>
  <si>
    <t xml:space="preserve">CONSTRUCCIÓN DE PLAZAS DE MERCADO, MATADEROS, CEMENTERIOS Y MOBILIARIOS DEL ESPACIO PÚBLICO </t>
  </si>
  <si>
    <t>DISEÑAR E IMPLEMENTAR UN PLAN DE MANTENIMIENTO Y CONSTRUCCIÓN  DE LA INFRAESTRUCTURA MUNICIPAL.</t>
  </si>
  <si>
    <t>Se realizaron actividades en la casa de la cultura, comedor infantil, matadero, coliseo,, casa municipal, hogar multiple,</t>
  </si>
  <si>
    <t xml:space="preserve">MEJORAMIENTO Y MANTENIMIENTO DE DEPENDENCIAS DE LA ADMINISTRACIÓN </t>
  </si>
  <si>
    <t>FORMULAR Y GESTIONAR EL PROYECTO DE LA NUEVA PLANTA FÍSICA ADMINISTRATIVA</t>
  </si>
  <si>
    <t xml:space="preserve">NUMERO DE PROYECTOS REALIZADOS  </t>
  </si>
  <si>
    <t xml:space="preserve">Ampliar y adecuar a 3000 m2, las áreas administrativas, para facilitar la atención a la comunidad </t>
  </si>
  <si>
    <t>Número de metros cuadrados de las áreas administrativas disponibles, para facilitar la atención a la comunidad</t>
  </si>
  <si>
    <t>MODERNIZAR EL SISTEMA DE REDES DE SISTEMATIZACIÓN EN EL EDIFICIO CENTRAL</t>
  </si>
  <si>
    <t xml:space="preserve">NUMERO DE SISTEMAS MODERNIZADOS  </t>
  </si>
  <si>
    <t>FORMULACIÓN DEL PLAN ANTICORRUPCIÓN Y DE ATENCIÓN AL CIUDADANO - ACTUALIZACIÓN PERMANENTE DE LA PÁGINA WEB Y REDES SOCIALES CON INFORMACIÓN DE SERVICIO A LA COMUNIDAD  (CONVOCATORIAS - EVENTOS ETC) LOGRANDO TENER A LA FECHA 431,624 VISITAS EN LA PÁGINA Y UN ALCANCE DE 6,122 PERSONAS DEL FAN PAGE CON 721 SEGUIDORES.</t>
  </si>
  <si>
    <t>ADECUAR LAS INSTALACIONES DEL ARCHIVO Y ALMACÉN DE LA ADMINISTRACIÓN MUNICIPAL</t>
  </si>
  <si>
    <t xml:space="preserve">NUMERO DE ADECUACIONES REALIZADOS  </t>
  </si>
  <si>
    <t>RECEPCIÓN, ATENCIÓN Y RESPUESTA DE SUGERENCIAS QUEJAS Y RECLAMOS POR MEDIOS ELECTRONICOS - INICIO DE LA PUESTA EN MARCHA DEL PUNTO DE ATENCIÓN Y SERVICIO AL CIUDADANO.</t>
  </si>
  <si>
    <t>MUNICIPIO: LA CALERA - CUNDINAMARCA</t>
  </si>
  <si>
    <t>PLAN DE DESARROLLO: UNIDOS SOMOS MÁS, HACIA EL FUTURO 2012 - 2015</t>
  </si>
  <si>
    <t xml:space="preserve">RESPONSABLES: SECRETARÍA DE EDUCACIÓN Y SECRETARÍA DE OBRAS PÚBLICAS / Dra. LORENA ESCOBAR e Ing. GERMÁN AGUILERA  </t>
  </si>
  <si>
    <t>I. SOCIAL</t>
  </si>
  <si>
    <t>EDUCACIÓN</t>
  </si>
  <si>
    <t>EDUCACIÓN Y ALIMENTACIÓN ESCOLAR</t>
  </si>
  <si>
    <t>1.1.1. INFRAESTRUCTURA EDUCATIVA / 1.1.2. CALIDAD EDUCATIVA / 1.1.3. ACCESO A LA EDUCACIÓN SUPERIOR / 1.2. ALIMENTACIÓN ESCOLAR</t>
  </si>
  <si>
    <t>RESPONSABLE: SECRETARÍA DE EDUCACIÓN - Dra. LORENA ESCOBAR</t>
  </si>
  <si>
    <t>ATENCIÓN A GRUPOS VULNERABLES</t>
  </si>
  <si>
    <t>1.3.1. ATENCIÓN A LA PRIMERA Y SEGUNDA INFANCIA / 1.3.2. ADOLESCENCIA Y JUVENTUD / 1.3.3. TERCERA EDAD / 1.3.4. DISCAPACIDAD / 1.3.5. MUJER Y GÉNERO /1.3.6. ATENCIÓN A LA POBRACIÓN VÍCTIMA DEL CONFLICTO ARMADO /1.3.7. ATENCIÓN INTEGRAL A LA FAMILIA</t>
  </si>
  <si>
    <t>COMPONENTE DE EFICACIA: PLAN DE ACCIÓN</t>
  </si>
  <si>
    <t>SECRETARIAS DE PLANEACIÓN / GENERAL Y DE GOBIERNO</t>
  </si>
  <si>
    <t>RESPONSABLES: SECRETARÍA DE PLANEACIÓN / GENERAL Y DE GOBIERNO / ARQ. JAIRO ANDRÉS DÍAZ  / Dr. GERARDO RAMÍREZ MESA</t>
  </si>
  <si>
    <t>EJE:</t>
  </si>
  <si>
    <t>SECTOR:</t>
  </si>
  <si>
    <t>PROGRAMA:</t>
  </si>
  <si>
    <t>SUBPROGRAMA:</t>
  </si>
  <si>
    <t>PREVENCIÓN Y ATENCIÓN DE DESASTRES</t>
  </si>
  <si>
    <t>ATENCIÓN Y PREVENCIÓN DEL RIESGO</t>
  </si>
  <si>
    <t>MUNICIPIO:  LA CALERA - CUNDINAMARCA</t>
  </si>
  <si>
    <t>PLAN DE DESARROLLO: UNIDOS SOMOS MÁS HACIA EL FUTURO 2012-2015</t>
  </si>
  <si>
    <t>INSTITUTO MUNICIPAL DE VIVIENDA URBANA Y RURAL / IMVIUR</t>
  </si>
  <si>
    <t>RESPONSABLE: ARQ. RUBÉN GALVEZ</t>
  </si>
  <si>
    <t>COMPONENTE DE EFICACIA - PLAN DE ACCIÓN</t>
  </si>
  <si>
    <t>SECRETARIA DE EDUCACIÓN</t>
  </si>
  <si>
    <t>RESPONSABLE: UNIDAD DE DEPORTES / Dr. FAVER HERNEY GUAVITA</t>
  </si>
  <si>
    <t>DEPORTE Y RECREACIÓN</t>
  </si>
  <si>
    <t>RECREACIÓN, DEPORTE Y APROVECHAMIENTO DEL TIEMPO LIBRE</t>
  </si>
  <si>
    <t>1.6.1. DOTACIÓN E INFRAESTRUCTURA DEPORTIVA / 1.6.2. FOMENTO DE LA PRÁCTICA DEPORTIVA / 1.6.3. FORMACIÓN DEPORTIVA / 1.6.4. PROMOCIÓN Y EVENTOS RECREO DEPORTIVOS</t>
  </si>
  <si>
    <t>RESPONSABLE: UNIDAD DE CULTURA /  ANDREA MENDEZ</t>
  </si>
  <si>
    <t>CULTURA</t>
  </si>
  <si>
    <t>1.7.1. DOTACIÓN E INFRAESTRUCTURA CULTURAL, 1.7.2. FORMACIÓN Y EDUCACIÓN ARTÍSTICA, 1.7.3. FOMENTO Y DIVULGACIÓN, 1.7.4. INVESTIGACIÓN, 1.7.5. FORTALECIMIENTO ORGANIZACIONAL</t>
  </si>
  <si>
    <t xml:space="preserve">SECRETARÍA GENERAL Y DE GOBIERNO </t>
  </si>
  <si>
    <t>RESPONSABLE: SECRETARÁ GENERAL Y DE GOBIERNO / Dr. GERARDO RAMÍREZ MESA</t>
  </si>
  <si>
    <t>JUSTICIA Y SEGURIDAD</t>
  </si>
  <si>
    <t>SEGURIDAD Y CONVIVENCIA</t>
  </si>
  <si>
    <t>1.8.1. CONVIVENCIA CIUDADANA, 1.8.2. SEGURIDAD Y ORDEN PÚBLICO</t>
  </si>
  <si>
    <t>RESPONSABLE: UNIDAD DE SALUD / Dra. LILIANA COLMENARES</t>
  </si>
  <si>
    <t>SALUD</t>
  </si>
  <si>
    <t>SALUD, BIENESTAR Y PROTECCIÓN SOCIAL</t>
  </si>
  <si>
    <t>1.9.1. ASEGURAMIENTO, 1.9.2. PRESTACIÓN Y DESARROLLO DE LOS SERVICIOS DE SALUD, 1.9.3. SALUD PÚBLICA, 1.9.4. PREVENCIÓN, VIGILANCIA, Y CONTROL DE RIESGOS</t>
  </si>
  <si>
    <t>SECRETARÍA GENERAL Y DE GOBIERNO</t>
  </si>
  <si>
    <t>RESPONSABLE: SECRETARÍA GENERAL Y DE GOBIERNO / Dr. GERARDO RAMÍREZ MESA / OFICINA DE PRENSA: ZULMA AVELLANEDA</t>
  </si>
  <si>
    <t>IV. GESTIÓN ADMINISTRATIVA</t>
  </si>
  <si>
    <t>TIC¨S</t>
  </si>
  <si>
    <t>RESPONSABLE: UNIDAD DE DESARROLLO ECONÓMICO Y DE TURISMO / ERIKA VARGAS</t>
  </si>
  <si>
    <t>II. ECONÓMICO</t>
  </si>
  <si>
    <t>PROMOCIÓN DEL DESARROLLO</t>
  </si>
  <si>
    <t>2.1.1. GENERACIÓN DE EMPLEO, 2.3.1. PLANIFICACIÓN Y PROMOCIÓN TURÍSTICA</t>
  </si>
  <si>
    <t>UNIDAD MUNICIPAL DE ASISTENCIA TÉCNICA AGROPECUARIA / UMATA</t>
  </si>
  <si>
    <t xml:space="preserve">RESPONSABLE: UMATA / Dr. JAIME DANILO RINCON </t>
  </si>
  <si>
    <t>II. ECONOMICO</t>
  </si>
  <si>
    <t xml:space="preserve">2.2.1. PRODUCCIÒN AGROPECUARIA, </t>
  </si>
  <si>
    <t>UNIDAD MUNICIPAL  DE ASISTENCIA TECNICA AGROPECUARIA Y MEDIO AMBIENTE - UMATA -  SECRETARÍA DE PLANEACIÓN</t>
  </si>
  <si>
    <t>RESPONSABLE: Dr. JAIME DANILO RINCON / ARQ. JAIRO ANDRÉS DÍAZ</t>
  </si>
  <si>
    <t>III. AMBIENTAL E INFRAESTRUCTURA PÚBLICA</t>
  </si>
  <si>
    <t>3.1.1. PROTECCIÓN DEL AMBIENTE NATURAL, 3.1.2. SOSTENIBILIDAD DEL AMBIENTE CONSTRUÍDO, 3.1.3. ADAPTACIÓN AL CAMBIO Y VARIABILIDAD CLIMÁTICA</t>
  </si>
  <si>
    <t>PLAN DE DESARROLLO: UNIDOS SOMOS MÁS HACIA EL FUTURO 2012 - 2015</t>
  </si>
  <si>
    <t>SECRETARÍA PLANEACIÓN / OBRAS PÚBLICAS / ESPUCAL ESP.</t>
  </si>
  <si>
    <t>RESPONSABLES: ARQ. JAIRO ANDRÉS DÍAZ / ING. GERMÁN AGUILERA / Dra. ZULMA ALAYÓN</t>
  </si>
  <si>
    <t>AGUA POTABLE Y SANEAMIENTO BÁSICO</t>
  </si>
  <si>
    <t>SERVICIOS PÚBLICOS Y SANEAMIENTO BÁSICO</t>
  </si>
  <si>
    <t>3.2.1. AGUA POTABLE, 3.2.2. SANEAMIENTO BÁSICO, 3.2.3. RECOLECCIÓN DE RESIDUOS SÓLIDOS</t>
  </si>
  <si>
    <t>MUNICIPIO: LA CALERA  - CUNDINAMARCA</t>
  </si>
  <si>
    <t>SECRETARÍA DE OBRAS PÚBLICAS Y PLANEACIÓN</t>
  </si>
  <si>
    <t>RESPONSABLE: ING. GERMÁN AGUILERA / ARQ. JAIRO ANDRÉS DÍAZ</t>
  </si>
  <si>
    <t>SERVICIOS PÚBLICOS DIFERENTES A ACUEDUCTO, ALCANTARILLADO Y ASEO</t>
  </si>
  <si>
    <t>SERVICIOS PÚBLICOS DOMICILIARIOS Y COMPLEMENTARIOS</t>
  </si>
  <si>
    <t>OTROS SERVICIOS PÚBLICOS</t>
  </si>
  <si>
    <t>SECRETARÍA DE OBRAS PÚBLICAS</t>
  </si>
  <si>
    <t>RESPONSABLE: ING. GERMÁN AGUILERA</t>
  </si>
  <si>
    <t>PLAN DE DESARROLLO: UNIDOS SOMOS MÁS, HACIA EL FUTURO 2012-2015</t>
  </si>
  <si>
    <t>TRANSPORTE</t>
  </si>
  <si>
    <t>MOVILIDAD E INFRAESTRUCTURA PÚBLICA</t>
  </si>
  <si>
    <t>3.3.1. INFRAESTRUCTURA PÚBLICA, 3.3.2. MOVILIDAD</t>
  </si>
  <si>
    <t>SECRETARÍA DE PLANEACIÓN Y OBRAS PÚBLICAS</t>
  </si>
  <si>
    <t>RESPONSABLES: ARQ. JAIRO ANDRÉS DÍAZ / ING. GERMÁN AGUILERA</t>
  </si>
  <si>
    <t>EQUIPAMENTO</t>
  </si>
  <si>
    <t>3.3.1 INFRAESTRUCTURA PÚBLICA</t>
  </si>
  <si>
    <t>RESPONSABLE: Dr. GERARDO RAMIREZ MESA</t>
  </si>
  <si>
    <t>PLAN DE DESARROLLO: UNIDOS SOMOS MÁS HACIA, EL FUTURO 2012 - 2015</t>
  </si>
  <si>
    <t>RESPONSABLE: Dr. GERARDO RAMÍREZ MESA</t>
  </si>
  <si>
    <t>DESARROLLO COMUNITARIO</t>
  </si>
  <si>
    <t>DEMOCRATIZACIÓN Y BUEN GOBIERNO</t>
  </si>
  <si>
    <t>4.2.1. PARTICIPACIÓN CIUDADANA</t>
  </si>
</sst>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 #,##0_ ;_ * \-#,##0_ ;_ * &quot;-&quot;_ ;_ @_ "/>
    <numFmt numFmtId="165" formatCode="_-&quot;$&quot;* #,##0.00_-;\-&quot;$&quot;* #,##0.00_-;_-&quot;$&quot;* &quot;-&quot;??_-;_-@_-"/>
    <numFmt numFmtId="166" formatCode="0.0%"/>
    <numFmt numFmtId="167" formatCode="_-* #,##0.00_-;\-* #,##0.00_-;_-* &quot;-&quot;??_-;_-@_-"/>
    <numFmt numFmtId="168" formatCode="_-* #,##0_-;\-* #,##0_-;_-* &quot;-&quot;??_-;_-@_-"/>
    <numFmt numFmtId="169" formatCode="_-&quot;$&quot;* #,##0_-;\-&quot;$&quot;* #,##0_-;_-&quot;$&quot;* &quot;-&quot;??_-;_-@_-"/>
    <numFmt numFmtId="170" formatCode="_(&quot;$&quot;\ * #,##0_);_(&quot;$&quot;\ * \(#,##0\);_(&quot;$&quot;\ * &quot;-&quot;??_);_(@_)"/>
    <numFmt numFmtId="171" formatCode="&quot;$&quot;#,##0.00"/>
    <numFmt numFmtId="172" formatCode="_-* #,##0.00\ _P_t_s_-;\-* #,##0.00\ _P_t_s_-;_-* \-??\ _P_t_s_-;_-@_-"/>
    <numFmt numFmtId="173" formatCode="_-* #,##0\ _P_t_s_-;\-* #,##0\ _P_t_s_-;_-* \-??\ _P_t_s_-;_-@_-"/>
  </numFmts>
  <fonts count="89">
    <font>
      <sz val="11"/>
      <color theme="1"/>
      <name val="Calibri"/>
      <family val="2"/>
    </font>
    <font>
      <sz val="11"/>
      <color indexed="8"/>
      <name val="Calibri"/>
      <family val="2"/>
    </font>
    <font>
      <b/>
      <sz val="11"/>
      <color indexed="8"/>
      <name val="Calibri"/>
      <family val="2"/>
    </font>
    <font>
      <b/>
      <sz val="9"/>
      <name val="Arial"/>
      <family val="2"/>
    </font>
    <font>
      <sz val="9"/>
      <name val="Arial"/>
      <family val="2"/>
    </font>
    <font>
      <sz val="10"/>
      <name val="Arial"/>
      <family val="2"/>
    </font>
    <font>
      <b/>
      <sz val="10"/>
      <name val="Arial"/>
      <family val="2"/>
    </font>
    <font>
      <b/>
      <sz val="10"/>
      <color indexed="8"/>
      <name val="Arial"/>
      <family val="2"/>
    </font>
    <font>
      <sz val="10"/>
      <color indexed="8"/>
      <name val="Arial"/>
      <family val="2"/>
    </font>
    <font>
      <b/>
      <sz val="9"/>
      <name val="Tahoma"/>
      <family val="2"/>
    </font>
    <font>
      <sz val="9"/>
      <name val="Tahoma"/>
      <family val="2"/>
    </font>
    <font>
      <sz val="8"/>
      <color indexed="8"/>
      <name val="ARIAL"/>
      <family val="2"/>
    </font>
    <font>
      <sz val="11"/>
      <color indexed="8"/>
      <name val="Arial"/>
      <family val="2"/>
    </font>
    <font>
      <b/>
      <sz val="9"/>
      <color indexed="8"/>
      <name val="Calibri"/>
      <family val="2"/>
    </font>
    <font>
      <b/>
      <sz val="8"/>
      <name val="Arial"/>
      <family val="2"/>
    </font>
    <font>
      <sz val="10"/>
      <name val="Calibri"/>
      <family val="2"/>
    </font>
    <font>
      <sz val="10"/>
      <color indexed="8"/>
      <name val="Calibri"/>
      <family val="2"/>
    </font>
    <font>
      <sz val="8"/>
      <name val="Arial"/>
      <family val="2"/>
    </font>
    <font>
      <sz val="11"/>
      <name val="Calibri"/>
      <family val="2"/>
    </font>
    <font>
      <sz val="16"/>
      <name val="Calibri"/>
      <family val="2"/>
    </font>
    <font>
      <b/>
      <sz val="16"/>
      <color indexed="8"/>
      <name val="Calibri"/>
      <family val="2"/>
    </font>
    <font>
      <sz val="16"/>
      <color indexed="8"/>
      <name val="Calibri"/>
      <family val="2"/>
    </font>
    <font>
      <b/>
      <sz val="14"/>
      <name val="Arial"/>
      <family val="2"/>
    </font>
    <font>
      <sz val="12"/>
      <color indexed="8"/>
      <name val="Calibri"/>
      <family val="2"/>
    </font>
    <font>
      <sz val="12"/>
      <name val="Arial"/>
      <family val="2"/>
    </font>
    <font>
      <b/>
      <sz val="16"/>
      <color indexed="8"/>
      <name val="Arial"/>
      <family val="2"/>
    </font>
    <font>
      <b/>
      <sz val="10"/>
      <color indexed="10"/>
      <name val="Arial"/>
      <family val="2"/>
    </font>
    <font>
      <sz val="10"/>
      <color indexed="51"/>
      <name val="Arial"/>
      <family val="2"/>
    </font>
    <font>
      <sz val="9"/>
      <color indexed="51"/>
      <name val="Arial"/>
      <family val="2"/>
    </font>
    <font>
      <b/>
      <sz val="11"/>
      <color indexed="10"/>
      <name val="Arial"/>
      <family val="2"/>
    </font>
    <font>
      <sz val="9"/>
      <color indexed="8"/>
      <name val="Calibri"/>
      <family val="2"/>
    </font>
    <font>
      <b/>
      <sz val="5"/>
      <name val="Arial"/>
      <family val="2"/>
    </font>
    <font>
      <b/>
      <sz val="9"/>
      <color indexed="10"/>
      <name val="Arial"/>
      <family val="2"/>
    </font>
    <font>
      <b/>
      <sz val="9"/>
      <color indexed="8"/>
      <name val="Arial"/>
      <family val="2"/>
    </font>
    <font>
      <sz val="9"/>
      <color indexed="8"/>
      <name val="Arial"/>
      <family val="2"/>
    </font>
    <font>
      <b/>
      <sz val="10"/>
      <color indexed="8"/>
      <name val="Calibri"/>
      <family val="2"/>
    </font>
    <font>
      <b/>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1"/>
      <name val="Arial"/>
      <family val="2"/>
    </font>
    <font>
      <sz val="10"/>
      <color theme="1"/>
      <name val="Arial"/>
      <family val="2"/>
    </font>
    <font>
      <sz val="8"/>
      <color theme="1"/>
      <name val="ARIAL"/>
      <family val="2"/>
    </font>
    <font>
      <sz val="11"/>
      <color rgb="FF000000"/>
      <name val="Arial"/>
      <family val="2"/>
    </font>
    <font>
      <b/>
      <sz val="9"/>
      <color theme="1"/>
      <name val="Calibri"/>
      <family val="2"/>
    </font>
    <font>
      <sz val="10"/>
      <color theme="1"/>
      <name val="Calibri"/>
      <family val="2"/>
    </font>
    <font>
      <sz val="10"/>
      <color rgb="FF000000"/>
      <name val="Calibri"/>
      <family val="2"/>
    </font>
    <font>
      <sz val="16"/>
      <color theme="1"/>
      <name val="Calibri"/>
      <family val="2"/>
    </font>
    <font>
      <sz val="12"/>
      <color theme="1"/>
      <name val="Calibri"/>
      <family val="2"/>
    </font>
    <font>
      <sz val="10"/>
      <color theme="9" tint="0.5999900102615356"/>
      <name val="Arial"/>
      <family val="2"/>
    </font>
    <font>
      <sz val="9"/>
      <color theme="9" tint="0.5999900102615356"/>
      <name val="Arial"/>
      <family val="2"/>
    </font>
    <font>
      <b/>
      <sz val="11"/>
      <color rgb="FFFF0000"/>
      <name val="Arial"/>
      <family val="2"/>
    </font>
    <font>
      <sz val="9"/>
      <color theme="1"/>
      <name val="Calibri"/>
      <family val="2"/>
    </font>
    <font>
      <b/>
      <sz val="9"/>
      <color rgb="FFFF0000"/>
      <name val="Arial"/>
      <family val="2"/>
    </font>
    <font>
      <b/>
      <sz val="9"/>
      <color theme="1"/>
      <name val="Arial"/>
      <family val="2"/>
    </font>
    <font>
      <sz val="9"/>
      <color theme="1"/>
      <name val="Arial"/>
      <family val="2"/>
    </font>
    <font>
      <b/>
      <sz val="10"/>
      <color theme="1"/>
      <name val="Calibri"/>
      <family val="2"/>
    </font>
    <font>
      <b/>
      <sz val="10"/>
      <color rgb="FFFF0000"/>
      <name val="Arial"/>
      <family val="2"/>
    </font>
    <font>
      <b/>
      <sz val="16"/>
      <color theme="1"/>
      <name val="Calibri"/>
      <family val="2"/>
    </font>
    <font>
      <b/>
      <sz val="16"/>
      <color theme="1"/>
      <name val="Arial"/>
      <family val="2"/>
    </font>
    <font>
      <b/>
      <sz val="8"/>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00B0F0"/>
        <bgColor indexed="64"/>
      </patternFill>
    </fill>
    <fill>
      <patternFill patternType="solid">
        <fgColor rgb="FF92D050"/>
        <bgColor indexed="64"/>
      </patternFill>
    </fill>
    <fill>
      <patternFill patternType="solid">
        <fgColor rgb="FFCCFFCC"/>
        <bgColor indexed="64"/>
      </patternFill>
    </fill>
    <fill>
      <patternFill patternType="solid">
        <fgColor theme="0" tint="-0.1499900072813034"/>
        <bgColor indexed="64"/>
      </patternFill>
    </fill>
    <fill>
      <patternFill patternType="solid">
        <fgColor rgb="FFFFFF00"/>
        <bgColor indexed="64"/>
      </patternFill>
    </fill>
    <fill>
      <patternFill patternType="solid">
        <fgColor rgb="FF66FF99"/>
        <bgColor indexed="64"/>
      </patternFill>
    </fill>
    <fill>
      <patternFill patternType="solid">
        <fgColor rgb="FF00B050"/>
        <bgColor indexed="64"/>
      </patternFill>
    </fill>
    <fill>
      <patternFill patternType="solid">
        <fgColor theme="2" tint="-0.4999699890613556"/>
        <bgColor indexed="64"/>
      </patternFill>
    </fill>
    <fill>
      <patternFill patternType="solid">
        <fgColor theme="3" tint="0.39998000860214233"/>
        <bgColor indexed="64"/>
      </patternFill>
    </fill>
    <fill>
      <patternFill patternType="solid">
        <fgColor theme="0" tint="-0.04997999966144562"/>
        <bgColor indexed="64"/>
      </patternFill>
    </fill>
    <fill>
      <patternFill patternType="solid">
        <fgColor rgb="FF00CC99"/>
        <bgColor indexed="64"/>
      </patternFill>
    </fill>
    <fill>
      <patternFill patternType="solid">
        <fgColor theme="0"/>
        <bgColor indexed="64"/>
      </patternFill>
    </fill>
    <fill>
      <patternFill patternType="solid">
        <fgColor indexed="65"/>
        <bgColor indexed="64"/>
      </patternFill>
    </fill>
    <fill>
      <patternFill patternType="solid">
        <fgColor rgb="FFFF0000"/>
        <bgColor indexed="64"/>
      </patternFill>
    </fill>
    <fill>
      <patternFill patternType="solid">
        <fgColor theme="0" tint="-0.3499799966812134"/>
        <bgColor indexed="64"/>
      </patternFill>
    </fill>
    <fill>
      <patternFill patternType="solid">
        <fgColor theme="0" tint="-0.2499700039625167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top/>
      <bottom style="thin"/>
    </border>
    <border>
      <left style="thin"/>
      <right/>
      <top style="thin"/>
      <bottom style="thin"/>
    </border>
    <border>
      <left style="thin"/>
      <right style="thin"/>
      <top/>
      <bottom style="thin"/>
    </border>
    <border>
      <left style="medium"/>
      <right style="thin"/>
      <top style="medium"/>
      <bottom/>
    </border>
    <border>
      <left style="thin"/>
      <right style="thin"/>
      <top style="medium"/>
      <bottom/>
    </border>
    <border>
      <left style="thin"/>
      <right style="medium"/>
      <top style="thin"/>
      <bottom style="thin"/>
    </border>
    <border>
      <left style="thin"/>
      <right style="medium"/>
      <top style="medium"/>
      <bottom/>
    </border>
    <border>
      <left style="medium">
        <color indexed="8"/>
      </left>
      <right style="medium">
        <color indexed="8"/>
      </right>
      <top style="dotted">
        <color indexed="8"/>
      </top>
      <bottom style="hair">
        <color indexed="8"/>
      </bottom>
    </border>
    <border>
      <left/>
      <right style="thin"/>
      <top style="thin"/>
      <bottom style="thin"/>
    </border>
    <border>
      <left style="thin"/>
      <right style="thin"/>
      <top style="thin"/>
      <bottom/>
    </border>
    <border>
      <left/>
      <right style="thin"/>
      <top style="thin"/>
      <bottom/>
    </border>
    <border>
      <left style="thin"/>
      <right style="hair"/>
      <top style="thin"/>
      <bottom style="thin"/>
    </border>
    <border>
      <left style="hair"/>
      <right style="hair"/>
      <top style="thin"/>
      <bottom style="thin"/>
    </border>
    <border>
      <left style="hair"/>
      <right style="thin"/>
      <top style="thin"/>
      <bottom style="thin"/>
    </border>
    <border>
      <left style="medium"/>
      <right style="thin"/>
      <top style="thin"/>
      <bottom style="thin"/>
    </border>
    <border>
      <left style="thin"/>
      <right style="thin"/>
      <top/>
      <bottom/>
    </border>
    <border>
      <left/>
      <right/>
      <top/>
      <bottom style="thin"/>
    </border>
    <border>
      <left/>
      <right style="thin"/>
      <top/>
      <bottom style="thin"/>
    </border>
    <border>
      <left style="thin"/>
      <right/>
      <top style="thin"/>
      <bottom/>
    </border>
    <border>
      <left style="thin"/>
      <right/>
      <top/>
      <bottom/>
    </border>
    <border>
      <left/>
      <right/>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7" fontId="0" fillId="0" borderId="0" applyFont="0" applyFill="0" applyBorder="0" applyAlignment="0" applyProtection="0"/>
    <xf numFmtId="172" fontId="5"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61" fillId="31" borderId="0" applyNumberFormat="0" applyBorder="0" applyAlignment="0" applyProtection="0"/>
    <xf numFmtId="164" fontId="5" fillId="0" borderId="0" applyFont="0" applyFill="0" applyBorder="0" applyAlignment="0" applyProtection="0"/>
    <xf numFmtId="0" fontId="0" fillId="0" borderId="0">
      <alignment/>
      <protection/>
    </xf>
    <xf numFmtId="0" fontId="5" fillId="0" borderId="0">
      <alignment/>
      <protection/>
    </xf>
    <xf numFmtId="0" fontId="5" fillId="0" borderId="0">
      <alignment/>
      <protection/>
    </xf>
    <xf numFmtId="0" fontId="0" fillId="32" borderId="5" applyNumberFormat="0" applyFont="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8" fillId="0" borderId="8" applyNumberFormat="0" applyFill="0" applyAlignment="0" applyProtection="0"/>
    <xf numFmtId="0" fontId="67" fillId="0" borderId="9" applyNumberFormat="0" applyFill="0" applyAlignment="0" applyProtection="0"/>
  </cellStyleXfs>
  <cellXfs count="477">
    <xf numFmtId="0" fontId="0" fillId="0" borderId="0" xfId="0" applyFont="1" applyAlignment="1">
      <alignment/>
    </xf>
    <xf numFmtId="0" fontId="4" fillId="0" borderId="0" xfId="0" applyFont="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wrapText="1"/>
    </xf>
    <xf numFmtId="0" fontId="3" fillId="33" borderId="0" xfId="0" applyFont="1" applyFill="1" applyBorder="1" applyAlignment="1">
      <alignment horizontal="center" vertical="center"/>
    </xf>
    <xf numFmtId="0" fontId="3" fillId="34" borderId="0" xfId="0" applyFont="1" applyFill="1" applyBorder="1" applyAlignment="1">
      <alignment horizontal="center" vertical="center" wrapText="1"/>
    </xf>
    <xf numFmtId="0" fontId="4" fillId="34" borderId="0" xfId="0" applyFont="1" applyFill="1" applyBorder="1" applyAlignment="1">
      <alignment horizontal="center" vertical="center"/>
    </xf>
    <xf numFmtId="0" fontId="4" fillId="35" borderId="0" xfId="0" applyFont="1" applyFill="1" applyBorder="1" applyAlignment="1">
      <alignment horizontal="center" vertical="center"/>
    </xf>
    <xf numFmtId="0" fontId="3" fillId="36" borderId="10" xfId="0" applyFont="1" applyFill="1" applyBorder="1" applyAlignment="1">
      <alignment horizontal="center" vertical="center" wrapText="1"/>
    </xf>
    <xf numFmtId="0" fontId="3" fillId="36" borderId="11" xfId="0" applyFont="1" applyFill="1" applyBorder="1" applyAlignment="1">
      <alignment horizontal="center" vertical="center" wrapText="1"/>
    </xf>
    <xf numFmtId="4" fontId="3" fillId="37" borderId="11" xfId="0" applyNumberFormat="1" applyFont="1" applyFill="1" applyBorder="1" applyAlignment="1" applyProtection="1">
      <alignment horizontal="center" vertical="center" textRotation="90" wrapText="1"/>
      <protection/>
    </xf>
    <xf numFmtId="4" fontId="3" fillId="18" borderId="11" xfId="0" applyNumberFormat="1" applyFont="1" applyFill="1" applyBorder="1" applyAlignment="1" applyProtection="1">
      <alignment horizontal="center" vertical="center" textRotation="90" wrapText="1"/>
      <protection/>
    </xf>
    <xf numFmtId="0" fontId="3" fillId="18" borderId="11" xfId="0" applyFont="1" applyFill="1" applyBorder="1" applyAlignment="1" applyProtection="1">
      <alignment horizontal="center" vertical="center" textRotation="90" wrapText="1"/>
      <protection/>
    </xf>
    <xf numFmtId="0" fontId="3" fillId="38" borderId="11" xfId="0" applyFont="1" applyFill="1" applyBorder="1" applyAlignment="1">
      <alignment horizontal="center" vertical="center" textRotation="90" wrapText="1"/>
    </xf>
    <xf numFmtId="164" fontId="3" fillId="39" borderId="11" xfId="0" applyNumberFormat="1" applyFont="1" applyFill="1" applyBorder="1" applyAlignment="1">
      <alignment horizontal="center" vertical="center" wrapText="1"/>
    </xf>
    <xf numFmtId="0" fontId="3" fillId="39" borderId="11" xfId="0" applyFont="1" applyFill="1" applyBorder="1" applyAlignment="1">
      <alignment horizontal="center" vertical="center" wrapText="1"/>
    </xf>
    <xf numFmtId="0" fontId="3" fillId="40" borderId="11" xfId="0" applyFont="1" applyFill="1" applyBorder="1" applyAlignment="1" applyProtection="1">
      <alignment horizontal="center" vertical="center" textRotation="90" wrapText="1"/>
      <protection/>
    </xf>
    <xf numFmtId="4" fontId="3" fillId="41" borderId="11" xfId="0" applyNumberFormat="1" applyFont="1" applyFill="1" applyBorder="1" applyAlignment="1" applyProtection="1">
      <alignment horizontal="center" vertical="center" textRotation="90" wrapText="1"/>
      <protection locked="0"/>
    </xf>
    <xf numFmtId="4" fontId="3" fillId="33" borderId="11" xfId="0" applyNumberFormat="1" applyFont="1" applyFill="1" applyBorder="1" applyAlignment="1" applyProtection="1">
      <alignment horizontal="center" vertical="center" textRotation="90" wrapText="1"/>
      <protection locked="0"/>
    </xf>
    <xf numFmtId="4" fontId="3" fillId="42" borderId="11" xfId="0" applyNumberFormat="1" applyFont="1" applyFill="1" applyBorder="1" applyAlignment="1" applyProtection="1">
      <alignment horizontal="center" vertical="center" textRotation="90" wrapText="1"/>
      <protection locked="0"/>
    </xf>
    <xf numFmtId="4" fontId="3" fillId="43" borderId="11" xfId="0" applyNumberFormat="1" applyFont="1" applyFill="1" applyBorder="1" applyAlignment="1" applyProtection="1">
      <alignment horizontal="center" vertical="center" textRotation="90" wrapText="1"/>
      <protection locked="0"/>
    </xf>
    <xf numFmtId="3" fontId="3" fillId="44" borderId="11" xfId="0" applyNumberFormat="1" applyFont="1" applyFill="1" applyBorder="1" applyAlignment="1" applyProtection="1">
      <alignment horizontal="center" vertical="center" textRotation="90" wrapText="1"/>
      <protection/>
    </xf>
    <xf numFmtId="10" fontId="3" fillId="44" borderId="11" xfId="0" applyNumberFormat="1" applyFont="1" applyFill="1" applyBorder="1" applyAlignment="1" applyProtection="1">
      <alignment horizontal="center" vertical="center" textRotation="90" wrapText="1"/>
      <protection/>
    </xf>
    <xf numFmtId="10" fontId="3" fillId="44" borderId="12" xfId="0" applyNumberFormat="1" applyFont="1" applyFill="1" applyBorder="1" applyAlignment="1" applyProtection="1">
      <alignment horizontal="center" vertical="center" textRotation="90" wrapText="1"/>
      <protection/>
    </xf>
    <xf numFmtId="0" fontId="4" fillId="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0" xfId="0" applyFont="1" applyFill="1" applyAlignment="1">
      <alignment horizontal="center" vertical="center"/>
    </xf>
    <xf numFmtId="165" fontId="4" fillId="0" borderId="13" xfId="53" applyFont="1" applyFill="1" applyBorder="1" applyAlignment="1">
      <alignment horizontal="center" vertical="center" wrapText="1"/>
    </xf>
    <xf numFmtId="165" fontId="3" fillId="0" borderId="13" xfId="53"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1" fontId="4" fillId="0" borderId="13" xfId="0" applyNumberFormat="1" applyFont="1" applyFill="1" applyBorder="1" applyAlignment="1">
      <alignment horizontal="center" vertical="center" wrapText="1"/>
    </xf>
    <xf numFmtId="9" fontId="4" fillId="0" borderId="13" xfId="0" applyNumberFormat="1"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166" fontId="4" fillId="0" borderId="13" xfId="0" applyNumberFormat="1" applyFont="1" applyFill="1" applyBorder="1" applyAlignment="1">
      <alignment horizontal="center" vertical="center" wrapText="1"/>
    </xf>
    <xf numFmtId="166" fontId="3" fillId="0" borderId="13" xfId="0" applyNumberFormat="1" applyFont="1" applyFill="1" applyBorder="1" applyAlignment="1">
      <alignment horizontal="center" vertical="center" wrapText="1"/>
    </xf>
    <xf numFmtId="165" fontId="4" fillId="0" borderId="0" xfId="53" applyFont="1" applyAlignment="1">
      <alignment horizontal="center" vertical="center"/>
    </xf>
    <xf numFmtId="165" fontId="3" fillId="0" borderId="0" xfId="53" applyFont="1" applyFill="1" applyBorder="1" applyAlignment="1">
      <alignment horizontal="center" vertical="center"/>
    </xf>
    <xf numFmtId="165" fontId="3" fillId="0" borderId="0" xfId="53" applyFont="1" applyFill="1" applyBorder="1" applyAlignment="1" applyProtection="1">
      <alignment horizontal="center" vertical="center" wrapText="1"/>
      <protection locked="0"/>
    </xf>
    <xf numFmtId="165" fontId="3" fillId="0" borderId="0" xfId="53" applyFont="1" applyFill="1" applyBorder="1" applyAlignment="1">
      <alignment horizontal="center" vertical="center" wrapText="1"/>
    </xf>
    <xf numFmtId="165" fontId="4" fillId="0" borderId="0" xfId="53" applyFont="1" applyFill="1" applyBorder="1" applyAlignment="1">
      <alignment horizontal="center" vertical="center"/>
    </xf>
    <xf numFmtId="165" fontId="3" fillId="34" borderId="0" xfId="53" applyFont="1" applyFill="1" applyBorder="1" applyAlignment="1">
      <alignment horizontal="center" vertical="center" wrapText="1"/>
    </xf>
    <xf numFmtId="165" fontId="4" fillId="34" borderId="0" xfId="53" applyFont="1" applyFill="1" applyBorder="1" applyAlignment="1">
      <alignment horizontal="center" vertical="center"/>
    </xf>
    <xf numFmtId="165" fontId="3" fillId="34" borderId="0" xfId="53" applyFont="1" applyFill="1" applyBorder="1" applyAlignment="1">
      <alignment horizontal="center" vertical="center"/>
    </xf>
    <xf numFmtId="165" fontId="3" fillId="41" borderId="11" xfId="53" applyFont="1" applyFill="1" applyBorder="1" applyAlignment="1" applyProtection="1">
      <alignment horizontal="center" vertical="center" textRotation="90" wrapText="1"/>
      <protection locked="0"/>
    </xf>
    <xf numFmtId="165" fontId="3" fillId="33" borderId="11" xfId="53" applyFont="1" applyFill="1" applyBorder="1" applyAlignment="1" applyProtection="1">
      <alignment horizontal="center" vertical="center" textRotation="90" wrapText="1"/>
      <protection locked="0"/>
    </xf>
    <xf numFmtId="165" fontId="3" fillId="42" borderId="11" xfId="53" applyFont="1" applyFill="1" applyBorder="1" applyAlignment="1" applyProtection="1">
      <alignment horizontal="center" vertical="center" textRotation="90" wrapText="1"/>
      <protection locked="0"/>
    </xf>
    <xf numFmtId="165" fontId="3" fillId="43" borderId="11" xfId="53" applyFont="1" applyFill="1" applyBorder="1" applyAlignment="1" applyProtection="1">
      <alignment horizontal="center" vertical="center" textRotation="90" wrapText="1"/>
      <protection locked="0"/>
    </xf>
    <xf numFmtId="0" fontId="4" fillId="0" borderId="16" xfId="0" applyFont="1" applyFill="1" applyBorder="1" applyAlignment="1">
      <alignment horizontal="center" vertical="center" wrapText="1"/>
    </xf>
    <xf numFmtId="9" fontId="4" fillId="0" borderId="16"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9" fontId="3" fillId="0" borderId="16" xfId="0" applyNumberFormat="1" applyFont="1" applyFill="1" applyBorder="1" applyAlignment="1">
      <alignment horizontal="center" vertical="center" wrapText="1"/>
    </xf>
    <xf numFmtId="165" fontId="4" fillId="0" borderId="16" xfId="53" applyFont="1" applyFill="1" applyBorder="1" applyAlignment="1">
      <alignment horizontal="center" vertical="center" wrapText="1"/>
    </xf>
    <xf numFmtId="165" fontId="3" fillId="0" borderId="16" xfId="53" applyFont="1" applyFill="1" applyBorder="1" applyAlignment="1">
      <alignment horizontal="center" vertical="center" wrapText="1"/>
    </xf>
    <xf numFmtId="165" fontId="3" fillId="0" borderId="16" xfId="0" applyNumberFormat="1" applyFont="1" applyFill="1" applyBorder="1" applyAlignment="1">
      <alignment horizontal="center" vertical="center" wrapText="1"/>
    </xf>
    <xf numFmtId="10"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xf>
    <xf numFmtId="165" fontId="4" fillId="0" borderId="0" xfId="53" applyFont="1" applyFill="1" applyAlignment="1">
      <alignment horizontal="center" vertical="center"/>
    </xf>
    <xf numFmtId="165" fontId="3" fillId="0" borderId="0" xfId="53" applyFont="1" applyFill="1" applyAlignment="1">
      <alignment horizontal="center" vertical="center"/>
    </xf>
    <xf numFmtId="165" fontId="3" fillId="0" borderId="0" xfId="53" applyFont="1" applyAlignment="1">
      <alignment horizontal="center" vertical="center"/>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4" fontId="6" fillId="37" borderId="18" xfId="0" applyNumberFormat="1" applyFont="1" applyFill="1" applyBorder="1" applyAlignment="1" applyProtection="1">
      <alignment horizontal="center" vertical="center" wrapText="1"/>
      <protection/>
    </xf>
    <xf numFmtId="4" fontId="6" fillId="18" borderId="18" xfId="0" applyNumberFormat="1" applyFont="1" applyFill="1" applyBorder="1" applyAlignment="1" applyProtection="1">
      <alignment horizontal="center" vertical="center" textRotation="90" wrapText="1"/>
      <protection/>
    </xf>
    <xf numFmtId="0" fontId="6" fillId="18" borderId="18" xfId="0" applyFont="1" applyFill="1" applyBorder="1" applyAlignment="1" applyProtection="1">
      <alignment horizontal="center" vertical="center" textRotation="90" wrapText="1"/>
      <protection/>
    </xf>
    <xf numFmtId="0" fontId="68" fillId="38" borderId="18" xfId="0" applyFont="1" applyFill="1" applyBorder="1" applyAlignment="1">
      <alignment horizontal="center" vertical="center" textRotation="90" wrapText="1"/>
    </xf>
    <xf numFmtId="164" fontId="6" fillId="39" borderId="18" xfId="0" applyNumberFormat="1" applyFont="1" applyFill="1" applyBorder="1" applyAlignment="1">
      <alignment horizontal="center" vertical="center" wrapText="1"/>
    </xf>
    <xf numFmtId="0" fontId="6" fillId="39" borderId="18" xfId="0" applyFont="1" applyFill="1" applyBorder="1" applyAlignment="1">
      <alignment horizontal="center" vertical="center" wrapText="1"/>
    </xf>
    <xf numFmtId="4" fontId="6" fillId="37" borderId="18" xfId="0" applyNumberFormat="1" applyFont="1" applyFill="1" applyBorder="1" applyAlignment="1" applyProtection="1">
      <alignment horizontal="center" vertical="center" textRotation="90" wrapText="1"/>
      <protection/>
    </xf>
    <xf numFmtId="4" fontId="6" fillId="41" borderId="11" xfId="0" applyNumberFormat="1" applyFont="1" applyFill="1" applyBorder="1" applyAlignment="1" applyProtection="1">
      <alignment horizontal="center" vertical="center" textRotation="90" wrapText="1"/>
      <protection locked="0"/>
    </xf>
    <xf numFmtId="4" fontId="6" fillId="33" borderId="11" xfId="0" applyNumberFormat="1" applyFont="1" applyFill="1" applyBorder="1" applyAlignment="1" applyProtection="1">
      <alignment horizontal="center" vertical="center" textRotation="90" wrapText="1"/>
      <protection locked="0"/>
    </xf>
    <xf numFmtId="4" fontId="6" fillId="42" borderId="11" xfId="0" applyNumberFormat="1" applyFont="1" applyFill="1" applyBorder="1" applyAlignment="1" applyProtection="1">
      <alignment horizontal="center" vertical="center" textRotation="90" wrapText="1"/>
      <protection locked="0"/>
    </xf>
    <xf numFmtId="4" fontId="6" fillId="43" borderId="11" xfId="0" applyNumberFormat="1" applyFont="1" applyFill="1" applyBorder="1" applyAlignment="1" applyProtection="1">
      <alignment horizontal="center" vertical="center" textRotation="90" wrapText="1"/>
      <protection locked="0"/>
    </xf>
    <xf numFmtId="3" fontId="6" fillId="44" borderId="11" xfId="0" applyNumberFormat="1" applyFont="1" applyFill="1" applyBorder="1" applyAlignment="1" applyProtection="1">
      <alignment horizontal="center" vertical="center" textRotation="90" wrapText="1"/>
      <protection/>
    </xf>
    <xf numFmtId="10" fontId="6" fillId="44" borderId="11" xfId="0" applyNumberFormat="1" applyFont="1" applyFill="1" applyBorder="1" applyAlignment="1" applyProtection="1">
      <alignment horizontal="center" vertical="center" textRotation="90" wrapText="1"/>
      <protection/>
    </xf>
    <xf numFmtId="10" fontId="6" fillId="44" borderId="12" xfId="0" applyNumberFormat="1" applyFont="1" applyFill="1" applyBorder="1" applyAlignment="1" applyProtection="1">
      <alignment horizontal="center" vertical="center" textRotation="90" wrapText="1"/>
      <protection/>
    </xf>
    <xf numFmtId="0" fontId="5" fillId="0" borderId="13" xfId="0" applyFont="1" applyFill="1" applyBorder="1" applyAlignment="1">
      <alignment horizontal="center" vertical="center" wrapText="1"/>
    </xf>
    <xf numFmtId="0" fontId="5" fillId="0" borderId="13" xfId="0" applyFont="1" applyBorder="1" applyAlignment="1">
      <alignment horizontal="center" vertical="center"/>
    </xf>
    <xf numFmtId="3" fontId="69" fillId="0" borderId="13" xfId="0" applyNumberFormat="1" applyFont="1" applyFill="1" applyBorder="1" applyAlignment="1">
      <alignment horizontal="center" vertical="center" textRotation="90"/>
    </xf>
    <xf numFmtId="168" fontId="5" fillId="0" borderId="13" xfId="49" applyNumberFormat="1" applyFont="1" applyBorder="1" applyAlignment="1">
      <alignment horizontal="center" vertical="center" textRotation="90"/>
    </xf>
    <xf numFmtId="0" fontId="69" fillId="45" borderId="19" xfId="0" applyFont="1" applyFill="1" applyBorder="1" applyAlignment="1">
      <alignment horizontal="center" vertical="center" wrapText="1"/>
    </xf>
    <xf numFmtId="3" fontId="5" fillId="0" borderId="13" xfId="0" applyNumberFormat="1" applyFont="1" applyFill="1" applyBorder="1" applyAlignment="1">
      <alignment horizontal="center" vertical="center" textRotation="90"/>
    </xf>
    <xf numFmtId="0" fontId="6" fillId="40" borderId="18" xfId="0" applyFont="1" applyFill="1" applyBorder="1" applyAlignment="1" applyProtection="1">
      <alignment horizontal="center" vertical="center" textRotation="90" wrapText="1"/>
      <protection/>
    </xf>
    <xf numFmtId="4" fontId="6" fillId="41" borderId="18" xfId="0" applyNumberFormat="1" applyFont="1" applyFill="1" applyBorder="1" applyAlignment="1" applyProtection="1">
      <alignment horizontal="center" vertical="center" textRotation="90" wrapText="1"/>
      <protection locked="0"/>
    </xf>
    <xf numFmtId="4" fontId="6" fillId="33" borderId="18" xfId="0" applyNumberFormat="1" applyFont="1" applyFill="1" applyBorder="1" applyAlignment="1" applyProtection="1">
      <alignment horizontal="center" vertical="center" textRotation="90" wrapText="1"/>
      <protection locked="0"/>
    </xf>
    <xf numFmtId="4" fontId="6" fillId="42" borderId="18" xfId="0" applyNumberFormat="1" applyFont="1" applyFill="1" applyBorder="1" applyAlignment="1" applyProtection="1">
      <alignment horizontal="center" vertical="center" textRotation="90" wrapText="1"/>
      <protection locked="0"/>
    </xf>
    <xf numFmtId="4" fontId="6" fillId="43" borderId="18" xfId="0" applyNumberFormat="1" applyFont="1" applyFill="1" applyBorder="1" applyAlignment="1" applyProtection="1">
      <alignment horizontal="center" vertical="center" textRotation="90" wrapText="1"/>
      <protection locked="0"/>
    </xf>
    <xf numFmtId="3" fontId="6" fillId="44" borderId="18" xfId="0" applyNumberFormat="1" applyFont="1" applyFill="1" applyBorder="1" applyAlignment="1" applyProtection="1">
      <alignment horizontal="center" vertical="center" textRotation="90" wrapText="1"/>
      <protection/>
    </xf>
    <xf numFmtId="10" fontId="6" fillId="44" borderId="18" xfId="0" applyNumberFormat="1" applyFont="1" applyFill="1" applyBorder="1" applyAlignment="1" applyProtection="1">
      <alignment horizontal="center" vertical="center" textRotation="90" wrapText="1"/>
      <protection/>
    </xf>
    <xf numFmtId="10" fontId="6" fillId="44" borderId="20" xfId="0" applyNumberFormat="1" applyFont="1" applyFill="1" applyBorder="1" applyAlignment="1" applyProtection="1">
      <alignment horizontal="center" vertical="center" textRotation="90" wrapText="1"/>
      <protection/>
    </xf>
    <xf numFmtId="0" fontId="69" fillId="0" borderId="13" xfId="0" applyFont="1" applyBorder="1" applyAlignment="1">
      <alignment/>
    </xf>
    <xf numFmtId="0" fontId="69" fillId="45" borderId="13" xfId="0" applyFont="1" applyFill="1" applyBorder="1" applyAlignment="1">
      <alignment vertical="center" wrapText="1"/>
    </xf>
    <xf numFmtId="3" fontId="5" fillId="0" borderId="13" xfId="0" applyNumberFormat="1" applyFont="1" applyBorder="1" applyAlignment="1">
      <alignment horizontal="center" vertical="center" wrapText="1"/>
    </xf>
    <xf numFmtId="3" fontId="5" fillId="46" borderId="13" xfId="0" applyNumberFormat="1" applyFont="1" applyFill="1" applyBorder="1" applyAlignment="1">
      <alignment horizontal="center" vertical="center" textRotation="255"/>
    </xf>
    <xf numFmtId="0" fontId="69" fillId="0" borderId="13" xfId="0" applyFont="1" applyBorder="1" applyAlignment="1">
      <alignment horizontal="center" vertical="center"/>
    </xf>
    <xf numFmtId="3" fontId="70" fillId="0" borderId="21" xfId="0" applyNumberFormat="1" applyFont="1" applyFill="1" applyBorder="1" applyAlignment="1">
      <alignment horizontal="center" vertical="center" textRotation="90"/>
    </xf>
    <xf numFmtId="0" fontId="69" fillId="45" borderId="13" xfId="0" applyFont="1" applyFill="1" applyBorder="1" applyAlignment="1">
      <alignment horizontal="center" vertical="center" wrapText="1"/>
    </xf>
    <xf numFmtId="0" fontId="5" fillId="0" borderId="13" xfId="0" applyFont="1" applyBorder="1" applyAlignment="1">
      <alignment horizontal="center" vertical="center" wrapText="1"/>
    </xf>
    <xf numFmtId="0" fontId="6" fillId="36" borderId="13" xfId="0" applyFont="1" applyFill="1" applyBorder="1" applyAlignment="1">
      <alignment horizontal="center" vertical="center" wrapText="1"/>
    </xf>
    <xf numFmtId="4" fontId="6" fillId="37" borderId="13" xfId="0" applyNumberFormat="1" applyFont="1" applyFill="1" applyBorder="1" applyAlignment="1" applyProtection="1">
      <alignment horizontal="center" vertical="center" wrapText="1"/>
      <protection/>
    </xf>
    <xf numFmtId="4" fontId="6" fillId="18" borderId="13" xfId="0" applyNumberFormat="1" applyFont="1" applyFill="1" applyBorder="1" applyAlignment="1" applyProtection="1">
      <alignment horizontal="center" vertical="center" textRotation="90" wrapText="1"/>
      <protection/>
    </xf>
    <xf numFmtId="0" fontId="6" fillId="18" borderId="13" xfId="0" applyFont="1" applyFill="1" applyBorder="1" applyAlignment="1" applyProtection="1">
      <alignment horizontal="center" vertical="center" textRotation="90" wrapText="1"/>
      <protection/>
    </xf>
    <xf numFmtId="0" fontId="68" fillId="38" borderId="13" xfId="0" applyFont="1" applyFill="1" applyBorder="1" applyAlignment="1">
      <alignment horizontal="center" vertical="center" textRotation="90" wrapText="1"/>
    </xf>
    <xf numFmtId="164" fontId="6" fillId="39" borderId="13" xfId="0" applyNumberFormat="1" applyFont="1" applyFill="1" applyBorder="1" applyAlignment="1">
      <alignment horizontal="center" vertical="center" wrapText="1"/>
    </xf>
    <xf numFmtId="0" fontId="6" fillId="39" borderId="13" xfId="0" applyFont="1" applyFill="1" applyBorder="1" applyAlignment="1">
      <alignment horizontal="center" vertical="center" wrapText="1"/>
    </xf>
    <xf numFmtId="4" fontId="6" fillId="37" borderId="13" xfId="0" applyNumberFormat="1" applyFont="1" applyFill="1" applyBorder="1" applyAlignment="1" applyProtection="1">
      <alignment horizontal="center" vertical="center" textRotation="90" wrapText="1"/>
      <protection/>
    </xf>
    <xf numFmtId="0" fontId="6" fillId="40" borderId="13" xfId="0" applyFont="1" applyFill="1" applyBorder="1" applyAlignment="1" applyProtection="1">
      <alignment horizontal="center" vertical="center" textRotation="90" wrapText="1"/>
      <protection/>
    </xf>
    <xf numFmtId="4" fontId="6" fillId="41" borderId="13" xfId="0" applyNumberFormat="1" applyFont="1" applyFill="1" applyBorder="1" applyAlignment="1" applyProtection="1">
      <alignment horizontal="center" vertical="center" textRotation="90" wrapText="1"/>
      <protection locked="0"/>
    </xf>
    <xf numFmtId="4" fontId="6" fillId="33" borderId="13" xfId="0" applyNumberFormat="1" applyFont="1" applyFill="1" applyBorder="1" applyAlignment="1" applyProtection="1">
      <alignment horizontal="center" vertical="center" textRotation="90" wrapText="1"/>
      <protection locked="0"/>
    </xf>
    <xf numFmtId="4" fontId="6" fillId="42" borderId="13" xfId="0" applyNumberFormat="1" applyFont="1" applyFill="1" applyBorder="1" applyAlignment="1" applyProtection="1">
      <alignment horizontal="center" vertical="center" textRotation="90" wrapText="1"/>
      <protection locked="0"/>
    </xf>
    <xf numFmtId="4" fontId="6" fillId="43" borderId="13" xfId="0" applyNumberFormat="1" applyFont="1" applyFill="1" applyBorder="1" applyAlignment="1" applyProtection="1">
      <alignment horizontal="center" vertical="center" textRotation="90" wrapText="1"/>
      <protection locked="0"/>
    </xf>
    <xf numFmtId="3" fontId="6" fillId="44" borderId="13" xfId="0" applyNumberFormat="1" applyFont="1" applyFill="1" applyBorder="1" applyAlignment="1" applyProtection="1">
      <alignment horizontal="center" vertical="center" textRotation="90" wrapText="1"/>
      <protection/>
    </xf>
    <xf numFmtId="10" fontId="6" fillId="44" borderId="13" xfId="0" applyNumberFormat="1" applyFont="1" applyFill="1" applyBorder="1" applyAlignment="1" applyProtection="1">
      <alignment horizontal="center" vertical="center" textRotation="90" wrapText="1"/>
      <protection/>
    </xf>
    <xf numFmtId="0" fontId="68" fillId="45" borderId="13" xfId="0" applyFont="1" applyFill="1" applyBorder="1" applyAlignment="1">
      <alignment horizontal="center" vertical="center"/>
    </xf>
    <xf numFmtId="3" fontId="71" fillId="45" borderId="13" xfId="49" applyNumberFormat="1" applyFont="1" applyFill="1" applyBorder="1" applyAlignment="1">
      <alignment horizontal="center" vertical="center"/>
    </xf>
    <xf numFmtId="168" fontId="69" fillId="0" borderId="13" xfId="49" applyNumberFormat="1" applyFont="1" applyBorder="1" applyAlignment="1">
      <alignment horizontal="center" vertical="center" textRotation="90"/>
    </xf>
    <xf numFmtId="168" fontId="69" fillId="0" borderId="13" xfId="49" applyNumberFormat="1" applyFont="1" applyBorder="1" applyAlignment="1">
      <alignment textRotation="90"/>
    </xf>
    <xf numFmtId="0" fontId="4" fillId="0" borderId="13" xfId="0" applyFont="1" applyFill="1" applyBorder="1" applyAlignment="1">
      <alignment horizontal="center" vertical="center"/>
    </xf>
    <xf numFmtId="169" fontId="4" fillId="0" borderId="13" xfId="53" applyNumberFormat="1" applyFont="1" applyFill="1" applyBorder="1" applyAlignment="1">
      <alignment horizontal="center" vertical="center" wrapText="1"/>
    </xf>
    <xf numFmtId="0" fontId="4" fillId="47" borderId="13" xfId="0" applyFont="1" applyFill="1" applyBorder="1" applyAlignment="1">
      <alignment horizontal="center" vertical="center" wrapText="1"/>
    </xf>
    <xf numFmtId="0" fontId="4" fillId="38" borderId="0" xfId="0" applyFont="1" applyFill="1" applyBorder="1" applyAlignment="1">
      <alignment horizontal="center" vertical="center" wrapText="1"/>
    </xf>
    <xf numFmtId="0" fontId="4" fillId="47" borderId="0" xfId="0" applyFont="1" applyFill="1" applyBorder="1" applyAlignment="1">
      <alignment horizontal="center" vertical="center" wrapText="1"/>
    </xf>
    <xf numFmtId="0" fontId="4" fillId="38" borderId="0" xfId="0" applyFont="1" applyFill="1" applyBorder="1" applyAlignment="1">
      <alignment horizontal="center" vertical="center"/>
    </xf>
    <xf numFmtId="0" fontId="4" fillId="47" borderId="0" xfId="0" applyFont="1" applyFill="1" applyBorder="1" applyAlignment="1">
      <alignment horizontal="center" vertical="center"/>
    </xf>
    <xf numFmtId="0" fontId="4" fillId="38" borderId="0" xfId="0" applyFont="1" applyFill="1" applyAlignment="1">
      <alignment horizontal="center" vertical="center"/>
    </xf>
    <xf numFmtId="0" fontId="4" fillId="47" borderId="0" xfId="0" applyFont="1" applyFill="1" applyAlignment="1">
      <alignment horizontal="center" vertical="center"/>
    </xf>
    <xf numFmtId="0" fontId="3" fillId="0" borderId="0" xfId="0" applyFont="1" applyAlignment="1">
      <alignment horizontal="center" vertical="center"/>
    </xf>
    <xf numFmtId="170" fontId="4" fillId="0" borderId="13" xfId="51" applyNumberFormat="1" applyFont="1" applyFill="1" applyBorder="1" applyAlignment="1">
      <alignment horizontal="center" vertical="center" wrapText="1"/>
    </xf>
    <xf numFmtId="0" fontId="3" fillId="36" borderId="17" xfId="0" applyFont="1" applyFill="1" applyBorder="1" applyAlignment="1">
      <alignment horizontal="center" vertical="center" wrapText="1"/>
    </xf>
    <xf numFmtId="0" fontId="3" fillId="36" borderId="18" xfId="0" applyFont="1" applyFill="1" applyBorder="1" applyAlignment="1">
      <alignment horizontal="center" vertical="center" wrapText="1"/>
    </xf>
    <xf numFmtId="4" fontId="3" fillId="37" borderId="18" xfId="0" applyNumberFormat="1" applyFont="1" applyFill="1" applyBorder="1" applyAlignment="1" applyProtection="1">
      <alignment horizontal="center" vertical="center" textRotation="90" wrapText="1"/>
      <protection/>
    </xf>
    <xf numFmtId="4" fontId="3" fillId="18" borderId="18" xfId="0" applyNumberFormat="1" applyFont="1" applyFill="1" applyBorder="1" applyAlignment="1" applyProtection="1">
      <alignment horizontal="center" vertical="center" textRotation="90" wrapText="1"/>
      <protection/>
    </xf>
    <xf numFmtId="0" fontId="3" fillId="18" borderId="18" xfId="0" applyFont="1" applyFill="1" applyBorder="1" applyAlignment="1" applyProtection="1">
      <alignment horizontal="center" vertical="center" textRotation="90" wrapText="1"/>
      <protection/>
    </xf>
    <xf numFmtId="0" fontId="72" fillId="38" borderId="18" xfId="0" applyFont="1" applyFill="1" applyBorder="1" applyAlignment="1">
      <alignment horizontal="center" vertical="center" textRotation="90" wrapText="1"/>
    </xf>
    <xf numFmtId="164" fontId="3" fillId="39" borderId="18" xfId="0" applyNumberFormat="1" applyFont="1" applyFill="1" applyBorder="1" applyAlignment="1">
      <alignment horizontal="center" vertical="center" wrapText="1"/>
    </xf>
    <xf numFmtId="0" fontId="3" fillId="39" borderId="18" xfId="0" applyFont="1" applyFill="1" applyBorder="1" applyAlignment="1">
      <alignment horizontal="center" vertical="center" wrapText="1"/>
    </xf>
    <xf numFmtId="4" fontId="14" fillId="41" borderId="11" xfId="0" applyNumberFormat="1" applyFont="1" applyFill="1" applyBorder="1" applyAlignment="1" applyProtection="1">
      <alignment horizontal="center" vertical="center" textRotation="90" wrapText="1"/>
      <protection locked="0"/>
    </xf>
    <xf numFmtId="4" fontId="14" fillId="33" borderId="11" xfId="0" applyNumberFormat="1" applyFont="1" applyFill="1" applyBorder="1" applyAlignment="1" applyProtection="1">
      <alignment horizontal="center" vertical="center" textRotation="90" wrapText="1"/>
      <protection locked="0"/>
    </xf>
    <xf numFmtId="4" fontId="14" fillId="42" borderId="11" xfId="0" applyNumberFormat="1" applyFont="1" applyFill="1" applyBorder="1" applyAlignment="1" applyProtection="1">
      <alignment horizontal="center" vertical="center" textRotation="90" wrapText="1"/>
      <protection locked="0"/>
    </xf>
    <xf numFmtId="4" fontId="14" fillId="43" borderId="11" xfId="0" applyNumberFormat="1" applyFont="1" applyFill="1" applyBorder="1" applyAlignment="1" applyProtection="1">
      <alignment horizontal="center" vertical="center" textRotation="90" wrapText="1"/>
      <protection locked="0"/>
    </xf>
    <xf numFmtId="9" fontId="15" fillId="0" borderId="13" xfId="0" applyNumberFormat="1" applyFont="1" applyFill="1" applyBorder="1" applyAlignment="1">
      <alignment horizontal="center" vertical="center"/>
    </xf>
    <xf numFmtId="0" fontId="15" fillId="0" borderId="13" xfId="0" applyFont="1" applyBorder="1" applyAlignment="1">
      <alignment horizontal="center" vertical="center"/>
    </xf>
    <xf numFmtId="0" fontId="15" fillId="0" borderId="13" xfId="0" applyFont="1" applyFill="1" applyBorder="1" applyAlignment="1">
      <alignment horizontal="center" vertical="center"/>
    </xf>
    <xf numFmtId="0" fontId="73" fillId="5" borderId="13" xfId="0" applyFont="1" applyFill="1" applyBorder="1" applyAlignment="1">
      <alignment horizontal="center" vertical="center" wrapText="1"/>
    </xf>
    <xf numFmtId="0" fontId="74" fillId="4" borderId="13" xfId="0" applyFont="1" applyFill="1" applyBorder="1" applyAlignment="1">
      <alignment horizontal="center" vertical="center" wrapText="1"/>
    </xf>
    <xf numFmtId="9" fontId="4" fillId="0" borderId="13" xfId="60" applyFont="1" applyFill="1" applyBorder="1" applyAlignment="1">
      <alignment horizontal="center" vertical="center" wrapText="1"/>
    </xf>
    <xf numFmtId="9" fontId="17" fillId="0" borderId="13" xfId="60" applyFont="1" applyBorder="1" applyAlignment="1">
      <alignment horizontal="center" vertical="center"/>
    </xf>
    <xf numFmtId="10" fontId="17" fillId="0" borderId="13" xfId="60" applyNumberFormat="1" applyFont="1" applyFill="1" applyBorder="1" applyAlignment="1">
      <alignment horizontal="center" vertical="center"/>
    </xf>
    <xf numFmtId="0" fontId="18" fillId="0" borderId="13" xfId="0" applyFont="1" applyBorder="1" applyAlignment="1">
      <alignment horizontal="center" vertical="center"/>
    </xf>
    <xf numFmtId="4" fontId="18" fillId="0" borderId="13" xfId="0" applyNumberFormat="1" applyFont="1" applyBorder="1" applyAlignment="1">
      <alignment horizontal="center" vertical="center" textRotation="90"/>
    </xf>
    <xf numFmtId="0" fontId="18" fillId="0" borderId="22" xfId="0" applyFont="1" applyBorder="1" applyAlignment="1">
      <alignment horizontal="center" vertical="center"/>
    </xf>
    <xf numFmtId="0" fontId="5" fillId="0" borderId="13" xfId="0" applyFont="1" applyBorder="1" applyAlignment="1">
      <alignment horizontal="center" vertical="center" textRotation="90" wrapText="1"/>
    </xf>
    <xf numFmtId="0" fontId="18" fillId="0" borderId="13" xfId="0" applyFont="1" applyBorder="1" applyAlignment="1">
      <alignment horizontal="center" vertical="center" wrapText="1"/>
    </xf>
    <xf numFmtId="0" fontId="73" fillId="0" borderId="13" xfId="0" applyFont="1" applyBorder="1" applyAlignment="1">
      <alignment horizontal="center" vertical="center"/>
    </xf>
    <xf numFmtId="0" fontId="73" fillId="4" borderId="13" xfId="0" applyFont="1" applyFill="1" applyBorder="1" applyAlignment="1">
      <alignment horizontal="center" vertical="center" wrapText="1"/>
    </xf>
    <xf numFmtId="9" fontId="73" fillId="0" borderId="13" xfId="0" applyNumberFormat="1" applyFont="1" applyBorder="1" applyAlignment="1">
      <alignment horizontal="center" vertical="center"/>
    </xf>
    <xf numFmtId="0" fontId="0" fillId="0" borderId="13" xfId="0" applyBorder="1" applyAlignment="1">
      <alignment/>
    </xf>
    <xf numFmtId="0" fontId="0" fillId="0" borderId="13" xfId="0" applyBorder="1" applyAlignment="1">
      <alignment textRotation="90"/>
    </xf>
    <xf numFmtId="0" fontId="0" fillId="0" borderId="0" xfId="0" applyFont="1" applyFill="1" applyBorder="1" applyAlignment="1">
      <alignment textRotation="90"/>
    </xf>
    <xf numFmtId="4" fontId="0" fillId="0" borderId="13" xfId="0" applyNumberFormat="1" applyBorder="1" applyAlignment="1">
      <alignment textRotation="90"/>
    </xf>
    <xf numFmtId="0" fontId="0" fillId="0" borderId="13" xfId="0" applyBorder="1" applyAlignment="1">
      <alignment wrapText="1"/>
    </xf>
    <xf numFmtId="0" fontId="0" fillId="0" borderId="13" xfId="0" applyBorder="1" applyAlignment="1">
      <alignment/>
    </xf>
    <xf numFmtId="0" fontId="0" fillId="4" borderId="13" xfId="0" applyFont="1" applyFill="1" applyBorder="1" applyAlignment="1">
      <alignment horizontal="center" vertical="center" wrapText="1"/>
    </xf>
    <xf numFmtId="0" fontId="71" fillId="4" borderId="13" xfId="0" applyFont="1" applyFill="1" applyBorder="1" applyAlignment="1">
      <alignment vertical="center" wrapText="1"/>
    </xf>
    <xf numFmtId="1" fontId="0" fillId="0" borderId="13" xfId="0" applyNumberFormat="1" applyBorder="1" applyAlignment="1">
      <alignment textRotation="90"/>
    </xf>
    <xf numFmtId="0" fontId="0" fillId="4" borderId="13" xfId="0" applyFill="1" applyBorder="1" applyAlignment="1">
      <alignment vertical="center" wrapText="1"/>
    </xf>
    <xf numFmtId="9" fontId="0" fillId="0" borderId="13" xfId="0" applyNumberFormat="1" applyBorder="1" applyAlignment="1">
      <alignment/>
    </xf>
    <xf numFmtId="166" fontId="4" fillId="0" borderId="13" xfId="60" applyNumberFormat="1" applyFont="1" applyFill="1" applyBorder="1" applyAlignment="1">
      <alignment horizontal="center" vertical="center" wrapText="1"/>
    </xf>
    <xf numFmtId="0" fontId="0" fillId="0" borderId="16" xfId="0" applyBorder="1" applyAlignment="1">
      <alignment/>
    </xf>
    <xf numFmtId="0" fontId="0" fillId="0" borderId="23" xfId="0" applyBorder="1" applyAlignment="1">
      <alignment/>
    </xf>
    <xf numFmtId="0" fontId="0" fillId="0" borderId="24" xfId="0" applyBorder="1" applyAlignment="1">
      <alignment/>
    </xf>
    <xf numFmtId="0" fontId="0" fillId="0" borderId="0" xfId="0" applyBorder="1" applyAlignment="1">
      <alignment/>
    </xf>
    <xf numFmtId="0" fontId="0" fillId="0" borderId="0" xfId="0" applyBorder="1" applyAlignment="1">
      <alignment/>
    </xf>
    <xf numFmtId="0" fontId="0" fillId="5" borderId="13" xfId="0" applyFont="1" applyFill="1" applyBorder="1" applyAlignment="1">
      <alignment horizontal="center" vertical="center" wrapText="1"/>
    </xf>
    <xf numFmtId="0" fontId="18" fillId="5" borderId="13" xfId="0" applyFont="1" applyFill="1" applyBorder="1" applyAlignment="1" applyProtection="1">
      <alignment horizontal="center" vertical="center" wrapText="1"/>
      <protection locked="0"/>
    </xf>
    <xf numFmtId="9" fontId="4" fillId="0" borderId="13" xfId="0" applyNumberFormat="1" applyFont="1" applyFill="1" applyBorder="1" applyAlignment="1">
      <alignment vertical="center" wrapText="1"/>
    </xf>
    <xf numFmtId="9" fontId="17" fillId="0" borderId="13" xfId="0" applyNumberFormat="1" applyFont="1" applyFill="1" applyBorder="1" applyAlignment="1">
      <alignment vertical="center"/>
    </xf>
    <xf numFmtId="9" fontId="17" fillId="0" borderId="13" xfId="60" applyFont="1" applyFill="1" applyBorder="1" applyAlignment="1">
      <alignment vertical="center"/>
    </xf>
    <xf numFmtId="0" fontId="17" fillId="0" borderId="13" xfId="0" applyFont="1" applyFill="1" applyBorder="1" applyAlignment="1">
      <alignment vertical="center"/>
    </xf>
    <xf numFmtId="0" fontId="4" fillId="0" borderId="13" xfId="0" applyFont="1" applyFill="1" applyBorder="1" applyAlignment="1">
      <alignment vertical="center" wrapText="1"/>
    </xf>
    <xf numFmtId="0" fontId="17" fillId="0" borderId="13" xfId="0" applyFont="1" applyFill="1" applyBorder="1" applyAlignment="1">
      <alignment horizontal="center" vertical="center"/>
    </xf>
    <xf numFmtId="9" fontId="17" fillId="0" borderId="13" xfId="0" applyNumberFormat="1" applyFont="1" applyFill="1" applyBorder="1" applyAlignment="1">
      <alignment horizontal="center" vertical="center"/>
    </xf>
    <xf numFmtId="0" fontId="18" fillId="0" borderId="13" xfId="0" applyFont="1" applyBorder="1" applyAlignment="1">
      <alignment horizontal="center" vertical="center" textRotation="90"/>
    </xf>
    <xf numFmtId="0" fontId="0" fillId="5" borderId="13" xfId="0" applyFill="1" applyBorder="1" applyAlignment="1">
      <alignment horizontal="center" vertical="center" wrapText="1"/>
    </xf>
    <xf numFmtId="9" fontId="0" fillId="0" borderId="13" xfId="60" applyFont="1" applyBorder="1" applyAlignment="1">
      <alignment/>
    </xf>
    <xf numFmtId="9" fontId="0" fillId="0" borderId="13" xfId="60" applyFont="1" applyBorder="1" applyAlignment="1">
      <alignment vertical="center"/>
    </xf>
    <xf numFmtId="3" fontId="0" fillId="0" borderId="13" xfId="0" applyNumberFormat="1" applyBorder="1" applyAlignment="1">
      <alignment textRotation="90"/>
    </xf>
    <xf numFmtId="0" fontId="0" fillId="0" borderId="13" xfId="0" applyBorder="1" applyAlignment="1">
      <alignment vertical="center" wrapText="1"/>
    </xf>
    <xf numFmtId="4" fontId="0" fillId="0" borderId="0" xfId="0" applyNumberFormat="1" applyFont="1" applyBorder="1" applyAlignment="1">
      <alignment textRotation="90"/>
    </xf>
    <xf numFmtId="0" fontId="0" fillId="0" borderId="13" xfId="0" applyBorder="1" applyAlignment="1">
      <alignment vertical="center" textRotation="90"/>
    </xf>
    <xf numFmtId="0" fontId="75" fillId="0" borderId="13" xfId="0" applyFont="1" applyBorder="1" applyAlignment="1">
      <alignment vertical="top" wrapText="1"/>
    </xf>
    <xf numFmtId="0" fontId="75" fillId="0" borderId="13" xfId="0" applyFont="1" applyBorder="1" applyAlignment="1">
      <alignment wrapText="1"/>
    </xf>
    <xf numFmtId="0" fontId="67" fillId="5" borderId="13"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75" fillId="0" borderId="13" xfId="0" applyFont="1" applyBorder="1" applyAlignment="1">
      <alignment horizontal="center" vertical="top" wrapText="1"/>
    </xf>
    <xf numFmtId="0" fontId="75" fillId="0" borderId="13" xfId="0" applyFont="1" applyBorder="1" applyAlignment="1">
      <alignment horizontal="center" vertical="center" wrapText="1"/>
    </xf>
    <xf numFmtId="0" fontId="0" fillId="0" borderId="13" xfId="0" applyBorder="1" applyAlignment="1">
      <alignment horizontal="center"/>
    </xf>
    <xf numFmtId="0" fontId="76" fillId="4" borderId="12" xfId="0" applyFont="1" applyFill="1" applyBorder="1" applyAlignment="1">
      <alignment vertical="center" wrapText="1"/>
    </xf>
    <xf numFmtId="0" fontId="24" fillId="4" borderId="13" xfId="0" applyFont="1" applyFill="1" applyBorder="1" applyAlignment="1" applyProtection="1">
      <alignment vertical="center" wrapText="1"/>
      <protection locked="0"/>
    </xf>
    <xf numFmtId="9" fontId="17" fillId="0" borderId="13" xfId="0" applyNumberFormat="1" applyFont="1" applyBorder="1" applyAlignment="1">
      <alignment horizontal="center" vertical="center"/>
    </xf>
    <xf numFmtId="0" fontId="17" fillId="0" borderId="13" xfId="0" applyFont="1" applyBorder="1" applyAlignment="1">
      <alignment horizontal="center" vertical="center"/>
    </xf>
    <xf numFmtId="0" fontId="76" fillId="4" borderId="15" xfId="0" applyFont="1" applyFill="1" applyBorder="1" applyAlignment="1">
      <alignment vertical="center" wrapText="1"/>
    </xf>
    <xf numFmtId="0" fontId="76" fillId="4" borderId="13" xfId="0" applyFont="1" applyFill="1" applyBorder="1" applyAlignment="1">
      <alignment vertical="center" wrapText="1"/>
    </xf>
    <xf numFmtId="9" fontId="0" fillId="0" borderId="13" xfId="0" applyNumberFormat="1" applyBorder="1" applyAlignment="1">
      <alignment/>
    </xf>
    <xf numFmtId="0" fontId="0" fillId="0" borderId="0" xfId="0" applyAlignment="1">
      <alignment textRotation="90"/>
    </xf>
    <xf numFmtId="0" fontId="18" fillId="0" borderId="0" xfId="0" applyFont="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10" fontId="6" fillId="0" borderId="0" xfId="0" applyNumberFormat="1" applyFont="1" applyFill="1" applyBorder="1" applyAlignment="1">
      <alignment horizontal="center" vertical="center"/>
    </xf>
    <xf numFmtId="0" fontId="77" fillId="0" borderId="0" xfId="0" applyFont="1" applyFill="1" applyBorder="1" applyAlignment="1">
      <alignment horizontal="center" vertical="center"/>
    </xf>
    <xf numFmtId="0" fontId="6" fillId="0" borderId="0" xfId="0" applyFont="1" applyFill="1" applyBorder="1" applyAlignment="1">
      <alignment horizontal="center" vertical="center" textRotation="90"/>
    </xf>
    <xf numFmtId="10" fontId="4" fillId="0" borderId="0" xfId="0" applyNumberFormat="1" applyFont="1" applyFill="1" applyBorder="1" applyAlignment="1">
      <alignment horizontal="center" vertical="center"/>
    </xf>
    <xf numFmtId="0" fontId="78" fillId="0" borderId="0" xfId="0" applyFont="1" applyFill="1" applyBorder="1" applyAlignment="1">
      <alignment horizontal="center" vertical="center"/>
    </xf>
    <xf numFmtId="0" fontId="3" fillId="0" borderId="0" xfId="0" applyFont="1" applyFill="1" applyBorder="1" applyAlignment="1" applyProtection="1">
      <alignment horizontal="center" vertical="center" textRotation="90" wrapText="1"/>
      <protection locked="0"/>
    </xf>
    <xf numFmtId="10" fontId="3" fillId="0" borderId="0" xfId="0" applyNumberFormat="1" applyFont="1" applyFill="1" applyBorder="1" applyAlignment="1">
      <alignment horizontal="center" vertical="center" wrapText="1"/>
    </xf>
    <xf numFmtId="0" fontId="78" fillId="0" borderId="0" xfId="0" applyFont="1" applyFill="1" applyBorder="1" applyAlignment="1">
      <alignment horizontal="center" vertical="center" wrapText="1"/>
    </xf>
    <xf numFmtId="0" fontId="3" fillId="0" borderId="0" xfId="0" applyFont="1" applyFill="1" applyBorder="1" applyAlignment="1">
      <alignment horizontal="center" vertical="center" textRotation="90" wrapText="1"/>
    </xf>
    <xf numFmtId="0" fontId="4" fillId="0" borderId="0" xfId="0" applyFont="1" applyFill="1" applyBorder="1" applyAlignment="1">
      <alignment horizontal="center" vertical="center" textRotation="90"/>
    </xf>
    <xf numFmtId="0" fontId="79" fillId="33" borderId="0" xfId="0" applyFont="1" applyFill="1" applyBorder="1" applyAlignment="1">
      <alignment horizontal="center" vertical="center"/>
    </xf>
    <xf numFmtId="0" fontId="3" fillId="34" borderId="0" xfId="0" applyFont="1" applyFill="1" applyBorder="1" applyAlignment="1">
      <alignment horizontal="center" vertical="center" textRotation="90" wrapText="1"/>
    </xf>
    <xf numFmtId="0" fontId="4" fillId="35" borderId="0" xfId="0" applyFont="1" applyFill="1" applyBorder="1" applyAlignment="1">
      <alignment horizontal="center" vertical="center" textRotation="90"/>
    </xf>
    <xf numFmtId="10" fontId="3" fillId="18" borderId="18" xfId="0" applyNumberFormat="1" applyFont="1" applyFill="1" applyBorder="1" applyAlignment="1" applyProtection="1">
      <alignment horizontal="center" vertical="center" textRotation="90" wrapText="1"/>
      <protection/>
    </xf>
    <xf numFmtId="0" fontId="3" fillId="40" borderId="18" xfId="0" applyFont="1" applyFill="1" applyBorder="1" applyAlignment="1" applyProtection="1">
      <alignment horizontal="center" vertical="center" textRotation="90" wrapText="1"/>
      <protection/>
    </xf>
    <xf numFmtId="4" fontId="14" fillId="41" borderId="18" xfId="0" applyNumberFormat="1" applyFont="1" applyFill="1" applyBorder="1" applyAlignment="1" applyProtection="1">
      <alignment horizontal="center" vertical="center" textRotation="90" wrapText="1"/>
      <protection locked="0"/>
    </xf>
    <xf numFmtId="4" fontId="14" fillId="33" borderId="18" xfId="0" applyNumberFormat="1" applyFont="1" applyFill="1" applyBorder="1" applyAlignment="1" applyProtection="1">
      <alignment horizontal="center" vertical="center" textRotation="90" wrapText="1"/>
      <protection locked="0"/>
    </xf>
    <xf numFmtId="4" fontId="3" fillId="41" borderId="18" xfId="0" applyNumberFormat="1" applyFont="1" applyFill="1" applyBorder="1" applyAlignment="1" applyProtection="1">
      <alignment horizontal="center" vertical="center" textRotation="90" wrapText="1"/>
      <protection locked="0"/>
    </xf>
    <xf numFmtId="4" fontId="3" fillId="33" borderId="18" xfId="0" applyNumberFormat="1" applyFont="1" applyFill="1" applyBorder="1" applyAlignment="1" applyProtection="1">
      <alignment horizontal="center" vertical="center" textRotation="90" wrapText="1"/>
      <protection locked="0"/>
    </xf>
    <xf numFmtId="4" fontId="14" fillId="42" borderId="18" xfId="0" applyNumberFormat="1" applyFont="1" applyFill="1" applyBorder="1" applyAlignment="1" applyProtection="1">
      <alignment horizontal="center" vertical="center" textRotation="90" wrapText="1"/>
      <protection locked="0"/>
    </xf>
    <xf numFmtId="4" fontId="14" fillId="43" borderId="18" xfId="0" applyNumberFormat="1" applyFont="1" applyFill="1" applyBorder="1" applyAlignment="1" applyProtection="1">
      <alignment horizontal="center" vertical="center" textRotation="90" wrapText="1"/>
      <protection locked="0"/>
    </xf>
    <xf numFmtId="3" fontId="3" fillId="44" borderId="18" xfId="0" applyNumberFormat="1" applyFont="1" applyFill="1" applyBorder="1" applyAlignment="1" applyProtection="1">
      <alignment horizontal="center" vertical="center" textRotation="90" wrapText="1"/>
      <protection/>
    </xf>
    <xf numFmtId="10" fontId="3" fillId="44" borderId="18" xfId="0" applyNumberFormat="1" applyFont="1" applyFill="1" applyBorder="1" applyAlignment="1" applyProtection="1">
      <alignment horizontal="center" vertical="center" textRotation="90" wrapText="1"/>
      <protection/>
    </xf>
    <xf numFmtId="10" fontId="3" fillId="44" borderId="20" xfId="0" applyNumberFormat="1" applyFont="1" applyFill="1" applyBorder="1" applyAlignment="1" applyProtection="1">
      <alignment horizontal="center" vertical="center" textRotation="90" wrapText="1"/>
      <protection/>
    </xf>
    <xf numFmtId="0" fontId="80" fillId="6" borderId="13" xfId="0" applyFont="1" applyFill="1" applyBorder="1" applyAlignment="1">
      <alignment vertical="center" wrapText="1"/>
    </xf>
    <xf numFmtId="0" fontId="80" fillId="6" borderId="13" xfId="0" applyFont="1" applyFill="1" applyBorder="1" applyAlignment="1">
      <alignment horizontal="center" vertical="center" wrapText="1"/>
    </xf>
    <xf numFmtId="0" fontId="4" fillId="45" borderId="13" xfId="0" applyFont="1" applyFill="1" applyBorder="1" applyAlignment="1" applyProtection="1">
      <alignment horizontal="center" vertical="center" wrapText="1"/>
      <protection locked="0"/>
    </xf>
    <xf numFmtId="9" fontId="17" fillId="38" borderId="13" xfId="0" applyNumberFormat="1" applyFont="1" applyFill="1" applyBorder="1" applyAlignment="1">
      <alignment horizontal="center" vertical="center"/>
    </xf>
    <xf numFmtId="10" fontId="17" fillId="33" borderId="13" xfId="60" applyNumberFormat="1" applyFont="1" applyFill="1" applyBorder="1" applyAlignment="1">
      <alignment horizontal="center" vertical="center"/>
    </xf>
    <xf numFmtId="10" fontId="17" fillId="0" borderId="13" xfId="0" applyNumberFormat="1" applyFont="1" applyBorder="1" applyAlignment="1">
      <alignment horizontal="center" vertical="center"/>
    </xf>
    <xf numFmtId="0" fontId="17" fillId="0" borderId="13" xfId="0" applyFont="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Fill="1" applyBorder="1" applyAlignment="1">
      <alignment horizontal="center" vertical="center"/>
    </xf>
    <xf numFmtId="0" fontId="18" fillId="37" borderId="13" xfId="0" applyFont="1" applyFill="1" applyBorder="1" applyAlignment="1">
      <alignment horizontal="center" vertical="center"/>
    </xf>
    <xf numFmtId="0" fontId="18" fillId="0" borderId="0" xfId="0" applyFont="1" applyFill="1" applyAlignment="1">
      <alignment horizontal="center" vertical="center" wrapText="1"/>
    </xf>
    <xf numFmtId="0" fontId="18" fillId="0" borderId="0" xfId="0" applyFont="1" applyFill="1" applyAlignment="1">
      <alignment horizontal="center" vertical="center"/>
    </xf>
    <xf numFmtId="0" fontId="17" fillId="0" borderId="0" xfId="0" applyFont="1" applyAlignment="1">
      <alignment horizontal="center" vertical="center"/>
    </xf>
    <xf numFmtId="10" fontId="17" fillId="0" borderId="0" xfId="0" applyNumberFormat="1" applyFont="1" applyAlignment="1">
      <alignment horizontal="center" vertical="center"/>
    </xf>
    <xf numFmtId="0" fontId="18" fillId="0" borderId="0" xfId="0" applyFont="1" applyAlignment="1">
      <alignment horizontal="center" vertical="center" textRotation="90"/>
    </xf>
    <xf numFmtId="0" fontId="5" fillId="0" borderId="0" xfId="0" applyFont="1" applyAlignment="1">
      <alignment horizontal="center" vertical="center"/>
    </xf>
    <xf numFmtId="0" fontId="18" fillId="0" borderId="0" xfId="0" applyFont="1" applyAlignment="1">
      <alignment horizontal="center" vertical="center" wrapText="1"/>
    </xf>
    <xf numFmtId="0" fontId="31" fillId="0" borderId="25"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27" xfId="0" applyFont="1" applyBorder="1" applyAlignment="1">
      <alignment horizontal="center" vertical="center" wrapText="1"/>
    </xf>
    <xf numFmtId="0" fontId="17" fillId="0" borderId="0" xfId="0" applyFont="1" applyAlignment="1">
      <alignment horizontal="center" vertical="center" wrapText="1"/>
    </xf>
    <xf numFmtId="0" fontId="4" fillId="34" borderId="0" xfId="0" applyFont="1" applyFill="1" applyBorder="1" applyAlignment="1">
      <alignment horizontal="center" vertical="center" textRotation="90"/>
    </xf>
    <xf numFmtId="0" fontId="80" fillId="4" borderId="13" xfId="0" applyFont="1" applyFill="1" applyBorder="1" applyAlignment="1">
      <alignment vertical="center" wrapText="1"/>
    </xf>
    <xf numFmtId="0" fontId="80" fillId="4" borderId="13" xfId="0" applyFont="1" applyFill="1" applyBorder="1" applyAlignment="1">
      <alignment horizontal="center" vertical="center" wrapText="1"/>
    </xf>
    <xf numFmtId="0" fontId="4" fillId="0" borderId="0" xfId="0" applyFont="1" applyAlignment="1">
      <alignment horizontal="center" vertical="center" textRotation="90"/>
    </xf>
    <xf numFmtId="0" fontId="3" fillId="0" borderId="0" xfId="0" applyNumberFormat="1" applyFont="1" applyFill="1" applyBorder="1" applyAlignment="1">
      <alignment horizontal="center" vertical="center" textRotation="90"/>
    </xf>
    <xf numFmtId="0" fontId="3" fillId="0" borderId="0" xfId="0" applyFont="1" applyFill="1" applyBorder="1" applyAlignment="1">
      <alignment horizontal="center" vertical="center" textRotation="90"/>
    </xf>
    <xf numFmtId="0" fontId="4" fillId="0" borderId="0" xfId="0" applyNumberFormat="1" applyFont="1" applyFill="1" applyBorder="1" applyAlignment="1">
      <alignment horizontal="center" vertical="center" textRotation="90"/>
    </xf>
    <xf numFmtId="0" fontId="4" fillId="0" borderId="0" xfId="0" applyFont="1" applyFill="1" applyBorder="1" applyAlignment="1" applyProtection="1">
      <alignment horizontal="center" vertical="center" textRotation="90" wrapText="1"/>
      <protection locked="0"/>
    </xf>
    <xf numFmtId="0" fontId="3" fillId="0" borderId="0" xfId="0" applyNumberFormat="1" applyFont="1" applyFill="1" applyBorder="1" applyAlignment="1">
      <alignment horizontal="center" vertical="center" textRotation="90" wrapText="1"/>
    </xf>
    <xf numFmtId="0" fontId="4" fillId="0" borderId="0" xfId="0" applyFont="1" applyFill="1" applyBorder="1" applyAlignment="1">
      <alignment horizontal="center" vertical="center" textRotation="90" wrapText="1"/>
    </xf>
    <xf numFmtId="0" fontId="81" fillId="33" borderId="0" xfId="0" applyFont="1" applyFill="1" applyBorder="1" applyAlignment="1">
      <alignment horizontal="center" vertical="center"/>
    </xf>
    <xf numFmtId="0" fontId="3" fillId="18" borderId="11" xfId="0" applyNumberFormat="1" applyFont="1" applyFill="1" applyBorder="1" applyAlignment="1" applyProtection="1">
      <alignment horizontal="center" vertical="center" textRotation="90" wrapText="1"/>
      <protection/>
    </xf>
    <xf numFmtId="0" fontId="82" fillId="38" borderId="11" xfId="0" applyNumberFormat="1" applyFont="1" applyFill="1" applyBorder="1" applyAlignment="1">
      <alignment horizontal="center" vertical="center" textRotation="90" wrapText="1"/>
    </xf>
    <xf numFmtId="0" fontId="82" fillId="38" borderId="11" xfId="0" applyFont="1" applyFill="1" applyBorder="1" applyAlignment="1">
      <alignment horizontal="center" vertical="center" textRotation="90" wrapText="1"/>
    </xf>
    <xf numFmtId="0" fontId="3" fillId="39" borderId="11" xfId="0" applyFont="1" applyFill="1" applyBorder="1" applyAlignment="1">
      <alignment horizontal="center" vertical="center" textRotation="90" wrapText="1"/>
    </xf>
    <xf numFmtId="0" fontId="4" fillId="0" borderId="28" xfId="0" applyFont="1" applyFill="1" applyBorder="1" applyAlignment="1">
      <alignment horizontal="center" vertical="center" wrapText="1"/>
    </xf>
    <xf numFmtId="0" fontId="4" fillId="0" borderId="13" xfId="0" applyNumberFormat="1" applyFont="1" applyFill="1" applyBorder="1" applyAlignment="1">
      <alignment horizontal="center" vertical="center" textRotation="90" wrapText="1"/>
    </xf>
    <xf numFmtId="0" fontId="4" fillId="0" borderId="13" xfId="0" applyNumberFormat="1" applyFont="1" applyBorder="1" applyAlignment="1">
      <alignment horizontal="center" vertical="center" textRotation="90"/>
    </xf>
    <xf numFmtId="0" fontId="4" fillId="38" borderId="13" xfId="0" applyFont="1" applyFill="1" applyBorder="1" applyAlignment="1">
      <alignment horizontal="center" vertical="center" textRotation="90"/>
    </xf>
    <xf numFmtId="0" fontId="4" fillId="0" borderId="13" xfId="0" applyFont="1" applyBorder="1" applyAlignment="1">
      <alignment horizontal="center" vertical="center" textRotation="90"/>
    </xf>
    <xf numFmtId="9" fontId="4" fillId="0" borderId="13" xfId="0" applyNumberFormat="1" applyFont="1" applyFill="1" applyBorder="1" applyAlignment="1">
      <alignment horizontal="center" vertical="center" textRotation="90" wrapText="1"/>
    </xf>
    <xf numFmtId="0" fontId="4" fillId="38" borderId="13" xfId="0" applyNumberFormat="1" applyFont="1" applyFill="1" applyBorder="1" applyAlignment="1">
      <alignment horizontal="center" vertical="center" textRotation="90"/>
    </xf>
    <xf numFmtId="0" fontId="4" fillId="33" borderId="13" xfId="60" applyNumberFormat="1" applyFont="1" applyFill="1" applyBorder="1" applyAlignment="1">
      <alignment horizontal="center" vertical="center" textRotation="90"/>
    </xf>
    <xf numFmtId="9" fontId="4" fillId="0" borderId="13" xfId="60" applyFont="1" applyBorder="1" applyAlignment="1">
      <alignment horizontal="center" vertical="center" textRotation="90"/>
    </xf>
    <xf numFmtId="0" fontId="4" fillId="0" borderId="13" xfId="0" applyFont="1" applyFill="1" applyBorder="1" applyAlignment="1">
      <alignment horizontal="center" vertical="center" textRotation="90" wrapText="1"/>
    </xf>
    <xf numFmtId="9" fontId="4" fillId="0" borderId="13" xfId="0" applyNumberFormat="1" applyFont="1" applyBorder="1" applyAlignment="1">
      <alignment horizontal="center" vertical="center" textRotation="90"/>
    </xf>
    <xf numFmtId="0" fontId="4" fillId="47" borderId="13" xfId="60" applyNumberFormat="1" applyFont="1" applyFill="1" applyBorder="1" applyAlignment="1">
      <alignment horizontal="center" vertical="center" textRotation="90"/>
    </xf>
    <xf numFmtId="0" fontId="4" fillId="0" borderId="13" xfId="0" applyFont="1" applyBorder="1" applyAlignment="1">
      <alignment horizontal="center" vertical="center" textRotation="90" wrapText="1"/>
    </xf>
    <xf numFmtId="0" fontId="4" fillId="0" borderId="19" xfId="0" applyFont="1" applyBorder="1" applyAlignment="1">
      <alignment horizontal="center" vertical="center"/>
    </xf>
    <xf numFmtId="0" fontId="83" fillId="0" borderId="0" xfId="0" applyFont="1" applyAlignment="1">
      <alignment/>
    </xf>
    <xf numFmtId="171" fontId="4" fillId="0" borderId="29" xfId="0" applyNumberFormat="1" applyFont="1" applyFill="1" applyBorder="1" applyAlignment="1">
      <alignment horizontal="center" vertical="center" textRotation="90"/>
    </xf>
    <xf numFmtId="0" fontId="83" fillId="0" borderId="0" xfId="0" applyFont="1" applyAlignment="1">
      <alignment textRotation="90"/>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4" fillId="0" borderId="0" xfId="0" applyNumberFormat="1" applyFont="1" applyAlignment="1">
      <alignment horizontal="center" vertical="center" textRotation="90"/>
    </xf>
    <xf numFmtId="0" fontId="78" fillId="0" borderId="0" xfId="0" applyNumberFormat="1" applyFont="1" applyFill="1" applyBorder="1" applyAlignment="1">
      <alignment horizontal="center" vertical="center"/>
    </xf>
    <xf numFmtId="0" fontId="78"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xf>
    <xf numFmtId="0" fontId="81" fillId="33" borderId="0" xfId="0" applyNumberFormat="1" applyFont="1" applyFill="1" applyBorder="1" applyAlignment="1">
      <alignment horizontal="center" vertical="center"/>
    </xf>
    <xf numFmtId="0" fontId="3" fillId="40" borderId="11" xfId="0" applyNumberFormat="1" applyFont="1" applyFill="1" applyBorder="1" applyAlignment="1" applyProtection="1">
      <alignment horizontal="center" vertical="center" textRotation="90" wrapText="1"/>
      <protection/>
    </xf>
    <xf numFmtId="0" fontId="83" fillId="0" borderId="0" xfId="0" applyFont="1" applyAlignment="1">
      <alignment horizontal="center" vertical="center" wrapText="1"/>
    </xf>
    <xf numFmtId="0" fontId="83" fillId="0" borderId="0" xfId="0" applyNumberFormat="1" applyFont="1" applyAlignment="1">
      <alignment/>
    </xf>
    <xf numFmtId="0" fontId="83" fillId="0" borderId="0" xfId="0" applyFont="1" applyAlignment="1">
      <alignment textRotation="90" wrapText="1"/>
    </xf>
    <xf numFmtId="0" fontId="15" fillId="0" borderId="0" xfId="0" applyFont="1" applyFill="1" applyAlignment="1">
      <alignment horizontal="center" vertical="center"/>
    </xf>
    <xf numFmtId="0" fontId="15" fillId="0" borderId="13" xfId="0" applyFont="1" applyFill="1" applyBorder="1" applyAlignment="1">
      <alignment horizontal="center" vertical="center" wrapText="1"/>
    </xf>
    <xf numFmtId="0" fontId="74" fillId="0" borderId="13" xfId="0" applyFont="1" applyFill="1" applyBorder="1" applyAlignment="1">
      <alignment horizontal="center" vertical="center" wrapText="1"/>
    </xf>
    <xf numFmtId="0" fontId="74" fillId="0" borderId="13" xfId="0" applyFont="1" applyFill="1" applyBorder="1" applyAlignment="1">
      <alignment horizontal="center" vertical="center"/>
    </xf>
    <xf numFmtId="4" fontId="74" fillId="0" borderId="13" xfId="0" applyNumberFormat="1" applyFont="1" applyFill="1" applyBorder="1" applyAlignment="1">
      <alignment horizontal="center" vertical="center"/>
    </xf>
    <xf numFmtId="4" fontId="74" fillId="0" borderId="13" xfId="47" applyNumberFormat="1" applyFont="1" applyFill="1" applyBorder="1" applyAlignment="1">
      <alignment horizontal="center" vertical="center"/>
    </xf>
    <xf numFmtId="10" fontId="15" fillId="0" borderId="13" xfId="60" applyNumberFormat="1" applyFont="1" applyFill="1" applyBorder="1" applyAlignment="1">
      <alignment horizontal="center" vertical="center"/>
    </xf>
    <xf numFmtId="0" fontId="73" fillId="0" borderId="13" xfId="0" applyFont="1" applyFill="1" applyBorder="1" applyAlignment="1">
      <alignment horizontal="center" vertical="center"/>
    </xf>
    <xf numFmtId="0" fontId="15" fillId="47" borderId="22" xfId="0" applyFont="1" applyFill="1" applyBorder="1" applyAlignment="1">
      <alignment horizontal="center" vertical="center"/>
    </xf>
    <xf numFmtId="0" fontId="15" fillId="47" borderId="13" xfId="0" applyFont="1" applyFill="1" applyBorder="1" applyAlignment="1">
      <alignment horizontal="center" vertical="center"/>
    </xf>
    <xf numFmtId="0" fontId="15" fillId="0" borderId="13" xfId="0" applyFont="1" applyBorder="1" applyAlignment="1">
      <alignment horizontal="center" vertical="center" textRotation="90" wrapText="1"/>
    </xf>
    <xf numFmtId="0" fontId="15" fillId="38" borderId="13" xfId="0" applyFont="1" applyFill="1" applyBorder="1" applyAlignment="1">
      <alignment horizontal="center" vertical="center"/>
    </xf>
    <xf numFmtId="0" fontId="73" fillId="0" borderId="13" xfId="0" applyFont="1" applyFill="1" applyBorder="1" applyAlignment="1">
      <alignment horizontal="center" vertical="center" wrapText="1"/>
    </xf>
    <xf numFmtId="4" fontId="73" fillId="0" borderId="13" xfId="0" applyNumberFormat="1" applyFont="1" applyFill="1" applyBorder="1" applyAlignment="1">
      <alignment horizontal="center" vertical="center"/>
    </xf>
    <xf numFmtId="173" fontId="15" fillId="0" borderId="13" xfId="50" applyNumberFormat="1" applyFont="1" applyFill="1" applyBorder="1" applyAlignment="1" applyProtection="1">
      <alignment horizontal="right" wrapText="1"/>
      <protection/>
    </xf>
    <xf numFmtId="4" fontId="74" fillId="0" borderId="13" xfId="47" applyNumberFormat="1" applyFont="1" applyFill="1" applyBorder="1" applyAlignment="1">
      <alignment vertical="center"/>
    </xf>
    <xf numFmtId="4" fontId="74" fillId="38" borderId="0" xfId="47" applyNumberFormat="1" applyFont="1" applyFill="1" applyAlignment="1">
      <alignment/>
    </xf>
    <xf numFmtId="0" fontId="74" fillId="0" borderId="13" xfId="0" applyFont="1" applyFill="1" applyBorder="1" applyAlignment="1">
      <alignment vertical="center" wrapText="1"/>
    </xf>
    <xf numFmtId="0" fontId="74" fillId="0" borderId="13" xfId="0" applyFont="1" applyFill="1" applyBorder="1" applyAlignment="1">
      <alignment vertical="center"/>
    </xf>
    <xf numFmtId="4" fontId="74" fillId="0" borderId="13" xfId="0" applyNumberFormat="1" applyFont="1" applyFill="1" applyBorder="1" applyAlignment="1">
      <alignment vertical="center"/>
    </xf>
    <xf numFmtId="0" fontId="15" fillId="0" borderId="0" xfId="0" applyFont="1" applyAlignment="1">
      <alignment horizontal="center" vertical="center"/>
    </xf>
    <xf numFmtId="0" fontId="74" fillId="0" borderId="13" xfId="0" applyFont="1" applyFill="1" applyBorder="1" applyAlignment="1">
      <alignment horizontal="center" wrapText="1"/>
    </xf>
    <xf numFmtId="0" fontId="74" fillId="0" borderId="13" xfId="0" applyFont="1" applyFill="1" applyBorder="1" applyAlignment="1">
      <alignment horizontal="center"/>
    </xf>
    <xf numFmtId="4" fontId="74" fillId="0" borderId="13" xfId="0" applyNumberFormat="1" applyFont="1" applyFill="1" applyBorder="1" applyAlignment="1">
      <alignment horizontal="center"/>
    </xf>
    <xf numFmtId="4" fontId="74" fillId="0" borderId="13" xfId="47" applyNumberFormat="1" applyFont="1" applyFill="1" applyBorder="1" applyAlignment="1">
      <alignment horizontal="center"/>
    </xf>
    <xf numFmtId="0" fontId="84" fillId="0" borderId="13" xfId="0" applyFont="1" applyFill="1" applyBorder="1" applyAlignment="1">
      <alignment horizontal="center" vertical="center" wrapText="1"/>
    </xf>
    <xf numFmtId="0" fontId="4" fillId="0" borderId="22" xfId="0" applyFont="1" applyFill="1" applyBorder="1" applyAlignment="1">
      <alignment horizontal="center" vertical="center"/>
    </xf>
    <xf numFmtId="0" fontId="5" fillId="0" borderId="13" xfId="0" applyFont="1" applyFill="1" applyBorder="1" applyAlignment="1">
      <alignment horizontal="center" vertical="center" textRotation="90" wrapText="1"/>
    </xf>
    <xf numFmtId="173" fontId="15" fillId="0" borderId="13" xfId="50" applyNumberFormat="1" applyFont="1" applyFill="1" applyBorder="1" applyAlignment="1" applyProtection="1">
      <alignment horizontal="center" wrapText="1"/>
      <protection/>
    </xf>
    <xf numFmtId="0" fontId="4" fillId="0" borderId="0" xfId="0" applyFont="1" applyFill="1" applyAlignment="1">
      <alignment horizontal="center" vertical="center" wrapText="1"/>
    </xf>
    <xf numFmtId="0" fontId="4" fillId="0" borderId="0" xfId="0" applyFont="1" applyAlignment="1">
      <alignment horizontal="center" vertical="center" wrapText="1"/>
    </xf>
    <xf numFmtId="0" fontId="3" fillId="0" borderId="0" xfId="0" applyFont="1" applyFill="1" applyBorder="1" applyAlignment="1">
      <alignment horizontal="center" vertical="center"/>
    </xf>
    <xf numFmtId="0" fontId="67" fillId="0" borderId="0" xfId="0" applyFont="1" applyAlignment="1">
      <alignment horizontal="center"/>
    </xf>
    <xf numFmtId="0" fontId="6" fillId="36" borderId="29" xfId="0" applyFont="1" applyFill="1" applyBorder="1" applyAlignment="1">
      <alignment horizontal="center" vertical="center" wrapText="1"/>
    </xf>
    <xf numFmtId="4" fontId="6" fillId="37" borderId="29" xfId="0" applyNumberFormat="1" applyFont="1" applyFill="1" applyBorder="1" applyAlignment="1" applyProtection="1">
      <alignment horizontal="center" vertical="center" wrapText="1"/>
      <protection/>
    </xf>
    <xf numFmtId="4" fontId="6" fillId="18" borderId="29" xfId="0" applyNumberFormat="1" applyFont="1" applyFill="1" applyBorder="1" applyAlignment="1" applyProtection="1">
      <alignment horizontal="center" vertical="center" textRotation="90" wrapText="1"/>
      <protection/>
    </xf>
    <xf numFmtId="0" fontId="6" fillId="18" borderId="29" xfId="0" applyFont="1" applyFill="1" applyBorder="1" applyAlignment="1" applyProtection="1">
      <alignment horizontal="center" vertical="center" textRotation="90" wrapText="1"/>
      <protection/>
    </xf>
    <xf numFmtId="0" fontId="68" fillId="38" borderId="29" xfId="0" applyFont="1" applyFill="1" applyBorder="1" applyAlignment="1">
      <alignment horizontal="center" vertical="center" textRotation="90" wrapText="1"/>
    </xf>
    <xf numFmtId="164" fontId="6" fillId="39" borderId="29" xfId="0" applyNumberFormat="1" applyFont="1" applyFill="1" applyBorder="1" applyAlignment="1">
      <alignment horizontal="center" vertical="center" wrapText="1"/>
    </xf>
    <xf numFmtId="0" fontId="6" fillId="39" borderId="29" xfId="0" applyFont="1" applyFill="1" applyBorder="1" applyAlignment="1">
      <alignment horizontal="center" vertical="center" wrapText="1"/>
    </xf>
    <xf numFmtId="4" fontId="6" fillId="37" borderId="29" xfId="0" applyNumberFormat="1" applyFont="1" applyFill="1" applyBorder="1" applyAlignment="1" applyProtection="1">
      <alignment horizontal="center" vertical="center" textRotation="90" wrapText="1"/>
      <protection/>
    </xf>
    <xf numFmtId="0" fontId="68" fillId="38" borderId="16" xfId="0" applyFont="1" applyFill="1" applyBorder="1" applyAlignment="1">
      <alignment horizontal="center" vertical="center" textRotation="90" wrapText="1"/>
    </xf>
    <xf numFmtId="0" fontId="6" fillId="18" borderId="16" xfId="0" applyFont="1" applyFill="1" applyBorder="1" applyAlignment="1" applyProtection="1">
      <alignment horizontal="center" vertical="center" textRotation="90" wrapText="1"/>
      <protection/>
    </xf>
    <xf numFmtId="0" fontId="6" fillId="40" borderId="16" xfId="0" applyFont="1" applyFill="1" applyBorder="1" applyAlignment="1" applyProtection="1">
      <alignment horizontal="center" vertical="center" textRotation="90" wrapText="1"/>
      <protection/>
    </xf>
    <xf numFmtId="0" fontId="6" fillId="39" borderId="16" xfId="0" applyFont="1" applyFill="1" applyBorder="1" applyAlignment="1">
      <alignment horizontal="center" vertical="center" wrapText="1"/>
    </xf>
    <xf numFmtId="4" fontId="6" fillId="41" borderId="16" xfId="0" applyNumberFormat="1" applyFont="1" applyFill="1" applyBorder="1" applyAlignment="1" applyProtection="1">
      <alignment horizontal="center" vertical="center" textRotation="90" wrapText="1"/>
      <protection locked="0"/>
    </xf>
    <xf numFmtId="4" fontId="6" fillId="33" borderId="16" xfId="0" applyNumberFormat="1" applyFont="1" applyFill="1" applyBorder="1" applyAlignment="1" applyProtection="1">
      <alignment horizontal="center" vertical="center" textRotation="90" wrapText="1"/>
      <protection locked="0"/>
    </xf>
    <xf numFmtId="4" fontId="6" fillId="42" borderId="16" xfId="0" applyNumberFormat="1" applyFont="1" applyFill="1" applyBorder="1" applyAlignment="1" applyProtection="1">
      <alignment horizontal="center" vertical="center" textRotation="90" wrapText="1"/>
      <protection locked="0"/>
    </xf>
    <xf numFmtId="4" fontId="6" fillId="43" borderId="16" xfId="0" applyNumberFormat="1" applyFont="1" applyFill="1" applyBorder="1" applyAlignment="1" applyProtection="1">
      <alignment horizontal="center" vertical="center" textRotation="90" wrapText="1"/>
      <protection locked="0"/>
    </xf>
    <xf numFmtId="0" fontId="3" fillId="36" borderId="29" xfId="0" applyFont="1" applyFill="1" applyBorder="1" applyAlignment="1">
      <alignment horizontal="center" vertical="center" wrapText="1"/>
    </xf>
    <xf numFmtId="4" fontId="3" fillId="37" borderId="29" xfId="0" applyNumberFormat="1" applyFont="1" applyFill="1" applyBorder="1" applyAlignment="1" applyProtection="1">
      <alignment horizontal="center" vertical="center" textRotation="90" wrapText="1"/>
      <protection/>
    </xf>
    <xf numFmtId="4" fontId="3" fillId="18" borderId="29" xfId="0" applyNumberFormat="1" applyFont="1" applyFill="1" applyBorder="1" applyAlignment="1" applyProtection="1">
      <alignment horizontal="center" vertical="center" textRotation="90" wrapText="1"/>
      <protection/>
    </xf>
    <xf numFmtId="0" fontId="3" fillId="18" borderId="29" xfId="0" applyFont="1" applyFill="1" applyBorder="1" applyAlignment="1" applyProtection="1">
      <alignment horizontal="center" vertical="center" textRotation="90" wrapText="1"/>
      <protection/>
    </xf>
    <xf numFmtId="0" fontId="72" fillId="38" borderId="29" xfId="0" applyFont="1" applyFill="1" applyBorder="1" applyAlignment="1">
      <alignment horizontal="center" vertical="center" textRotation="90" wrapText="1"/>
    </xf>
    <xf numFmtId="164" fontId="3" fillId="39" borderId="29" xfId="0" applyNumberFormat="1" applyFont="1" applyFill="1" applyBorder="1" applyAlignment="1">
      <alignment horizontal="center" vertical="center" wrapText="1"/>
    </xf>
    <xf numFmtId="0" fontId="3" fillId="39" borderId="29" xfId="0" applyFont="1" applyFill="1" applyBorder="1" applyAlignment="1">
      <alignment horizontal="center" vertical="center" wrapText="1"/>
    </xf>
    <xf numFmtId="0" fontId="72" fillId="38" borderId="16" xfId="0" applyFont="1" applyFill="1" applyBorder="1" applyAlignment="1">
      <alignment horizontal="center" vertical="center" textRotation="90" wrapText="1"/>
    </xf>
    <xf numFmtId="0" fontId="3" fillId="18" borderId="16" xfId="0" applyFont="1" applyFill="1" applyBorder="1" applyAlignment="1" applyProtection="1">
      <alignment horizontal="center" vertical="center" textRotation="90" wrapText="1"/>
      <protection/>
    </xf>
    <xf numFmtId="0" fontId="3" fillId="40" borderId="16" xfId="0" applyFont="1" applyFill="1" applyBorder="1" applyAlignment="1" applyProtection="1">
      <alignment horizontal="center" vertical="center" textRotation="90" wrapText="1"/>
      <protection/>
    </xf>
    <xf numFmtId="0" fontId="3" fillId="39" borderId="16" xfId="0" applyFont="1" applyFill="1" applyBorder="1" applyAlignment="1">
      <alignment horizontal="center" vertical="center" wrapText="1"/>
    </xf>
    <xf numFmtId="4" fontId="14" fillId="41" borderId="16" xfId="0" applyNumberFormat="1" applyFont="1" applyFill="1" applyBorder="1" applyAlignment="1" applyProtection="1">
      <alignment horizontal="center" vertical="center" textRotation="90" wrapText="1"/>
      <protection locked="0"/>
    </xf>
    <xf numFmtId="4" fontId="14" fillId="33" borderId="16" xfId="0" applyNumberFormat="1" applyFont="1" applyFill="1" applyBorder="1" applyAlignment="1" applyProtection="1">
      <alignment horizontal="center" vertical="center" textRotation="90" wrapText="1"/>
      <protection locked="0"/>
    </xf>
    <xf numFmtId="4" fontId="3" fillId="41" borderId="16" xfId="0" applyNumberFormat="1" applyFont="1" applyFill="1" applyBorder="1" applyAlignment="1" applyProtection="1">
      <alignment horizontal="center" vertical="center" textRotation="90" wrapText="1"/>
      <protection locked="0"/>
    </xf>
    <xf numFmtId="4" fontId="3" fillId="33" borderId="16" xfId="0" applyNumberFormat="1" applyFont="1" applyFill="1" applyBorder="1" applyAlignment="1" applyProtection="1">
      <alignment horizontal="center" vertical="center" textRotation="90" wrapText="1"/>
      <protection locked="0"/>
    </xf>
    <xf numFmtId="4" fontId="14" fillId="42" borderId="16" xfId="0" applyNumberFormat="1" applyFont="1" applyFill="1" applyBorder="1" applyAlignment="1" applyProtection="1">
      <alignment horizontal="center" vertical="center" textRotation="90" wrapText="1"/>
      <protection locked="0"/>
    </xf>
    <xf numFmtId="4" fontId="14" fillId="43" borderId="16" xfId="0" applyNumberFormat="1" applyFont="1" applyFill="1" applyBorder="1" applyAlignment="1" applyProtection="1">
      <alignment horizontal="center" vertical="center" textRotation="90" wrapText="1"/>
      <protection locked="0"/>
    </xf>
    <xf numFmtId="0" fontId="3" fillId="36" borderId="16" xfId="0" applyFont="1" applyFill="1" applyBorder="1" applyAlignment="1">
      <alignment horizontal="center" vertical="center" wrapText="1"/>
    </xf>
    <xf numFmtId="4" fontId="3" fillId="37" borderId="16" xfId="0" applyNumberFormat="1" applyFont="1" applyFill="1" applyBorder="1" applyAlignment="1" applyProtection="1">
      <alignment horizontal="center" vertical="center" textRotation="90" wrapText="1"/>
      <protection/>
    </xf>
    <xf numFmtId="4" fontId="3" fillId="18" borderId="16" xfId="0" applyNumberFormat="1" applyFont="1" applyFill="1" applyBorder="1" applyAlignment="1" applyProtection="1">
      <alignment horizontal="center" vertical="center" textRotation="90" wrapText="1"/>
      <protection/>
    </xf>
    <xf numFmtId="164" fontId="3" fillId="39" borderId="16" xfId="0" applyNumberFormat="1" applyFont="1" applyFill="1" applyBorder="1" applyAlignment="1">
      <alignment horizontal="center" vertical="center" wrapText="1"/>
    </xf>
    <xf numFmtId="0" fontId="67" fillId="48" borderId="14" xfId="0" applyFont="1" applyFill="1" applyBorder="1" applyAlignment="1">
      <alignment horizontal="left"/>
    </xf>
    <xf numFmtId="0" fontId="67" fillId="48" borderId="30" xfId="0" applyFont="1" applyFill="1" applyBorder="1" applyAlignment="1">
      <alignment horizontal="left"/>
    </xf>
    <xf numFmtId="0" fontId="67" fillId="48" borderId="31" xfId="0" applyFont="1" applyFill="1" applyBorder="1" applyAlignment="1">
      <alignment horizontal="left"/>
    </xf>
    <xf numFmtId="0" fontId="4" fillId="0" borderId="23"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14" xfId="0" applyFont="1" applyFill="1" applyBorder="1" applyAlignment="1">
      <alignment horizontal="center" vertical="center" wrapText="1"/>
    </xf>
    <xf numFmtId="1" fontId="4" fillId="0" borderId="23" xfId="0" applyNumberFormat="1" applyFont="1" applyFill="1" applyBorder="1" applyAlignment="1">
      <alignment horizontal="center" vertical="center" wrapText="1"/>
    </xf>
    <xf numFmtId="1" fontId="4" fillId="0" borderId="29" xfId="0" applyNumberFormat="1" applyFont="1" applyFill="1" applyBorder="1" applyAlignment="1">
      <alignment horizontal="center" vertical="center" wrapText="1"/>
    </xf>
    <xf numFmtId="1" fontId="4" fillId="0" borderId="16" xfId="0" applyNumberFormat="1" applyFont="1" applyFill="1" applyBorder="1" applyAlignment="1">
      <alignment horizontal="center" vertical="center" wrapText="1"/>
    </xf>
    <xf numFmtId="0" fontId="4" fillId="0" borderId="33" xfId="0" applyFont="1" applyFill="1" applyBorder="1" applyAlignment="1">
      <alignment horizontal="center" vertical="center" wrapText="1"/>
    </xf>
    <xf numFmtId="9" fontId="4" fillId="0" borderId="23" xfId="0" applyNumberFormat="1" applyFont="1" applyFill="1" applyBorder="1" applyAlignment="1">
      <alignment horizontal="center" vertical="center" wrapText="1"/>
    </xf>
    <xf numFmtId="9" fontId="4" fillId="0" borderId="29" xfId="0" applyNumberFormat="1" applyFont="1" applyFill="1" applyBorder="1" applyAlignment="1">
      <alignment horizontal="center" vertical="center" wrapText="1"/>
    </xf>
    <xf numFmtId="9" fontId="4" fillId="0" borderId="16"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3" fillId="48" borderId="15" xfId="0" applyFont="1" applyFill="1" applyBorder="1" applyAlignment="1">
      <alignment horizontal="left" vertical="center" wrapText="1"/>
    </xf>
    <xf numFmtId="0" fontId="3" fillId="48" borderId="34" xfId="0" applyFont="1" applyFill="1" applyBorder="1" applyAlignment="1">
      <alignment horizontal="left" vertical="center" wrapText="1"/>
    </xf>
    <xf numFmtId="0" fontId="3" fillId="48" borderId="22" xfId="0" applyFont="1" applyFill="1" applyBorder="1" applyAlignment="1">
      <alignment horizontal="left" vertical="center" wrapText="1"/>
    </xf>
    <xf numFmtId="0" fontId="3" fillId="0" borderId="0" xfId="0" applyFont="1" applyAlignment="1">
      <alignment horizontal="center" vertical="center"/>
    </xf>
    <xf numFmtId="0" fontId="4" fillId="0" borderId="13" xfId="0" applyFont="1" applyFill="1" applyBorder="1" applyAlignment="1">
      <alignment horizontal="center" vertical="center" wrapText="1"/>
    </xf>
    <xf numFmtId="9" fontId="4" fillId="0" borderId="13"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4" fillId="48" borderId="15" xfId="0" applyFont="1" applyFill="1" applyBorder="1" applyAlignment="1">
      <alignment horizontal="left" vertical="center" wrapText="1"/>
    </xf>
    <xf numFmtId="0" fontId="4" fillId="48" borderId="34" xfId="0" applyFont="1" applyFill="1" applyBorder="1" applyAlignment="1">
      <alignment horizontal="left" vertical="center" wrapText="1"/>
    </xf>
    <xf numFmtId="0" fontId="4" fillId="48" borderId="22"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6" xfId="0" applyFont="1" applyFill="1" applyBorder="1" applyAlignment="1">
      <alignment horizontal="center" vertical="center" wrapText="1"/>
    </xf>
    <xf numFmtId="9" fontId="5" fillId="0" borderId="13" xfId="0" applyNumberFormat="1" applyFont="1" applyFill="1" applyBorder="1" applyAlignment="1">
      <alignment horizontal="center" vertical="center" wrapText="1"/>
    </xf>
    <xf numFmtId="0" fontId="67" fillId="49" borderId="15" xfId="0" applyFont="1" applyFill="1" applyBorder="1" applyAlignment="1">
      <alignment horizontal="left"/>
    </xf>
    <xf numFmtId="0" fontId="67" fillId="49" borderId="34" xfId="0" applyFont="1" applyFill="1" applyBorder="1" applyAlignment="1">
      <alignment horizontal="left"/>
    </xf>
    <xf numFmtId="0" fontId="67" fillId="49" borderId="22" xfId="0" applyFont="1" applyFill="1" applyBorder="1" applyAlignment="1">
      <alignment horizontal="left"/>
    </xf>
    <xf numFmtId="0" fontId="67" fillId="0" borderId="0" xfId="0" applyFont="1" applyAlignment="1">
      <alignment horizontal="center"/>
    </xf>
    <xf numFmtId="0" fontId="36" fillId="0" borderId="0" xfId="0" applyFont="1" applyAlignment="1">
      <alignment horizontal="center" vertical="center"/>
    </xf>
    <xf numFmtId="0" fontId="3" fillId="48" borderId="15" xfId="0" applyFont="1" applyFill="1" applyBorder="1" applyAlignment="1">
      <alignment horizontal="center" vertical="center" wrapText="1"/>
    </xf>
    <xf numFmtId="0" fontId="3" fillId="48" borderId="34" xfId="0" applyFont="1" applyFill="1" applyBorder="1" applyAlignment="1">
      <alignment horizontal="center" vertical="center" wrapText="1"/>
    </xf>
    <xf numFmtId="0" fontId="3" fillId="48" borderId="22" xfId="0" applyFont="1" applyFill="1" applyBorder="1" applyAlignment="1">
      <alignment horizontal="center" vertical="center" wrapText="1"/>
    </xf>
    <xf numFmtId="0" fontId="6" fillId="0" borderId="0" xfId="0" applyFont="1" applyFill="1" applyBorder="1" applyAlignment="1">
      <alignment horizontal="center" vertical="center"/>
    </xf>
    <xf numFmtId="0" fontId="85" fillId="0" borderId="0" xfId="0" applyFont="1" applyFill="1" applyBorder="1" applyAlignment="1">
      <alignment horizontal="center" vertical="center"/>
    </xf>
    <xf numFmtId="0" fontId="15" fillId="4" borderId="23" xfId="0" applyFont="1" applyFill="1" applyBorder="1" applyAlignment="1">
      <alignment horizontal="center" vertical="center" wrapText="1"/>
    </xf>
    <xf numFmtId="0" fontId="15" fillId="4" borderId="29" xfId="0" applyFont="1" applyFill="1" applyBorder="1" applyAlignment="1">
      <alignment horizontal="center" vertical="center" wrapText="1"/>
    </xf>
    <xf numFmtId="0" fontId="15" fillId="4" borderId="16" xfId="0" applyFont="1" applyFill="1" applyBorder="1" applyAlignment="1">
      <alignment horizontal="center" vertical="center" wrapText="1"/>
    </xf>
    <xf numFmtId="0" fontId="15" fillId="0" borderId="23" xfId="0" applyFont="1" applyFill="1" applyBorder="1" applyAlignment="1">
      <alignment horizontal="center" vertical="top" wrapText="1"/>
    </xf>
    <xf numFmtId="0" fontId="15" fillId="0" borderId="29" xfId="0" applyFont="1" applyFill="1" applyBorder="1" applyAlignment="1">
      <alignment horizontal="center" vertical="top" wrapText="1"/>
    </xf>
    <xf numFmtId="0" fontId="15" fillId="0" borderId="16" xfId="0" applyFont="1" applyFill="1" applyBorder="1" applyAlignment="1">
      <alignment horizontal="center" vertical="top" wrapText="1"/>
    </xf>
    <xf numFmtId="0" fontId="0" fillId="4" borderId="23" xfId="0" applyFill="1" applyBorder="1" applyAlignment="1">
      <alignment horizontal="center" vertical="top" wrapText="1"/>
    </xf>
    <xf numFmtId="0" fontId="0" fillId="4" borderId="29" xfId="0" applyFill="1" applyBorder="1" applyAlignment="1">
      <alignment horizontal="center" vertical="top" wrapText="1"/>
    </xf>
    <xf numFmtId="0" fontId="0" fillId="4" borderId="16" xfId="0" applyFill="1" applyBorder="1" applyAlignment="1">
      <alignment horizontal="center" vertical="top" wrapText="1"/>
    </xf>
    <xf numFmtId="0" fontId="0" fillId="4" borderId="13" xfId="0" applyFill="1" applyBorder="1" applyAlignment="1">
      <alignment horizontal="center" vertical="top" wrapText="1"/>
    </xf>
    <xf numFmtId="0" fontId="0" fillId="4" borderId="13" xfId="0" applyFill="1" applyBorder="1" applyAlignment="1">
      <alignment horizontal="left" vertical="top" wrapText="1"/>
    </xf>
    <xf numFmtId="0" fontId="67" fillId="48" borderId="15" xfId="0" applyFont="1" applyFill="1" applyBorder="1" applyAlignment="1">
      <alignment horizontal="left"/>
    </xf>
    <xf numFmtId="0" fontId="67" fillId="48" borderId="34" xfId="0" applyFont="1" applyFill="1" applyBorder="1" applyAlignment="1">
      <alignment horizontal="left"/>
    </xf>
    <xf numFmtId="0" fontId="67" fillId="48" borderId="22" xfId="0" applyFont="1" applyFill="1" applyBorder="1" applyAlignment="1">
      <alignment horizontal="left"/>
    </xf>
    <xf numFmtId="0" fontId="0" fillId="0" borderId="0" xfId="0" applyAlignment="1">
      <alignment horizontal="center"/>
    </xf>
    <xf numFmtId="0" fontId="0" fillId="0" borderId="0" xfId="0" applyFont="1" applyAlignment="1">
      <alignment horizontal="center"/>
    </xf>
    <xf numFmtId="0" fontId="0" fillId="0" borderId="13" xfId="0" applyBorder="1" applyAlignment="1">
      <alignment horizontal="center"/>
    </xf>
    <xf numFmtId="0" fontId="18" fillId="0" borderId="13" xfId="0" applyFont="1" applyBorder="1" applyAlignment="1">
      <alignment horizontal="center" vertical="center"/>
    </xf>
    <xf numFmtId="0" fontId="86" fillId="0" borderId="13" xfId="0" applyFont="1" applyBorder="1" applyAlignment="1">
      <alignment horizontal="center" vertical="top"/>
    </xf>
    <xf numFmtId="0" fontId="75" fillId="0" borderId="23" xfId="0" applyFont="1" applyBorder="1" applyAlignment="1">
      <alignment horizontal="center" vertical="center" wrapText="1"/>
    </xf>
    <xf numFmtId="0" fontId="75" fillId="0" borderId="29" xfId="0" applyFont="1" applyBorder="1" applyAlignment="1">
      <alignment horizontal="center" vertical="center" wrapText="1"/>
    </xf>
    <xf numFmtId="0" fontId="75" fillId="0" borderId="16" xfId="0" applyFont="1" applyBorder="1" applyAlignment="1">
      <alignment horizontal="center" vertical="center" wrapText="1"/>
    </xf>
    <xf numFmtId="0" fontId="0" fillId="0" borderId="23" xfId="0" applyBorder="1" applyAlignment="1">
      <alignment horizontal="center" vertical="center" wrapText="1"/>
    </xf>
    <xf numFmtId="0" fontId="0" fillId="0" borderId="29" xfId="0" applyBorder="1" applyAlignment="1">
      <alignment horizontal="center" vertical="center" wrapText="1"/>
    </xf>
    <xf numFmtId="0" fontId="0" fillId="0" borderId="16" xfId="0" applyBorder="1" applyAlignment="1">
      <alignment horizontal="center" vertical="center" wrapText="1"/>
    </xf>
    <xf numFmtId="0" fontId="0" fillId="0" borderId="23" xfId="0" applyBorder="1" applyAlignment="1">
      <alignment horizontal="center"/>
    </xf>
    <xf numFmtId="0" fontId="0" fillId="0" borderId="29" xfId="0" applyBorder="1" applyAlignment="1">
      <alignment horizontal="center"/>
    </xf>
    <xf numFmtId="0" fontId="0" fillId="0" borderId="16" xfId="0" applyBorder="1" applyAlignment="1">
      <alignment horizontal="center"/>
    </xf>
    <xf numFmtId="0" fontId="18" fillId="0" borderId="13" xfId="0" applyFont="1" applyFill="1" applyBorder="1" applyAlignment="1">
      <alignment horizontal="center" vertical="center"/>
    </xf>
    <xf numFmtId="0" fontId="19" fillId="0" borderId="13" xfId="0" applyFont="1" applyFill="1" applyBorder="1" applyAlignment="1">
      <alignment horizontal="center" vertical="top" wrapText="1"/>
    </xf>
    <xf numFmtId="0" fontId="15" fillId="0" borderId="13" xfId="0" applyFont="1" applyFill="1" applyBorder="1" applyAlignment="1">
      <alignment horizontal="center" vertical="center"/>
    </xf>
    <xf numFmtId="0" fontId="15" fillId="0" borderId="13" xfId="0" applyFont="1" applyFill="1" applyBorder="1" applyAlignment="1">
      <alignment horizontal="center" vertical="center" wrapText="1"/>
    </xf>
    <xf numFmtId="4" fontId="74" fillId="0" borderId="13" xfId="47" applyNumberFormat="1" applyFont="1" applyFill="1" applyBorder="1" applyAlignment="1">
      <alignment horizontal="center" vertical="center"/>
    </xf>
    <xf numFmtId="4" fontId="74" fillId="0" borderId="23" xfId="47" applyNumberFormat="1" applyFont="1" applyFill="1" applyBorder="1" applyAlignment="1">
      <alignment horizontal="center" vertical="center"/>
    </xf>
    <xf numFmtId="4" fontId="74" fillId="0" borderId="29" xfId="47" applyNumberFormat="1" applyFont="1" applyFill="1" applyBorder="1" applyAlignment="1">
      <alignment horizontal="center" vertical="center"/>
    </xf>
    <xf numFmtId="4" fontId="74" fillId="0" borderId="16" xfId="47" applyNumberFormat="1" applyFont="1" applyFill="1" applyBorder="1" applyAlignment="1">
      <alignment horizontal="center" vertical="center"/>
    </xf>
    <xf numFmtId="0" fontId="74" fillId="0" borderId="13" xfId="0" applyFont="1" applyFill="1" applyBorder="1" applyAlignment="1">
      <alignment horizontal="center" vertical="center" wrapText="1"/>
    </xf>
    <xf numFmtId="0" fontId="74" fillId="0" borderId="13" xfId="0" applyFont="1" applyFill="1" applyBorder="1" applyAlignment="1">
      <alignment horizontal="center" vertical="center"/>
    </xf>
    <xf numFmtId="4" fontId="74" fillId="0" borderId="13" xfId="0" applyNumberFormat="1" applyFont="1" applyFill="1" applyBorder="1" applyAlignment="1">
      <alignment horizontal="center" vertical="center"/>
    </xf>
    <xf numFmtId="43" fontId="74" fillId="0" borderId="13" xfId="47" applyFont="1" applyFill="1" applyBorder="1" applyAlignment="1">
      <alignment horizontal="center" vertical="center"/>
    </xf>
    <xf numFmtId="0" fontId="69" fillId="45" borderId="13" xfId="0" applyFont="1" applyFill="1" applyBorder="1" applyAlignment="1">
      <alignment horizontal="center" vertical="center" wrapText="1"/>
    </xf>
    <xf numFmtId="0" fontId="5" fillId="45" borderId="13" xfId="0" applyFont="1" applyFill="1" applyBorder="1" applyAlignment="1">
      <alignment horizontal="center" vertical="center" wrapText="1"/>
    </xf>
    <xf numFmtId="167" fontId="69" fillId="45" borderId="13" xfId="49" applyFont="1" applyFill="1" applyBorder="1" applyAlignment="1">
      <alignment horizontal="center" vertical="center" wrapText="1"/>
    </xf>
    <xf numFmtId="0" fontId="87" fillId="0" borderId="23" xfId="0" applyFont="1" applyFill="1" applyBorder="1" applyAlignment="1">
      <alignment horizontal="center" vertical="center" wrapText="1"/>
    </xf>
    <xf numFmtId="0" fontId="87" fillId="0" borderId="29" xfId="0" applyFont="1" applyFill="1" applyBorder="1" applyAlignment="1">
      <alignment horizontal="center" vertical="center" wrapText="1"/>
    </xf>
    <xf numFmtId="0" fontId="87" fillId="0" borderId="16" xfId="0" applyFont="1" applyFill="1" applyBorder="1" applyAlignment="1">
      <alignment horizontal="center" vertical="center" wrapText="1"/>
    </xf>
    <xf numFmtId="0" fontId="18" fillId="0" borderId="23" xfId="0" applyFont="1" applyBorder="1" applyAlignment="1">
      <alignment horizontal="center" vertical="center"/>
    </xf>
    <xf numFmtId="0" fontId="18" fillId="0" borderId="29" xfId="0" applyFont="1" applyBorder="1" applyAlignment="1">
      <alignment horizontal="center" vertical="center"/>
    </xf>
    <xf numFmtId="0" fontId="18" fillId="0" borderId="16" xfId="0" applyFont="1" applyBorder="1" applyAlignment="1">
      <alignment horizontal="center" vertical="center"/>
    </xf>
    <xf numFmtId="0" fontId="22" fillId="0" borderId="23"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0" fillId="0" borderId="23" xfId="0" applyBorder="1" applyAlignment="1">
      <alignment horizontal="center" vertical="top" wrapText="1"/>
    </xf>
    <xf numFmtId="0" fontId="0" fillId="0" borderId="29" xfId="0" applyBorder="1" applyAlignment="1">
      <alignment horizontal="center" vertical="top" wrapText="1"/>
    </xf>
    <xf numFmtId="0" fontId="0" fillId="0" borderId="16" xfId="0" applyBorder="1" applyAlignment="1">
      <alignment horizontal="center" vertical="top" wrapText="1"/>
    </xf>
    <xf numFmtId="0" fontId="0" fillId="0" borderId="23" xfId="0" applyBorder="1" applyAlignment="1">
      <alignment vertical="top" wrapText="1"/>
    </xf>
    <xf numFmtId="0" fontId="0" fillId="0" borderId="29" xfId="0" applyBorder="1" applyAlignment="1">
      <alignment vertical="top" wrapText="1"/>
    </xf>
    <xf numFmtId="0" fontId="0" fillId="0" borderId="16" xfId="0" applyBorder="1" applyAlignment="1">
      <alignment vertical="top" wrapText="1"/>
    </xf>
    <xf numFmtId="0" fontId="18" fillId="0" borderId="23"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16" xfId="0" applyFont="1" applyFill="1" applyBorder="1" applyAlignment="1">
      <alignment horizontal="center" vertical="center"/>
    </xf>
    <xf numFmtId="0" fontId="81" fillId="0" borderId="0" xfId="0" applyFont="1" applyFill="1" applyBorder="1" applyAlignment="1">
      <alignment horizontal="center" vertical="center"/>
    </xf>
    <xf numFmtId="0" fontId="3" fillId="48" borderId="33" xfId="0" applyFont="1" applyFill="1" applyBorder="1" applyAlignment="1">
      <alignment horizontal="left" vertical="center" wrapText="1"/>
    </xf>
    <xf numFmtId="0" fontId="3" fillId="48" borderId="0" xfId="0" applyFont="1" applyFill="1" applyBorder="1" applyAlignment="1">
      <alignment horizontal="left" vertical="center" wrapText="1"/>
    </xf>
    <xf numFmtId="0" fontId="73" fillId="0" borderId="13"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2 2" xfId="50"/>
    <cellStyle name="Currency" xfId="51"/>
    <cellStyle name="Currency [0]" xfId="52"/>
    <cellStyle name="Moneda 2" xfId="53"/>
    <cellStyle name="Neutral" xfId="54"/>
    <cellStyle name="Normal 10" xfId="55"/>
    <cellStyle name="Normal 12 2" xfId="56"/>
    <cellStyle name="Normal 3" xfId="57"/>
    <cellStyle name="Normal 4 2"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0.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DL141"/>
  <sheetViews>
    <sheetView zoomScale="70" zoomScaleNormal="70" zoomScalePageLayoutView="0" workbookViewId="0" topLeftCell="A1">
      <selection activeCell="A1" sqref="A1:DJ1"/>
    </sheetView>
  </sheetViews>
  <sheetFormatPr defaultColWidth="11.421875" defaultRowHeight="15" outlineLevelCol="2"/>
  <cols>
    <col min="1" max="2" width="33.00390625" style="1" customWidth="1"/>
    <col min="3" max="3" width="4.28125" style="1" customWidth="1"/>
    <col min="4" max="5" width="36.7109375" style="1" customWidth="1"/>
    <col min="6" max="6" width="5.421875" style="1" customWidth="1"/>
    <col min="7" max="8" width="5.421875" style="1" customWidth="1" outlineLevel="1"/>
    <col min="9" max="10" width="5.421875" style="1" customWidth="1"/>
    <col min="11" max="12" width="5.421875" style="1" customWidth="1" outlineLevel="1"/>
    <col min="13" max="14" width="5.421875" style="1" customWidth="1"/>
    <col min="15" max="16" width="5.421875" style="1" customWidth="1" outlineLevel="1"/>
    <col min="17" max="17" width="5.421875" style="1" customWidth="1"/>
    <col min="18" max="18" width="5.57421875" style="1" customWidth="1"/>
    <col min="19" max="20" width="5.421875" style="1" customWidth="1" outlineLevel="1"/>
    <col min="21" max="21" width="5.421875" style="1" customWidth="1"/>
    <col min="22" max="23" width="37.140625" style="1" customWidth="1"/>
    <col min="24" max="24" width="37.140625" style="1" customWidth="1" outlineLevel="1"/>
    <col min="25" max="25" width="5.421875" style="1" customWidth="1" outlineLevel="1"/>
    <col min="26" max="26" width="24.140625" style="1" customWidth="1" outlineLevel="1"/>
    <col min="27" max="27" width="10.421875" style="1" customWidth="1" outlineLevel="1"/>
    <col min="28" max="28" width="7.7109375" style="1" customWidth="1" outlineLevel="1"/>
    <col min="29" max="32" width="5.421875" style="1" hidden="1" customWidth="1" outlineLevel="2"/>
    <col min="33" max="33" width="8.7109375" style="1" bestFit="1" customWidth="1" outlineLevel="1" collapsed="1"/>
    <col min="34" max="34" width="7.7109375" style="1" customWidth="1" outlineLevel="1"/>
    <col min="35" max="38" width="5.421875" style="1" customWidth="1" outlineLevel="2"/>
    <col min="39" max="39" width="8.28125" style="1" customWidth="1" outlineLevel="1"/>
    <col min="40" max="40" width="7.7109375" style="1" customWidth="1" outlineLevel="1"/>
    <col min="41" max="44" width="5.421875" style="1" hidden="1" customWidth="1" outlineLevel="2"/>
    <col min="45" max="45" width="5.421875" style="1" customWidth="1" outlineLevel="1" collapsed="1"/>
    <col min="46" max="46" width="5.421875" style="1" customWidth="1" outlineLevel="1"/>
    <col min="47" max="50" width="5.421875" style="1" hidden="1" customWidth="1" outlineLevel="2"/>
    <col min="51" max="51" width="5.421875" style="1" customWidth="1" outlineLevel="1" collapsed="1"/>
    <col min="52" max="52" width="11.00390625" style="1" customWidth="1"/>
    <col min="53" max="53" width="22.421875" style="1" hidden="1" customWidth="1"/>
    <col min="54" max="54" width="9.421875" style="1" hidden="1" customWidth="1"/>
    <col min="55" max="55" width="8.00390625" style="1" hidden="1" customWidth="1"/>
    <col min="56" max="59" width="8.00390625" style="1" hidden="1" customWidth="1" outlineLevel="1"/>
    <col min="60" max="60" width="8.00390625" style="1" hidden="1" customWidth="1"/>
    <col min="61" max="61" width="17.00390625" style="40" customWidth="1" outlineLevel="2"/>
    <col min="62" max="62" width="21.140625" style="40" customWidth="1" outlineLevel="2"/>
    <col min="63" max="63" width="17.28125" style="40" customWidth="1" outlineLevel="2"/>
    <col min="64" max="64" width="22.57421875" style="40" customWidth="1" outlineLevel="2"/>
    <col min="65" max="65" width="18.421875" style="40" customWidth="1" outlineLevel="2"/>
    <col min="66" max="66" width="16.28125" style="40" customWidth="1" outlineLevel="2"/>
    <col min="67" max="67" width="19.00390625" style="1" customWidth="1" outlineLevel="2"/>
    <col min="68" max="68" width="7.7109375" style="1" customWidth="1" outlineLevel="2"/>
    <col min="69" max="69" width="5.421875" style="1" customWidth="1" outlineLevel="2"/>
    <col min="70" max="70" width="17.57421875" style="40" customWidth="1" outlineLevel="2"/>
    <col min="71" max="71" width="6.140625" style="1" customWidth="1" outlineLevel="2"/>
    <col min="72" max="72" width="5.421875" style="1" customWidth="1" outlineLevel="2"/>
    <col min="73" max="73" width="17.8515625" style="1" customWidth="1" outlineLevel="2"/>
    <col min="74" max="74" width="7.28125" style="1" customWidth="1" outlineLevel="2"/>
    <col min="75" max="75" width="18.28125" style="1" customWidth="1" outlineLevel="2"/>
    <col min="76" max="76" width="19.57421875" style="40" customWidth="1" outlineLevel="2"/>
    <col min="77" max="77" width="20.7109375" style="40" customWidth="1" outlineLevel="1"/>
    <col min="78" max="78" width="23.8515625" style="63" customWidth="1" outlineLevel="1"/>
    <col min="79" max="79" width="18.00390625" style="1" customWidth="1" outlineLevel="2"/>
    <col min="80" max="80" width="7.28125" style="1" customWidth="1" outlineLevel="2"/>
    <col min="81" max="81" width="16.7109375" style="1" customWidth="1" outlineLevel="2"/>
    <col min="82" max="82" width="7.7109375" style="1" customWidth="1" outlineLevel="2"/>
    <col min="83" max="83" width="16.7109375" style="1" customWidth="1" outlineLevel="2"/>
    <col min="84" max="84" width="7.7109375" style="1" customWidth="1" outlineLevel="2"/>
    <col min="85" max="85" width="16.7109375" style="1" customWidth="1" outlineLevel="2"/>
    <col min="86" max="86" width="7.7109375" style="1" customWidth="1" outlineLevel="2"/>
    <col min="87" max="87" width="16.7109375" style="1" customWidth="1" outlineLevel="2"/>
    <col min="88" max="88" width="5.421875" style="1" customWidth="1" outlineLevel="2"/>
    <col min="89" max="89" width="16.7109375" style="1" customWidth="1" outlineLevel="2"/>
    <col min="90" max="90" width="7.28125" style="1" customWidth="1" outlineLevel="2"/>
    <col min="91" max="91" width="16.7109375" style="1" customWidth="1" outlineLevel="2"/>
    <col min="92" max="92" width="7.7109375" style="1" customWidth="1" outlineLevel="2"/>
    <col min="93" max="93" width="22.140625" style="1" customWidth="1" outlineLevel="1"/>
    <col min="94" max="94" width="13.28125" style="1" customWidth="1" outlineLevel="1"/>
    <col min="95" max="95" width="5.140625" style="1" hidden="1" customWidth="1" outlineLevel="2"/>
    <col min="96" max="96" width="7.28125" style="1" hidden="1" customWidth="1" outlineLevel="2"/>
    <col min="97" max="97" width="5.421875" style="1" hidden="1" customWidth="1" outlineLevel="2"/>
    <col min="98" max="98" width="7.7109375" style="1" hidden="1" customWidth="1" outlineLevel="2"/>
    <col min="99" max="99" width="5.421875" style="1" hidden="1" customWidth="1" outlineLevel="2"/>
    <col min="100" max="100" width="7.7109375" style="1" hidden="1" customWidth="1" outlineLevel="2"/>
    <col min="101" max="101" width="5.421875" style="1" hidden="1" customWidth="1" outlineLevel="2"/>
    <col min="102" max="102" width="7.28125" style="1" hidden="1" customWidth="1" outlineLevel="2"/>
    <col min="103" max="103" width="3.140625" style="1" hidden="1" customWidth="1" outlineLevel="2"/>
    <col min="104" max="104" width="5.421875" style="1" hidden="1" customWidth="1" outlineLevel="2"/>
    <col min="105" max="105" width="5.140625" style="1" hidden="1" customWidth="1" outlineLevel="2"/>
    <col min="106" max="106" width="7.28125" style="1" hidden="1" customWidth="1" outlineLevel="2"/>
    <col min="107" max="107" width="5.421875" style="1" hidden="1" customWidth="1" outlineLevel="2"/>
    <col min="108" max="108" width="7.7109375" style="1" hidden="1" customWidth="1" outlineLevel="2"/>
    <col min="109" max="109" width="12.28125" style="1" customWidth="1" outlineLevel="1" collapsed="1"/>
    <col min="110" max="110" width="10.00390625" style="1" customWidth="1" outlineLevel="1"/>
    <col min="111" max="111" width="5.8515625" style="1" bestFit="1" customWidth="1"/>
    <col min="112" max="112" width="7.28125" style="1" customWidth="1"/>
    <col min="113" max="113" width="5.421875" style="1" customWidth="1"/>
    <col min="114" max="114" width="5.421875" style="1" bestFit="1" customWidth="1"/>
    <col min="115" max="16384" width="11.421875" style="1" customWidth="1"/>
  </cols>
  <sheetData>
    <row r="1" spans="1:114" ht="12">
      <c r="A1" s="390" t="s">
        <v>1226</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390"/>
      <c r="BH1" s="390"/>
      <c r="BI1" s="390"/>
      <c r="BJ1" s="390"/>
      <c r="BK1" s="390"/>
      <c r="BL1" s="390"/>
      <c r="BM1" s="390"/>
      <c r="BN1" s="390"/>
      <c r="BO1" s="390"/>
      <c r="BP1" s="390"/>
      <c r="BQ1" s="390"/>
      <c r="BR1" s="390"/>
      <c r="BS1" s="390"/>
      <c r="BT1" s="390"/>
      <c r="BU1" s="390"/>
      <c r="BV1" s="390"/>
      <c r="BW1" s="390"/>
      <c r="BX1" s="390"/>
      <c r="BY1" s="390"/>
      <c r="BZ1" s="390"/>
      <c r="CA1" s="390"/>
      <c r="CB1" s="390"/>
      <c r="CC1" s="390"/>
      <c r="CD1" s="390"/>
      <c r="CE1" s="390"/>
      <c r="CF1" s="390"/>
      <c r="CG1" s="390"/>
      <c r="CH1" s="390"/>
      <c r="CI1" s="390"/>
      <c r="CJ1" s="390"/>
      <c r="CK1" s="390"/>
      <c r="CL1" s="390"/>
      <c r="CM1" s="390"/>
      <c r="CN1" s="390"/>
      <c r="CO1" s="390"/>
      <c r="CP1" s="390"/>
      <c r="CQ1" s="390"/>
      <c r="CR1" s="390"/>
      <c r="CS1" s="390"/>
      <c r="CT1" s="390"/>
      <c r="CU1" s="390"/>
      <c r="CV1" s="390"/>
      <c r="CW1" s="390"/>
      <c r="CX1" s="390"/>
      <c r="CY1" s="390"/>
      <c r="CZ1" s="390"/>
      <c r="DA1" s="390"/>
      <c r="DB1" s="390"/>
      <c r="DC1" s="390"/>
      <c r="DD1" s="390"/>
      <c r="DE1" s="390"/>
      <c r="DF1" s="390"/>
      <c r="DG1" s="390"/>
      <c r="DH1" s="390"/>
      <c r="DI1" s="390"/>
      <c r="DJ1" s="390"/>
    </row>
    <row r="2" spans="1:114" ht="12">
      <c r="A2" s="386" t="s">
        <v>1227</v>
      </c>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386"/>
      <c r="AN2" s="386"/>
      <c r="AO2" s="386"/>
      <c r="AP2" s="386"/>
      <c r="AQ2" s="386"/>
      <c r="AR2" s="386"/>
      <c r="AS2" s="386"/>
      <c r="AT2" s="386"/>
      <c r="AU2" s="386"/>
      <c r="AV2" s="386"/>
      <c r="AW2" s="386"/>
      <c r="AX2" s="386"/>
      <c r="AY2" s="386"/>
      <c r="AZ2" s="386"/>
      <c r="BA2" s="386"/>
      <c r="BB2" s="386"/>
      <c r="BC2" s="386"/>
      <c r="BD2" s="386"/>
      <c r="BE2" s="386"/>
      <c r="BF2" s="386"/>
      <c r="BG2" s="386"/>
      <c r="BH2" s="386"/>
      <c r="BI2" s="386"/>
      <c r="BJ2" s="386"/>
      <c r="BK2" s="386"/>
      <c r="BL2" s="386"/>
      <c r="BM2" s="386"/>
      <c r="BN2" s="386"/>
      <c r="BO2" s="386"/>
      <c r="BP2" s="386"/>
      <c r="BQ2" s="386"/>
      <c r="BR2" s="386"/>
      <c r="BS2" s="386"/>
      <c r="BT2" s="386"/>
      <c r="BU2" s="386"/>
      <c r="BV2" s="386"/>
      <c r="BW2" s="386"/>
      <c r="BX2" s="386"/>
      <c r="BY2" s="386"/>
      <c r="BZ2" s="386"/>
      <c r="CA2" s="386"/>
      <c r="CB2" s="386"/>
      <c r="CC2" s="386"/>
      <c r="CD2" s="386"/>
      <c r="CE2" s="386"/>
      <c r="CF2" s="386"/>
      <c r="CG2" s="386"/>
      <c r="CH2" s="386"/>
      <c r="CI2" s="386"/>
      <c r="CJ2" s="386"/>
      <c r="CK2" s="386"/>
      <c r="CL2" s="386"/>
      <c r="CM2" s="386"/>
      <c r="CN2" s="386"/>
      <c r="CO2" s="386"/>
      <c r="CP2" s="386"/>
      <c r="CQ2" s="386"/>
      <c r="CR2" s="386"/>
      <c r="CS2" s="386"/>
      <c r="CT2" s="386"/>
      <c r="CU2" s="386"/>
      <c r="CV2" s="386"/>
      <c r="CW2" s="386"/>
      <c r="CX2" s="386"/>
      <c r="CY2" s="386"/>
      <c r="CZ2" s="386"/>
      <c r="DA2" s="386"/>
      <c r="DB2" s="386"/>
      <c r="DC2" s="386"/>
      <c r="DD2" s="386"/>
      <c r="DE2" s="386"/>
      <c r="DF2" s="386"/>
      <c r="DG2" s="386"/>
      <c r="DH2" s="386"/>
      <c r="DI2" s="386"/>
      <c r="DJ2" s="386"/>
    </row>
    <row r="3" spans="1:114" ht="12">
      <c r="A3" s="386" t="s">
        <v>0</v>
      </c>
      <c r="B3" s="386"/>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86"/>
      <c r="AH3" s="386"/>
      <c r="AI3" s="386"/>
      <c r="AJ3" s="386"/>
      <c r="AK3" s="386"/>
      <c r="AL3" s="386"/>
      <c r="AM3" s="386"/>
      <c r="AN3" s="386"/>
      <c r="AO3" s="386"/>
      <c r="AP3" s="386"/>
      <c r="AQ3" s="386"/>
      <c r="AR3" s="386"/>
      <c r="AS3" s="386"/>
      <c r="AT3" s="386"/>
      <c r="AU3" s="386"/>
      <c r="AV3" s="386"/>
      <c r="AW3" s="386"/>
      <c r="AX3" s="386"/>
      <c r="AY3" s="386"/>
      <c r="AZ3" s="386"/>
      <c r="BA3" s="386"/>
      <c r="BB3" s="386"/>
      <c r="BC3" s="386"/>
      <c r="BD3" s="386"/>
      <c r="BE3" s="386"/>
      <c r="BF3" s="386"/>
      <c r="BG3" s="386"/>
      <c r="BH3" s="386"/>
      <c r="BI3" s="386"/>
      <c r="BJ3" s="386"/>
      <c r="BK3" s="386"/>
      <c r="BL3" s="386"/>
      <c r="BM3" s="386"/>
      <c r="BN3" s="386"/>
      <c r="BO3" s="386"/>
      <c r="BP3" s="386"/>
      <c r="BQ3" s="386"/>
      <c r="BR3" s="386"/>
      <c r="BS3" s="386"/>
      <c r="BT3" s="386"/>
      <c r="BU3" s="386"/>
      <c r="BV3" s="386"/>
      <c r="BW3" s="386"/>
      <c r="BX3" s="386"/>
      <c r="BY3" s="386"/>
      <c r="BZ3" s="386"/>
      <c r="CA3" s="386"/>
      <c r="CB3" s="386"/>
      <c r="CC3" s="386"/>
      <c r="CD3" s="386"/>
      <c r="CE3" s="386"/>
      <c r="CF3" s="386"/>
      <c r="CG3" s="386"/>
      <c r="CH3" s="386"/>
      <c r="CI3" s="386"/>
      <c r="CJ3" s="386"/>
      <c r="CK3" s="386"/>
      <c r="CL3" s="386"/>
      <c r="CM3" s="386"/>
      <c r="CN3" s="386"/>
      <c r="CO3" s="386"/>
      <c r="CP3" s="386"/>
      <c r="CQ3" s="386"/>
      <c r="CR3" s="386"/>
      <c r="CS3" s="386"/>
      <c r="CT3" s="386"/>
      <c r="CU3" s="386"/>
      <c r="CV3" s="386"/>
      <c r="CW3" s="386"/>
      <c r="CX3" s="386"/>
      <c r="CY3" s="386"/>
      <c r="CZ3" s="386"/>
      <c r="DA3" s="386"/>
      <c r="DB3" s="386"/>
      <c r="DC3" s="386"/>
      <c r="DD3" s="386"/>
      <c r="DE3" s="386"/>
      <c r="DF3" s="386"/>
      <c r="DG3" s="386"/>
      <c r="DH3" s="386"/>
      <c r="DI3" s="386"/>
      <c r="DJ3" s="386"/>
    </row>
    <row r="4" spans="1:114" ht="12">
      <c r="A4" s="386" t="s">
        <v>1</v>
      </c>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386"/>
      <c r="AX4" s="386"/>
      <c r="AY4" s="386"/>
      <c r="AZ4" s="386"/>
      <c r="BA4" s="386"/>
      <c r="BB4" s="386"/>
      <c r="BC4" s="386"/>
      <c r="BD4" s="386"/>
      <c r="BE4" s="386"/>
      <c r="BF4" s="386"/>
      <c r="BG4" s="386"/>
      <c r="BH4" s="386"/>
      <c r="BI4" s="386"/>
      <c r="BJ4" s="386"/>
      <c r="BK4" s="386"/>
      <c r="BL4" s="386"/>
      <c r="BM4" s="386"/>
      <c r="BN4" s="386"/>
      <c r="BO4" s="386"/>
      <c r="BP4" s="386"/>
      <c r="BQ4" s="386"/>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row>
    <row r="5" spans="1:114" ht="12.75" customHeight="1">
      <c r="A5" s="386" t="s">
        <v>1228</v>
      </c>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c r="BJ5" s="386"/>
      <c r="BK5" s="386"/>
      <c r="BL5" s="386"/>
      <c r="BM5" s="386"/>
      <c r="BN5" s="386"/>
      <c r="BO5" s="386"/>
      <c r="BP5" s="386"/>
      <c r="BQ5" s="386"/>
      <c r="BR5" s="386"/>
      <c r="BS5" s="386"/>
      <c r="BT5" s="386"/>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86"/>
      <c r="DF5" s="386"/>
      <c r="DG5" s="386"/>
      <c r="DH5" s="386"/>
      <c r="DI5" s="386"/>
      <c r="DJ5" s="386"/>
    </row>
    <row r="6" spans="1:114" ht="12.7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3">
        <v>2013</v>
      </c>
      <c r="BA6" s="2"/>
      <c r="BB6" s="2"/>
      <c r="BC6" s="2"/>
      <c r="BD6" s="2"/>
      <c r="BE6" s="2"/>
      <c r="BF6" s="2"/>
      <c r="BG6" s="2"/>
      <c r="BH6" s="2"/>
      <c r="BI6" s="41"/>
      <c r="BJ6" s="41"/>
      <c r="BK6" s="41"/>
      <c r="BL6" s="41"/>
      <c r="BM6" s="41"/>
      <c r="BN6" s="41"/>
      <c r="BO6" s="2"/>
      <c r="BP6" s="2"/>
      <c r="BQ6" s="2"/>
      <c r="BR6" s="41"/>
      <c r="BS6" s="2"/>
      <c r="BT6" s="2"/>
      <c r="BU6" s="2"/>
      <c r="BV6" s="2"/>
      <c r="BW6" s="2"/>
      <c r="BX6" s="41"/>
      <c r="BY6" s="41"/>
      <c r="BZ6" s="41"/>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row>
    <row r="7" spans="1:114" ht="12" customHeight="1">
      <c r="A7" s="4" t="s">
        <v>2</v>
      </c>
      <c r="B7" s="387" t="s">
        <v>1229</v>
      </c>
      <c r="C7" s="388"/>
      <c r="D7" s="388"/>
      <c r="E7" s="388"/>
      <c r="F7" s="388"/>
      <c r="G7" s="388"/>
      <c r="H7" s="388"/>
      <c r="I7" s="388"/>
      <c r="J7" s="388"/>
      <c r="K7" s="388"/>
      <c r="L7" s="388"/>
      <c r="M7" s="388"/>
      <c r="N7" s="388"/>
      <c r="O7" s="388"/>
      <c r="P7" s="388"/>
      <c r="Q7" s="388"/>
      <c r="R7" s="388"/>
      <c r="S7" s="388"/>
      <c r="T7" s="388"/>
      <c r="U7" s="388"/>
      <c r="V7" s="388"/>
      <c r="W7" s="389"/>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v>2014</v>
      </c>
      <c r="BA7" s="4"/>
      <c r="BB7" s="4"/>
      <c r="BC7" s="4"/>
      <c r="BD7" s="4"/>
      <c r="BE7" s="4"/>
      <c r="BF7" s="4"/>
      <c r="BG7" s="4"/>
      <c r="BH7" s="4"/>
      <c r="BI7" s="42"/>
      <c r="BJ7" s="42"/>
      <c r="BK7" s="42"/>
      <c r="BL7" s="42"/>
      <c r="BM7" s="42"/>
      <c r="BN7" s="42"/>
      <c r="BO7" s="5"/>
      <c r="BP7" s="5"/>
      <c r="BQ7" s="5"/>
      <c r="BR7" s="42"/>
      <c r="BS7" s="5"/>
      <c r="BT7" s="5"/>
      <c r="BU7" s="5"/>
      <c r="BV7" s="5"/>
      <c r="BW7" s="5"/>
      <c r="BX7" s="42"/>
      <c r="BY7" s="42"/>
      <c r="BZ7" s="42"/>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6"/>
    </row>
    <row r="8" spans="1:114" ht="12" customHeight="1">
      <c r="A8" s="5" t="s">
        <v>3</v>
      </c>
      <c r="B8" s="387" t="s">
        <v>1230</v>
      </c>
      <c r="C8" s="388"/>
      <c r="D8" s="388"/>
      <c r="E8" s="388"/>
      <c r="F8" s="388"/>
      <c r="G8" s="388"/>
      <c r="H8" s="388"/>
      <c r="I8" s="388"/>
      <c r="J8" s="388"/>
      <c r="K8" s="388"/>
      <c r="L8" s="388"/>
      <c r="M8" s="388"/>
      <c r="N8" s="388"/>
      <c r="O8" s="388"/>
      <c r="P8" s="388"/>
      <c r="Q8" s="388"/>
      <c r="R8" s="388"/>
      <c r="S8" s="388"/>
      <c r="T8" s="388"/>
      <c r="U8" s="388"/>
      <c r="V8" s="388"/>
      <c r="W8" s="389"/>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7">
        <v>2015</v>
      </c>
      <c r="BA8" s="4"/>
      <c r="BB8" s="4"/>
      <c r="BC8" s="4"/>
      <c r="BD8" s="4"/>
      <c r="BE8" s="4"/>
      <c r="BF8" s="4"/>
      <c r="BG8" s="4"/>
      <c r="BH8" s="4"/>
      <c r="BI8" s="42"/>
      <c r="BJ8" s="42"/>
      <c r="BK8" s="42"/>
      <c r="BL8" s="42"/>
      <c r="BM8" s="42"/>
      <c r="BN8" s="42"/>
      <c r="BO8" s="5"/>
      <c r="BP8" s="5"/>
      <c r="BQ8" s="5"/>
      <c r="BR8" s="42"/>
      <c r="BS8" s="5"/>
      <c r="BT8" s="5"/>
      <c r="BU8" s="5"/>
      <c r="BV8" s="5"/>
      <c r="BW8" s="5"/>
      <c r="BX8" s="42"/>
      <c r="BY8" s="42"/>
      <c r="BZ8" s="42"/>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6"/>
    </row>
    <row r="9" spans="1:114" ht="12.75" customHeight="1">
      <c r="A9" s="4" t="s">
        <v>4</v>
      </c>
      <c r="B9" s="387" t="s">
        <v>1231</v>
      </c>
      <c r="C9" s="388"/>
      <c r="D9" s="388"/>
      <c r="E9" s="388"/>
      <c r="F9" s="388"/>
      <c r="G9" s="388"/>
      <c r="H9" s="388"/>
      <c r="I9" s="388"/>
      <c r="J9" s="388"/>
      <c r="K9" s="388"/>
      <c r="L9" s="388"/>
      <c r="M9" s="388"/>
      <c r="N9" s="388"/>
      <c r="O9" s="388"/>
      <c r="P9" s="388"/>
      <c r="Q9" s="388"/>
      <c r="R9" s="388"/>
      <c r="S9" s="388"/>
      <c r="T9" s="388"/>
      <c r="U9" s="388"/>
      <c r="V9" s="388"/>
      <c r="W9" s="389"/>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7"/>
      <c r="BB9" s="7"/>
      <c r="BC9" s="4"/>
      <c r="BD9" s="4"/>
      <c r="BE9" s="4"/>
      <c r="BF9" s="4"/>
      <c r="BG9" s="4"/>
      <c r="BH9" s="4"/>
      <c r="BI9" s="43"/>
      <c r="BJ9" s="43"/>
      <c r="BK9" s="43"/>
      <c r="BL9" s="43"/>
      <c r="BM9" s="43"/>
      <c r="BN9" s="43"/>
      <c r="BO9" s="4"/>
      <c r="BP9" s="4"/>
      <c r="BQ9" s="4"/>
      <c r="BR9" s="43"/>
      <c r="BS9" s="4"/>
      <c r="BT9" s="4"/>
      <c r="BU9" s="4"/>
      <c r="BV9" s="4"/>
      <c r="BW9" s="4"/>
      <c r="BX9" s="43"/>
      <c r="BY9" s="44"/>
      <c r="BZ9" s="41"/>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row>
    <row r="10" spans="1:114" ht="12.75" customHeight="1">
      <c r="A10" s="4" t="s">
        <v>5</v>
      </c>
      <c r="B10" s="387" t="s">
        <v>1232</v>
      </c>
      <c r="C10" s="388"/>
      <c r="D10" s="388"/>
      <c r="E10" s="388"/>
      <c r="F10" s="388"/>
      <c r="G10" s="388"/>
      <c r="H10" s="388"/>
      <c r="I10" s="388"/>
      <c r="J10" s="388"/>
      <c r="K10" s="388"/>
      <c r="L10" s="388"/>
      <c r="M10" s="388"/>
      <c r="N10" s="388"/>
      <c r="O10" s="388"/>
      <c r="P10" s="388"/>
      <c r="Q10" s="388"/>
      <c r="R10" s="388"/>
      <c r="S10" s="388"/>
      <c r="T10" s="388"/>
      <c r="U10" s="388"/>
      <c r="V10" s="388"/>
      <c r="W10" s="389"/>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7"/>
      <c r="BB10" s="7"/>
      <c r="BC10" s="4"/>
      <c r="BD10" s="4"/>
      <c r="BE10" s="4"/>
      <c r="BF10" s="4"/>
      <c r="BG10" s="4"/>
      <c r="BH10" s="4"/>
      <c r="BI10" s="43"/>
      <c r="BJ10" s="43"/>
      <c r="BK10" s="43"/>
      <c r="BL10" s="43"/>
      <c r="BM10" s="43"/>
      <c r="BN10" s="43"/>
      <c r="BO10" s="4"/>
      <c r="BP10" s="4"/>
      <c r="BQ10" s="4"/>
      <c r="BR10" s="43"/>
      <c r="BS10" s="4"/>
      <c r="BT10" s="4"/>
      <c r="BU10" s="4"/>
      <c r="BV10" s="4"/>
      <c r="BW10" s="4"/>
      <c r="BX10" s="43"/>
      <c r="BY10" s="44"/>
      <c r="BZ10" s="41"/>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row>
    <row r="11" spans="1:114" ht="23.25" customHeight="1" thickBot="1">
      <c r="A11" s="4"/>
      <c r="B11" s="4"/>
      <c r="C11" s="4"/>
      <c r="D11" s="4"/>
      <c r="E11" s="4"/>
      <c r="F11" s="4"/>
      <c r="G11" s="4"/>
      <c r="H11" s="4"/>
      <c r="I11" s="4"/>
      <c r="J11" s="4"/>
      <c r="K11" s="4"/>
      <c r="L11" s="4"/>
      <c r="M11" s="4"/>
      <c r="N11" s="4"/>
      <c r="O11" s="4"/>
      <c r="P11" s="4"/>
      <c r="Q11" s="4"/>
      <c r="R11" s="4"/>
      <c r="S11" s="4"/>
      <c r="T11" s="4"/>
      <c r="U11" s="4"/>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8">
        <v>2015</v>
      </c>
      <c r="BA11" s="7"/>
      <c r="BB11" s="7"/>
      <c r="BC11" s="4"/>
      <c r="BD11" s="4"/>
      <c r="BE11" s="4"/>
      <c r="BF11" s="4"/>
      <c r="BG11" s="4"/>
      <c r="BH11" s="4"/>
      <c r="BI11" s="45"/>
      <c r="BJ11" s="45"/>
      <c r="BK11" s="45"/>
      <c r="BL11" s="45"/>
      <c r="BM11" s="45"/>
      <c r="BN11" s="45"/>
      <c r="BO11" s="9"/>
      <c r="BP11" s="9"/>
      <c r="BQ11" s="9"/>
      <c r="BR11" s="45"/>
      <c r="BS11" s="9"/>
      <c r="BT11" s="9"/>
      <c r="BU11" s="9"/>
      <c r="BV11" s="9"/>
      <c r="BW11" s="9"/>
      <c r="BX11" s="45"/>
      <c r="BY11" s="46"/>
      <c r="BZ11" s="47"/>
      <c r="CA11" s="11"/>
      <c r="CB11" s="11"/>
      <c r="CC11" s="11"/>
      <c r="CD11" s="11"/>
      <c r="CE11" s="11"/>
      <c r="CF11" s="11"/>
      <c r="CG11" s="11"/>
      <c r="CH11" s="11"/>
      <c r="CI11" s="11"/>
      <c r="CJ11" s="11"/>
      <c r="CK11" s="11"/>
      <c r="CL11" s="11"/>
      <c r="CM11" s="11"/>
      <c r="CN11" s="11"/>
      <c r="CO11" s="11"/>
      <c r="CP11" s="11"/>
      <c r="CQ11" s="3"/>
      <c r="CR11" s="3"/>
      <c r="CS11" s="3"/>
      <c r="CT11" s="3"/>
      <c r="CU11" s="3"/>
      <c r="CV11" s="3"/>
      <c r="CW11" s="3"/>
      <c r="CX11" s="3"/>
      <c r="CY11" s="3"/>
      <c r="CZ11" s="3"/>
      <c r="DA11" s="3"/>
      <c r="DB11" s="3"/>
      <c r="DC11" s="3"/>
      <c r="DD11" s="3"/>
      <c r="DE11" s="3"/>
      <c r="DF11" s="3"/>
      <c r="DG11" s="3"/>
      <c r="DH11" s="3"/>
      <c r="DI11" s="3"/>
      <c r="DJ11" s="3"/>
    </row>
    <row r="12" spans="1:116" ht="147" customHeight="1">
      <c r="A12" s="12" t="s">
        <v>6</v>
      </c>
      <c r="B12" s="13" t="s">
        <v>7</v>
      </c>
      <c r="C12" s="14" t="s">
        <v>8</v>
      </c>
      <c r="D12" s="15" t="s">
        <v>9</v>
      </c>
      <c r="E12" s="16" t="s">
        <v>10</v>
      </c>
      <c r="F12" s="16" t="s">
        <v>11</v>
      </c>
      <c r="G12" s="17" t="s">
        <v>12</v>
      </c>
      <c r="H12" s="17" t="s">
        <v>13</v>
      </c>
      <c r="I12" s="16" t="s">
        <v>14</v>
      </c>
      <c r="J12" s="16" t="s">
        <v>15</v>
      </c>
      <c r="K12" s="17" t="s">
        <v>16</v>
      </c>
      <c r="L12" s="17" t="s">
        <v>17</v>
      </c>
      <c r="M12" s="16" t="s">
        <v>18</v>
      </c>
      <c r="N12" s="16" t="s">
        <v>19</v>
      </c>
      <c r="O12" s="17" t="s">
        <v>20</v>
      </c>
      <c r="P12" s="17" t="s">
        <v>21</v>
      </c>
      <c r="Q12" s="16" t="s">
        <v>22</v>
      </c>
      <c r="R12" s="16" t="s">
        <v>23</v>
      </c>
      <c r="S12" s="17" t="s">
        <v>24</v>
      </c>
      <c r="T12" s="17" t="s">
        <v>25</v>
      </c>
      <c r="U12" s="16" t="s">
        <v>26</v>
      </c>
      <c r="V12" s="18" t="s">
        <v>27</v>
      </c>
      <c r="W12" s="18" t="s">
        <v>28</v>
      </c>
      <c r="X12" s="19" t="s">
        <v>29</v>
      </c>
      <c r="Y12" s="14" t="s">
        <v>30</v>
      </c>
      <c r="Z12" s="15" t="s">
        <v>31</v>
      </c>
      <c r="AA12" s="16" t="s">
        <v>32</v>
      </c>
      <c r="AB12" s="16" t="s">
        <v>33</v>
      </c>
      <c r="AC12" s="17" t="s">
        <v>34</v>
      </c>
      <c r="AD12" s="17" t="s">
        <v>35</v>
      </c>
      <c r="AE12" s="17" t="s">
        <v>36</v>
      </c>
      <c r="AF12" s="17" t="s">
        <v>37</v>
      </c>
      <c r="AG12" s="16" t="s">
        <v>38</v>
      </c>
      <c r="AH12" s="16" t="s">
        <v>39</v>
      </c>
      <c r="AI12" s="17" t="s">
        <v>40</v>
      </c>
      <c r="AJ12" s="17" t="s">
        <v>41</v>
      </c>
      <c r="AK12" s="17" t="s">
        <v>42</v>
      </c>
      <c r="AL12" s="17" t="s">
        <v>43</v>
      </c>
      <c r="AM12" s="16" t="s">
        <v>44</v>
      </c>
      <c r="AN12" s="16" t="s">
        <v>45</v>
      </c>
      <c r="AO12" s="17" t="s">
        <v>46</v>
      </c>
      <c r="AP12" s="17" t="s">
        <v>47</v>
      </c>
      <c r="AQ12" s="17" t="s">
        <v>48</v>
      </c>
      <c r="AR12" s="17" t="s">
        <v>49</v>
      </c>
      <c r="AS12" s="16" t="s">
        <v>50</v>
      </c>
      <c r="AT12" s="16" t="s">
        <v>51</v>
      </c>
      <c r="AU12" s="17" t="s">
        <v>52</v>
      </c>
      <c r="AV12" s="17" t="s">
        <v>53</v>
      </c>
      <c r="AW12" s="17" t="s">
        <v>54</v>
      </c>
      <c r="AX12" s="17" t="s">
        <v>55</v>
      </c>
      <c r="AY12" s="16" t="s">
        <v>56</v>
      </c>
      <c r="AZ12" s="20" t="s">
        <v>57</v>
      </c>
      <c r="BA12" s="19" t="s">
        <v>58</v>
      </c>
      <c r="BB12" s="19" t="s">
        <v>59</v>
      </c>
      <c r="BC12" s="17" t="s">
        <v>60</v>
      </c>
      <c r="BD12" s="17" t="s">
        <v>61</v>
      </c>
      <c r="BE12" s="17" t="s">
        <v>62</v>
      </c>
      <c r="BF12" s="17" t="s">
        <v>63</v>
      </c>
      <c r="BG12" s="17" t="s">
        <v>64</v>
      </c>
      <c r="BH12" s="17" t="s">
        <v>65</v>
      </c>
      <c r="BI12" s="48" t="s">
        <v>66</v>
      </c>
      <c r="BJ12" s="49" t="s">
        <v>67</v>
      </c>
      <c r="BK12" s="48" t="s">
        <v>68</v>
      </c>
      <c r="BL12" s="49" t="s">
        <v>69</v>
      </c>
      <c r="BM12" s="48" t="s">
        <v>70</v>
      </c>
      <c r="BN12" s="49" t="s">
        <v>71</v>
      </c>
      <c r="BO12" s="21" t="s">
        <v>72</v>
      </c>
      <c r="BP12" s="22" t="s">
        <v>73</v>
      </c>
      <c r="BQ12" s="21" t="s">
        <v>74</v>
      </c>
      <c r="BR12" s="49" t="s">
        <v>75</v>
      </c>
      <c r="BS12" s="21" t="s">
        <v>76</v>
      </c>
      <c r="BT12" s="22" t="s">
        <v>77</v>
      </c>
      <c r="BU12" s="21" t="s">
        <v>78</v>
      </c>
      <c r="BV12" s="22" t="s">
        <v>79</v>
      </c>
      <c r="BW12" s="21" t="s">
        <v>80</v>
      </c>
      <c r="BX12" s="49" t="s">
        <v>81</v>
      </c>
      <c r="BY12" s="50" t="s">
        <v>82</v>
      </c>
      <c r="BZ12" s="51" t="s">
        <v>83</v>
      </c>
      <c r="CA12" s="21" t="s">
        <v>84</v>
      </c>
      <c r="CB12" s="22" t="s">
        <v>85</v>
      </c>
      <c r="CC12" s="21" t="s">
        <v>86</v>
      </c>
      <c r="CD12" s="22" t="s">
        <v>87</v>
      </c>
      <c r="CE12" s="21" t="s">
        <v>88</v>
      </c>
      <c r="CF12" s="22" t="s">
        <v>89</v>
      </c>
      <c r="CG12" s="21" t="s">
        <v>90</v>
      </c>
      <c r="CH12" s="22" t="s">
        <v>91</v>
      </c>
      <c r="CI12" s="21" t="s">
        <v>92</v>
      </c>
      <c r="CJ12" s="22" t="s">
        <v>93</v>
      </c>
      <c r="CK12" s="21" t="s">
        <v>94</v>
      </c>
      <c r="CL12" s="22" t="s">
        <v>95</v>
      </c>
      <c r="CM12" s="21" t="s">
        <v>96</v>
      </c>
      <c r="CN12" s="22" t="s">
        <v>97</v>
      </c>
      <c r="CO12" s="23" t="s">
        <v>98</v>
      </c>
      <c r="CP12" s="24" t="s">
        <v>99</v>
      </c>
      <c r="CQ12" s="21" t="s">
        <v>100</v>
      </c>
      <c r="CR12" s="22" t="s">
        <v>101</v>
      </c>
      <c r="CS12" s="21" t="s">
        <v>102</v>
      </c>
      <c r="CT12" s="22" t="s">
        <v>103</v>
      </c>
      <c r="CU12" s="21" t="s">
        <v>104</v>
      </c>
      <c r="CV12" s="22" t="s">
        <v>105</v>
      </c>
      <c r="CW12" s="21" t="s">
        <v>106</v>
      </c>
      <c r="CX12" s="22" t="s">
        <v>107</v>
      </c>
      <c r="CY12" s="21" t="s">
        <v>108</v>
      </c>
      <c r="CZ12" s="22" t="s">
        <v>109</v>
      </c>
      <c r="DA12" s="21" t="s">
        <v>110</v>
      </c>
      <c r="DB12" s="22" t="s">
        <v>111</v>
      </c>
      <c r="DC12" s="21" t="s">
        <v>112</v>
      </c>
      <c r="DD12" s="22" t="s">
        <v>113</v>
      </c>
      <c r="DE12" s="23" t="s">
        <v>114</v>
      </c>
      <c r="DF12" s="24" t="s">
        <v>115</v>
      </c>
      <c r="DG12" s="25" t="s">
        <v>116</v>
      </c>
      <c r="DH12" s="25" t="s">
        <v>117</v>
      </c>
      <c r="DI12" s="25" t="s">
        <v>118</v>
      </c>
      <c r="DJ12" s="26" t="s">
        <v>119</v>
      </c>
      <c r="DK12" s="26" t="s">
        <v>120</v>
      </c>
      <c r="DL12" s="27" t="s">
        <v>121</v>
      </c>
    </row>
    <row r="13" spans="1:116" s="30" customFormat="1" ht="24">
      <c r="A13" s="374" t="s">
        <v>211</v>
      </c>
      <c r="B13" s="374" t="s">
        <v>212</v>
      </c>
      <c r="C13" s="374"/>
      <c r="D13" s="374" t="s">
        <v>213</v>
      </c>
      <c r="E13" s="374" t="s">
        <v>214</v>
      </c>
      <c r="F13" s="374"/>
      <c r="G13" s="374"/>
      <c r="H13" s="374"/>
      <c r="I13" s="374"/>
      <c r="J13" s="374"/>
      <c r="K13" s="374"/>
      <c r="L13" s="374"/>
      <c r="M13" s="374"/>
      <c r="N13" s="374"/>
      <c r="O13" s="374"/>
      <c r="P13" s="374"/>
      <c r="Q13" s="374"/>
      <c r="R13" s="374"/>
      <c r="S13" s="374"/>
      <c r="T13" s="374"/>
      <c r="U13" s="374"/>
      <c r="V13" s="377" t="s">
        <v>215</v>
      </c>
      <c r="W13" s="52" t="s">
        <v>216</v>
      </c>
      <c r="X13" s="52" t="s">
        <v>217</v>
      </c>
      <c r="Y13" s="52"/>
      <c r="Z13" s="52" t="s">
        <v>218</v>
      </c>
      <c r="AA13" s="53">
        <v>1</v>
      </c>
      <c r="AB13" s="52"/>
      <c r="AC13" s="52"/>
      <c r="AD13" s="52"/>
      <c r="AE13" s="52"/>
      <c r="AF13" s="52"/>
      <c r="AG13" s="52"/>
      <c r="AH13" s="54">
        <v>10</v>
      </c>
      <c r="AI13" s="52">
        <v>1</v>
      </c>
      <c r="AJ13" s="52">
        <v>1</v>
      </c>
      <c r="AK13" s="52">
        <v>1</v>
      </c>
      <c r="AL13" s="52">
        <v>2</v>
      </c>
      <c r="AM13" s="55">
        <v>0.05</v>
      </c>
      <c r="AN13" s="54">
        <v>10</v>
      </c>
      <c r="AO13" s="52"/>
      <c r="AP13" s="52"/>
      <c r="AQ13" s="52"/>
      <c r="AR13" s="52"/>
      <c r="AS13" s="52"/>
      <c r="AT13" s="52"/>
      <c r="AU13" s="52"/>
      <c r="AV13" s="52"/>
      <c r="AW13" s="52"/>
      <c r="AX13" s="52"/>
      <c r="AY13" s="52"/>
      <c r="AZ13" s="52"/>
      <c r="BI13" s="56">
        <v>832000000</v>
      </c>
      <c r="BJ13" s="56">
        <v>657643789</v>
      </c>
      <c r="BK13" s="56">
        <v>0</v>
      </c>
      <c r="BL13" s="56"/>
      <c r="BM13" s="56"/>
      <c r="BN13" s="56">
        <v>10000000</v>
      </c>
      <c r="BO13" s="56">
        <v>0</v>
      </c>
      <c r="BP13" s="52"/>
      <c r="BQ13" s="52"/>
      <c r="BR13" s="56"/>
      <c r="BS13" s="52"/>
      <c r="BT13" s="52"/>
      <c r="BU13" s="56">
        <v>1000000000</v>
      </c>
      <c r="BV13" s="52"/>
      <c r="BW13" s="56">
        <v>0</v>
      </c>
      <c r="BX13" s="56">
        <v>1000000000</v>
      </c>
      <c r="BY13" s="57">
        <f>SUM(BI13,BK13,BM13,BO13,BQ13,BS13,BU13,BW13)</f>
        <v>1832000000</v>
      </c>
      <c r="BZ13" s="57">
        <f>SUM(BJ13,BL13,BN13,BP13,BR13,BT13,BV13,BX13)</f>
        <v>1667643789</v>
      </c>
      <c r="CA13" s="56">
        <v>865280000</v>
      </c>
      <c r="CB13" s="52"/>
      <c r="CC13" s="56">
        <v>0</v>
      </c>
      <c r="CD13" s="52"/>
      <c r="CE13" s="56">
        <v>0</v>
      </c>
      <c r="CF13" s="52"/>
      <c r="CG13" s="52"/>
      <c r="CH13" s="52"/>
      <c r="CI13" s="52"/>
      <c r="CJ13" s="52"/>
      <c r="CK13" s="52"/>
      <c r="CL13" s="52"/>
      <c r="CM13" s="56">
        <v>0</v>
      </c>
      <c r="CN13" s="52"/>
      <c r="CO13" s="58">
        <f>SUM(CA13,CC13,CE13,CG13,CI13,CK13,CM13)</f>
        <v>865280000</v>
      </c>
      <c r="CP13" s="52"/>
      <c r="DE13" s="52"/>
      <c r="DF13" s="52"/>
      <c r="DG13" s="52"/>
      <c r="DH13" s="52"/>
      <c r="DI13" s="52"/>
      <c r="DJ13" s="52"/>
      <c r="DK13" s="52"/>
      <c r="DL13" s="52"/>
    </row>
    <row r="14" spans="1:116" s="30" customFormat="1" ht="36">
      <c r="A14" s="375"/>
      <c r="B14" s="375"/>
      <c r="C14" s="375"/>
      <c r="D14" s="375"/>
      <c r="E14" s="375"/>
      <c r="F14" s="375"/>
      <c r="G14" s="375"/>
      <c r="H14" s="375"/>
      <c r="I14" s="375"/>
      <c r="J14" s="375"/>
      <c r="K14" s="375"/>
      <c r="L14" s="375"/>
      <c r="M14" s="375"/>
      <c r="N14" s="375"/>
      <c r="O14" s="375"/>
      <c r="P14" s="375"/>
      <c r="Q14" s="375"/>
      <c r="R14" s="375"/>
      <c r="S14" s="375"/>
      <c r="T14" s="375"/>
      <c r="U14" s="375"/>
      <c r="V14" s="378"/>
      <c r="W14" s="28" t="s">
        <v>219</v>
      </c>
      <c r="X14" s="28" t="s">
        <v>220</v>
      </c>
      <c r="Y14" s="28"/>
      <c r="Z14" s="28" t="s">
        <v>221</v>
      </c>
      <c r="AA14" s="36">
        <v>1</v>
      </c>
      <c r="AB14" s="28"/>
      <c r="AC14" s="28"/>
      <c r="AD14" s="28"/>
      <c r="AE14" s="28"/>
      <c r="AF14" s="28"/>
      <c r="AG14" s="28"/>
      <c r="AH14" s="29">
        <v>0.3</v>
      </c>
      <c r="AI14" s="28">
        <v>0</v>
      </c>
      <c r="AJ14" s="28">
        <v>0</v>
      </c>
      <c r="AK14" s="28">
        <v>0</v>
      </c>
      <c r="AL14" s="28">
        <v>0</v>
      </c>
      <c r="AM14" s="29">
        <v>0</v>
      </c>
      <c r="AN14" s="29">
        <v>0.4</v>
      </c>
      <c r="AO14" s="28"/>
      <c r="AP14" s="28"/>
      <c r="AQ14" s="28"/>
      <c r="AR14" s="28"/>
      <c r="AS14" s="28"/>
      <c r="AT14" s="28"/>
      <c r="AU14" s="28"/>
      <c r="AV14" s="28"/>
      <c r="AW14" s="28"/>
      <c r="AX14" s="28"/>
      <c r="AY14" s="28"/>
      <c r="AZ14" s="28"/>
      <c r="BI14" s="31">
        <v>0</v>
      </c>
      <c r="BJ14" s="31"/>
      <c r="BK14" s="31">
        <v>0</v>
      </c>
      <c r="BL14" s="31"/>
      <c r="BM14" s="31"/>
      <c r="BN14" s="31"/>
      <c r="BO14" s="31">
        <v>0</v>
      </c>
      <c r="BP14" s="28"/>
      <c r="BQ14" s="28"/>
      <c r="BR14" s="31"/>
      <c r="BS14" s="28"/>
      <c r="BT14" s="28"/>
      <c r="BU14" s="31">
        <v>0</v>
      </c>
      <c r="BV14" s="28"/>
      <c r="BW14" s="31">
        <v>0</v>
      </c>
      <c r="BX14" s="31"/>
      <c r="BY14" s="57">
        <f aca="true" t="shared" si="0" ref="BY14:BZ39">SUM(BI14,BK14,BM14,BO14,BQ14,BS14,BU14,BW14)</f>
        <v>0</v>
      </c>
      <c r="BZ14" s="57">
        <f t="shared" si="0"/>
        <v>0</v>
      </c>
      <c r="CA14" s="31">
        <v>0</v>
      </c>
      <c r="CB14" s="28"/>
      <c r="CC14" s="31">
        <v>0</v>
      </c>
      <c r="CD14" s="28"/>
      <c r="CE14" s="31">
        <v>0</v>
      </c>
      <c r="CF14" s="28"/>
      <c r="CG14" s="28"/>
      <c r="CH14" s="28"/>
      <c r="CI14" s="28"/>
      <c r="CJ14" s="28"/>
      <c r="CK14" s="28"/>
      <c r="CL14" s="28"/>
      <c r="CM14" s="31">
        <v>0</v>
      </c>
      <c r="CN14" s="28"/>
      <c r="CO14" s="58">
        <f aca="true" t="shared" si="1" ref="CO14:CO39">SUM(CA14,CC14,CE14,CG14,CI14,CK14,CM14)</f>
        <v>0</v>
      </c>
      <c r="CP14" s="28"/>
      <c r="DE14" s="28"/>
      <c r="DF14" s="28"/>
      <c r="DG14" s="28"/>
      <c r="DH14" s="28"/>
      <c r="DI14" s="28"/>
      <c r="DJ14" s="28"/>
      <c r="DK14" s="28"/>
      <c r="DL14" s="28"/>
    </row>
    <row r="15" spans="1:116" s="30" customFormat="1" ht="24">
      <c r="A15" s="375"/>
      <c r="B15" s="375"/>
      <c r="C15" s="375"/>
      <c r="D15" s="375"/>
      <c r="E15" s="375"/>
      <c r="F15" s="375"/>
      <c r="G15" s="375"/>
      <c r="H15" s="375"/>
      <c r="I15" s="375"/>
      <c r="J15" s="375"/>
      <c r="K15" s="375"/>
      <c r="L15" s="375"/>
      <c r="M15" s="375"/>
      <c r="N15" s="375"/>
      <c r="O15" s="375"/>
      <c r="P15" s="375"/>
      <c r="Q15" s="375"/>
      <c r="R15" s="375"/>
      <c r="S15" s="375"/>
      <c r="T15" s="375"/>
      <c r="U15" s="375"/>
      <c r="V15" s="34" t="s">
        <v>222</v>
      </c>
      <c r="W15" s="28" t="s">
        <v>223</v>
      </c>
      <c r="X15" s="28" t="s">
        <v>224</v>
      </c>
      <c r="Y15" s="28"/>
      <c r="Z15" s="28" t="s">
        <v>225</v>
      </c>
      <c r="AA15" s="28">
        <v>28</v>
      </c>
      <c r="AB15" s="28"/>
      <c r="AC15" s="28"/>
      <c r="AD15" s="28"/>
      <c r="AE15" s="28"/>
      <c r="AF15" s="28"/>
      <c r="AG15" s="28"/>
      <c r="AH15" s="29">
        <v>6</v>
      </c>
      <c r="AI15" s="28">
        <v>0</v>
      </c>
      <c r="AJ15" s="28">
        <v>0</v>
      </c>
      <c r="AK15" s="28">
        <v>0</v>
      </c>
      <c r="AL15" s="28">
        <v>0</v>
      </c>
      <c r="AM15" s="29">
        <v>0</v>
      </c>
      <c r="AN15" s="29">
        <v>9</v>
      </c>
      <c r="AO15" s="28"/>
      <c r="AP15" s="28"/>
      <c r="AQ15" s="28"/>
      <c r="AR15" s="28"/>
      <c r="AS15" s="28"/>
      <c r="AT15" s="28"/>
      <c r="AU15" s="28"/>
      <c r="AV15" s="28"/>
      <c r="AW15" s="28"/>
      <c r="AX15" s="28"/>
      <c r="AY15" s="28"/>
      <c r="AZ15" s="28"/>
      <c r="BI15" s="31">
        <v>0</v>
      </c>
      <c r="BJ15" s="31"/>
      <c r="BK15" s="31">
        <v>41394000</v>
      </c>
      <c r="BL15" s="31"/>
      <c r="BM15" s="31"/>
      <c r="BN15" s="31"/>
      <c r="BO15" s="31">
        <v>0</v>
      </c>
      <c r="BP15" s="28"/>
      <c r="BQ15" s="28"/>
      <c r="BR15" s="31"/>
      <c r="BS15" s="28"/>
      <c r="BT15" s="28"/>
      <c r="BU15" s="31">
        <v>0</v>
      </c>
      <c r="BV15" s="28"/>
      <c r="BW15" s="31">
        <v>0</v>
      </c>
      <c r="BX15" s="31"/>
      <c r="BY15" s="57">
        <f t="shared" si="0"/>
        <v>41394000</v>
      </c>
      <c r="BZ15" s="57">
        <f t="shared" si="0"/>
        <v>0</v>
      </c>
      <c r="CA15" s="31">
        <v>0</v>
      </c>
      <c r="CB15" s="28"/>
      <c r="CC15" s="31">
        <v>43050000</v>
      </c>
      <c r="CD15" s="28"/>
      <c r="CE15" s="31">
        <v>0</v>
      </c>
      <c r="CF15" s="28"/>
      <c r="CG15" s="28"/>
      <c r="CH15" s="28"/>
      <c r="CI15" s="28"/>
      <c r="CJ15" s="28"/>
      <c r="CK15" s="28"/>
      <c r="CL15" s="28"/>
      <c r="CM15" s="31">
        <v>0</v>
      </c>
      <c r="CN15" s="28"/>
      <c r="CO15" s="58">
        <f t="shared" si="1"/>
        <v>43050000</v>
      </c>
      <c r="CP15" s="28"/>
      <c r="DE15" s="28"/>
      <c r="DF15" s="28"/>
      <c r="DG15" s="28"/>
      <c r="DH15" s="28"/>
      <c r="DI15" s="28"/>
      <c r="DJ15" s="28"/>
      <c r="DK15" s="28"/>
      <c r="DL15" s="28"/>
    </row>
    <row r="16" spans="1:116" s="30" customFormat="1" ht="24">
      <c r="A16" s="376"/>
      <c r="B16" s="376"/>
      <c r="C16" s="376"/>
      <c r="D16" s="376"/>
      <c r="E16" s="376"/>
      <c r="F16" s="376"/>
      <c r="G16" s="376"/>
      <c r="H16" s="376"/>
      <c r="I16" s="376"/>
      <c r="J16" s="376"/>
      <c r="K16" s="376"/>
      <c r="L16" s="376"/>
      <c r="M16" s="376"/>
      <c r="N16" s="376"/>
      <c r="O16" s="376"/>
      <c r="P16" s="376"/>
      <c r="Q16" s="376"/>
      <c r="R16" s="376"/>
      <c r="S16" s="376"/>
      <c r="T16" s="376"/>
      <c r="U16" s="376"/>
      <c r="V16" s="34" t="s">
        <v>226</v>
      </c>
      <c r="W16" s="28" t="s">
        <v>227</v>
      </c>
      <c r="X16" s="28" t="s">
        <v>228</v>
      </c>
      <c r="Y16" s="28"/>
      <c r="Z16" s="28" t="s">
        <v>229</v>
      </c>
      <c r="AA16" s="28">
        <v>4</v>
      </c>
      <c r="AB16" s="28"/>
      <c r="AC16" s="28"/>
      <c r="AD16" s="28"/>
      <c r="AE16" s="28"/>
      <c r="AF16" s="28"/>
      <c r="AG16" s="28"/>
      <c r="AH16" s="29">
        <v>0</v>
      </c>
      <c r="AI16" s="28">
        <v>1</v>
      </c>
      <c r="AJ16" s="28">
        <v>1</v>
      </c>
      <c r="AK16" s="28">
        <v>1</v>
      </c>
      <c r="AL16" s="28">
        <v>1</v>
      </c>
      <c r="AM16" s="29">
        <v>4</v>
      </c>
      <c r="AN16" s="29">
        <v>4</v>
      </c>
      <c r="AO16" s="28"/>
      <c r="AP16" s="28"/>
      <c r="AQ16" s="28"/>
      <c r="AR16" s="28"/>
      <c r="AS16" s="28"/>
      <c r="AT16" s="28"/>
      <c r="AU16" s="28"/>
      <c r="AV16" s="28"/>
      <c r="AW16" s="28"/>
      <c r="AX16" s="28"/>
      <c r="AY16" s="28"/>
      <c r="AZ16" s="28"/>
      <c r="BI16" s="31">
        <v>0</v>
      </c>
      <c r="BJ16" s="31">
        <v>15000000</v>
      </c>
      <c r="BK16" s="31">
        <v>0</v>
      </c>
      <c r="BL16" s="31"/>
      <c r="BM16" s="31"/>
      <c r="BN16" s="31"/>
      <c r="BO16" s="31">
        <v>0</v>
      </c>
      <c r="BP16" s="28"/>
      <c r="BQ16" s="28"/>
      <c r="BR16" s="31"/>
      <c r="BS16" s="28"/>
      <c r="BT16" s="28"/>
      <c r="BU16" s="31">
        <v>0</v>
      </c>
      <c r="BV16" s="28"/>
      <c r="BW16" s="31">
        <v>0</v>
      </c>
      <c r="BX16" s="31"/>
      <c r="BY16" s="57">
        <f t="shared" si="0"/>
        <v>0</v>
      </c>
      <c r="BZ16" s="57">
        <f t="shared" si="0"/>
        <v>15000000</v>
      </c>
      <c r="CA16" s="31">
        <v>198353000</v>
      </c>
      <c r="CB16" s="28"/>
      <c r="CC16" s="31">
        <v>0</v>
      </c>
      <c r="CD16" s="28"/>
      <c r="CE16" s="31">
        <v>0</v>
      </c>
      <c r="CF16" s="28"/>
      <c r="CG16" s="28"/>
      <c r="CH16" s="28"/>
      <c r="CI16" s="28"/>
      <c r="CJ16" s="28"/>
      <c r="CK16" s="28"/>
      <c r="CL16" s="28"/>
      <c r="CM16" s="31">
        <v>0</v>
      </c>
      <c r="CN16" s="28"/>
      <c r="CO16" s="58">
        <f t="shared" si="1"/>
        <v>198353000</v>
      </c>
      <c r="CP16" s="28"/>
      <c r="DE16" s="28"/>
      <c r="DF16" s="28"/>
      <c r="DG16" s="28"/>
      <c r="DH16" s="28"/>
      <c r="DI16" s="28"/>
      <c r="DJ16" s="28"/>
      <c r="DK16" s="28"/>
      <c r="DL16" s="28"/>
    </row>
    <row r="17" spans="1:116" s="30" customFormat="1" ht="60">
      <c r="A17" s="374" t="s">
        <v>230</v>
      </c>
      <c r="B17" s="374" t="s">
        <v>231</v>
      </c>
      <c r="C17" s="374"/>
      <c r="D17" s="383">
        <v>0</v>
      </c>
      <c r="E17" s="374" t="s">
        <v>232</v>
      </c>
      <c r="F17" s="374"/>
      <c r="G17" s="374"/>
      <c r="H17" s="374"/>
      <c r="I17" s="374"/>
      <c r="J17" s="374"/>
      <c r="K17" s="374"/>
      <c r="L17" s="374"/>
      <c r="M17" s="374"/>
      <c r="N17" s="374"/>
      <c r="O17" s="374"/>
      <c r="P17" s="374"/>
      <c r="Q17" s="374"/>
      <c r="R17" s="374"/>
      <c r="S17" s="374"/>
      <c r="T17" s="374"/>
      <c r="U17" s="374"/>
      <c r="V17" s="28" t="s">
        <v>233</v>
      </c>
      <c r="W17" s="28" t="s">
        <v>234</v>
      </c>
      <c r="X17" s="28" t="s">
        <v>235</v>
      </c>
      <c r="Y17" s="28"/>
      <c r="Z17" s="28" t="s">
        <v>236</v>
      </c>
      <c r="AA17" s="28">
        <v>28</v>
      </c>
      <c r="AB17" s="28"/>
      <c r="AC17" s="28"/>
      <c r="AD17" s="28"/>
      <c r="AE17" s="28"/>
      <c r="AF17" s="28"/>
      <c r="AG17" s="28"/>
      <c r="AH17" s="29">
        <v>14</v>
      </c>
      <c r="AI17" s="28">
        <v>0</v>
      </c>
      <c r="AJ17" s="28">
        <v>0</v>
      </c>
      <c r="AK17" s="28">
        <v>0</v>
      </c>
      <c r="AL17" s="28">
        <v>0</v>
      </c>
      <c r="AM17" s="29">
        <v>0</v>
      </c>
      <c r="AN17" s="29">
        <v>14</v>
      </c>
      <c r="AO17" s="28"/>
      <c r="AP17" s="28"/>
      <c r="AQ17" s="28"/>
      <c r="AR17" s="28"/>
      <c r="AS17" s="28"/>
      <c r="AT17" s="28"/>
      <c r="AU17" s="28"/>
      <c r="AV17" s="28"/>
      <c r="AW17" s="28"/>
      <c r="AX17" s="28"/>
      <c r="AY17" s="28"/>
      <c r="AZ17" s="28"/>
      <c r="BI17" s="31">
        <v>0</v>
      </c>
      <c r="BJ17" s="31"/>
      <c r="BK17" s="31">
        <v>0</v>
      </c>
      <c r="BL17" s="31"/>
      <c r="BM17" s="31"/>
      <c r="BN17" s="31"/>
      <c r="BO17" s="31">
        <v>0</v>
      </c>
      <c r="BP17" s="28"/>
      <c r="BQ17" s="28"/>
      <c r="BR17" s="31"/>
      <c r="BS17" s="28"/>
      <c r="BT17" s="28"/>
      <c r="BU17" s="31">
        <v>0</v>
      </c>
      <c r="BV17" s="28"/>
      <c r="BW17" s="31">
        <v>90000000</v>
      </c>
      <c r="BX17" s="31"/>
      <c r="BY17" s="57">
        <f t="shared" si="0"/>
        <v>90000000</v>
      </c>
      <c r="BZ17" s="57">
        <f t="shared" si="0"/>
        <v>0</v>
      </c>
      <c r="CA17" s="31">
        <v>0</v>
      </c>
      <c r="CB17" s="28"/>
      <c r="CC17" s="31">
        <v>0</v>
      </c>
      <c r="CD17" s="28"/>
      <c r="CE17" s="31">
        <v>0</v>
      </c>
      <c r="CF17" s="28"/>
      <c r="CG17" s="28"/>
      <c r="CH17" s="28"/>
      <c r="CI17" s="28"/>
      <c r="CJ17" s="28"/>
      <c r="CK17" s="28"/>
      <c r="CL17" s="28"/>
      <c r="CM17" s="31">
        <v>0</v>
      </c>
      <c r="CN17" s="28"/>
      <c r="CO17" s="58">
        <f t="shared" si="1"/>
        <v>0</v>
      </c>
      <c r="CP17" s="28"/>
      <c r="DE17" s="28"/>
      <c r="DF17" s="28"/>
      <c r="DG17" s="28"/>
      <c r="DH17" s="28"/>
      <c r="DI17" s="28"/>
      <c r="DJ17" s="28"/>
      <c r="DK17" s="28"/>
      <c r="DL17" s="28"/>
    </row>
    <row r="18" spans="1:116" s="30" customFormat="1" ht="24">
      <c r="A18" s="375"/>
      <c r="B18" s="375"/>
      <c r="C18" s="375"/>
      <c r="D18" s="384"/>
      <c r="E18" s="375"/>
      <c r="F18" s="375"/>
      <c r="G18" s="375"/>
      <c r="H18" s="375"/>
      <c r="I18" s="375"/>
      <c r="J18" s="375"/>
      <c r="K18" s="375"/>
      <c r="L18" s="375"/>
      <c r="M18" s="375"/>
      <c r="N18" s="375"/>
      <c r="O18" s="375"/>
      <c r="P18" s="375"/>
      <c r="Q18" s="375"/>
      <c r="R18" s="375"/>
      <c r="S18" s="375"/>
      <c r="T18" s="375"/>
      <c r="U18" s="375"/>
      <c r="V18" s="28" t="s">
        <v>222</v>
      </c>
      <c r="W18" s="28" t="s">
        <v>237</v>
      </c>
      <c r="X18" s="28" t="s">
        <v>238</v>
      </c>
      <c r="Y18" s="28"/>
      <c r="Z18" s="28" t="s">
        <v>239</v>
      </c>
      <c r="AA18" s="28">
        <v>3</v>
      </c>
      <c r="AB18" s="28"/>
      <c r="AC18" s="28"/>
      <c r="AD18" s="28"/>
      <c r="AE18" s="28"/>
      <c r="AF18" s="28"/>
      <c r="AG18" s="28"/>
      <c r="AH18" s="29">
        <v>1</v>
      </c>
      <c r="AI18" s="28">
        <v>0</v>
      </c>
      <c r="AJ18" s="28">
        <v>0</v>
      </c>
      <c r="AK18" s="28">
        <v>0</v>
      </c>
      <c r="AL18" s="28">
        <v>0</v>
      </c>
      <c r="AM18" s="29">
        <v>0</v>
      </c>
      <c r="AN18" s="29">
        <v>1</v>
      </c>
      <c r="AO18" s="28"/>
      <c r="AP18" s="28"/>
      <c r="AQ18" s="28"/>
      <c r="AR18" s="28"/>
      <c r="AS18" s="28"/>
      <c r="AT18" s="28"/>
      <c r="AU18" s="28"/>
      <c r="AV18" s="28"/>
      <c r="AW18" s="28"/>
      <c r="AX18" s="28"/>
      <c r="AY18" s="28"/>
      <c r="AZ18" s="28"/>
      <c r="BI18" s="31">
        <v>0</v>
      </c>
      <c r="BJ18" s="31"/>
      <c r="BK18" s="31">
        <v>0</v>
      </c>
      <c r="BL18" s="31"/>
      <c r="BM18" s="31"/>
      <c r="BN18" s="31"/>
      <c r="BO18" s="31">
        <v>0</v>
      </c>
      <c r="BP18" s="28"/>
      <c r="BQ18" s="28"/>
      <c r="BR18" s="31"/>
      <c r="BS18" s="28"/>
      <c r="BT18" s="28"/>
      <c r="BU18" s="31">
        <v>0</v>
      </c>
      <c r="BV18" s="28"/>
      <c r="BW18" s="31">
        <v>70000000</v>
      </c>
      <c r="BX18" s="31"/>
      <c r="BY18" s="57">
        <f t="shared" si="0"/>
        <v>70000000</v>
      </c>
      <c r="BZ18" s="57">
        <f t="shared" si="0"/>
        <v>0</v>
      </c>
      <c r="CA18" s="31">
        <v>0</v>
      </c>
      <c r="CB18" s="28"/>
      <c r="CC18" s="31">
        <v>0</v>
      </c>
      <c r="CD18" s="28"/>
      <c r="CE18" s="31">
        <v>0</v>
      </c>
      <c r="CF18" s="28"/>
      <c r="CG18" s="28"/>
      <c r="CH18" s="28"/>
      <c r="CI18" s="28"/>
      <c r="CJ18" s="28"/>
      <c r="CK18" s="28"/>
      <c r="CL18" s="28"/>
      <c r="CM18" s="31">
        <v>90000000</v>
      </c>
      <c r="CN18" s="28"/>
      <c r="CO18" s="58">
        <f t="shared" si="1"/>
        <v>90000000</v>
      </c>
      <c r="CP18" s="28"/>
      <c r="DE18" s="28"/>
      <c r="DF18" s="28"/>
      <c r="DG18" s="28"/>
      <c r="DH18" s="28"/>
      <c r="DI18" s="28"/>
      <c r="DJ18" s="28"/>
      <c r="DK18" s="28"/>
      <c r="DL18" s="28"/>
    </row>
    <row r="19" spans="1:116" s="30" customFormat="1" ht="36">
      <c r="A19" s="376"/>
      <c r="B19" s="376"/>
      <c r="C19" s="376"/>
      <c r="D19" s="385"/>
      <c r="E19" s="376"/>
      <c r="F19" s="376"/>
      <c r="G19" s="376"/>
      <c r="H19" s="376"/>
      <c r="I19" s="376"/>
      <c r="J19" s="376"/>
      <c r="K19" s="376"/>
      <c r="L19" s="376"/>
      <c r="M19" s="376"/>
      <c r="N19" s="376"/>
      <c r="O19" s="376"/>
      <c r="P19" s="376"/>
      <c r="Q19" s="376"/>
      <c r="R19" s="376"/>
      <c r="S19" s="376"/>
      <c r="T19" s="376"/>
      <c r="U19" s="376"/>
      <c r="V19" s="28" t="s">
        <v>240</v>
      </c>
      <c r="W19" s="28" t="s">
        <v>241</v>
      </c>
      <c r="X19" s="28" t="s">
        <v>242</v>
      </c>
      <c r="Y19" s="28"/>
      <c r="Z19" s="28" t="s">
        <v>243</v>
      </c>
      <c r="AA19" s="36">
        <v>1</v>
      </c>
      <c r="AB19" s="28"/>
      <c r="AC19" s="28"/>
      <c r="AD19" s="28"/>
      <c r="AE19" s="28"/>
      <c r="AF19" s="28"/>
      <c r="AG19" s="28"/>
      <c r="AH19" s="29">
        <v>0.2</v>
      </c>
      <c r="AI19" s="28">
        <v>2</v>
      </c>
      <c r="AJ19" s="28">
        <v>2</v>
      </c>
      <c r="AK19" s="28">
        <v>3</v>
      </c>
      <c r="AL19" s="28">
        <v>3</v>
      </c>
      <c r="AM19" s="37">
        <v>0.1</v>
      </c>
      <c r="AN19" s="29">
        <v>0.35</v>
      </c>
      <c r="AO19" s="28"/>
      <c r="AP19" s="28"/>
      <c r="AQ19" s="28"/>
      <c r="AR19" s="28"/>
      <c r="AS19" s="28"/>
      <c r="AT19" s="28"/>
      <c r="AU19" s="28"/>
      <c r="AV19" s="28"/>
      <c r="AW19" s="28"/>
      <c r="AX19" s="28"/>
      <c r="AY19" s="28"/>
      <c r="AZ19" s="28"/>
      <c r="BI19" s="31">
        <v>190724000</v>
      </c>
      <c r="BJ19" s="31">
        <v>931807633.01</v>
      </c>
      <c r="BK19" s="31">
        <v>0</v>
      </c>
      <c r="BL19" s="31">
        <v>25370984</v>
      </c>
      <c r="BM19" s="31"/>
      <c r="BN19" s="31"/>
      <c r="BO19" s="31">
        <v>0</v>
      </c>
      <c r="BP19" s="28"/>
      <c r="BQ19" s="28"/>
      <c r="BR19" s="31"/>
      <c r="BS19" s="28"/>
      <c r="BT19" s="28"/>
      <c r="BU19" s="31">
        <v>1000000000</v>
      </c>
      <c r="BV19" s="28"/>
      <c r="BW19" s="31">
        <v>0</v>
      </c>
      <c r="BX19" s="31"/>
      <c r="BY19" s="57">
        <f t="shared" si="0"/>
        <v>1190724000</v>
      </c>
      <c r="BZ19" s="57">
        <f t="shared" si="0"/>
        <v>957178617.01</v>
      </c>
      <c r="CA19" s="31">
        <v>0</v>
      </c>
      <c r="CB19" s="28"/>
      <c r="CC19" s="31">
        <v>0</v>
      </c>
      <c r="CD19" s="28"/>
      <c r="CE19" s="31">
        <v>0</v>
      </c>
      <c r="CF19" s="28"/>
      <c r="CG19" s="28"/>
      <c r="CH19" s="28"/>
      <c r="CI19" s="28"/>
      <c r="CJ19" s="28"/>
      <c r="CK19" s="28"/>
      <c r="CL19" s="28"/>
      <c r="CM19" s="31">
        <v>0</v>
      </c>
      <c r="CN19" s="28"/>
      <c r="CO19" s="58">
        <f t="shared" si="1"/>
        <v>0</v>
      </c>
      <c r="CP19" s="28"/>
      <c r="DE19" s="28"/>
      <c r="DF19" s="28"/>
      <c r="DG19" s="28"/>
      <c r="DH19" s="28"/>
      <c r="DI19" s="28"/>
      <c r="DJ19" s="28"/>
      <c r="DK19" s="28"/>
      <c r="DL19" s="28"/>
    </row>
    <row r="20" spans="1:116" s="30" customFormat="1" ht="36">
      <c r="A20" s="374" t="s">
        <v>244</v>
      </c>
      <c r="B20" s="374" t="s">
        <v>245</v>
      </c>
      <c r="C20" s="374"/>
      <c r="D20" s="374" t="s">
        <v>246</v>
      </c>
      <c r="E20" s="374" t="s">
        <v>247</v>
      </c>
      <c r="F20" s="374"/>
      <c r="G20" s="374"/>
      <c r="H20" s="374"/>
      <c r="I20" s="374"/>
      <c r="J20" s="374"/>
      <c r="K20" s="374"/>
      <c r="L20" s="374"/>
      <c r="M20" s="374"/>
      <c r="N20" s="374"/>
      <c r="O20" s="374"/>
      <c r="P20" s="374"/>
      <c r="Q20" s="374"/>
      <c r="R20" s="374"/>
      <c r="S20" s="374"/>
      <c r="T20" s="374"/>
      <c r="U20" s="374"/>
      <c r="V20" s="34" t="s">
        <v>248</v>
      </c>
      <c r="W20" s="28" t="s">
        <v>249</v>
      </c>
      <c r="X20" s="28" t="s">
        <v>250</v>
      </c>
      <c r="Y20" s="28"/>
      <c r="Z20" s="28" t="s">
        <v>251</v>
      </c>
      <c r="AA20" s="28">
        <v>1075</v>
      </c>
      <c r="AB20" s="28"/>
      <c r="AC20" s="28"/>
      <c r="AD20" s="28"/>
      <c r="AE20" s="28"/>
      <c r="AF20" s="28"/>
      <c r="AG20" s="28"/>
      <c r="AH20" s="29">
        <v>1075</v>
      </c>
      <c r="AI20" s="28">
        <v>1242</v>
      </c>
      <c r="AJ20" s="28">
        <v>1242</v>
      </c>
      <c r="AK20" s="28">
        <v>1242</v>
      </c>
      <c r="AL20" s="28">
        <v>1242</v>
      </c>
      <c r="AM20" s="29">
        <v>1242</v>
      </c>
      <c r="AN20" s="29">
        <v>1075</v>
      </c>
      <c r="AO20" s="28"/>
      <c r="AP20" s="28"/>
      <c r="AQ20" s="28"/>
      <c r="AR20" s="28"/>
      <c r="AS20" s="28"/>
      <c r="AT20" s="28"/>
      <c r="AU20" s="28"/>
      <c r="AV20" s="28"/>
      <c r="AW20" s="28"/>
      <c r="AX20" s="28"/>
      <c r="AY20" s="28"/>
      <c r="AZ20" s="28"/>
      <c r="BI20" s="31">
        <v>57200000</v>
      </c>
      <c r="BJ20" s="31"/>
      <c r="BK20" s="31">
        <v>135200000</v>
      </c>
      <c r="BL20" s="31"/>
      <c r="BM20" s="31"/>
      <c r="BN20" s="31"/>
      <c r="BO20" s="31">
        <v>52000000</v>
      </c>
      <c r="BP20" s="28"/>
      <c r="BQ20" s="28"/>
      <c r="BR20" s="31">
        <v>220206557</v>
      </c>
      <c r="BS20" s="28"/>
      <c r="BT20" s="28"/>
      <c r="BU20" s="31">
        <v>0</v>
      </c>
      <c r="BV20" s="28"/>
      <c r="BW20" s="31">
        <v>0</v>
      </c>
      <c r="BX20" s="31"/>
      <c r="BY20" s="57">
        <f t="shared" si="0"/>
        <v>244400000</v>
      </c>
      <c r="BZ20" s="57">
        <f t="shared" si="0"/>
        <v>220206557</v>
      </c>
      <c r="CA20" s="31">
        <v>59488000</v>
      </c>
      <c r="CB20" s="28"/>
      <c r="CC20" s="31">
        <v>140608000</v>
      </c>
      <c r="CD20" s="28"/>
      <c r="CE20" s="31">
        <v>54080000</v>
      </c>
      <c r="CF20" s="28"/>
      <c r="CG20" s="28"/>
      <c r="CH20" s="28"/>
      <c r="CI20" s="28"/>
      <c r="CJ20" s="28"/>
      <c r="CK20" s="28"/>
      <c r="CL20" s="28"/>
      <c r="CM20" s="31">
        <v>0</v>
      </c>
      <c r="CN20" s="28"/>
      <c r="CO20" s="58">
        <f t="shared" si="1"/>
        <v>254176000</v>
      </c>
      <c r="CP20" s="28"/>
      <c r="DE20" s="28"/>
      <c r="DF20" s="28"/>
      <c r="DG20" s="28"/>
      <c r="DH20" s="28"/>
      <c r="DI20" s="28"/>
      <c r="DJ20" s="28"/>
      <c r="DK20" s="28"/>
      <c r="DL20" s="28"/>
    </row>
    <row r="21" spans="1:116" s="30" customFormat="1" ht="60">
      <c r="A21" s="375"/>
      <c r="B21" s="375"/>
      <c r="C21" s="375"/>
      <c r="D21" s="375"/>
      <c r="E21" s="375"/>
      <c r="F21" s="375"/>
      <c r="G21" s="375"/>
      <c r="H21" s="375"/>
      <c r="I21" s="375"/>
      <c r="J21" s="375"/>
      <c r="K21" s="375"/>
      <c r="L21" s="375"/>
      <c r="M21" s="375"/>
      <c r="N21" s="375"/>
      <c r="O21" s="375"/>
      <c r="P21" s="375"/>
      <c r="Q21" s="375"/>
      <c r="R21" s="375"/>
      <c r="S21" s="375"/>
      <c r="T21" s="375"/>
      <c r="U21" s="375"/>
      <c r="V21" s="34" t="s">
        <v>252</v>
      </c>
      <c r="W21" s="28" t="s">
        <v>253</v>
      </c>
      <c r="X21" s="28" t="s">
        <v>254</v>
      </c>
      <c r="Y21" s="28"/>
      <c r="Z21" s="28" t="s">
        <v>255</v>
      </c>
      <c r="AA21" s="36">
        <v>1</v>
      </c>
      <c r="AB21" s="28"/>
      <c r="AC21" s="28"/>
      <c r="AD21" s="28"/>
      <c r="AE21" s="28"/>
      <c r="AF21" s="28"/>
      <c r="AG21" s="28"/>
      <c r="AH21" s="29">
        <v>10</v>
      </c>
      <c r="AI21" s="28">
        <v>2</v>
      </c>
      <c r="AJ21" s="28">
        <v>2</v>
      </c>
      <c r="AK21" s="28">
        <v>3</v>
      </c>
      <c r="AL21" s="28">
        <v>3</v>
      </c>
      <c r="AM21" s="29">
        <v>10</v>
      </c>
      <c r="AN21" s="29">
        <v>7</v>
      </c>
      <c r="AO21" s="28"/>
      <c r="AP21" s="28"/>
      <c r="AQ21" s="28"/>
      <c r="AR21" s="28"/>
      <c r="AS21" s="28"/>
      <c r="AT21" s="28"/>
      <c r="AU21" s="28"/>
      <c r="AV21" s="28"/>
      <c r="AW21" s="28"/>
      <c r="AX21" s="28"/>
      <c r="AY21" s="28"/>
      <c r="AZ21" s="28"/>
      <c r="BI21" s="31">
        <v>0</v>
      </c>
      <c r="BJ21" s="31">
        <v>8000000</v>
      </c>
      <c r="BK21" s="31">
        <v>0</v>
      </c>
      <c r="BL21" s="31"/>
      <c r="BM21" s="31"/>
      <c r="BN21" s="31"/>
      <c r="BO21" s="31">
        <v>0</v>
      </c>
      <c r="BP21" s="28"/>
      <c r="BQ21" s="28"/>
      <c r="BR21" s="31"/>
      <c r="BS21" s="28"/>
      <c r="BT21" s="28"/>
      <c r="BU21" s="31">
        <v>0</v>
      </c>
      <c r="BV21" s="28"/>
      <c r="BW21" s="31">
        <v>38720000</v>
      </c>
      <c r="BX21" s="31"/>
      <c r="BY21" s="57">
        <f t="shared" si="0"/>
        <v>38720000</v>
      </c>
      <c r="BZ21" s="57">
        <f t="shared" si="0"/>
        <v>8000000</v>
      </c>
      <c r="CA21" s="31">
        <v>0</v>
      </c>
      <c r="CB21" s="28"/>
      <c r="CC21" s="31">
        <v>0</v>
      </c>
      <c r="CD21" s="28"/>
      <c r="CE21" s="31">
        <v>0</v>
      </c>
      <c r="CF21" s="28"/>
      <c r="CG21" s="28"/>
      <c r="CH21" s="28"/>
      <c r="CI21" s="28"/>
      <c r="CJ21" s="28"/>
      <c r="CK21" s="28"/>
      <c r="CL21" s="28"/>
      <c r="CM21" s="31">
        <v>19469000</v>
      </c>
      <c r="CN21" s="28"/>
      <c r="CO21" s="58">
        <f t="shared" si="1"/>
        <v>19469000</v>
      </c>
      <c r="CP21" s="28"/>
      <c r="DE21" s="28"/>
      <c r="DF21" s="28"/>
      <c r="DG21" s="28"/>
      <c r="DH21" s="28"/>
      <c r="DI21" s="28"/>
      <c r="DJ21" s="28"/>
      <c r="DK21" s="28"/>
      <c r="DL21" s="28"/>
    </row>
    <row r="22" spans="1:116" s="30" customFormat="1" ht="36">
      <c r="A22" s="375"/>
      <c r="B22" s="375"/>
      <c r="C22" s="375"/>
      <c r="D22" s="375"/>
      <c r="E22" s="375"/>
      <c r="F22" s="375"/>
      <c r="G22" s="375"/>
      <c r="H22" s="375"/>
      <c r="I22" s="375"/>
      <c r="J22" s="375"/>
      <c r="K22" s="375"/>
      <c r="L22" s="375"/>
      <c r="M22" s="375"/>
      <c r="N22" s="375"/>
      <c r="O22" s="375"/>
      <c r="P22" s="375"/>
      <c r="Q22" s="375"/>
      <c r="R22" s="375"/>
      <c r="S22" s="375"/>
      <c r="T22" s="375"/>
      <c r="U22" s="375"/>
      <c r="V22" s="377" t="s">
        <v>256</v>
      </c>
      <c r="W22" s="28" t="s">
        <v>257</v>
      </c>
      <c r="X22" s="28" t="s">
        <v>258</v>
      </c>
      <c r="Y22" s="28"/>
      <c r="Z22" s="28" t="s">
        <v>259</v>
      </c>
      <c r="AA22" s="28">
        <v>1</v>
      </c>
      <c r="AB22" s="28"/>
      <c r="AC22" s="28"/>
      <c r="AD22" s="28"/>
      <c r="AE22" s="28"/>
      <c r="AF22" s="28"/>
      <c r="AG22" s="28"/>
      <c r="AH22" s="29">
        <v>1</v>
      </c>
      <c r="AI22" s="28">
        <v>0</v>
      </c>
      <c r="AJ22" s="28">
        <v>0</v>
      </c>
      <c r="AK22" s="28">
        <v>1</v>
      </c>
      <c r="AL22" s="28">
        <v>0</v>
      </c>
      <c r="AM22" s="29">
        <v>1</v>
      </c>
      <c r="AN22" s="29">
        <v>1</v>
      </c>
      <c r="AO22" s="28"/>
      <c r="AP22" s="28"/>
      <c r="AQ22" s="28"/>
      <c r="AR22" s="28"/>
      <c r="AS22" s="28"/>
      <c r="AT22" s="28"/>
      <c r="AU22" s="28"/>
      <c r="AV22" s="28"/>
      <c r="AW22" s="28"/>
      <c r="AX22" s="28"/>
      <c r="AY22" s="28"/>
      <c r="AZ22" s="28"/>
      <c r="BI22" s="31">
        <v>5200000</v>
      </c>
      <c r="BJ22" s="31">
        <v>5000000</v>
      </c>
      <c r="BK22" s="31">
        <v>0</v>
      </c>
      <c r="BL22" s="31"/>
      <c r="BM22" s="31"/>
      <c r="BN22" s="31"/>
      <c r="BO22" s="31">
        <v>0</v>
      </c>
      <c r="BP22" s="28"/>
      <c r="BQ22" s="28"/>
      <c r="BR22" s="31"/>
      <c r="BS22" s="28"/>
      <c r="BT22" s="28"/>
      <c r="BU22" s="31">
        <v>0</v>
      </c>
      <c r="BV22" s="28"/>
      <c r="BW22" s="31">
        <v>0</v>
      </c>
      <c r="BX22" s="31"/>
      <c r="BY22" s="57">
        <f t="shared" si="0"/>
        <v>5200000</v>
      </c>
      <c r="BZ22" s="57">
        <f t="shared" si="0"/>
        <v>5000000</v>
      </c>
      <c r="CA22" s="31">
        <v>5408000</v>
      </c>
      <c r="CB22" s="28"/>
      <c r="CC22" s="31">
        <v>0</v>
      </c>
      <c r="CD22" s="28"/>
      <c r="CE22" s="31">
        <v>0</v>
      </c>
      <c r="CF22" s="28"/>
      <c r="CG22" s="28"/>
      <c r="CH22" s="28"/>
      <c r="CI22" s="28"/>
      <c r="CJ22" s="28"/>
      <c r="CK22" s="28"/>
      <c r="CL22" s="28"/>
      <c r="CM22" s="31">
        <v>0</v>
      </c>
      <c r="CN22" s="28"/>
      <c r="CO22" s="58">
        <f t="shared" si="1"/>
        <v>5408000</v>
      </c>
      <c r="CP22" s="28"/>
      <c r="DE22" s="28"/>
      <c r="DF22" s="28"/>
      <c r="DG22" s="28"/>
      <c r="DH22" s="28"/>
      <c r="DI22" s="28"/>
      <c r="DJ22" s="28"/>
      <c r="DK22" s="28"/>
      <c r="DL22" s="28"/>
    </row>
    <row r="23" spans="1:116" s="30" customFormat="1" ht="72">
      <c r="A23" s="375"/>
      <c r="B23" s="375"/>
      <c r="C23" s="375"/>
      <c r="D23" s="375"/>
      <c r="E23" s="375"/>
      <c r="F23" s="375"/>
      <c r="G23" s="375"/>
      <c r="H23" s="375"/>
      <c r="I23" s="375"/>
      <c r="J23" s="375"/>
      <c r="K23" s="375"/>
      <c r="L23" s="375"/>
      <c r="M23" s="375"/>
      <c r="N23" s="375"/>
      <c r="O23" s="375"/>
      <c r="P23" s="375"/>
      <c r="Q23" s="375"/>
      <c r="R23" s="375"/>
      <c r="S23" s="375"/>
      <c r="T23" s="375"/>
      <c r="U23" s="375"/>
      <c r="V23" s="382"/>
      <c r="W23" s="28" t="s">
        <v>260</v>
      </c>
      <c r="X23" s="28" t="s">
        <v>261</v>
      </c>
      <c r="Y23" s="28"/>
      <c r="Z23" s="28" t="s">
        <v>262</v>
      </c>
      <c r="AA23" s="28">
        <v>8</v>
      </c>
      <c r="AB23" s="28"/>
      <c r="AC23" s="28"/>
      <c r="AD23" s="28"/>
      <c r="AE23" s="28"/>
      <c r="AF23" s="28"/>
      <c r="AG23" s="28"/>
      <c r="AH23" s="29">
        <v>3</v>
      </c>
      <c r="AI23" s="28">
        <v>0</v>
      </c>
      <c r="AJ23" s="28">
        <v>1</v>
      </c>
      <c r="AK23" s="28">
        <v>0</v>
      </c>
      <c r="AL23" s="28">
        <v>1</v>
      </c>
      <c r="AM23" s="29">
        <v>2</v>
      </c>
      <c r="AN23" s="29">
        <v>3</v>
      </c>
      <c r="AO23" s="28"/>
      <c r="AP23" s="28"/>
      <c r="AQ23" s="28"/>
      <c r="AR23" s="28"/>
      <c r="AS23" s="28"/>
      <c r="AT23" s="28"/>
      <c r="AU23" s="28"/>
      <c r="AV23" s="28"/>
      <c r="AW23" s="28"/>
      <c r="AX23" s="28"/>
      <c r="AY23" s="28"/>
      <c r="AZ23" s="28"/>
      <c r="BI23" s="31">
        <v>0</v>
      </c>
      <c r="BJ23" s="31"/>
      <c r="BK23" s="31">
        <v>0</v>
      </c>
      <c r="BL23" s="31"/>
      <c r="BM23" s="31"/>
      <c r="BN23" s="31"/>
      <c r="BO23" s="31">
        <v>0</v>
      </c>
      <c r="BP23" s="28"/>
      <c r="BQ23" s="28"/>
      <c r="BR23" s="31"/>
      <c r="BS23" s="28"/>
      <c r="BT23" s="28"/>
      <c r="BU23" s="31">
        <v>0</v>
      </c>
      <c r="BV23" s="28"/>
      <c r="BW23" s="31">
        <v>2000000</v>
      </c>
      <c r="BX23" s="31"/>
      <c r="BY23" s="57">
        <f t="shared" si="0"/>
        <v>2000000</v>
      </c>
      <c r="BZ23" s="57">
        <f t="shared" si="0"/>
        <v>0</v>
      </c>
      <c r="CA23" s="31">
        <v>0</v>
      </c>
      <c r="CB23" s="28"/>
      <c r="CC23" s="31">
        <v>0</v>
      </c>
      <c r="CD23" s="28"/>
      <c r="CE23" s="31">
        <v>0</v>
      </c>
      <c r="CF23" s="28"/>
      <c r="CG23" s="28"/>
      <c r="CH23" s="28"/>
      <c r="CI23" s="28"/>
      <c r="CJ23" s="28"/>
      <c r="CK23" s="28"/>
      <c r="CL23" s="28"/>
      <c r="CM23" s="31">
        <v>1000000</v>
      </c>
      <c r="CN23" s="28"/>
      <c r="CO23" s="58">
        <f t="shared" si="1"/>
        <v>1000000</v>
      </c>
      <c r="CP23" s="28"/>
      <c r="DE23" s="28"/>
      <c r="DF23" s="28"/>
      <c r="DG23" s="28"/>
      <c r="DH23" s="28"/>
      <c r="DI23" s="28"/>
      <c r="DJ23" s="28"/>
      <c r="DK23" s="28"/>
      <c r="DL23" s="28"/>
    </row>
    <row r="24" spans="1:116" s="30" customFormat="1" ht="36">
      <c r="A24" s="375"/>
      <c r="B24" s="375"/>
      <c r="C24" s="375"/>
      <c r="D24" s="375"/>
      <c r="E24" s="375"/>
      <c r="F24" s="375"/>
      <c r="G24" s="375"/>
      <c r="H24" s="375"/>
      <c r="I24" s="375"/>
      <c r="J24" s="375"/>
      <c r="K24" s="375"/>
      <c r="L24" s="375"/>
      <c r="M24" s="375"/>
      <c r="N24" s="375"/>
      <c r="O24" s="375"/>
      <c r="P24" s="375"/>
      <c r="Q24" s="375"/>
      <c r="R24" s="375"/>
      <c r="S24" s="375"/>
      <c r="T24" s="375"/>
      <c r="U24" s="375"/>
      <c r="V24" s="382"/>
      <c r="W24" s="28" t="s">
        <v>263</v>
      </c>
      <c r="X24" s="28" t="s">
        <v>264</v>
      </c>
      <c r="Y24" s="28"/>
      <c r="Z24" s="28" t="s">
        <v>265</v>
      </c>
      <c r="AA24" s="28">
        <v>6</v>
      </c>
      <c r="AB24" s="28"/>
      <c r="AC24" s="28"/>
      <c r="AD24" s="28"/>
      <c r="AE24" s="28"/>
      <c r="AF24" s="28"/>
      <c r="AG24" s="28"/>
      <c r="AH24" s="29">
        <v>1</v>
      </c>
      <c r="AI24" s="28">
        <v>0</v>
      </c>
      <c r="AJ24" s="28">
        <v>1</v>
      </c>
      <c r="AK24" s="28">
        <v>1</v>
      </c>
      <c r="AL24" s="28">
        <v>1</v>
      </c>
      <c r="AM24" s="29">
        <v>3</v>
      </c>
      <c r="AN24" s="29">
        <v>2</v>
      </c>
      <c r="AO24" s="28"/>
      <c r="AP24" s="28"/>
      <c r="AQ24" s="28"/>
      <c r="AR24" s="28"/>
      <c r="AS24" s="28"/>
      <c r="AT24" s="28"/>
      <c r="AU24" s="28"/>
      <c r="AV24" s="28"/>
      <c r="AW24" s="28"/>
      <c r="AX24" s="28"/>
      <c r="AY24" s="28"/>
      <c r="AZ24" s="28"/>
      <c r="BI24" s="31">
        <v>0</v>
      </c>
      <c r="BJ24" s="31"/>
      <c r="BK24" s="31">
        <v>10400000</v>
      </c>
      <c r="BL24" s="31"/>
      <c r="BM24" s="31"/>
      <c r="BN24" s="31">
        <v>10000000</v>
      </c>
      <c r="BO24" s="31">
        <v>0</v>
      </c>
      <c r="BP24" s="28"/>
      <c r="BQ24" s="28"/>
      <c r="BR24" s="31"/>
      <c r="BS24" s="28"/>
      <c r="BT24" s="28"/>
      <c r="BU24" s="31">
        <v>0</v>
      </c>
      <c r="BV24" s="28"/>
      <c r="BW24" s="31">
        <v>0</v>
      </c>
      <c r="BX24" s="31"/>
      <c r="BY24" s="57">
        <f t="shared" si="0"/>
        <v>10400000</v>
      </c>
      <c r="BZ24" s="57">
        <f t="shared" si="0"/>
        <v>10000000</v>
      </c>
      <c r="CA24" s="31">
        <v>0</v>
      </c>
      <c r="CB24" s="28"/>
      <c r="CC24" s="31">
        <v>10816000</v>
      </c>
      <c r="CD24" s="28"/>
      <c r="CE24" s="31">
        <v>0</v>
      </c>
      <c r="CF24" s="28"/>
      <c r="CG24" s="28"/>
      <c r="CH24" s="28"/>
      <c r="CI24" s="28"/>
      <c r="CJ24" s="28"/>
      <c r="CK24" s="28"/>
      <c r="CL24" s="28"/>
      <c r="CM24" s="31">
        <v>0</v>
      </c>
      <c r="CN24" s="28"/>
      <c r="CO24" s="58">
        <f t="shared" si="1"/>
        <v>10816000</v>
      </c>
      <c r="CP24" s="28"/>
      <c r="DE24" s="28"/>
      <c r="DF24" s="28"/>
      <c r="DG24" s="28"/>
      <c r="DH24" s="28"/>
      <c r="DI24" s="28"/>
      <c r="DJ24" s="28"/>
      <c r="DK24" s="28"/>
      <c r="DL24" s="28"/>
    </row>
    <row r="25" spans="1:116" s="30" customFormat="1" ht="48">
      <c r="A25" s="375"/>
      <c r="B25" s="375"/>
      <c r="C25" s="375"/>
      <c r="D25" s="375"/>
      <c r="E25" s="375"/>
      <c r="F25" s="375"/>
      <c r="G25" s="375"/>
      <c r="H25" s="375"/>
      <c r="I25" s="375"/>
      <c r="J25" s="375"/>
      <c r="K25" s="375"/>
      <c r="L25" s="375"/>
      <c r="M25" s="375"/>
      <c r="N25" s="375"/>
      <c r="O25" s="375"/>
      <c r="P25" s="375"/>
      <c r="Q25" s="375"/>
      <c r="R25" s="375"/>
      <c r="S25" s="375"/>
      <c r="T25" s="375"/>
      <c r="U25" s="375"/>
      <c r="V25" s="378"/>
      <c r="W25" s="28" t="s">
        <v>266</v>
      </c>
      <c r="X25" s="28" t="s">
        <v>267</v>
      </c>
      <c r="Y25" s="28"/>
      <c r="Z25" s="28">
        <v>0</v>
      </c>
      <c r="AA25" s="28">
        <v>1</v>
      </c>
      <c r="AB25" s="28"/>
      <c r="AC25" s="28"/>
      <c r="AD25" s="28"/>
      <c r="AE25" s="28"/>
      <c r="AF25" s="28"/>
      <c r="AG25" s="28"/>
      <c r="AH25" s="29">
        <v>1</v>
      </c>
      <c r="AI25" s="28">
        <v>0</v>
      </c>
      <c r="AJ25" s="28">
        <v>0</v>
      </c>
      <c r="AK25" s="28">
        <v>1</v>
      </c>
      <c r="AL25" s="28">
        <v>0</v>
      </c>
      <c r="AM25" s="29">
        <v>1</v>
      </c>
      <c r="AN25" s="29">
        <v>1</v>
      </c>
      <c r="AO25" s="28"/>
      <c r="AP25" s="28"/>
      <c r="AQ25" s="28"/>
      <c r="AR25" s="28"/>
      <c r="AS25" s="28"/>
      <c r="AT25" s="28"/>
      <c r="AU25" s="28"/>
      <c r="AV25" s="28"/>
      <c r="AW25" s="28"/>
      <c r="AX25" s="28"/>
      <c r="AY25" s="28"/>
      <c r="AZ25" s="28"/>
      <c r="BI25" s="31">
        <v>0</v>
      </c>
      <c r="BJ25" s="31"/>
      <c r="BK25" s="31">
        <v>0</v>
      </c>
      <c r="BL25" s="31"/>
      <c r="BM25" s="31"/>
      <c r="BN25" s="31"/>
      <c r="BO25" s="31">
        <v>0</v>
      </c>
      <c r="BP25" s="28"/>
      <c r="BQ25" s="28"/>
      <c r="BR25" s="31"/>
      <c r="BS25" s="28"/>
      <c r="BT25" s="28"/>
      <c r="BU25" s="31">
        <v>0</v>
      </c>
      <c r="BV25" s="28"/>
      <c r="BW25" s="31">
        <v>10400000</v>
      </c>
      <c r="BX25" s="31"/>
      <c r="BY25" s="57">
        <f t="shared" si="0"/>
        <v>10400000</v>
      </c>
      <c r="BZ25" s="57">
        <f t="shared" si="0"/>
        <v>0</v>
      </c>
      <c r="CA25" s="31">
        <v>0</v>
      </c>
      <c r="CB25" s="28"/>
      <c r="CC25" s="31">
        <v>0</v>
      </c>
      <c r="CD25" s="28"/>
      <c r="CE25" s="31">
        <v>0</v>
      </c>
      <c r="CF25" s="28"/>
      <c r="CG25" s="28"/>
      <c r="CH25" s="28"/>
      <c r="CI25" s="28"/>
      <c r="CJ25" s="28"/>
      <c r="CK25" s="28"/>
      <c r="CL25" s="28"/>
      <c r="CM25" s="31">
        <v>10816000</v>
      </c>
      <c r="CN25" s="28"/>
      <c r="CO25" s="58">
        <f t="shared" si="1"/>
        <v>10816000</v>
      </c>
      <c r="CP25" s="28"/>
      <c r="DE25" s="28"/>
      <c r="DF25" s="28"/>
      <c r="DG25" s="28"/>
      <c r="DH25" s="28"/>
      <c r="DI25" s="28"/>
      <c r="DJ25" s="28"/>
      <c r="DK25" s="28"/>
      <c r="DL25" s="28"/>
    </row>
    <row r="26" spans="1:116" s="30" customFormat="1" ht="36">
      <c r="A26" s="375"/>
      <c r="B26" s="375"/>
      <c r="C26" s="375"/>
      <c r="D26" s="375"/>
      <c r="E26" s="375"/>
      <c r="F26" s="375"/>
      <c r="G26" s="375"/>
      <c r="H26" s="375"/>
      <c r="I26" s="375"/>
      <c r="J26" s="375"/>
      <c r="K26" s="375"/>
      <c r="L26" s="375"/>
      <c r="M26" s="375"/>
      <c r="N26" s="375"/>
      <c r="O26" s="375"/>
      <c r="P26" s="375"/>
      <c r="Q26" s="375"/>
      <c r="R26" s="375"/>
      <c r="S26" s="375"/>
      <c r="T26" s="375"/>
      <c r="U26" s="375"/>
      <c r="V26" s="34" t="s">
        <v>252</v>
      </c>
      <c r="W26" s="28" t="s">
        <v>268</v>
      </c>
      <c r="X26" s="28" t="s">
        <v>269</v>
      </c>
      <c r="Y26" s="28"/>
      <c r="Z26" s="28" t="s">
        <v>270</v>
      </c>
      <c r="AA26" s="28">
        <v>28</v>
      </c>
      <c r="AB26" s="28"/>
      <c r="AC26" s="28"/>
      <c r="AD26" s="28"/>
      <c r="AE26" s="28"/>
      <c r="AF26" s="28"/>
      <c r="AG26" s="28"/>
      <c r="AH26" s="29">
        <v>7</v>
      </c>
      <c r="AI26" s="28">
        <v>7</v>
      </c>
      <c r="AJ26" s="28">
        <v>7</v>
      </c>
      <c r="AK26" s="28">
        <v>7</v>
      </c>
      <c r="AL26" s="28">
        <v>7</v>
      </c>
      <c r="AM26" s="29">
        <v>28</v>
      </c>
      <c r="AN26" s="29">
        <v>7</v>
      </c>
      <c r="AO26" s="28"/>
      <c r="AP26" s="28"/>
      <c r="AQ26" s="28"/>
      <c r="AR26" s="28"/>
      <c r="AS26" s="28"/>
      <c r="AT26" s="28"/>
      <c r="AU26" s="28"/>
      <c r="AV26" s="28"/>
      <c r="AW26" s="28"/>
      <c r="AX26" s="28"/>
      <c r="AY26" s="28"/>
      <c r="AZ26" s="28"/>
      <c r="BI26" s="31">
        <v>0</v>
      </c>
      <c r="BJ26" s="31">
        <v>10000000</v>
      </c>
      <c r="BK26" s="31">
        <v>8320000</v>
      </c>
      <c r="BL26" s="31"/>
      <c r="BM26" s="31"/>
      <c r="BN26" s="31"/>
      <c r="BO26" s="31">
        <v>10400000</v>
      </c>
      <c r="BP26" s="28"/>
      <c r="BQ26" s="28"/>
      <c r="BR26" s="31"/>
      <c r="BS26" s="28"/>
      <c r="BT26" s="28"/>
      <c r="BU26" s="31">
        <v>0</v>
      </c>
      <c r="BV26" s="28"/>
      <c r="BW26" s="31">
        <v>0</v>
      </c>
      <c r="BX26" s="31"/>
      <c r="BY26" s="57">
        <f t="shared" si="0"/>
        <v>18720000</v>
      </c>
      <c r="BZ26" s="57">
        <f t="shared" si="0"/>
        <v>10000000</v>
      </c>
      <c r="CA26" s="31">
        <v>0</v>
      </c>
      <c r="CB26" s="28"/>
      <c r="CC26" s="31">
        <v>8653000</v>
      </c>
      <c r="CD26" s="28"/>
      <c r="CE26" s="31">
        <v>10816000</v>
      </c>
      <c r="CF26" s="28"/>
      <c r="CG26" s="28"/>
      <c r="CH26" s="28"/>
      <c r="CI26" s="28"/>
      <c r="CJ26" s="28"/>
      <c r="CK26" s="28"/>
      <c r="CL26" s="28"/>
      <c r="CM26" s="31">
        <v>0</v>
      </c>
      <c r="CN26" s="28"/>
      <c r="CO26" s="58">
        <f t="shared" si="1"/>
        <v>19469000</v>
      </c>
      <c r="CP26" s="28"/>
      <c r="DE26" s="28"/>
      <c r="DF26" s="28"/>
      <c r="DG26" s="28"/>
      <c r="DH26" s="28"/>
      <c r="DI26" s="28"/>
      <c r="DJ26" s="28"/>
      <c r="DK26" s="28"/>
      <c r="DL26" s="28"/>
    </row>
    <row r="27" spans="1:116" s="30" customFormat="1" ht="36">
      <c r="A27" s="375"/>
      <c r="B27" s="375"/>
      <c r="C27" s="375"/>
      <c r="D27" s="375"/>
      <c r="E27" s="375"/>
      <c r="F27" s="375"/>
      <c r="G27" s="375"/>
      <c r="H27" s="375"/>
      <c r="I27" s="375"/>
      <c r="J27" s="375"/>
      <c r="K27" s="375"/>
      <c r="L27" s="375"/>
      <c r="M27" s="375"/>
      <c r="N27" s="375"/>
      <c r="O27" s="375"/>
      <c r="P27" s="375"/>
      <c r="Q27" s="375"/>
      <c r="R27" s="375"/>
      <c r="S27" s="375"/>
      <c r="T27" s="375"/>
      <c r="U27" s="375"/>
      <c r="V27" s="374" t="s">
        <v>256</v>
      </c>
      <c r="W27" s="28" t="s">
        <v>271</v>
      </c>
      <c r="X27" s="28" t="s">
        <v>272</v>
      </c>
      <c r="Y27" s="28"/>
      <c r="Z27" s="28">
        <v>0</v>
      </c>
      <c r="AA27" s="28">
        <v>1</v>
      </c>
      <c r="AB27" s="28"/>
      <c r="AC27" s="28"/>
      <c r="AD27" s="28"/>
      <c r="AE27" s="28"/>
      <c r="AF27" s="28"/>
      <c r="AG27" s="28"/>
      <c r="AH27" s="29">
        <v>1</v>
      </c>
      <c r="AI27" s="28">
        <v>0</v>
      </c>
      <c r="AJ27" s="28">
        <v>1</v>
      </c>
      <c r="AK27" s="28">
        <v>0</v>
      </c>
      <c r="AL27" s="28">
        <v>0</v>
      </c>
      <c r="AM27" s="29">
        <v>1</v>
      </c>
      <c r="AN27" s="29">
        <v>1</v>
      </c>
      <c r="AO27" s="28"/>
      <c r="AP27" s="28"/>
      <c r="AQ27" s="28"/>
      <c r="AR27" s="28"/>
      <c r="AS27" s="28"/>
      <c r="AT27" s="28"/>
      <c r="AU27" s="28"/>
      <c r="AV27" s="28"/>
      <c r="AW27" s="28"/>
      <c r="AX27" s="28"/>
      <c r="AY27" s="28"/>
      <c r="AZ27" s="28"/>
      <c r="BI27" s="31">
        <v>0</v>
      </c>
      <c r="BJ27" s="31"/>
      <c r="BK27" s="31">
        <v>1000</v>
      </c>
      <c r="BL27" s="31"/>
      <c r="BM27" s="31"/>
      <c r="BN27" s="31"/>
      <c r="BO27" s="31">
        <v>0</v>
      </c>
      <c r="BP27" s="28"/>
      <c r="BQ27" s="28"/>
      <c r="BR27" s="31"/>
      <c r="BS27" s="28"/>
      <c r="BT27" s="28"/>
      <c r="BU27" s="31">
        <v>0</v>
      </c>
      <c r="BV27" s="28"/>
      <c r="BW27" s="31">
        <v>0</v>
      </c>
      <c r="BX27" s="31"/>
      <c r="BY27" s="57">
        <f t="shared" si="0"/>
        <v>1000</v>
      </c>
      <c r="BZ27" s="57">
        <f t="shared" si="0"/>
        <v>0</v>
      </c>
      <c r="CA27" s="31">
        <v>0</v>
      </c>
      <c r="CB27" s="28"/>
      <c r="CC27" s="31">
        <v>1000</v>
      </c>
      <c r="CD27" s="28"/>
      <c r="CE27" s="31">
        <v>0</v>
      </c>
      <c r="CF27" s="28"/>
      <c r="CG27" s="28"/>
      <c r="CH27" s="28"/>
      <c r="CI27" s="28"/>
      <c r="CJ27" s="28"/>
      <c r="CK27" s="28"/>
      <c r="CL27" s="28"/>
      <c r="CM27" s="31">
        <v>0</v>
      </c>
      <c r="CN27" s="28"/>
      <c r="CO27" s="58">
        <f t="shared" si="1"/>
        <v>1000</v>
      </c>
      <c r="CP27" s="28"/>
      <c r="DE27" s="28"/>
      <c r="DF27" s="28"/>
      <c r="DG27" s="28"/>
      <c r="DH27" s="28"/>
      <c r="DI27" s="28"/>
      <c r="DJ27" s="28"/>
      <c r="DK27" s="28"/>
      <c r="DL27" s="28"/>
    </row>
    <row r="28" spans="1:116" s="30" customFormat="1" ht="24">
      <c r="A28" s="375"/>
      <c r="B28" s="375"/>
      <c r="C28" s="375"/>
      <c r="D28" s="375"/>
      <c r="E28" s="375"/>
      <c r="F28" s="375"/>
      <c r="G28" s="375"/>
      <c r="H28" s="375"/>
      <c r="I28" s="375"/>
      <c r="J28" s="375"/>
      <c r="K28" s="375"/>
      <c r="L28" s="375"/>
      <c r="M28" s="375"/>
      <c r="N28" s="375"/>
      <c r="O28" s="375"/>
      <c r="P28" s="375"/>
      <c r="Q28" s="375"/>
      <c r="R28" s="375"/>
      <c r="S28" s="375"/>
      <c r="T28" s="375"/>
      <c r="U28" s="375"/>
      <c r="V28" s="376"/>
      <c r="W28" s="28" t="s">
        <v>273</v>
      </c>
      <c r="X28" s="28" t="s">
        <v>274</v>
      </c>
      <c r="Y28" s="28"/>
      <c r="Z28" s="28">
        <v>0</v>
      </c>
      <c r="AA28" s="28">
        <v>1</v>
      </c>
      <c r="AB28" s="28"/>
      <c r="AC28" s="28"/>
      <c r="AD28" s="28"/>
      <c r="AE28" s="28"/>
      <c r="AF28" s="28"/>
      <c r="AG28" s="28"/>
      <c r="AH28" s="29">
        <v>1</v>
      </c>
      <c r="AI28" s="28">
        <v>0</v>
      </c>
      <c r="AJ28" s="28">
        <v>0</v>
      </c>
      <c r="AK28" s="28">
        <v>1</v>
      </c>
      <c r="AL28" s="28">
        <v>0</v>
      </c>
      <c r="AM28" s="29">
        <v>1</v>
      </c>
      <c r="AN28" s="29">
        <v>1</v>
      </c>
      <c r="AO28" s="28"/>
      <c r="AP28" s="28"/>
      <c r="AQ28" s="28"/>
      <c r="AR28" s="28"/>
      <c r="AS28" s="28"/>
      <c r="AT28" s="28"/>
      <c r="AU28" s="28"/>
      <c r="AV28" s="28"/>
      <c r="AW28" s="28"/>
      <c r="AX28" s="28"/>
      <c r="AY28" s="28"/>
      <c r="AZ28" s="28"/>
      <c r="BI28" s="31">
        <v>0</v>
      </c>
      <c r="BJ28" s="31"/>
      <c r="BK28" s="31">
        <v>3120000</v>
      </c>
      <c r="BL28" s="31"/>
      <c r="BM28" s="31"/>
      <c r="BN28" s="31"/>
      <c r="BO28" s="31">
        <v>0</v>
      </c>
      <c r="BP28" s="28"/>
      <c r="BQ28" s="28"/>
      <c r="BR28" s="31"/>
      <c r="BS28" s="28"/>
      <c r="BT28" s="28"/>
      <c r="BU28" s="31">
        <v>0</v>
      </c>
      <c r="BV28" s="28"/>
      <c r="BW28" s="31">
        <v>0</v>
      </c>
      <c r="BX28" s="31"/>
      <c r="BY28" s="57">
        <f t="shared" si="0"/>
        <v>3120000</v>
      </c>
      <c r="BZ28" s="57">
        <f t="shared" si="0"/>
        <v>0</v>
      </c>
      <c r="CA28" s="31">
        <v>0</v>
      </c>
      <c r="CB28" s="28"/>
      <c r="CC28" s="31">
        <v>3245000</v>
      </c>
      <c r="CD28" s="28"/>
      <c r="CE28" s="31">
        <v>0</v>
      </c>
      <c r="CF28" s="28"/>
      <c r="CG28" s="28"/>
      <c r="CH28" s="28"/>
      <c r="CI28" s="28"/>
      <c r="CJ28" s="28"/>
      <c r="CK28" s="28"/>
      <c r="CL28" s="28"/>
      <c r="CM28" s="31">
        <v>0</v>
      </c>
      <c r="CN28" s="28"/>
      <c r="CO28" s="58">
        <f t="shared" si="1"/>
        <v>3245000</v>
      </c>
      <c r="CP28" s="28"/>
      <c r="DE28" s="28"/>
      <c r="DF28" s="28"/>
      <c r="DG28" s="28"/>
      <c r="DH28" s="28"/>
      <c r="DI28" s="28"/>
      <c r="DJ28" s="28"/>
      <c r="DK28" s="28"/>
      <c r="DL28" s="28"/>
    </row>
    <row r="29" spans="1:116" s="30" customFormat="1" ht="48">
      <c r="A29" s="375"/>
      <c r="B29" s="375"/>
      <c r="C29" s="375"/>
      <c r="D29" s="375"/>
      <c r="E29" s="375"/>
      <c r="F29" s="375"/>
      <c r="G29" s="375"/>
      <c r="H29" s="375"/>
      <c r="I29" s="375"/>
      <c r="J29" s="375"/>
      <c r="K29" s="375"/>
      <c r="L29" s="375"/>
      <c r="M29" s="375"/>
      <c r="N29" s="375"/>
      <c r="O29" s="375"/>
      <c r="P29" s="375"/>
      <c r="Q29" s="375"/>
      <c r="R29" s="375"/>
      <c r="S29" s="375"/>
      <c r="T29" s="375"/>
      <c r="U29" s="375"/>
      <c r="V29" s="33" t="s">
        <v>275</v>
      </c>
      <c r="W29" s="28" t="s">
        <v>276</v>
      </c>
      <c r="X29" s="28" t="s">
        <v>277</v>
      </c>
      <c r="Y29" s="28"/>
      <c r="Z29" s="28">
        <v>0</v>
      </c>
      <c r="AA29" s="28">
        <v>4</v>
      </c>
      <c r="AB29" s="28"/>
      <c r="AC29" s="28"/>
      <c r="AD29" s="28"/>
      <c r="AE29" s="28"/>
      <c r="AF29" s="28"/>
      <c r="AG29" s="28"/>
      <c r="AH29" s="29">
        <v>1</v>
      </c>
      <c r="AI29" s="28">
        <v>0</v>
      </c>
      <c r="AJ29" s="28">
        <v>0</v>
      </c>
      <c r="AK29" s="28">
        <v>0</v>
      </c>
      <c r="AL29" s="28">
        <v>0</v>
      </c>
      <c r="AM29" s="29">
        <v>0</v>
      </c>
      <c r="AN29" s="29">
        <v>1</v>
      </c>
      <c r="AO29" s="28"/>
      <c r="AP29" s="28"/>
      <c r="AQ29" s="28"/>
      <c r="AR29" s="28"/>
      <c r="AS29" s="28"/>
      <c r="AT29" s="28"/>
      <c r="AU29" s="28"/>
      <c r="AV29" s="28"/>
      <c r="AW29" s="28"/>
      <c r="AX29" s="28"/>
      <c r="AY29" s="28"/>
      <c r="AZ29" s="28"/>
      <c r="BI29" s="31">
        <v>5200000</v>
      </c>
      <c r="BJ29" s="31"/>
      <c r="BK29" s="31">
        <v>0</v>
      </c>
      <c r="BL29" s="31"/>
      <c r="BM29" s="31"/>
      <c r="BN29" s="31"/>
      <c r="BO29" s="31">
        <v>0</v>
      </c>
      <c r="BP29" s="28"/>
      <c r="BQ29" s="28"/>
      <c r="BR29" s="31"/>
      <c r="BS29" s="28"/>
      <c r="BT29" s="28"/>
      <c r="BU29" s="31">
        <v>0</v>
      </c>
      <c r="BV29" s="28"/>
      <c r="BW29" s="31">
        <v>0</v>
      </c>
      <c r="BX29" s="31"/>
      <c r="BY29" s="57">
        <f t="shared" si="0"/>
        <v>5200000</v>
      </c>
      <c r="BZ29" s="57">
        <f t="shared" si="0"/>
        <v>0</v>
      </c>
      <c r="CA29" s="31">
        <v>5408000</v>
      </c>
      <c r="CB29" s="28"/>
      <c r="CC29" s="31">
        <v>0</v>
      </c>
      <c r="CD29" s="28"/>
      <c r="CE29" s="31">
        <v>0</v>
      </c>
      <c r="CF29" s="28"/>
      <c r="CG29" s="28"/>
      <c r="CH29" s="28"/>
      <c r="CI29" s="28"/>
      <c r="CJ29" s="28"/>
      <c r="CK29" s="28"/>
      <c r="CL29" s="28"/>
      <c r="CM29" s="31">
        <v>0</v>
      </c>
      <c r="CN29" s="28"/>
      <c r="CO29" s="58">
        <f t="shared" si="1"/>
        <v>5408000</v>
      </c>
      <c r="CP29" s="28"/>
      <c r="DE29" s="28"/>
      <c r="DF29" s="28"/>
      <c r="DG29" s="28"/>
      <c r="DH29" s="28"/>
      <c r="DI29" s="28"/>
      <c r="DJ29" s="28"/>
      <c r="DK29" s="28"/>
      <c r="DL29" s="28"/>
    </row>
    <row r="30" spans="1:116" s="30" customFormat="1" ht="36">
      <c r="A30" s="375"/>
      <c r="B30" s="375"/>
      <c r="C30" s="375"/>
      <c r="D30" s="375"/>
      <c r="E30" s="375"/>
      <c r="F30" s="375"/>
      <c r="G30" s="375"/>
      <c r="H30" s="375"/>
      <c r="I30" s="375"/>
      <c r="J30" s="375"/>
      <c r="K30" s="375"/>
      <c r="L30" s="375"/>
      <c r="M30" s="375"/>
      <c r="N30" s="375"/>
      <c r="O30" s="375"/>
      <c r="P30" s="375"/>
      <c r="Q30" s="375"/>
      <c r="R30" s="375"/>
      <c r="S30" s="375"/>
      <c r="T30" s="375"/>
      <c r="U30" s="375"/>
      <c r="V30" s="34" t="s">
        <v>278</v>
      </c>
      <c r="W30" s="28" t="s">
        <v>279</v>
      </c>
      <c r="X30" s="28" t="s">
        <v>280</v>
      </c>
      <c r="Y30" s="28"/>
      <c r="Z30" s="28" t="s">
        <v>281</v>
      </c>
      <c r="AA30" s="28">
        <v>4</v>
      </c>
      <c r="AB30" s="28"/>
      <c r="AC30" s="28"/>
      <c r="AD30" s="28"/>
      <c r="AE30" s="28"/>
      <c r="AF30" s="28"/>
      <c r="AG30" s="28"/>
      <c r="AH30" s="29">
        <v>1</v>
      </c>
      <c r="AI30" s="28">
        <v>1</v>
      </c>
      <c r="AJ30" s="28">
        <v>1</v>
      </c>
      <c r="AK30" s="28">
        <v>1</v>
      </c>
      <c r="AL30" s="28">
        <v>1</v>
      </c>
      <c r="AM30" s="29">
        <v>4</v>
      </c>
      <c r="AN30" s="29">
        <v>1</v>
      </c>
      <c r="AO30" s="28"/>
      <c r="AP30" s="28"/>
      <c r="AQ30" s="28"/>
      <c r="AR30" s="28"/>
      <c r="AS30" s="28"/>
      <c r="AT30" s="28"/>
      <c r="AU30" s="28"/>
      <c r="AV30" s="28"/>
      <c r="AW30" s="28"/>
      <c r="AX30" s="28"/>
      <c r="AY30" s="28"/>
      <c r="AZ30" s="28"/>
      <c r="BI30" s="31">
        <v>0</v>
      </c>
      <c r="BJ30" s="31"/>
      <c r="BK30" s="31">
        <v>31200000</v>
      </c>
      <c r="BL30" s="31">
        <v>12514007</v>
      </c>
      <c r="BM30" s="31"/>
      <c r="BN30" s="31"/>
      <c r="BO30" s="31">
        <v>10400000</v>
      </c>
      <c r="BP30" s="28"/>
      <c r="BQ30" s="28"/>
      <c r="BR30" s="31"/>
      <c r="BS30" s="28"/>
      <c r="BT30" s="28"/>
      <c r="BU30" s="31">
        <v>0</v>
      </c>
      <c r="BV30" s="28"/>
      <c r="BW30" s="31">
        <v>0</v>
      </c>
      <c r="BX30" s="31"/>
      <c r="BY30" s="57">
        <f t="shared" si="0"/>
        <v>41600000</v>
      </c>
      <c r="BZ30" s="57">
        <f t="shared" si="0"/>
        <v>12514007</v>
      </c>
      <c r="CA30" s="31">
        <v>0</v>
      </c>
      <c r="CB30" s="28"/>
      <c r="CC30" s="31">
        <v>32448000</v>
      </c>
      <c r="CD30" s="28"/>
      <c r="CE30" s="31">
        <v>10816000</v>
      </c>
      <c r="CF30" s="28"/>
      <c r="CG30" s="28"/>
      <c r="CH30" s="28"/>
      <c r="CI30" s="28"/>
      <c r="CJ30" s="28"/>
      <c r="CK30" s="28"/>
      <c r="CL30" s="28"/>
      <c r="CM30" s="31">
        <v>0</v>
      </c>
      <c r="CN30" s="28"/>
      <c r="CO30" s="58">
        <f t="shared" si="1"/>
        <v>43264000</v>
      </c>
      <c r="CP30" s="28"/>
      <c r="DE30" s="28"/>
      <c r="DF30" s="28"/>
      <c r="DG30" s="28"/>
      <c r="DH30" s="28"/>
      <c r="DI30" s="28"/>
      <c r="DJ30" s="28"/>
      <c r="DK30" s="28"/>
      <c r="DL30" s="28"/>
    </row>
    <row r="31" spans="1:116" s="30" customFormat="1" ht="36">
      <c r="A31" s="376"/>
      <c r="B31" s="376"/>
      <c r="C31" s="376"/>
      <c r="D31" s="376"/>
      <c r="E31" s="376"/>
      <c r="F31" s="376"/>
      <c r="G31" s="376"/>
      <c r="H31" s="376"/>
      <c r="I31" s="376"/>
      <c r="J31" s="376"/>
      <c r="K31" s="376"/>
      <c r="L31" s="376"/>
      <c r="M31" s="376"/>
      <c r="N31" s="376"/>
      <c r="O31" s="376"/>
      <c r="P31" s="376"/>
      <c r="Q31" s="376"/>
      <c r="R31" s="376"/>
      <c r="S31" s="376"/>
      <c r="T31" s="376"/>
      <c r="U31" s="376"/>
      <c r="V31" s="34" t="s">
        <v>282</v>
      </c>
      <c r="W31" s="28" t="s">
        <v>283</v>
      </c>
      <c r="X31" s="28" t="s">
        <v>284</v>
      </c>
      <c r="Y31" s="28"/>
      <c r="Z31" s="28">
        <v>0</v>
      </c>
      <c r="AA31" s="28">
        <v>1</v>
      </c>
      <c r="AB31" s="28"/>
      <c r="AC31" s="28"/>
      <c r="AD31" s="28"/>
      <c r="AE31" s="28"/>
      <c r="AF31" s="28"/>
      <c r="AG31" s="28"/>
      <c r="AH31" s="29">
        <v>1</v>
      </c>
      <c r="AI31" s="28">
        <v>0</v>
      </c>
      <c r="AJ31" s="28">
        <v>0</v>
      </c>
      <c r="AK31" s="28">
        <v>0</v>
      </c>
      <c r="AL31" s="28">
        <v>1</v>
      </c>
      <c r="AM31" s="29">
        <v>1</v>
      </c>
      <c r="AN31" s="29">
        <v>0</v>
      </c>
      <c r="AO31" s="28"/>
      <c r="AP31" s="28"/>
      <c r="AQ31" s="28"/>
      <c r="AR31" s="28"/>
      <c r="AS31" s="28"/>
      <c r="AT31" s="28"/>
      <c r="AU31" s="28"/>
      <c r="AV31" s="28"/>
      <c r="AW31" s="28"/>
      <c r="AX31" s="28"/>
      <c r="AY31" s="28"/>
      <c r="AZ31" s="28"/>
      <c r="BI31" s="31">
        <v>0</v>
      </c>
      <c r="BJ31" s="31"/>
      <c r="BK31" s="31">
        <v>12480000</v>
      </c>
      <c r="BL31" s="31"/>
      <c r="BM31" s="31"/>
      <c r="BN31" s="31"/>
      <c r="BO31" s="31">
        <v>0</v>
      </c>
      <c r="BP31" s="28"/>
      <c r="BQ31" s="28"/>
      <c r="BR31" s="31"/>
      <c r="BS31" s="28"/>
      <c r="BT31" s="28"/>
      <c r="BU31" s="31">
        <v>0</v>
      </c>
      <c r="BV31" s="28"/>
      <c r="BW31" s="31">
        <v>0</v>
      </c>
      <c r="BX31" s="31"/>
      <c r="BY31" s="57">
        <f t="shared" si="0"/>
        <v>12480000</v>
      </c>
      <c r="BZ31" s="57">
        <f t="shared" si="0"/>
        <v>0</v>
      </c>
      <c r="CA31" s="31">
        <v>0</v>
      </c>
      <c r="CB31" s="28"/>
      <c r="CC31" s="31">
        <v>12979000</v>
      </c>
      <c r="CD31" s="28"/>
      <c r="CE31" s="31">
        <v>0</v>
      </c>
      <c r="CF31" s="28"/>
      <c r="CG31" s="28"/>
      <c r="CH31" s="28"/>
      <c r="CI31" s="28"/>
      <c r="CJ31" s="28"/>
      <c r="CK31" s="28"/>
      <c r="CL31" s="28"/>
      <c r="CM31" s="31">
        <v>0</v>
      </c>
      <c r="CN31" s="28"/>
      <c r="CO31" s="58">
        <f t="shared" si="1"/>
        <v>12979000</v>
      </c>
      <c r="CP31" s="28"/>
      <c r="DE31" s="28"/>
      <c r="DF31" s="28"/>
      <c r="DG31" s="28"/>
      <c r="DH31" s="28"/>
      <c r="DI31" s="28"/>
      <c r="DJ31" s="28"/>
      <c r="DK31" s="28"/>
      <c r="DL31" s="28"/>
    </row>
    <row r="32" spans="1:116" s="30" customFormat="1" ht="48">
      <c r="A32" s="374" t="s">
        <v>285</v>
      </c>
      <c r="B32" s="374" t="s">
        <v>286</v>
      </c>
      <c r="C32" s="379"/>
      <c r="D32" s="379">
        <v>0</v>
      </c>
      <c r="E32" s="379" t="s">
        <v>287</v>
      </c>
      <c r="F32" s="379"/>
      <c r="G32" s="379"/>
      <c r="H32" s="379"/>
      <c r="I32" s="379"/>
      <c r="J32" s="379"/>
      <c r="K32" s="379"/>
      <c r="L32" s="379"/>
      <c r="M32" s="379"/>
      <c r="N32" s="379"/>
      <c r="O32" s="379"/>
      <c r="P32" s="379"/>
      <c r="Q32" s="379"/>
      <c r="R32" s="379"/>
      <c r="S32" s="379"/>
      <c r="T32" s="379"/>
      <c r="U32" s="379"/>
      <c r="V32" s="377" t="s">
        <v>288</v>
      </c>
      <c r="W32" s="28" t="s">
        <v>289</v>
      </c>
      <c r="X32" s="28" t="s">
        <v>290</v>
      </c>
      <c r="Y32" s="28"/>
      <c r="Z32" s="28">
        <v>0</v>
      </c>
      <c r="AA32" s="28">
        <v>8</v>
      </c>
      <c r="AB32" s="28"/>
      <c r="AC32" s="28"/>
      <c r="AD32" s="28"/>
      <c r="AE32" s="28"/>
      <c r="AF32" s="28"/>
      <c r="AG32" s="28"/>
      <c r="AH32" s="29">
        <v>2</v>
      </c>
      <c r="AI32" s="28">
        <v>0</v>
      </c>
      <c r="AJ32" s="28">
        <v>0</v>
      </c>
      <c r="AK32" s="28">
        <v>0</v>
      </c>
      <c r="AL32" s="28">
        <v>1</v>
      </c>
      <c r="AM32" s="29">
        <v>1</v>
      </c>
      <c r="AN32" s="29">
        <v>15</v>
      </c>
      <c r="AO32" s="28"/>
      <c r="AP32" s="28"/>
      <c r="AQ32" s="28"/>
      <c r="AR32" s="28"/>
      <c r="AS32" s="28"/>
      <c r="AT32" s="28"/>
      <c r="AU32" s="28"/>
      <c r="AV32" s="28"/>
      <c r="AW32" s="28"/>
      <c r="AX32" s="28"/>
      <c r="AY32" s="28"/>
      <c r="AZ32" s="28"/>
      <c r="BI32" s="31">
        <v>0</v>
      </c>
      <c r="BJ32" s="31"/>
      <c r="BK32" s="31">
        <v>0</v>
      </c>
      <c r="BL32" s="31"/>
      <c r="BM32" s="31"/>
      <c r="BN32" s="31"/>
      <c r="BO32" s="31">
        <v>3120000</v>
      </c>
      <c r="BP32" s="28"/>
      <c r="BQ32" s="28"/>
      <c r="BR32" s="31"/>
      <c r="BS32" s="28"/>
      <c r="BT32" s="28"/>
      <c r="BU32" s="31">
        <v>0</v>
      </c>
      <c r="BV32" s="28"/>
      <c r="BW32" s="31">
        <v>0</v>
      </c>
      <c r="BX32" s="31"/>
      <c r="BY32" s="57">
        <f t="shared" si="0"/>
        <v>3120000</v>
      </c>
      <c r="BZ32" s="57">
        <f t="shared" si="0"/>
        <v>0</v>
      </c>
      <c r="CA32" s="31">
        <v>0</v>
      </c>
      <c r="CB32" s="28"/>
      <c r="CC32" s="31">
        <v>0</v>
      </c>
      <c r="CD32" s="28"/>
      <c r="CE32" s="31">
        <v>3245000</v>
      </c>
      <c r="CF32" s="28"/>
      <c r="CG32" s="28"/>
      <c r="CH32" s="28"/>
      <c r="CI32" s="28"/>
      <c r="CJ32" s="28"/>
      <c r="CK32" s="28"/>
      <c r="CL32" s="28"/>
      <c r="CM32" s="31">
        <v>0</v>
      </c>
      <c r="CN32" s="28"/>
      <c r="CO32" s="58">
        <f t="shared" si="1"/>
        <v>3245000</v>
      </c>
      <c r="CP32" s="28"/>
      <c r="DE32" s="28"/>
      <c r="DF32" s="28"/>
      <c r="DG32" s="28"/>
      <c r="DH32" s="28"/>
      <c r="DI32" s="28"/>
      <c r="DJ32" s="28"/>
      <c r="DK32" s="28"/>
      <c r="DL32" s="28"/>
    </row>
    <row r="33" spans="1:116" s="30" customFormat="1" ht="29.25" customHeight="1">
      <c r="A33" s="375"/>
      <c r="B33" s="375"/>
      <c r="C33" s="380"/>
      <c r="D33" s="380"/>
      <c r="E33" s="380"/>
      <c r="F33" s="380"/>
      <c r="G33" s="380"/>
      <c r="H33" s="380"/>
      <c r="I33" s="380"/>
      <c r="J33" s="380"/>
      <c r="K33" s="380"/>
      <c r="L33" s="380"/>
      <c r="M33" s="380"/>
      <c r="N33" s="380"/>
      <c r="O33" s="380"/>
      <c r="P33" s="380"/>
      <c r="Q33" s="380"/>
      <c r="R33" s="380"/>
      <c r="S33" s="380"/>
      <c r="T33" s="380"/>
      <c r="U33" s="380"/>
      <c r="V33" s="382"/>
      <c r="W33" s="28" t="s">
        <v>291</v>
      </c>
      <c r="X33" s="28" t="s">
        <v>292</v>
      </c>
      <c r="Y33" s="28"/>
      <c r="Z33" s="28" t="s">
        <v>293</v>
      </c>
      <c r="AA33" s="28">
        <v>1</v>
      </c>
      <c r="AB33" s="28"/>
      <c r="AC33" s="28"/>
      <c r="AD33" s="28"/>
      <c r="AE33" s="28"/>
      <c r="AF33" s="28"/>
      <c r="AG33" s="28"/>
      <c r="AH33" s="29">
        <v>1</v>
      </c>
      <c r="AI33" s="28">
        <v>3</v>
      </c>
      <c r="AJ33" s="28">
        <v>3</v>
      </c>
      <c r="AK33" s="28">
        <v>3</v>
      </c>
      <c r="AL33" s="28">
        <v>3.5</v>
      </c>
      <c r="AM33" s="39">
        <v>0.125</v>
      </c>
      <c r="AN33" s="29">
        <v>1</v>
      </c>
      <c r="AO33" s="28"/>
      <c r="AP33" s="28"/>
      <c r="AQ33" s="28"/>
      <c r="AR33" s="28"/>
      <c r="AS33" s="28"/>
      <c r="AT33" s="28"/>
      <c r="AU33" s="28"/>
      <c r="AV33" s="28"/>
      <c r="AW33" s="28"/>
      <c r="AX33" s="28"/>
      <c r="AY33" s="28"/>
      <c r="AZ33" s="28"/>
      <c r="BI33" s="31">
        <v>0</v>
      </c>
      <c r="BJ33" s="31"/>
      <c r="BK33" s="31">
        <v>0</v>
      </c>
      <c r="BL33" s="31"/>
      <c r="BM33" s="31"/>
      <c r="BN33" s="31"/>
      <c r="BO33" s="31">
        <v>0</v>
      </c>
      <c r="BP33" s="28"/>
      <c r="BQ33" s="28"/>
      <c r="BR33" s="31"/>
      <c r="BS33" s="28"/>
      <c r="BT33" s="28"/>
      <c r="BU33" s="31">
        <v>0</v>
      </c>
      <c r="BV33" s="28"/>
      <c r="BW33" s="31">
        <v>10000000</v>
      </c>
      <c r="BX33" s="31"/>
      <c r="BY33" s="57">
        <f t="shared" si="0"/>
        <v>10000000</v>
      </c>
      <c r="BZ33" s="57">
        <f t="shared" si="0"/>
        <v>0</v>
      </c>
      <c r="CA33" s="31">
        <v>0</v>
      </c>
      <c r="CB33" s="28"/>
      <c r="CC33" s="31">
        <v>0</v>
      </c>
      <c r="CD33" s="28"/>
      <c r="CE33" s="31">
        <v>0</v>
      </c>
      <c r="CF33" s="28"/>
      <c r="CG33" s="28"/>
      <c r="CH33" s="28"/>
      <c r="CI33" s="28"/>
      <c r="CJ33" s="28"/>
      <c r="CK33" s="28"/>
      <c r="CL33" s="28"/>
      <c r="CM33" s="31">
        <v>1500000</v>
      </c>
      <c r="CN33" s="28"/>
      <c r="CO33" s="58">
        <f t="shared" si="1"/>
        <v>1500000</v>
      </c>
      <c r="CP33" s="28"/>
      <c r="DE33" s="28"/>
      <c r="DF33" s="28"/>
      <c r="DG33" s="28"/>
      <c r="DH33" s="28"/>
      <c r="DI33" s="28"/>
      <c r="DJ33" s="28"/>
      <c r="DK33" s="28"/>
      <c r="DL33" s="28"/>
    </row>
    <row r="34" spans="1:116" s="30" customFormat="1" ht="36">
      <c r="A34" s="375"/>
      <c r="B34" s="375"/>
      <c r="C34" s="380"/>
      <c r="D34" s="380"/>
      <c r="E34" s="380"/>
      <c r="F34" s="380"/>
      <c r="G34" s="380"/>
      <c r="H34" s="380"/>
      <c r="I34" s="380"/>
      <c r="J34" s="380"/>
      <c r="K34" s="380"/>
      <c r="L34" s="380"/>
      <c r="M34" s="380"/>
      <c r="N34" s="380"/>
      <c r="O34" s="380"/>
      <c r="P34" s="380"/>
      <c r="Q34" s="380"/>
      <c r="R34" s="380"/>
      <c r="S34" s="380"/>
      <c r="T34" s="380"/>
      <c r="U34" s="380"/>
      <c r="V34" s="378"/>
      <c r="W34" s="28" t="s">
        <v>294</v>
      </c>
      <c r="X34" s="28" t="s">
        <v>295</v>
      </c>
      <c r="Y34" s="28"/>
      <c r="Z34" s="28">
        <v>0</v>
      </c>
      <c r="AA34" s="28">
        <v>60</v>
      </c>
      <c r="AB34" s="28"/>
      <c r="AC34" s="28"/>
      <c r="AD34" s="28"/>
      <c r="AE34" s="28"/>
      <c r="AF34" s="28"/>
      <c r="AG34" s="28"/>
      <c r="AH34" s="29">
        <v>60</v>
      </c>
      <c r="AI34" s="28">
        <v>20</v>
      </c>
      <c r="AJ34" s="28">
        <v>10</v>
      </c>
      <c r="AK34" s="28">
        <v>20</v>
      </c>
      <c r="AL34" s="28">
        <v>10</v>
      </c>
      <c r="AM34" s="29">
        <v>60</v>
      </c>
      <c r="AN34" s="29">
        <v>60</v>
      </c>
      <c r="AO34" s="28"/>
      <c r="AP34" s="28"/>
      <c r="AQ34" s="28"/>
      <c r="AR34" s="28"/>
      <c r="AS34" s="28"/>
      <c r="AT34" s="28"/>
      <c r="AU34" s="28"/>
      <c r="AV34" s="28"/>
      <c r="AW34" s="28"/>
      <c r="AX34" s="28"/>
      <c r="AY34" s="28"/>
      <c r="AZ34" s="28"/>
      <c r="BI34" s="31">
        <v>183073000</v>
      </c>
      <c r="BJ34" s="31"/>
      <c r="BK34" s="31">
        <v>0</v>
      </c>
      <c r="BL34" s="31"/>
      <c r="BM34" s="31"/>
      <c r="BN34" s="31"/>
      <c r="BO34" s="31">
        <v>0</v>
      </c>
      <c r="BP34" s="28"/>
      <c r="BQ34" s="28"/>
      <c r="BR34" s="31"/>
      <c r="BS34" s="28"/>
      <c r="BT34" s="28"/>
      <c r="BU34" s="31">
        <v>0</v>
      </c>
      <c r="BV34" s="28"/>
      <c r="BW34" s="31">
        <v>0</v>
      </c>
      <c r="BX34" s="31"/>
      <c r="BY34" s="57">
        <f t="shared" si="0"/>
        <v>183073000</v>
      </c>
      <c r="BZ34" s="57">
        <f t="shared" si="0"/>
        <v>0</v>
      </c>
      <c r="CA34" s="31">
        <v>190396000</v>
      </c>
      <c r="CB34" s="28"/>
      <c r="CC34" s="31">
        <v>0</v>
      </c>
      <c r="CD34" s="28"/>
      <c r="CE34" s="31">
        <v>0</v>
      </c>
      <c r="CF34" s="28"/>
      <c r="CG34" s="28"/>
      <c r="CH34" s="28"/>
      <c r="CI34" s="28"/>
      <c r="CJ34" s="28"/>
      <c r="CK34" s="28"/>
      <c r="CL34" s="28"/>
      <c r="CM34" s="31">
        <v>0</v>
      </c>
      <c r="CN34" s="28"/>
      <c r="CO34" s="58">
        <f t="shared" si="1"/>
        <v>190396000</v>
      </c>
      <c r="CP34" s="28"/>
      <c r="DE34" s="28"/>
      <c r="DF34" s="28"/>
      <c r="DG34" s="28"/>
      <c r="DH34" s="28"/>
      <c r="DI34" s="28"/>
      <c r="DJ34" s="28"/>
      <c r="DK34" s="28"/>
      <c r="DL34" s="28"/>
    </row>
    <row r="35" spans="1:116" s="30" customFormat="1" ht="24">
      <c r="A35" s="375"/>
      <c r="B35" s="375"/>
      <c r="C35" s="380"/>
      <c r="D35" s="380"/>
      <c r="E35" s="380"/>
      <c r="F35" s="380"/>
      <c r="G35" s="380"/>
      <c r="H35" s="380"/>
      <c r="I35" s="380"/>
      <c r="J35" s="380"/>
      <c r="K35" s="380"/>
      <c r="L35" s="380"/>
      <c r="M35" s="380"/>
      <c r="N35" s="380"/>
      <c r="O35" s="380"/>
      <c r="P35" s="380"/>
      <c r="Q35" s="380"/>
      <c r="R35" s="380"/>
      <c r="S35" s="380"/>
      <c r="T35" s="380"/>
      <c r="U35" s="380"/>
      <c r="V35" s="34" t="s">
        <v>296</v>
      </c>
      <c r="W35" s="28" t="s">
        <v>297</v>
      </c>
      <c r="X35" s="28" t="s">
        <v>298</v>
      </c>
      <c r="Y35" s="28"/>
      <c r="Z35" s="28" t="s">
        <v>299</v>
      </c>
      <c r="AA35" s="28">
        <v>1</v>
      </c>
      <c r="AB35" s="28"/>
      <c r="AC35" s="28"/>
      <c r="AD35" s="28"/>
      <c r="AE35" s="28"/>
      <c r="AF35" s="28"/>
      <c r="AG35" s="28"/>
      <c r="AH35" s="29">
        <v>1</v>
      </c>
      <c r="AI35" s="28">
        <v>3</v>
      </c>
      <c r="AJ35" s="28">
        <v>3</v>
      </c>
      <c r="AK35" s="28">
        <v>3</v>
      </c>
      <c r="AL35" s="28">
        <v>3.5</v>
      </c>
      <c r="AM35" s="39">
        <v>0.125</v>
      </c>
      <c r="AN35" s="29">
        <v>1</v>
      </c>
      <c r="AO35" s="28"/>
      <c r="AP35" s="28"/>
      <c r="AQ35" s="28"/>
      <c r="AR35" s="28"/>
      <c r="AS35" s="28"/>
      <c r="AT35" s="28"/>
      <c r="AU35" s="28"/>
      <c r="AV35" s="28"/>
      <c r="AW35" s="28"/>
      <c r="AX35" s="28"/>
      <c r="AY35" s="28"/>
      <c r="AZ35" s="28"/>
      <c r="BI35" s="31">
        <v>0</v>
      </c>
      <c r="BJ35" s="31"/>
      <c r="BK35" s="31">
        <v>0</v>
      </c>
      <c r="BL35" s="31"/>
      <c r="BM35" s="31"/>
      <c r="BN35" s="31"/>
      <c r="BO35" s="31">
        <v>0</v>
      </c>
      <c r="BP35" s="28"/>
      <c r="BQ35" s="28"/>
      <c r="BR35" s="31"/>
      <c r="BS35" s="28"/>
      <c r="BT35" s="28"/>
      <c r="BU35" s="31">
        <v>0</v>
      </c>
      <c r="BV35" s="28"/>
      <c r="BW35" s="31">
        <v>1000000</v>
      </c>
      <c r="BX35" s="31"/>
      <c r="BY35" s="57">
        <f t="shared" si="0"/>
        <v>1000000</v>
      </c>
      <c r="BZ35" s="57">
        <f t="shared" si="0"/>
        <v>0</v>
      </c>
      <c r="CA35" s="31">
        <v>0</v>
      </c>
      <c r="CB35" s="28"/>
      <c r="CC35" s="31">
        <v>0</v>
      </c>
      <c r="CD35" s="28"/>
      <c r="CE35" s="31">
        <v>0</v>
      </c>
      <c r="CF35" s="28"/>
      <c r="CG35" s="28"/>
      <c r="CH35" s="28"/>
      <c r="CI35" s="28"/>
      <c r="CJ35" s="28"/>
      <c r="CK35" s="28"/>
      <c r="CL35" s="28"/>
      <c r="CM35" s="31">
        <v>500000</v>
      </c>
      <c r="CN35" s="28"/>
      <c r="CO35" s="58">
        <f t="shared" si="1"/>
        <v>500000</v>
      </c>
      <c r="CP35" s="28"/>
      <c r="DE35" s="28"/>
      <c r="DF35" s="28"/>
      <c r="DG35" s="28"/>
      <c r="DH35" s="28"/>
      <c r="DI35" s="28"/>
      <c r="DJ35" s="28"/>
      <c r="DK35" s="28"/>
      <c r="DL35" s="28"/>
    </row>
    <row r="36" spans="1:116" s="30" customFormat="1" ht="24">
      <c r="A36" s="376"/>
      <c r="B36" s="376"/>
      <c r="C36" s="381"/>
      <c r="D36" s="381"/>
      <c r="E36" s="381"/>
      <c r="F36" s="381"/>
      <c r="G36" s="381"/>
      <c r="H36" s="381"/>
      <c r="I36" s="381"/>
      <c r="J36" s="381"/>
      <c r="K36" s="381"/>
      <c r="L36" s="381"/>
      <c r="M36" s="381"/>
      <c r="N36" s="381"/>
      <c r="O36" s="381"/>
      <c r="P36" s="381"/>
      <c r="Q36" s="381"/>
      <c r="R36" s="381"/>
      <c r="S36" s="381"/>
      <c r="T36" s="381"/>
      <c r="U36" s="381"/>
      <c r="V36" s="34" t="s">
        <v>300</v>
      </c>
      <c r="W36" s="28" t="s">
        <v>301</v>
      </c>
      <c r="X36" s="28" t="s">
        <v>302</v>
      </c>
      <c r="Y36" s="28"/>
      <c r="Z36" s="28">
        <v>0</v>
      </c>
      <c r="AA36" s="28">
        <v>1</v>
      </c>
      <c r="AB36" s="28"/>
      <c r="AC36" s="28"/>
      <c r="AD36" s="28"/>
      <c r="AE36" s="28"/>
      <c r="AF36" s="28"/>
      <c r="AG36" s="28"/>
      <c r="AH36" s="29">
        <v>1</v>
      </c>
      <c r="AI36" s="28">
        <v>0</v>
      </c>
      <c r="AJ36" s="28">
        <v>1</v>
      </c>
      <c r="AK36" s="28">
        <v>0</v>
      </c>
      <c r="AL36" s="28">
        <v>0</v>
      </c>
      <c r="AM36" s="29">
        <v>1</v>
      </c>
      <c r="AN36" s="29">
        <v>1</v>
      </c>
      <c r="AO36" s="28"/>
      <c r="AP36" s="28"/>
      <c r="AQ36" s="28"/>
      <c r="AR36" s="28"/>
      <c r="AS36" s="28"/>
      <c r="AT36" s="28"/>
      <c r="AU36" s="28"/>
      <c r="AV36" s="28"/>
      <c r="AW36" s="28"/>
      <c r="AX36" s="28"/>
      <c r="AY36" s="28"/>
      <c r="AZ36" s="28"/>
      <c r="BI36" s="31">
        <v>0</v>
      </c>
      <c r="BJ36" s="31"/>
      <c r="BK36" s="31">
        <v>1000</v>
      </c>
      <c r="BL36" s="31"/>
      <c r="BM36" s="31"/>
      <c r="BN36" s="31"/>
      <c r="BO36" s="31">
        <v>0</v>
      </c>
      <c r="BP36" s="28"/>
      <c r="BQ36" s="28"/>
      <c r="BR36" s="31"/>
      <c r="BS36" s="28"/>
      <c r="BT36" s="28"/>
      <c r="BU36" s="31">
        <v>0</v>
      </c>
      <c r="BV36" s="28"/>
      <c r="BW36" s="31">
        <v>0</v>
      </c>
      <c r="BX36" s="31"/>
      <c r="BY36" s="57">
        <f t="shared" si="0"/>
        <v>1000</v>
      </c>
      <c r="BZ36" s="57">
        <f t="shared" si="0"/>
        <v>0</v>
      </c>
      <c r="CA36" s="31">
        <v>0</v>
      </c>
      <c r="CB36" s="28"/>
      <c r="CC36" s="31">
        <v>1000</v>
      </c>
      <c r="CD36" s="28"/>
      <c r="CE36" s="31">
        <v>0</v>
      </c>
      <c r="CF36" s="28"/>
      <c r="CG36" s="28"/>
      <c r="CH36" s="28"/>
      <c r="CI36" s="28"/>
      <c r="CJ36" s="28"/>
      <c r="CK36" s="28"/>
      <c r="CL36" s="28"/>
      <c r="CM36" s="31">
        <v>0</v>
      </c>
      <c r="CN36" s="28"/>
      <c r="CO36" s="58">
        <f t="shared" si="1"/>
        <v>1000</v>
      </c>
      <c r="CP36" s="28"/>
      <c r="DE36" s="28"/>
      <c r="DF36" s="28"/>
      <c r="DG36" s="28"/>
      <c r="DH36" s="28"/>
      <c r="DI36" s="28"/>
      <c r="DJ36" s="28"/>
      <c r="DK36" s="28"/>
      <c r="DL36" s="28"/>
    </row>
    <row r="37" spans="1:116" s="30" customFormat="1" ht="36">
      <c r="A37" s="374" t="s">
        <v>303</v>
      </c>
      <c r="B37" s="374" t="s">
        <v>304</v>
      </c>
      <c r="C37" s="374"/>
      <c r="D37" s="374" t="s">
        <v>305</v>
      </c>
      <c r="E37" s="374" t="s">
        <v>305</v>
      </c>
      <c r="F37" s="374"/>
      <c r="G37" s="374"/>
      <c r="H37" s="374"/>
      <c r="I37" s="374"/>
      <c r="J37" s="374"/>
      <c r="K37" s="374"/>
      <c r="L37" s="374"/>
      <c r="M37" s="374"/>
      <c r="N37" s="374"/>
      <c r="O37" s="374"/>
      <c r="P37" s="374"/>
      <c r="Q37" s="374"/>
      <c r="R37" s="374"/>
      <c r="S37" s="374"/>
      <c r="T37" s="374"/>
      <c r="U37" s="374"/>
      <c r="V37" s="377" t="s">
        <v>306</v>
      </c>
      <c r="W37" s="28" t="s">
        <v>307</v>
      </c>
      <c r="X37" s="28" t="s">
        <v>308</v>
      </c>
      <c r="Y37" s="28"/>
      <c r="Z37" s="28" t="s">
        <v>309</v>
      </c>
      <c r="AA37" s="28">
        <v>2072</v>
      </c>
      <c r="AB37" s="28"/>
      <c r="AC37" s="28"/>
      <c r="AD37" s="28"/>
      <c r="AE37" s="28"/>
      <c r="AF37" s="28"/>
      <c r="AG37" s="28"/>
      <c r="AH37" s="29">
        <v>2072</v>
      </c>
      <c r="AI37" s="28">
        <v>2072</v>
      </c>
      <c r="AJ37" s="28">
        <v>2072</v>
      </c>
      <c r="AK37" s="28">
        <v>2072</v>
      </c>
      <c r="AL37" s="28">
        <v>2072</v>
      </c>
      <c r="AM37" s="29">
        <v>2072</v>
      </c>
      <c r="AN37" s="29">
        <v>2072</v>
      </c>
      <c r="AO37" s="28"/>
      <c r="AP37" s="28"/>
      <c r="AQ37" s="28"/>
      <c r="AR37" s="28"/>
      <c r="AS37" s="28"/>
      <c r="AT37" s="28"/>
      <c r="AU37" s="28"/>
      <c r="AV37" s="28"/>
      <c r="AW37" s="28"/>
      <c r="AX37" s="28"/>
      <c r="AY37" s="28"/>
      <c r="AZ37" s="28"/>
      <c r="BI37" s="31">
        <v>67600000</v>
      </c>
      <c r="BJ37" s="31">
        <v>112160267</v>
      </c>
      <c r="BK37" s="31">
        <v>25267000</v>
      </c>
      <c r="BL37" s="31"/>
      <c r="BM37" s="31"/>
      <c r="BN37" s="31">
        <v>32952030</v>
      </c>
      <c r="BO37" s="31">
        <v>0</v>
      </c>
      <c r="BP37" s="28"/>
      <c r="BQ37" s="28"/>
      <c r="BR37" s="31"/>
      <c r="BS37" s="28"/>
      <c r="BT37" s="28"/>
      <c r="BU37" s="31">
        <v>0</v>
      </c>
      <c r="BV37" s="28"/>
      <c r="BW37" s="31">
        <v>0</v>
      </c>
      <c r="BX37" s="31">
        <v>5016309</v>
      </c>
      <c r="BY37" s="57">
        <f t="shared" si="0"/>
        <v>92867000</v>
      </c>
      <c r="BZ37" s="57">
        <f t="shared" si="0"/>
        <v>150128606</v>
      </c>
      <c r="CA37" s="31">
        <v>70304000</v>
      </c>
      <c r="CB37" s="28"/>
      <c r="CC37" s="31">
        <v>26277000</v>
      </c>
      <c r="CD37" s="28"/>
      <c r="CE37" s="31">
        <v>0</v>
      </c>
      <c r="CF37" s="28"/>
      <c r="CG37" s="28"/>
      <c r="CH37" s="28"/>
      <c r="CI37" s="28"/>
      <c r="CJ37" s="28"/>
      <c r="CK37" s="28"/>
      <c r="CL37" s="28"/>
      <c r="CM37" s="31">
        <v>0</v>
      </c>
      <c r="CN37" s="28"/>
      <c r="CO37" s="58">
        <f t="shared" si="1"/>
        <v>96581000</v>
      </c>
      <c r="CP37" s="28"/>
      <c r="DE37" s="28"/>
      <c r="DF37" s="28"/>
      <c r="DG37" s="28"/>
      <c r="DH37" s="28"/>
      <c r="DI37" s="28"/>
      <c r="DJ37" s="28"/>
      <c r="DK37" s="28"/>
      <c r="DL37" s="28"/>
    </row>
    <row r="38" spans="1:116" s="30" customFormat="1" ht="24">
      <c r="A38" s="375"/>
      <c r="B38" s="375"/>
      <c r="C38" s="375"/>
      <c r="D38" s="375"/>
      <c r="E38" s="375"/>
      <c r="F38" s="375"/>
      <c r="G38" s="375"/>
      <c r="H38" s="375"/>
      <c r="I38" s="375"/>
      <c r="J38" s="375"/>
      <c r="K38" s="375"/>
      <c r="L38" s="375"/>
      <c r="M38" s="375"/>
      <c r="N38" s="375"/>
      <c r="O38" s="375"/>
      <c r="P38" s="375"/>
      <c r="Q38" s="375"/>
      <c r="R38" s="375"/>
      <c r="S38" s="375"/>
      <c r="T38" s="375"/>
      <c r="U38" s="375"/>
      <c r="V38" s="378"/>
      <c r="W38" s="28" t="s">
        <v>310</v>
      </c>
      <c r="X38" s="28" t="s">
        <v>311</v>
      </c>
      <c r="Y38" s="28"/>
      <c r="Z38" s="28">
        <v>0</v>
      </c>
      <c r="AA38" s="28">
        <v>1</v>
      </c>
      <c r="AB38" s="28"/>
      <c r="AC38" s="28"/>
      <c r="AD38" s="28"/>
      <c r="AE38" s="28"/>
      <c r="AF38" s="28"/>
      <c r="AG38" s="28"/>
      <c r="AH38" s="29">
        <v>1</v>
      </c>
      <c r="AI38" s="28">
        <v>3</v>
      </c>
      <c r="AJ38" s="28">
        <v>3</v>
      </c>
      <c r="AK38" s="28">
        <v>3</v>
      </c>
      <c r="AL38" s="28">
        <v>3.5</v>
      </c>
      <c r="AM38" s="59">
        <v>0.125</v>
      </c>
      <c r="AN38" s="29">
        <v>1</v>
      </c>
      <c r="AO38" s="28"/>
      <c r="AP38" s="28"/>
      <c r="AQ38" s="28"/>
      <c r="AR38" s="28"/>
      <c r="AS38" s="28"/>
      <c r="AT38" s="28"/>
      <c r="AU38" s="28"/>
      <c r="AV38" s="28"/>
      <c r="AW38" s="28"/>
      <c r="AX38" s="28"/>
      <c r="AY38" s="28"/>
      <c r="AZ38" s="28"/>
      <c r="BI38" s="31">
        <v>0</v>
      </c>
      <c r="BJ38" s="31"/>
      <c r="BK38" s="31">
        <v>0</v>
      </c>
      <c r="BL38" s="31"/>
      <c r="BM38" s="31"/>
      <c r="BN38" s="31"/>
      <c r="BO38" s="31">
        <v>0</v>
      </c>
      <c r="BP38" s="28"/>
      <c r="BQ38" s="28"/>
      <c r="BR38" s="31"/>
      <c r="BS38" s="28"/>
      <c r="BT38" s="28"/>
      <c r="BU38" s="31">
        <v>0</v>
      </c>
      <c r="BV38" s="28"/>
      <c r="BW38" s="31">
        <v>1000000</v>
      </c>
      <c r="BX38" s="31"/>
      <c r="BY38" s="57">
        <f t="shared" si="0"/>
        <v>1000000</v>
      </c>
      <c r="BZ38" s="57">
        <f t="shared" si="0"/>
        <v>0</v>
      </c>
      <c r="CA38" s="31">
        <v>0</v>
      </c>
      <c r="CB38" s="28"/>
      <c r="CC38" s="31">
        <v>0</v>
      </c>
      <c r="CD38" s="28"/>
      <c r="CE38" s="31">
        <v>0</v>
      </c>
      <c r="CF38" s="28"/>
      <c r="CG38" s="28"/>
      <c r="CH38" s="28"/>
      <c r="CI38" s="28"/>
      <c r="CJ38" s="28"/>
      <c r="CK38" s="28"/>
      <c r="CL38" s="28"/>
      <c r="CM38" s="31">
        <v>500000</v>
      </c>
      <c r="CN38" s="28"/>
      <c r="CO38" s="58">
        <f t="shared" si="1"/>
        <v>500000</v>
      </c>
      <c r="CP38" s="28"/>
      <c r="DE38" s="28"/>
      <c r="DF38" s="28"/>
      <c r="DG38" s="28"/>
      <c r="DH38" s="28"/>
      <c r="DI38" s="28"/>
      <c r="DJ38" s="28"/>
      <c r="DK38" s="28"/>
      <c r="DL38" s="28"/>
    </row>
    <row r="39" spans="1:116" s="30" customFormat="1" ht="36">
      <c r="A39" s="376"/>
      <c r="B39" s="376"/>
      <c r="C39" s="376"/>
      <c r="D39" s="376"/>
      <c r="E39" s="376"/>
      <c r="F39" s="376"/>
      <c r="G39" s="376"/>
      <c r="H39" s="376"/>
      <c r="I39" s="376"/>
      <c r="J39" s="376"/>
      <c r="K39" s="376"/>
      <c r="L39" s="376"/>
      <c r="M39" s="376"/>
      <c r="N39" s="376"/>
      <c r="O39" s="376"/>
      <c r="P39" s="376"/>
      <c r="Q39" s="376"/>
      <c r="R39" s="376"/>
      <c r="S39" s="376"/>
      <c r="T39" s="376"/>
      <c r="U39" s="376"/>
      <c r="V39" s="34" t="s">
        <v>222</v>
      </c>
      <c r="W39" s="28" t="s">
        <v>312</v>
      </c>
      <c r="X39" s="28" t="s">
        <v>313</v>
      </c>
      <c r="Y39" s="28"/>
      <c r="Z39" s="28" t="s">
        <v>314</v>
      </c>
      <c r="AA39" s="28">
        <v>28</v>
      </c>
      <c r="AB39" s="28"/>
      <c r="AC39" s="28"/>
      <c r="AD39" s="28"/>
      <c r="AE39" s="28"/>
      <c r="AF39" s="28"/>
      <c r="AG39" s="28"/>
      <c r="AH39" s="60">
        <v>8</v>
      </c>
      <c r="AI39" s="28">
        <v>0</v>
      </c>
      <c r="AJ39" s="28">
        <v>0</v>
      </c>
      <c r="AK39" s="28">
        <v>0</v>
      </c>
      <c r="AL39" s="28">
        <v>0</v>
      </c>
      <c r="AM39" s="29">
        <v>0</v>
      </c>
      <c r="AN39" s="29">
        <v>8</v>
      </c>
      <c r="AO39" s="28"/>
      <c r="AP39" s="28"/>
      <c r="AQ39" s="28"/>
      <c r="AR39" s="28"/>
      <c r="AS39" s="28"/>
      <c r="AT39" s="28"/>
      <c r="AU39" s="28"/>
      <c r="AV39" s="28"/>
      <c r="AW39" s="28"/>
      <c r="AX39" s="28"/>
      <c r="AY39" s="28"/>
      <c r="AZ39" s="28"/>
      <c r="BI39" s="31">
        <v>10000000</v>
      </c>
      <c r="BJ39" s="31"/>
      <c r="BK39" s="31">
        <v>0</v>
      </c>
      <c r="BL39" s="31"/>
      <c r="BM39" s="31"/>
      <c r="BN39" s="31"/>
      <c r="BO39" s="31">
        <v>0</v>
      </c>
      <c r="BP39" s="28"/>
      <c r="BQ39" s="28"/>
      <c r="BR39" s="31"/>
      <c r="BS39" s="28"/>
      <c r="BT39" s="28"/>
      <c r="BU39" s="31">
        <v>0</v>
      </c>
      <c r="BV39" s="28"/>
      <c r="BW39" s="31">
        <v>0</v>
      </c>
      <c r="BX39" s="31"/>
      <c r="BY39" s="57">
        <f t="shared" si="0"/>
        <v>10000000</v>
      </c>
      <c r="BZ39" s="57">
        <f t="shared" si="0"/>
        <v>0</v>
      </c>
      <c r="CA39" s="31">
        <v>10000000</v>
      </c>
      <c r="CB39" s="28"/>
      <c r="CC39" s="31">
        <v>0</v>
      </c>
      <c r="CD39" s="28"/>
      <c r="CE39" s="31">
        <v>0</v>
      </c>
      <c r="CF39" s="28"/>
      <c r="CG39" s="28"/>
      <c r="CH39" s="28"/>
      <c r="CI39" s="28"/>
      <c r="CJ39" s="28"/>
      <c r="CK39" s="28"/>
      <c r="CL39" s="28"/>
      <c r="CM39" s="31">
        <v>5000000</v>
      </c>
      <c r="CN39" s="28"/>
      <c r="CO39" s="58">
        <f t="shared" si="1"/>
        <v>15000000</v>
      </c>
      <c r="CP39" s="28"/>
      <c r="DE39" s="28"/>
      <c r="DF39" s="28"/>
      <c r="DG39" s="28"/>
      <c r="DH39" s="28"/>
      <c r="DI39" s="28"/>
      <c r="DJ39" s="28"/>
      <c r="DK39" s="28"/>
      <c r="DL39" s="28"/>
    </row>
    <row r="40" spans="61:78" s="30" customFormat="1" ht="12">
      <c r="BI40" s="61"/>
      <c r="BJ40" s="61"/>
      <c r="BK40" s="61"/>
      <c r="BL40" s="61"/>
      <c r="BM40" s="61"/>
      <c r="BN40" s="61"/>
      <c r="BR40" s="61"/>
      <c r="BX40" s="61"/>
      <c r="BY40" s="61"/>
      <c r="BZ40" s="62"/>
    </row>
    <row r="41" spans="61:78" s="30" customFormat="1" ht="12">
      <c r="BI41" s="61"/>
      <c r="BJ41" s="61"/>
      <c r="BK41" s="61"/>
      <c r="BL41" s="61"/>
      <c r="BM41" s="61"/>
      <c r="BN41" s="61"/>
      <c r="BR41" s="61"/>
      <c r="BX41" s="61"/>
      <c r="BY41" s="61"/>
      <c r="BZ41" s="62"/>
    </row>
    <row r="42" spans="61:78" s="30" customFormat="1" ht="12">
      <c r="BI42" s="61"/>
      <c r="BJ42" s="61"/>
      <c r="BK42" s="61"/>
      <c r="BL42" s="61"/>
      <c r="BM42" s="61"/>
      <c r="BN42" s="61"/>
      <c r="BR42" s="61"/>
      <c r="BX42" s="61"/>
      <c r="BY42" s="61"/>
      <c r="BZ42" s="62"/>
    </row>
    <row r="43" spans="61:78" s="30" customFormat="1" ht="12">
      <c r="BI43" s="61"/>
      <c r="BJ43" s="61"/>
      <c r="BK43" s="61"/>
      <c r="BL43" s="61"/>
      <c r="BM43" s="61"/>
      <c r="BN43" s="61"/>
      <c r="BR43" s="61"/>
      <c r="BX43" s="61"/>
      <c r="BY43" s="61"/>
      <c r="BZ43" s="62"/>
    </row>
    <row r="44" spans="61:78" s="30" customFormat="1" ht="12">
      <c r="BI44" s="61"/>
      <c r="BJ44" s="61"/>
      <c r="BK44" s="61"/>
      <c r="BL44" s="61"/>
      <c r="BM44" s="61"/>
      <c r="BN44" s="61"/>
      <c r="BR44" s="61"/>
      <c r="BX44" s="61"/>
      <c r="BY44" s="61"/>
      <c r="BZ44" s="62"/>
    </row>
    <row r="45" spans="61:78" s="30" customFormat="1" ht="12">
      <c r="BI45" s="61"/>
      <c r="BJ45" s="61"/>
      <c r="BK45" s="61"/>
      <c r="BL45" s="61"/>
      <c r="BM45" s="61"/>
      <c r="BN45" s="61"/>
      <c r="BR45" s="61"/>
      <c r="BX45" s="61"/>
      <c r="BY45" s="61"/>
      <c r="BZ45" s="62"/>
    </row>
    <row r="46" spans="61:78" s="30" customFormat="1" ht="12">
      <c r="BI46" s="61"/>
      <c r="BJ46" s="61"/>
      <c r="BK46" s="61"/>
      <c r="BL46" s="61"/>
      <c r="BM46" s="61"/>
      <c r="BN46" s="61"/>
      <c r="BR46" s="61"/>
      <c r="BX46" s="61"/>
      <c r="BY46" s="61"/>
      <c r="BZ46" s="62"/>
    </row>
    <row r="47" spans="61:78" s="30" customFormat="1" ht="12">
      <c r="BI47" s="61"/>
      <c r="BJ47" s="61"/>
      <c r="BK47" s="61"/>
      <c r="BL47" s="61"/>
      <c r="BM47" s="61"/>
      <c r="BN47" s="61"/>
      <c r="BR47" s="61"/>
      <c r="BX47" s="61"/>
      <c r="BY47" s="61"/>
      <c r="BZ47" s="62"/>
    </row>
    <row r="48" spans="61:78" s="30" customFormat="1" ht="12">
      <c r="BI48" s="61"/>
      <c r="BJ48" s="61"/>
      <c r="BK48" s="61"/>
      <c r="BL48" s="61"/>
      <c r="BM48" s="61"/>
      <c r="BN48" s="61"/>
      <c r="BR48" s="61"/>
      <c r="BX48" s="61"/>
      <c r="BY48" s="61"/>
      <c r="BZ48" s="62"/>
    </row>
    <row r="49" spans="61:78" s="30" customFormat="1" ht="12">
      <c r="BI49" s="61"/>
      <c r="BJ49" s="61"/>
      <c r="BK49" s="61"/>
      <c r="BL49" s="61"/>
      <c r="BM49" s="61"/>
      <c r="BN49" s="61"/>
      <c r="BR49" s="61"/>
      <c r="BX49" s="61"/>
      <c r="BY49" s="61"/>
      <c r="BZ49" s="62"/>
    </row>
    <row r="50" spans="61:78" s="30" customFormat="1" ht="12">
      <c r="BI50" s="61"/>
      <c r="BJ50" s="61"/>
      <c r="BK50" s="61"/>
      <c r="BL50" s="61"/>
      <c r="BM50" s="61"/>
      <c r="BN50" s="61"/>
      <c r="BR50" s="61"/>
      <c r="BX50" s="61"/>
      <c r="BY50" s="61"/>
      <c r="BZ50" s="62"/>
    </row>
    <row r="51" spans="61:78" s="30" customFormat="1" ht="12">
      <c r="BI51" s="61"/>
      <c r="BJ51" s="61"/>
      <c r="BK51" s="61"/>
      <c r="BL51" s="61"/>
      <c r="BM51" s="61"/>
      <c r="BN51" s="61"/>
      <c r="BR51" s="61"/>
      <c r="BX51" s="61"/>
      <c r="BY51" s="61"/>
      <c r="BZ51" s="62"/>
    </row>
    <row r="52" spans="61:78" s="30" customFormat="1" ht="12">
      <c r="BI52" s="61"/>
      <c r="BJ52" s="61"/>
      <c r="BK52" s="61"/>
      <c r="BL52" s="61"/>
      <c r="BM52" s="61"/>
      <c r="BN52" s="61"/>
      <c r="BR52" s="61"/>
      <c r="BX52" s="61"/>
      <c r="BY52" s="61"/>
      <c r="BZ52" s="62"/>
    </row>
    <row r="53" spans="61:78" s="30" customFormat="1" ht="12">
      <c r="BI53" s="61"/>
      <c r="BJ53" s="61"/>
      <c r="BK53" s="61"/>
      <c r="BL53" s="61"/>
      <c r="BM53" s="61"/>
      <c r="BN53" s="61"/>
      <c r="BR53" s="61"/>
      <c r="BX53" s="61"/>
      <c r="BY53" s="61"/>
      <c r="BZ53" s="62"/>
    </row>
    <row r="54" spans="61:78" s="30" customFormat="1" ht="12">
      <c r="BI54" s="61"/>
      <c r="BJ54" s="61"/>
      <c r="BK54" s="61"/>
      <c r="BL54" s="61"/>
      <c r="BM54" s="61"/>
      <c r="BN54" s="61"/>
      <c r="BR54" s="61"/>
      <c r="BX54" s="61"/>
      <c r="BY54" s="61"/>
      <c r="BZ54" s="62"/>
    </row>
    <row r="55" spans="61:78" s="30" customFormat="1" ht="12">
      <c r="BI55" s="61"/>
      <c r="BJ55" s="61"/>
      <c r="BK55" s="61"/>
      <c r="BL55" s="61"/>
      <c r="BM55" s="61"/>
      <c r="BN55" s="61"/>
      <c r="BR55" s="61"/>
      <c r="BX55" s="61"/>
      <c r="BY55" s="61"/>
      <c r="BZ55" s="62"/>
    </row>
    <row r="56" spans="61:78" s="30" customFormat="1" ht="12">
      <c r="BI56" s="61"/>
      <c r="BJ56" s="61"/>
      <c r="BK56" s="61"/>
      <c r="BL56" s="61"/>
      <c r="BM56" s="61"/>
      <c r="BN56" s="61"/>
      <c r="BR56" s="61"/>
      <c r="BX56" s="61"/>
      <c r="BY56" s="61"/>
      <c r="BZ56" s="62"/>
    </row>
    <row r="57" spans="61:78" s="30" customFormat="1" ht="12">
      <c r="BI57" s="61"/>
      <c r="BJ57" s="61"/>
      <c r="BK57" s="61"/>
      <c r="BL57" s="61"/>
      <c r="BM57" s="61"/>
      <c r="BN57" s="61"/>
      <c r="BR57" s="61"/>
      <c r="BX57" s="61"/>
      <c r="BY57" s="61"/>
      <c r="BZ57" s="62"/>
    </row>
    <row r="58" spans="61:78" s="30" customFormat="1" ht="12">
      <c r="BI58" s="61"/>
      <c r="BJ58" s="61"/>
      <c r="BK58" s="61"/>
      <c r="BL58" s="61"/>
      <c r="BM58" s="61"/>
      <c r="BN58" s="61"/>
      <c r="BR58" s="61"/>
      <c r="BX58" s="61"/>
      <c r="BY58" s="61"/>
      <c r="BZ58" s="62"/>
    </row>
    <row r="59" spans="61:78" s="30" customFormat="1" ht="12">
      <c r="BI59" s="61"/>
      <c r="BJ59" s="61"/>
      <c r="BK59" s="61"/>
      <c r="BL59" s="61"/>
      <c r="BM59" s="61"/>
      <c r="BN59" s="61"/>
      <c r="BR59" s="61"/>
      <c r="BX59" s="61"/>
      <c r="BY59" s="61"/>
      <c r="BZ59" s="62"/>
    </row>
    <row r="60" spans="61:78" s="30" customFormat="1" ht="12">
      <c r="BI60" s="61"/>
      <c r="BJ60" s="61"/>
      <c r="BK60" s="61"/>
      <c r="BL60" s="61"/>
      <c r="BM60" s="61"/>
      <c r="BN60" s="61"/>
      <c r="BR60" s="61"/>
      <c r="BX60" s="61"/>
      <c r="BY60" s="61"/>
      <c r="BZ60" s="62"/>
    </row>
    <row r="61" spans="61:78" s="30" customFormat="1" ht="12">
      <c r="BI61" s="61"/>
      <c r="BJ61" s="61"/>
      <c r="BK61" s="61"/>
      <c r="BL61" s="61"/>
      <c r="BM61" s="61"/>
      <c r="BN61" s="61"/>
      <c r="BR61" s="61"/>
      <c r="BX61" s="61"/>
      <c r="BY61" s="61"/>
      <c r="BZ61" s="62"/>
    </row>
    <row r="62" spans="61:78" s="30" customFormat="1" ht="12">
      <c r="BI62" s="61"/>
      <c r="BJ62" s="61"/>
      <c r="BK62" s="61"/>
      <c r="BL62" s="61"/>
      <c r="BM62" s="61"/>
      <c r="BN62" s="61"/>
      <c r="BR62" s="61"/>
      <c r="BX62" s="61"/>
      <c r="BY62" s="61"/>
      <c r="BZ62" s="62"/>
    </row>
    <row r="63" spans="61:78" s="30" customFormat="1" ht="12">
      <c r="BI63" s="61"/>
      <c r="BJ63" s="61"/>
      <c r="BK63" s="61"/>
      <c r="BL63" s="61"/>
      <c r="BM63" s="61"/>
      <c r="BN63" s="61"/>
      <c r="BR63" s="61"/>
      <c r="BX63" s="61"/>
      <c r="BY63" s="61"/>
      <c r="BZ63" s="62"/>
    </row>
    <row r="64" spans="61:78" s="30" customFormat="1" ht="12">
      <c r="BI64" s="61"/>
      <c r="BJ64" s="61"/>
      <c r="BK64" s="61"/>
      <c r="BL64" s="61"/>
      <c r="BM64" s="61"/>
      <c r="BN64" s="61"/>
      <c r="BR64" s="61"/>
      <c r="BX64" s="61"/>
      <c r="BY64" s="61"/>
      <c r="BZ64" s="62"/>
    </row>
    <row r="65" spans="61:78" s="30" customFormat="1" ht="12">
      <c r="BI65" s="61"/>
      <c r="BJ65" s="61"/>
      <c r="BK65" s="61"/>
      <c r="BL65" s="61"/>
      <c r="BM65" s="61"/>
      <c r="BN65" s="61"/>
      <c r="BR65" s="61"/>
      <c r="BX65" s="61"/>
      <c r="BY65" s="61"/>
      <c r="BZ65" s="62"/>
    </row>
    <row r="66" spans="61:78" s="30" customFormat="1" ht="12">
      <c r="BI66" s="61"/>
      <c r="BJ66" s="61"/>
      <c r="BK66" s="61"/>
      <c r="BL66" s="61"/>
      <c r="BM66" s="61"/>
      <c r="BN66" s="61"/>
      <c r="BR66" s="61"/>
      <c r="BX66" s="61"/>
      <c r="BY66" s="61"/>
      <c r="BZ66" s="62"/>
    </row>
    <row r="67" spans="61:78" s="30" customFormat="1" ht="12">
      <c r="BI67" s="61"/>
      <c r="BJ67" s="61"/>
      <c r="BK67" s="61"/>
      <c r="BL67" s="61"/>
      <c r="BM67" s="61"/>
      <c r="BN67" s="61"/>
      <c r="BR67" s="61"/>
      <c r="BX67" s="61"/>
      <c r="BY67" s="61"/>
      <c r="BZ67" s="62"/>
    </row>
    <row r="68" spans="61:78" s="30" customFormat="1" ht="12">
      <c r="BI68" s="61"/>
      <c r="BJ68" s="61"/>
      <c r="BK68" s="61"/>
      <c r="BL68" s="61"/>
      <c r="BM68" s="61"/>
      <c r="BN68" s="61"/>
      <c r="BR68" s="61"/>
      <c r="BX68" s="61"/>
      <c r="BY68" s="61"/>
      <c r="BZ68" s="62"/>
    </row>
    <row r="69" spans="61:78" s="30" customFormat="1" ht="12">
      <c r="BI69" s="61"/>
      <c r="BJ69" s="61"/>
      <c r="BK69" s="61"/>
      <c r="BL69" s="61"/>
      <c r="BM69" s="61"/>
      <c r="BN69" s="61"/>
      <c r="BR69" s="61"/>
      <c r="BX69" s="61"/>
      <c r="BY69" s="61"/>
      <c r="BZ69" s="62"/>
    </row>
    <row r="70" spans="61:78" s="30" customFormat="1" ht="12">
      <c r="BI70" s="61"/>
      <c r="BJ70" s="61"/>
      <c r="BK70" s="61"/>
      <c r="BL70" s="61"/>
      <c r="BM70" s="61"/>
      <c r="BN70" s="61"/>
      <c r="BR70" s="61"/>
      <c r="BX70" s="61"/>
      <c r="BY70" s="61"/>
      <c r="BZ70" s="62"/>
    </row>
    <row r="71" spans="61:78" s="30" customFormat="1" ht="12">
      <c r="BI71" s="61"/>
      <c r="BJ71" s="61"/>
      <c r="BK71" s="61"/>
      <c r="BL71" s="61"/>
      <c r="BM71" s="61"/>
      <c r="BN71" s="61"/>
      <c r="BR71" s="61"/>
      <c r="BX71" s="61"/>
      <c r="BY71" s="61"/>
      <c r="BZ71" s="62"/>
    </row>
    <row r="72" spans="61:78" s="30" customFormat="1" ht="12">
      <c r="BI72" s="61"/>
      <c r="BJ72" s="61"/>
      <c r="BK72" s="61"/>
      <c r="BL72" s="61"/>
      <c r="BM72" s="61"/>
      <c r="BN72" s="61"/>
      <c r="BR72" s="61"/>
      <c r="BX72" s="61"/>
      <c r="BY72" s="61"/>
      <c r="BZ72" s="62"/>
    </row>
    <row r="73" spans="61:78" s="30" customFormat="1" ht="12">
      <c r="BI73" s="61"/>
      <c r="BJ73" s="61"/>
      <c r="BK73" s="61"/>
      <c r="BL73" s="61"/>
      <c r="BM73" s="61"/>
      <c r="BN73" s="61"/>
      <c r="BR73" s="61"/>
      <c r="BX73" s="61"/>
      <c r="BY73" s="61"/>
      <c r="BZ73" s="62"/>
    </row>
    <row r="74" spans="61:78" s="30" customFormat="1" ht="12">
      <c r="BI74" s="61"/>
      <c r="BJ74" s="61"/>
      <c r="BK74" s="61"/>
      <c r="BL74" s="61"/>
      <c r="BM74" s="61"/>
      <c r="BN74" s="61"/>
      <c r="BR74" s="61"/>
      <c r="BX74" s="61"/>
      <c r="BY74" s="61"/>
      <c r="BZ74" s="62"/>
    </row>
    <row r="75" spans="61:78" s="30" customFormat="1" ht="12">
      <c r="BI75" s="61"/>
      <c r="BJ75" s="61"/>
      <c r="BK75" s="61"/>
      <c r="BL75" s="61"/>
      <c r="BM75" s="61"/>
      <c r="BN75" s="61"/>
      <c r="BR75" s="61"/>
      <c r="BX75" s="61"/>
      <c r="BY75" s="61"/>
      <c r="BZ75" s="62"/>
    </row>
    <row r="76" spans="61:78" s="30" customFormat="1" ht="12">
      <c r="BI76" s="61"/>
      <c r="BJ76" s="61"/>
      <c r="BK76" s="61"/>
      <c r="BL76" s="61"/>
      <c r="BM76" s="61"/>
      <c r="BN76" s="61"/>
      <c r="BR76" s="61"/>
      <c r="BX76" s="61"/>
      <c r="BY76" s="61"/>
      <c r="BZ76" s="62"/>
    </row>
    <row r="77" spans="61:78" s="30" customFormat="1" ht="12">
      <c r="BI77" s="61"/>
      <c r="BJ77" s="61"/>
      <c r="BK77" s="61"/>
      <c r="BL77" s="61"/>
      <c r="BM77" s="61"/>
      <c r="BN77" s="61"/>
      <c r="BR77" s="61"/>
      <c r="BX77" s="61"/>
      <c r="BY77" s="61"/>
      <c r="BZ77" s="62"/>
    </row>
    <row r="78" spans="61:78" s="30" customFormat="1" ht="12">
      <c r="BI78" s="61"/>
      <c r="BJ78" s="61"/>
      <c r="BK78" s="61"/>
      <c r="BL78" s="61"/>
      <c r="BM78" s="61"/>
      <c r="BN78" s="61"/>
      <c r="BR78" s="61"/>
      <c r="BX78" s="61"/>
      <c r="BY78" s="61"/>
      <c r="BZ78" s="62"/>
    </row>
    <row r="79" spans="61:78" s="30" customFormat="1" ht="12">
      <c r="BI79" s="61"/>
      <c r="BJ79" s="61"/>
      <c r="BK79" s="61"/>
      <c r="BL79" s="61"/>
      <c r="BM79" s="61"/>
      <c r="BN79" s="61"/>
      <c r="BR79" s="61"/>
      <c r="BX79" s="61"/>
      <c r="BY79" s="61"/>
      <c r="BZ79" s="62"/>
    </row>
    <row r="80" spans="61:78" s="30" customFormat="1" ht="12">
      <c r="BI80" s="61"/>
      <c r="BJ80" s="61"/>
      <c r="BK80" s="61"/>
      <c r="BL80" s="61"/>
      <c r="BM80" s="61"/>
      <c r="BN80" s="61"/>
      <c r="BR80" s="61"/>
      <c r="BX80" s="61"/>
      <c r="BY80" s="61"/>
      <c r="BZ80" s="62"/>
    </row>
    <row r="81" spans="61:78" s="30" customFormat="1" ht="12">
      <c r="BI81" s="61"/>
      <c r="BJ81" s="61"/>
      <c r="BK81" s="61"/>
      <c r="BL81" s="61"/>
      <c r="BM81" s="61"/>
      <c r="BN81" s="61"/>
      <c r="BR81" s="61"/>
      <c r="BX81" s="61"/>
      <c r="BY81" s="61"/>
      <c r="BZ81" s="62"/>
    </row>
    <row r="82" spans="61:78" s="30" customFormat="1" ht="12">
      <c r="BI82" s="61"/>
      <c r="BJ82" s="61"/>
      <c r="BK82" s="61"/>
      <c r="BL82" s="61"/>
      <c r="BM82" s="61"/>
      <c r="BN82" s="61"/>
      <c r="BR82" s="61"/>
      <c r="BX82" s="61"/>
      <c r="BY82" s="61"/>
      <c r="BZ82" s="62"/>
    </row>
    <row r="83" spans="61:78" s="30" customFormat="1" ht="12">
      <c r="BI83" s="61"/>
      <c r="BJ83" s="61"/>
      <c r="BK83" s="61"/>
      <c r="BL83" s="61"/>
      <c r="BM83" s="61"/>
      <c r="BN83" s="61"/>
      <c r="BR83" s="61"/>
      <c r="BX83" s="61"/>
      <c r="BY83" s="61"/>
      <c r="BZ83" s="62"/>
    </row>
    <row r="84" spans="61:78" s="30" customFormat="1" ht="12">
      <c r="BI84" s="61"/>
      <c r="BJ84" s="61"/>
      <c r="BK84" s="61"/>
      <c r="BL84" s="61"/>
      <c r="BM84" s="61"/>
      <c r="BN84" s="61"/>
      <c r="BR84" s="61"/>
      <c r="BX84" s="61"/>
      <c r="BY84" s="61"/>
      <c r="BZ84" s="62"/>
    </row>
    <row r="85" spans="61:78" s="30" customFormat="1" ht="12">
      <c r="BI85" s="61"/>
      <c r="BJ85" s="61"/>
      <c r="BK85" s="61"/>
      <c r="BL85" s="61"/>
      <c r="BM85" s="61"/>
      <c r="BN85" s="61"/>
      <c r="BR85" s="61"/>
      <c r="BX85" s="61"/>
      <c r="BY85" s="61"/>
      <c r="BZ85" s="62"/>
    </row>
    <row r="86" spans="61:78" s="30" customFormat="1" ht="12">
      <c r="BI86" s="61"/>
      <c r="BJ86" s="61"/>
      <c r="BK86" s="61"/>
      <c r="BL86" s="61"/>
      <c r="BM86" s="61"/>
      <c r="BN86" s="61"/>
      <c r="BR86" s="61"/>
      <c r="BX86" s="61"/>
      <c r="BY86" s="61"/>
      <c r="BZ86" s="62"/>
    </row>
    <row r="87" spans="61:78" s="30" customFormat="1" ht="12">
      <c r="BI87" s="61"/>
      <c r="BJ87" s="61"/>
      <c r="BK87" s="61"/>
      <c r="BL87" s="61"/>
      <c r="BM87" s="61"/>
      <c r="BN87" s="61"/>
      <c r="BR87" s="61"/>
      <c r="BX87" s="61"/>
      <c r="BY87" s="61"/>
      <c r="BZ87" s="62"/>
    </row>
    <row r="88" spans="61:78" s="30" customFormat="1" ht="12">
      <c r="BI88" s="61"/>
      <c r="BJ88" s="61"/>
      <c r="BK88" s="61"/>
      <c r="BL88" s="61"/>
      <c r="BM88" s="61"/>
      <c r="BN88" s="61"/>
      <c r="BR88" s="61"/>
      <c r="BX88" s="61"/>
      <c r="BY88" s="61"/>
      <c r="BZ88" s="62"/>
    </row>
    <row r="89" spans="61:78" s="30" customFormat="1" ht="12">
      <c r="BI89" s="61"/>
      <c r="BJ89" s="61"/>
      <c r="BK89" s="61"/>
      <c r="BL89" s="61"/>
      <c r="BM89" s="61"/>
      <c r="BN89" s="61"/>
      <c r="BR89" s="61"/>
      <c r="BX89" s="61"/>
      <c r="BY89" s="61"/>
      <c r="BZ89" s="62"/>
    </row>
    <row r="90" spans="61:78" s="30" customFormat="1" ht="12">
      <c r="BI90" s="61"/>
      <c r="BJ90" s="61"/>
      <c r="BK90" s="61"/>
      <c r="BL90" s="61"/>
      <c r="BM90" s="61"/>
      <c r="BN90" s="61"/>
      <c r="BR90" s="61"/>
      <c r="BX90" s="61"/>
      <c r="BY90" s="61"/>
      <c r="BZ90" s="62"/>
    </row>
    <row r="91" spans="61:78" s="30" customFormat="1" ht="12">
      <c r="BI91" s="61"/>
      <c r="BJ91" s="61"/>
      <c r="BK91" s="61"/>
      <c r="BL91" s="61"/>
      <c r="BM91" s="61"/>
      <c r="BN91" s="61"/>
      <c r="BR91" s="61"/>
      <c r="BX91" s="61"/>
      <c r="BY91" s="61"/>
      <c r="BZ91" s="62"/>
    </row>
    <row r="92" spans="61:78" s="30" customFormat="1" ht="12">
      <c r="BI92" s="61"/>
      <c r="BJ92" s="61"/>
      <c r="BK92" s="61"/>
      <c r="BL92" s="61"/>
      <c r="BM92" s="61"/>
      <c r="BN92" s="61"/>
      <c r="BR92" s="61"/>
      <c r="BX92" s="61"/>
      <c r="BY92" s="61"/>
      <c r="BZ92" s="62"/>
    </row>
    <row r="93" spans="61:78" s="30" customFormat="1" ht="12">
      <c r="BI93" s="61"/>
      <c r="BJ93" s="61"/>
      <c r="BK93" s="61"/>
      <c r="BL93" s="61"/>
      <c r="BM93" s="61"/>
      <c r="BN93" s="61"/>
      <c r="BR93" s="61"/>
      <c r="BX93" s="61"/>
      <c r="BY93" s="61"/>
      <c r="BZ93" s="62"/>
    </row>
    <row r="94" spans="61:78" s="30" customFormat="1" ht="12">
      <c r="BI94" s="61"/>
      <c r="BJ94" s="61"/>
      <c r="BK94" s="61"/>
      <c r="BL94" s="61"/>
      <c r="BM94" s="61"/>
      <c r="BN94" s="61"/>
      <c r="BR94" s="61"/>
      <c r="BX94" s="61"/>
      <c r="BY94" s="61"/>
      <c r="BZ94" s="62"/>
    </row>
    <row r="95" spans="61:78" s="30" customFormat="1" ht="12">
      <c r="BI95" s="61"/>
      <c r="BJ95" s="61"/>
      <c r="BK95" s="61"/>
      <c r="BL95" s="61"/>
      <c r="BM95" s="61"/>
      <c r="BN95" s="61"/>
      <c r="BR95" s="61"/>
      <c r="BX95" s="61"/>
      <c r="BY95" s="61"/>
      <c r="BZ95" s="62"/>
    </row>
    <row r="96" spans="61:78" s="30" customFormat="1" ht="12">
      <c r="BI96" s="61"/>
      <c r="BJ96" s="61"/>
      <c r="BK96" s="61"/>
      <c r="BL96" s="61"/>
      <c r="BM96" s="61"/>
      <c r="BN96" s="61"/>
      <c r="BR96" s="61"/>
      <c r="BX96" s="61"/>
      <c r="BY96" s="61"/>
      <c r="BZ96" s="62"/>
    </row>
    <row r="97" spans="61:78" s="30" customFormat="1" ht="12">
      <c r="BI97" s="61"/>
      <c r="BJ97" s="61"/>
      <c r="BK97" s="61"/>
      <c r="BL97" s="61"/>
      <c r="BM97" s="61"/>
      <c r="BN97" s="61"/>
      <c r="BR97" s="61"/>
      <c r="BX97" s="61"/>
      <c r="BY97" s="61"/>
      <c r="BZ97" s="62"/>
    </row>
    <row r="98" spans="61:78" s="30" customFormat="1" ht="12">
      <c r="BI98" s="61"/>
      <c r="BJ98" s="61"/>
      <c r="BK98" s="61"/>
      <c r="BL98" s="61"/>
      <c r="BM98" s="61"/>
      <c r="BN98" s="61"/>
      <c r="BR98" s="61"/>
      <c r="BX98" s="61"/>
      <c r="BY98" s="61"/>
      <c r="BZ98" s="62"/>
    </row>
    <row r="99" spans="61:78" s="30" customFormat="1" ht="12">
      <c r="BI99" s="61"/>
      <c r="BJ99" s="61"/>
      <c r="BK99" s="61"/>
      <c r="BL99" s="61"/>
      <c r="BM99" s="61"/>
      <c r="BN99" s="61"/>
      <c r="BR99" s="61"/>
      <c r="BX99" s="61"/>
      <c r="BY99" s="61"/>
      <c r="BZ99" s="62"/>
    </row>
    <row r="100" spans="61:78" s="30" customFormat="1" ht="12">
      <c r="BI100" s="61"/>
      <c r="BJ100" s="61"/>
      <c r="BK100" s="61"/>
      <c r="BL100" s="61"/>
      <c r="BM100" s="61"/>
      <c r="BN100" s="61"/>
      <c r="BR100" s="61"/>
      <c r="BX100" s="61"/>
      <c r="BY100" s="61"/>
      <c r="BZ100" s="62"/>
    </row>
    <row r="101" spans="61:78" s="30" customFormat="1" ht="12">
      <c r="BI101" s="61"/>
      <c r="BJ101" s="61"/>
      <c r="BK101" s="61"/>
      <c r="BL101" s="61"/>
      <c r="BM101" s="61"/>
      <c r="BN101" s="61"/>
      <c r="BR101" s="61"/>
      <c r="BX101" s="61"/>
      <c r="BY101" s="61"/>
      <c r="BZ101" s="62"/>
    </row>
    <row r="102" spans="61:78" s="30" customFormat="1" ht="12">
      <c r="BI102" s="61"/>
      <c r="BJ102" s="61"/>
      <c r="BK102" s="61"/>
      <c r="BL102" s="61"/>
      <c r="BM102" s="61"/>
      <c r="BN102" s="61"/>
      <c r="BR102" s="61"/>
      <c r="BX102" s="61"/>
      <c r="BY102" s="61"/>
      <c r="BZ102" s="62"/>
    </row>
    <row r="103" spans="61:78" s="30" customFormat="1" ht="12">
      <c r="BI103" s="61"/>
      <c r="BJ103" s="61"/>
      <c r="BK103" s="61"/>
      <c r="BL103" s="61"/>
      <c r="BM103" s="61"/>
      <c r="BN103" s="61"/>
      <c r="BR103" s="61"/>
      <c r="BX103" s="61"/>
      <c r="BY103" s="61"/>
      <c r="BZ103" s="62"/>
    </row>
    <row r="104" spans="61:78" s="30" customFormat="1" ht="12">
      <c r="BI104" s="61"/>
      <c r="BJ104" s="61"/>
      <c r="BK104" s="61"/>
      <c r="BL104" s="61"/>
      <c r="BM104" s="61"/>
      <c r="BN104" s="61"/>
      <c r="BR104" s="61"/>
      <c r="BX104" s="61"/>
      <c r="BY104" s="61"/>
      <c r="BZ104" s="62"/>
    </row>
    <row r="105" spans="61:78" s="30" customFormat="1" ht="12">
      <c r="BI105" s="61"/>
      <c r="BJ105" s="61"/>
      <c r="BK105" s="61"/>
      <c r="BL105" s="61"/>
      <c r="BM105" s="61"/>
      <c r="BN105" s="61"/>
      <c r="BR105" s="61"/>
      <c r="BX105" s="61"/>
      <c r="BY105" s="61"/>
      <c r="BZ105" s="62"/>
    </row>
    <row r="106" spans="61:78" s="30" customFormat="1" ht="12">
      <c r="BI106" s="61"/>
      <c r="BJ106" s="61"/>
      <c r="BK106" s="61"/>
      <c r="BL106" s="61"/>
      <c r="BM106" s="61"/>
      <c r="BN106" s="61"/>
      <c r="BR106" s="61"/>
      <c r="BX106" s="61"/>
      <c r="BY106" s="61"/>
      <c r="BZ106" s="62"/>
    </row>
    <row r="107" spans="61:78" s="30" customFormat="1" ht="12">
      <c r="BI107" s="61"/>
      <c r="BJ107" s="61"/>
      <c r="BK107" s="61"/>
      <c r="BL107" s="61"/>
      <c r="BM107" s="61"/>
      <c r="BN107" s="61"/>
      <c r="BR107" s="61"/>
      <c r="BX107" s="61"/>
      <c r="BY107" s="61"/>
      <c r="BZ107" s="62"/>
    </row>
    <row r="108" spans="61:78" s="30" customFormat="1" ht="12">
      <c r="BI108" s="61"/>
      <c r="BJ108" s="61"/>
      <c r="BK108" s="61"/>
      <c r="BL108" s="61"/>
      <c r="BM108" s="61"/>
      <c r="BN108" s="61"/>
      <c r="BR108" s="61"/>
      <c r="BX108" s="61"/>
      <c r="BY108" s="61"/>
      <c r="BZ108" s="62"/>
    </row>
    <row r="109" spans="61:78" s="30" customFormat="1" ht="12">
      <c r="BI109" s="61"/>
      <c r="BJ109" s="61"/>
      <c r="BK109" s="61"/>
      <c r="BL109" s="61"/>
      <c r="BM109" s="61"/>
      <c r="BN109" s="61"/>
      <c r="BR109" s="61"/>
      <c r="BX109" s="61"/>
      <c r="BY109" s="61"/>
      <c r="BZ109" s="62"/>
    </row>
    <row r="110" spans="61:78" s="30" customFormat="1" ht="12">
      <c r="BI110" s="61"/>
      <c r="BJ110" s="61"/>
      <c r="BK110" s="61"/>
      <c r="BL110" s="61"/>
      <c r="BM110" s="61"/>
      <c r="BN110" s="61"/>
      <c r="BR110" s="61"/>
      <c r="BX110" s="61"/>
      <c r="BY110" s="61"/>
      <c r="BZ110" s="62"/>
    </row>
    <row r="111" spans="61:78" s="30" customFormat="1" ht="12">
      <c r="BI111" s="61"/>
      <c r="BJ111" s="61"/>
      <c r="BK111" s="61"/>
      <c r="BL111" s="61"/>
      <c r="BM111" s="61"/>
      <c r="BN111" s="61"/>
      <c r="BR111" s="61"/>
      <c r="BX111" s="61"/>
      <c r="BY111" s="61"/>
      <c r="BZ111" s="62"/>
    </row>
    <row r="112" spans="61:78" s="30" customFormat="1" ht="12">
      <c r="BI112" s="61"/>
      <c r="BJ112" s="61"/>
      <c r="BK112" s="61"/>
      <c r="BL112" s="61"/>
      <c r="BM112" s="61"/>
      <c r="BN112" s="61"/>
      <c r="BR112" s="61"/>
      <c r="BX112" s="61"/>
      <c r="BY112" s="61"/>
      <c r="BZ112" s="62"/>
    </row>
    <row r="113" spans="61:78" s="30" customFormat="1" ht="12">
      <c r="BI113" s="61"/>
      <c r="BJ113" s="61"/>
      <c r="BK113" s="61"/>
      <c r="BL113" s="61"/>
      <c r="BM113" s="61"/>
      <c r="BN113" s="61"/>
      <c r="BR113" s="61"/>
      <c r="BX113" s="61"/>
      <c r="BY113" s="61"/>
      <c r="BZ113" s="62"/>
    </row>
    <row r="114" spans="61:78" s="30" customFormat="1" ht="12">
      <c r="BI114" s="61"/>
      <c r="BJ114" s="61"/>
      <c r="BK114" s="61"/>
      <c r="BL114" s="61"/>
      <c r="BM114" s="61"/>
      <c r="BN114" s="61"/>
      <c r="BR114" s="61"/>
      <c r="BX114" s="61"/>
      <c r="BY114" s="61"/>
      <c r="BZ114" s="62"/>
    </row>
    <row r="115" spans="61:78" s="30" customFormat="1" ht="12">
      <c r="BI115" s="61"/>
      <c r="BJ115" s="61"/>
      <c r="BK115" s="61"/>
      <c r="BL115" s="61"/>
      <c r="BM115" s="61"/>
      <c r="BN115" s="61"/>
      <c r="BR115" s="61"/>
      <c r="BX115" s="61"/>
      <c r="BY115" s="61"/>
      <c r="BZ115" s="62"/>
    </row>
    <row r="116" spans="61:78" s="30" customFormat="1" ht="12">
      <c r="BI116" s="61"/>
      <c r="BJ116" s="61"/>
      <c r="BK116" s="61"/>
      <c r="BL116" s="61"/>
      <c r="BM116" s="61"/>
      <c r="BN116" s="61"/>
      <c r="BR116" s="61"/>
      <c r="BX116" s="61"/>
      <c r="BY116" s="61"/>
      <c r="BZ116" s="62"/>
    </row>
    <row r="117" spans="61:78" s="30" customFormat="1" ht="12">
      <c r="BI117" s="61"/>
      <c r="BJ117" s="61"/>
      <c r="BK117" s="61"/>
      <c r="BL117" s="61"/>
      <c r="BM117" s="61"/>
      <c r="BN117" s="61"/>
      <c r="BR117" s="61"/>
      <c r="BX117" s="61"/>
      <c r="BY117" s="61"/>
      <c r="BZ117" s="62"/>
    </row>
    <row r="118" spans="61:78" s="30" customFormat="1" ht="12">
      <c r="BI118" s="61"/>
      <c r="BJ118" s="61"/>
      <c r="BK118" s="61"/>
      <c r="BL118" s="61"/>
      <c r="BM118" s="61"/>
      <c r="BN118" s="61"/>
      <c r="BR118" s="61"/>
      <c r="BX118" s="61"/>
      <c r="BY118" s="61"/>
      <c r="BZ118" s="62"/>
    </row>
    <row r="119" spans="61:78" s="30" customFormat="1" ht="12">
      <c r="BI119" s="61"/>
      <c r="BJ119" s="61"/>
      <c r="BK119" s="61"/>
      <c r="BL119" s="61"/>
      <c r="BM119" s="61"/>
      <c r="BN119" s="61"/>
      <c r="BR119" s="61"/>
      <c r="BX119" s="61"/>
      <c r="BY119" s="61"/>
      <c r="BZ119" s="62"/>
    </row>
    <row r="120" spans="61:78" s="30" customFormat="1" ht="12">
      <c r="BI120" s="61"/>
      <c r="BJ120" s="61"/>
      <c r="BK120" s="61"/>
      <c r="BL120" s="61"/>
      <c r="BM120" s="61"/>
      <c r="BN120" s="61"/>
      <c r="BR120" s="61"/>
      <c r="BX120" s="61"/>
      <c r="BY120" s="61"/>
      <c r="BZ120" s="62"/>
    </row>
    <row r="121" spans="61:78" s="30" customFormat="1" ht="12">
      <c r="BI121" s="61"/>
      <c r="BJ121" s="61"/>
      <c r="BK121" s="61"/>
      <c r="BL121" s="61"/>
      <c r="BM121" s="61"/>
      <c r="BN121" s="61"/>
      <c r="BR121" s="61"/>
      <c r="BX121" s="61"/>
      <c r="BY121" s="61"/>
      <c r="BZ121" s="62"/>
    </row>
    <row r="122" spans="61:78" s="30" customFormat="1" ht="12">
      <c r="BI122" s="61"/>
      <c r="BJ122" s="61"/>
      <c r="BK122" s="61"/>
      <c r="BL122" s="61"/>
      <c r="BM122" s="61"/>
      <c r="BN122" s="61"/>
      <c r="BR122" s="61"/>
      <c r="BX122" s="61"/>
      <c r="BY122" s="61"/>
      <c r="BZ122" s="62"/>
    </row>
    <row r="123" spans="61:78" s="30" customFormat="1" ht="12">
      <c r="BI123" s="61"/>
      <c r="BJ123" s="61"/>
      <c r="BK123" s="61"/>
      <c r="BL123" s="61"/>
      <c r="BM123" s="61"/>
      <c r="BN123" s="61"/>
      <c r="BR123" s="61"/>
      <c r="BX123" s="61"/>
      <c r="BY123" s="61"/>
      <c r="BZ123" s="62"/>
    </row>
    <row r="124" spans="61:78" s="30" customFormat="1" ht="12">
      <c r="BI124" s="61"/>
      <c r="BJ124" s="61"/>
      <c r="BK124" s="61"/>
      <c r="BL124" s="61"/>
      <c r="BM124" s="61"/>
      <c r="BN124" s="61"/>
      <c r="BR124" s="61"/>
      <c r="BX124" s="61"/>
      <c r="BY124" s="61"/>
      <c r="BZ124" s="62"/>
    </row>
    <row r="125" spans="61:78" s="30" customFormat="1" ht="12">
      <c r="BI125" s="61"/>
      <c r="BJ125" s="61"/>
      <c r="BK125" s="61"/>
      <c r="BL125" s="61"/>
      <c r="BM125" s="61"/>
      <c r="BN125" s="61"/>
      <c r="BR125" s="61"/>
      <c r="BX125" s="61"/>
      <c r="BY125" s="61"/>
      <c r="BZ125" s="62"/>
    </row>
    <row r="126" spans="61:78" s="30" customFormat="1" ht="12">
      <c r="BI126" s="61"/>
      <c r="BJ126" s="61"/>
      <c r="BK126" s="61"/>
      <c r="BL126" s="61"/>
      <c r="BM126" s="61"/>
      <c r="BN126" s="61"/>
      <c r="BR126" s="61"/>
      <c r="BX126" s="61"/>
      <c r="BY126" s="61"/>
      <c r="BZ126" s="62"/>
    </row>
    <row r="127" spans="61:78" s="30" customFormat="1" ht="12">
      <c r="BI127" s="61"/>
      <c r="BJ127" s="61"/>
      <c r="BK127" s="61"/>
      <c r="BL127" s="61"/>
      <c r="BM127" s="61"/>
      <c r="BN127" s="61"/>
      <c r="BR127" s="61"/>
      <c r="BX127" s="61"/>
      <c r="BY127" s="61"/>
      <c r="BZ127" s="62"/>
    </row>
    <row r="128" spans="61:78" s="30" customFormat="1" ht="12">
      <c r="BI128" s="61"/>
      <c r="BJ128" s="61"/>
      <c r="BK128" s="61"/>
      <c r="BL128" s="61"/>
      <c r="BM128" s="61"/>
      <c r="BN128" s="61"/>
      <c r="BR128" s="61"/>
      <c r="BX128" s="61"/>
      <c r="BY128" s="61"/>
      <c r="BZ128" s="62"/>
    </row>
    <row r="129" spans="61:78" s="30" customFormat="1" ht="12">
      <c r="BI129" s="61"/>
      <c r="BJ129" s="61"/>
      <c r="BK129" s="61"/>
      <c r="BL129" s="61"/>
      <c r="BM129" s="61"/>
      <c r="BN129" s="61"/>
      <c r="BR129" s="61"/>
      <c r="BX129" s="61"/>
      <c r="BY129" s="61"/>
      <c r="BZ129" s="62"/>
    </row>
    <row r="130" spans="61:78" s="30" customFormat="1" ht="12">
      <c r="BI130" s="61"/>
      <c r="BJ130" s="61"/>
      <c r="BK130" s="61"/>
      <c r="BL130" s="61"/>
      <c r="BM130" s="61"/>
      <c r="BN130" s="61"/>
      <c r="BR130" s="61"/>
      <c r="BX130" s="61"/>
      <c r="BY130" s="61"/>
      <c r="BZ130" s="62"/>
    </row>
    <row r="131" spans="61:78" s="30" customFormat="1" ht="12">
      <c r="BI131" s="61"/>
      <c r="BJ131" s="61"/>
      <c r="BK131" s="61"/>
      <c r="BL131" s="61"/>
      <c r="BM131" s="61"/>
      <c r="BN131" s="61"/>
      <c r="BR131" s="61"/>
      <c r="BX131" s="61"/>
      <c r="BY131" s="61"/>
      <c r="BZ131" s="62"/>
    </row>
    <row r="132" spans="61:78" s="30" customFormat="1" ht="12">
      <c r="BI132" s="61"/>
      <c r="BJ132" s="61"/>
      <c r="BK132" s="61"/>
      <c r="BL132" s="61"/>
      <c r="BM132" s="61"/>
      <c r="BN132" s="61"/>
      <c r="BR132" s="61"/>
      <c r="BX132" s="61"/>
      <c r="BY132" s="61"/>
      <c r="BZ132" s="62"/>
    </row>
    <row r="133" spans="61:78" s="30" customFormat="1" ht="12">
      <c r="BI133" s="61"/>
      <c r="BJ133" s="61"/>
      <c r="BK133" s="61"/>
      <c r="BL133" s="61"/>
      <c r="BM133" s="61"/>
      <c r="BN133" s="61"/>
      <c r="BR133" s="61"/>
      <c r="BX133" s="61"/>
      <c r="BY133" s="61"/>
      <c r="BZ133" s="62"/>
    </row>
    <row r="134" spans="61:78" s="30" customFormat="1" ht="12">
      <c r="BI134" s="61"/>
      <c r="BJ134" s="61"/>
      <c r="BK134" s="61"/>
      <c r="BL134" s="61"/>
      <c r="BM134" s="61"/>
      <c r="BN134" s="61"/>
      <c r="BR134" s="61"/>
      <c r="BX134" s="61"/>
      <c r="BY134" s="61"/>
      <c r="BZ134" s="62"/>
    </row>
    <row r="135" spans="61:78" s="30" customFormat="1" ht="12">
      <c r="BI135" s="61"/>
      <c r="BJ135" s="61"/>
      <c r="BK135" s="61"/>
      <c r="BL135" s="61"/>
      <c r="BM135" s="61"/>
      <c r="BN135" s="61"/>
      <c r="BR135" s="61"/>
      <c r="BX135" s="61"/>
      <c r="BY135" s="61"/>
      <c r="BZ135" s="62"/>
    </row>
    <row r="136" spans="61:78" s="30" customFormat="1" ht="12">
      <c r="BI136" s="61"/>
      <c r="BJ136" s="61"/>
      <c r="BK136" s="61"/>
      <c r="BL136" s="61"/>
      <c r="BM136" s="61"/>
      <c r="BN136" s="61"/>
      <c r="BR136" s="61"/>
      <c r="BX136" s="61"/>
      <c r="BY136" s="61"/>
      <c r="BZ136" s="62"/>
    </row>
    <row r="137" spans="61:78" s="30" customFormat="1" ht="12">
      <c r="BI137" s="61"/>
      <c r="BJ137" s="61"/>
      <c r="BK137" s="61"/>
      <c r="BL137" s="61"/>
      <c r="BM137" s="61"/>
      <c r="BN137" s="61"/>
      <c r="BR137" s="61"/>
      <c r="BX137" s="61"/>
      <c r="BY137" s="61"/>
      <c r="BZ137" s="62"/>
    </row>
    <row r="138" spans="61:78" s="30" customFormat="1" ht="12">
      <c r="BI138" s="61"/>
      <c r="BJ138" s="61"/>
      <c r="BK138" s="61"/>
      <c r="BL138" s="61"/>
      <c r="BM138" s="61"/>
      <c r="BN138" s="61"/>
      <c r="BR138" s="61"/>
      <c r="BX138" s="61"/>
      <c r="BY138" s="61"/>
      <c r="BZ138" s="62"/>
    </row>
    <row r="139" spans="61:78" s="30" customFormat="1" ht="12">
      <c r="BI139" s="61"/>
      <c r="BJ139" s="61"/>
      <c r="BK139" s="61"/>
      <c r="BL139" s="61"/>
      <c r="BM139" s="61"/>
      <c r="BN139" s="61"/>
      <c r="BR139" s="61"/>
      <c r="BX139" s="61"/>
      <c r="BY139" s="61"/>
      <c r="BZ139" s="62"/>
    </row>
    <row r="140" spans="61:78" s="30" customFormat="1" ht="12">
      <c r="BI140" s="61"/>
      <c r="BJ140" s="61"/>
      <c r="BK140" s="61"/>
      <c r="BL140" s="61"/>
      <c r="BM140" s="61"/>
      <c r="BN140" s="61"/>
      <c r="BR140" s="61"/>
      <c r="BX140" s="61"/>
      <c r="BY140" s="61"/>
      <c r="BZ140" s="62"/>
    </row>
    <row r="141" spans="61:78" s="30" customFormat="1" ht="12">
      <c r="BI141" s="61"/>
      <c r="BJ141" s="61"/>
      <c r="BK141" s="61"/>
      <c r="BL141" s="61"/>
      <c r="BM141" s="61"/>
      <c r="BN141" s="61"/>
      <c r="BR141" s="61"/>
      <c r="BX141" s="61"/>
      <c r="BY141" s="61"/>
      <c r="BZ141" s="62"/>
    </row>
  </sheetData>
  <sheetProtection/>
  <mergeCells count="119">
    <mergeCell ref="A2:DJ2"/>
    <mergeCell ref="A3:DJ3"/>
    <mergeCell ref="A4:DJ4"/>
    <mergeCell ref="A5:DJ5"/>
    <mergeCell ref="B7:W7"/>
    <mergeCell ref="B8:W8"/>
    <mergeCell ref="A1:DJ1"/>
    <mergeCell ref="B9:W9"/>
    <mergeCell ref="B10:W10"/>
    <mergeCell ref="A13:A16"/>
    <mergeCell ref="B13:B16"/>
    <mergeCell ref="C13:C16"/>
    <mergeCell ref="D13:D16"/>
    <mergeCell ref="E13:E16"/>
    <mergeCell ref="F13:F16"/>
    <mergeCell ref="G13:G16"/>
    <mergeCell ref="H13:H16"/>
    <mergeCell ref="U13:U16"/>
    <mergeCell ref="V13:V14"/>
    <mergeCell ref="A17:A19"/>
    <mergeCell ref="B17:B19"/>
    <mergeCell ref="C17:C19"/>
    <mergeCell ref="D17:D19"/>
    <mergeCell ref="E17:E19"/>
    <mergeCell ref="F17:F19"/>
    <mergeCell ref="G17:G19"/>
    <mergeCell ref="H17:H19"/>
    <mergeCell ref="O13:O16"/>
    <mergeCell ref="P13:P16"/>
    <mergeCell ref="Q13:Q16"/>
    <mergeCell ref="R13:R16"/>
    <mergeCell ref="S13:S16"/>
    <mergeCell ref="T13:T16"/>
    <mergeCell ref="I13:I16"/>
    <mergeCell ref="J13:J16"/>
    <mergeCell ref="K13:K16"/>
    <mergeCell ref="L13:L16"/>
    <mergeCell ref="M13:M16"/>
    <mergeCell ref="N13:N16"/>
    <mergeCell ref="U17:U19"/>
    <mergeCell ref="O17:O19"/>
    <mergeCell ref="P17:P19"/>
    <mergeCell ref="A20:A31"/>
    <mergeCell ref="B20:B31"/>
    <mergeCell ref="C20:C31"/>
    <mergeCell ref="D20:D31"/>
    <mergeCell ref="E20:E31"/>
    <mergeCell ref="F20:F31"/>
    <mergeCell ref="G20:G31"/>
    <mergeCell ref="H20:H31"/>
    <mergeCell ref="I20:I31"/>
    <mergeCell ref="Q17:Q19"/>
    <mergeCell ref="R17:R19"/>
    <mergeCell ref="S17:S19"/>
    <mergeCell ref="T17:T19"/>
    <mergeCell ref="I17:I19"/>
    <mergeCell ref="J17:J19"/>
    <mergeCell ref="K17:K19"/>
    <mergeCell ref="L17:L19"/>
    <mergeCell ref="M17:M19"/>
    <mergeCell ref="N17:N19"/>
    <mergeCell ref="V22:V25"/>
    <mergeCell ref="V27:V28"/>
    <mergeCell ref="A32:A36"/>
    <mergeCell ref="B32:B36"/>
    <mergeCell ref="C32:C36"/>
    <mergeCell ref="D32:D36"/>
    <mergeCell ref="E32:E36"/>
    <mergeCell ref="F32:F36"/>
    <mergeCell ref="G32:G36"/>
    <mergeCell ref="H32:H36"/>
    <mergeCell ref="P20:P31"/>
    <mergeCell ref="Q20:Q31"/>
    <mergeCell ref="R20:R31"/>
    <mergeCell ref="S20:S31"/>
    <mergeCell ref="T20:T31"/>
    <mergeCell ref="U20:U31"/>
    <mergeCell ref="J20:J31"/>
    <mergeCell ref="K20:K31"/>
    <mergeCell ref="L20:L31"/>
    <mergeCell ref="M20:M31"/>
    <mergeCell ref="N20:N31"/>
    <mergeCell ref="O20:O31"/>
    <mergeCell ref="U32:U36"/>
    <mergeCell ref="V32:V34"/>
    <mergeCell ref="A37:A39"/>
    <mergeCell ref="B37:B39"/>
    <mergeCell ref="C37:C39"/>
    <mergeCell ref="D37:D39"/>
    <mergeCell ref="E37:E39"/>
    <mergeCell ref="F37:F39"/>
    <mergeCell ref="G37:G39"/>
    <mergeCell ref="H37:H39"/>
    <mergeCell ref="O32:O36"/>
    <mergeCell ref="P32:P36"/>
    <mergeCell ref="Q32:Q36"/>
    <mergeCell ref="R32:R36"/>
    <mergeCell ref="S32:S36"/>
    <mergeCell ref="T32:T36"/>
    <mergeCell ref="I32:I36"/>
    <mergeCell ref="J32:J36"/>
    <mergeCell ref="K32:K36"/>
    <mergeCell ref="L32:L36"/>
    <mergeCell ref="M32:M36"/>
    <mergeCell ref="N32:N36"/>
    <mergeCell ref="U37:U39"/>
    <mergeCell ref="V37:V38"/>
    <mergeCell ref="O37:O39"/>
    <mergeCell ref="P37:P39"/>
    <mergeCell ref="Q37:Q39"/>
    <mergeCell ref="R37:R39"/>
    <mergeCell ref="S37:S39"/>
    <mergeCell ref="T37:T39"/>
    <mergeCell ref="I37:I39"/>
    <mergeCell ref="J37:J39"/>
    <mergeCell ref="K37:K39"/>
    <mergeCell ref="L37:L39"/>
    <mergeCell ref="M37:M39"/>
    <mergeCell ref="N37:N39"/>
  </mergeCells>
  <dataValidations count="1">
    <dataValidation type="list" showInputMessage="1" showErrorMessage="1" sqref="AZ11">
      <formula1>$AZ$6:$AZ$8</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DL22"/>
  <sheetViews>
    <sheetView zoomScale="67" zoomScaleNormal="67" zoomScalePageLayoutView="0" workbookViewId="0" topLeftCell="A1">
      <selection activeCell="A11" sqref="A11:IV11"/>
    </sheetView>
  </sheetViews>
  <sheetFormatPr defaultColWidth="11.421875" defaultRowHeight="15"/>
  <cols>
    <col min="1" max="1" width="30.00390625" style="0" customWidth="1"/>
    <col min="2" max="2" width="32.57421875" style="0" customWidth="1"/>
    <col min="3" max="3" width="4.28125" style="0" customWidth="1"/>
    <col min="4" max="4" width="4.57421875" style="0" customWidth="1"/>
    <col min="5" max="5" width="5.57421875" style="0" customWidth="1"/>
    <col min="6" max="17" width="5.421875" style="0" customWidth="1"/>
    <col min="18" max="18" width="5.57421875" style="0" customWidth="1"/>
    <col min="19" max="21" width="5.421875" style="0" customWidth="1"/>
    <col min="22" max="22" width="27.421875" style="0" customWidth="1"/>
    <col min="23" max="23" width="59.00390625" style="0" customWidth="1"/>
    <col min="24" max="24" width="34.28125" style="0" customWidth="1"/>
    <col min="25" max="26" width="5.421875" style="0" customWidth="1"/>
    <col min="27" max="27" width="9.28125" style="0" customWidth="1"/>
    <col min="28" max="28" width="7.7109375" style="0" customWidth="1"/>
    <col min="29" max="32" width="5.421875" style="0" customWidth="1"/>
    <col min="33" max="33" width="8.7109375" style="0" bestFit="1" customWidth="1"/>
    <col min="34" max="34" width="7.7109375" style="0" customWidth="1"/>
    <col min="35" max="35" width="8.28125" style="0" customWidth="1"/>
    <col min="36" max="36" width="8.140625" style="0" customWidth="1"/>
    <col min="37" max="37" width="8.28125" style="0" customWidth="1"/>
    <col min="38" max="38" width="9.28125" style="0" customWidth="1"/>
    <col min="39" max="39" width="9.00390625" style="0" customWidth="1"/>
    <col min="40" max="40" width="9.8515625" style="0" customWidth="1"/>
    <col min="41" max="51" width="5.421875" style="0" customWidth="1"/>
    <col min="52" max="52" width="11.00390625" style="0" customWidth="1"/>
    <col min="53" max="60" width="0" style="0" hidden="1" customWidth="1"/>
    <col min="61" max="61" width="5.140625" style="0" customWidth="1"/>
    <col min="62" max="64" width="7.28125" style="0" customWidth="1"/>
    <col min="65" max="65" width="9.00390625" style="0" customWidth="1"/>
    <col min="66" max="66" width="7.7109375" style="0" customWidth="1"/>
    <col min="67" max="67" width="5.421875" style="0" customWidth="1"/>
    <col min="68" max="68" width="7.7109375" style="0" customWidth="1"/>
    <col min="69" max="69" width="5.421875" style="0" customWidth="1"/>
    <col min="70" max="70" width="7.7109375" style="0" customWidth="1"/>
    <col min="71" max="71" width="3.140625" style="0" customWidth="1"/>
    <col min="72" max="72" width="5.421875" style="0" customWidth="1"/>
    <col min="73" max="73" width="5.140625" style="0" customWidth="1"/>
    <col min="74" max="74" width="7.28125" style="0" customWidth="1"/>
    <col min="75" max="75" width="5.421875" style="0" customWidth="1"/>
    <col min="76" max="76" width="7.7109375" style="0" customWidth="1"/>
    <col min="77" max="77" width="12.28125" style="0" customWidth="1"/>
    <col min="78" max="78" width="10.00390625" style="0" customWidth="1"/>
    <col min="79" max="79" width="5.140625" style="0" customWidth="1"/>
    <col min="80" max="80" width="7.28125" style="0" customWidth="1"/>
    <col min="81" max="81" width="5.421875" style="0" customWidth="1"/>
    <col min="82" max="82" width="7.7109375" style="0" customWidth="1"/>
    <col min="83" max="83" width="5.421875" style="0" customWidth="1"/>
    <col min="84" max="84" width="7.7109375" style="0" customWidth="1"/>
    <col min="85" max="85" width="5.421875" style="0" customWidth="1"/>
    <col min="86" max="86" width="7.7109375" style="0" customWidth="1"/>
    <col min="87" max="87" width="3.140625" style="0" customWidth="1"/>
    <col min="88" max="88" width="5.421875" style="0" customWidth="1"/>
    <col min="89" max="89" width="5.140625" style="0" customWidth="1"/>
    <col min="90" max="90" width="7.28125" style="0" customWidth="1"/>
    <col min="91" max="91" width="5.421875" style="0" customWidth="1"/>
    <col min="92" max="92" width="7.7109375" style="0" customWidth="1"/>
    <col min="93" max="93" width="12.28125" style="0" customWidth="1"/>
    <col min="94" max="94" width="10.00390625" style="0" customWidth="1"/>
    <col min="95" max="108" width="0" style="0" hidden="1" customWidth="1"/>
    <col min="109" max="109" width="12.28125" style="0" customWidth="1"/>
    <col min="110" max="110" width="10.00390625" style="0" customWidth="1"/>
    <col min="111" max="111" width="9.140625" style="0" bestFit="1" customWidth="1"/>
    <col min="112" max="112" width="5.421875" style="0" bestFit="1" customWidth="1"/>
    <col min="113" max="113" width="5.421875" style="0" customWidth="1"/>
    <col min="114" max="114" width="5.421875" style="0" bestFit="1" customWidth="1"/>
    <col min="115" max="115" width="21.28125" style="0" customWidth="1"/>
    <col min="116" max="116" width="17.7109375" style="0" customWidth="1"/>
  </cols>
  <sheetData>
    <row r="1" spans="1:116" ht="15">
      <c r="A1" s="405" t="s">
        <v>1226</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405"/>
      <c r="AR1" s="405"/>
      <c r="AS1" s="405"/>
      <c r="AT1" s="405"/>
      <c r="AU1" s="405"/>
      <c r="AV1" s="405"/>
      <c r="AW1" s="405"/>
      <c r="AX1" s="405"/>
      <c r="AY1" s="405"/>
      <c r="AZ1" s="405"/>
      <c r="BA1" s="405"/>
      <c r="BB1" s="405"/>
      <c r="BC1" s="405"/>
      <c r="BD1" s="405"/>
      <c r="BE1" s="405"/>
      <c r="BF1" s="405"/>
      <c r="BG1" s="405"/>
      <c r="BH1" s="405"/>
      <c r="BI1" s="405"/>
      <c r="BJ1" s="405"/>
      <c r="BK1" s="405"/>
      <c r="BL1" s="405"/>
      <c r="BM1" s="405"/>
      <c r="BN1" s="405"/>
      <c r="BO1" s="405"/>
      <c r="BP1" s="405"/>
      <c r="BQ1" s="405"/>
      <c r="BR1" s="405"/>
      <c r="BS1" s="405"/>
      <c r="BT1" s="405"/>
      <c r="BU1" s="405"/>
      <c r="BV1" s="405"/>
      <c r="BW1" s="405"/>
      <c r="BX1" s="405"/>
      <c r="BY1" s="405"/>
      <c r="BZ1" s="405"/>
      <c r="CA1" s="405"/>
      <c r="CB1" s="405"/>
      <c r="CC1" s="405"/>
      <c r="CD1" s="405"/>
      <c r="CE1" s="405"/>
      <c r="CF1" s="405"/>
      <c r="CG1" s="405"/>
      <c r="CH1" s="405"/>
      <c r="CI1" s="405"/>
      <c r="CJ1" s="405"/>
      <c r="CK1" s="405"/>
      <c r="CL1" s="405"/>
      <c r="CM1" s="405"/>
      <c r="CN1" s="405"/>
      <c r="CO1" s="405"/>
      <c r="CP1" s="405"/>
      <c r="CQ1" s="405"/>
      <c r="CR1" s="405"/>
      <c r="CS1" s="405"/>
      <c r="CT1" s="405"/>
      <c r="CU1" s="405"/>
      <c r="CV1" s="405"/>
      <c r="CW1" s="405"/>
      <c r="CX1" s="405"/>
      <c r="CY1" s="405"/>
      <c r="CZ1" s="405"/>
      <c r="DA1" s="405"/>
      <c r="DB1" s="405"/>
      <c r="DC1" s="405"/>
      <c r="DD1" s="405"/>
      <c r="DE1" s="405"/>
      <c r="DF1" s="405"/>
      <c r="DG1" s="405"/>
      <c r="DH1" s="405"/>
      <c r="DI1" s="405"/>
      <c r="DJ1" s="405"/>
      <c r="DK1" s="405"/>
      <c r="DL1" s="405"/>
    </row>
    <row r="2" spans="1:116" ht="15">
      <c r="A2" s="405" t="s">
        <v>1227</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405"/>
      <c r="DK2" s="405"/>
      <c r="DL2" s="405"/>
    </row>
    <row r="3" spans="1:116" ht="15">
      <c r="A3" s="405" t="s">
        <v>1236</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c r="AL3" s="405"/>
      <c r="AM3" s="405"/>
      <c r="AN3" s="405"/>
      <c r="AO3" s="405"/>
      <c r="AP3" s="405"/>
      <c r="AQ3" s="405"/>
      <c r="AR3" s="405"/>
      <c r="AS3" s="405"/>
      <c r="AT3" s="405"/>
      <c r="AU3" s="405"/>
      <c r="AV3" s="405"/>
      <c r="AW3" s="405"/>
      <c r="AX3" s="405"/>
      <c r="AY3" s="405"/>
      <c r="AZ3" s="405"/>
      <c r="BA3" s="405"/>
      <c r="BB3" s="405"/>
      <c r="BC3" s="405"/>
      <c r="BD3" s="405"/>
      <c r="BE3" s="405"/>
      <c r="BF3" s="405"/>
      <c r="BG3" s="405"/>
      <c r="BH3" s="405"/>
      <c r="BI3" s="405"/>
      <c r="BJ3" s="405"/>
      <c r="BK3" s="405"/>
      <c r="BL3" s="405"/>
      <c r="BM3" s="405"/>
      <c r="BN3" s="405"/>
      <c r="BO3" s="405"/>
      <c r="BP3" s="405"/>
      <c r="BQ3" s="405"/>
      <c r="BR3" s="405"/>
      <c r="BS3" s="405"/>
      <c r="BT3" s="405"/>
      <c r="BU3" s="405"/>
      <c r="BV3" s="405"/>
      <c r="BW3" s="405"/>
      <c r="BX3" s="405"/>
      <c r="BY3" s="405"/>
      <c r="BZ3" s="405"/>
      <c r="CA3" s="405"/>
      <c r="CB3" s="405"/>
      <c r="CC3" s="405"/>
      <c r="CD3" s="405"/>
      <c r="CE3" s="405"/>
      <c r="CF3" s="405"/>
      <c r="CG3" s="405"/>
      <c r="CH3" s="405"/>
      <c r="CI3" s="405"/>
      <c r="CJ3" s="405"/>
      <c r="CK3" s="405"/>
      <c r="CL3" s="405"/>
      <c r="CM3" s="405"/>
      <c r="CN3" s="405"/>
      <c r="CO3" s="405"/>
      <c r="CP3" s="405"/>
      <c r="CQ3" s="405"/>
      <c r="CR3" s="405"/>
      <c r="CS3" s="405"/>
      <c r="CT3" s="405"/>
      <c r="CU3" s="405"/>
      <c r="CV3" s="405"/>
      <c r="CW3" s="405"/>
      <c r="CX3" s="405"/>
      <c r="CY3" s="405"/>
      <c r="CZ3" s="405"/>
      <c r="DA3" s="405"/>
      <c r="DB3" s="405"/>
      <c r="DC3" s="405"/>
      <c r="DD3" s="405"/>
      <c r="DE3" s="405"/>
      <c r="DF3" s="405"/>
      <c r="DG3" s="405"/>
      <c r="DH3" s="405"/>
      <c r="DI3" s="405"/>
      <c r="DJ3" s="405"/>
      <c r="DK3" s="405"/>
      <c r="DL3" s="405"/>
    </row>
    <row r="4" spans="1:116" ht="15">
      <c r="A4" s="405" t="s">
        <v>1267</v>
      </c>
      <c r="B4" s="405"/>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5"/>
      <c r="AL4" s="405"/>
      <c r="AM4" s="405"/>
      <c r="AN4" s="405"/>
      <c r="AO4" s="405"/>
      <c r="AP4" s="405"/>
      <c r="AQ4" s="405"/>
      <c r="AR4" s="405"/>
      <c r="AS4" s="405"/>
      <c r="AT4" s="405"/>
      <c r="AU4" s="405"/>
      <c r="AV4" s="405"/>
      <c r="AW4" s="405"/>
      <c r="AX4" s="405"/>
      <c r="AY4" s="405"/>
      <c r="AZ4" s="405"/>
      <c r="BA4" s="405"/>
      <c r="BB4" s="405"/>
      <c r="BC4" s="405"/>
      <c r="BD4" s="405"/>
      <c r="BE4" s="405"/>
      <c r="BF4" s="405"/>
      <c r="BG4" s="405"/>
      <c r="BH4" s="405"/>
      <c r="BI4" s="405"/>
      <c r="BJ4" s="405"/>
      <c r="BK4" s="405"/>
      <c r="BL4" s="405"/>
      <c r="BM4" s="405"/>
      <c r="BN4" s="405"/>
      <c r="BO4" s="405"/>
      <c r="BP4" s="405"/>
      <c r="BQ4" s="405"/>
      <c r="BR4" s="405"/>
      <c r="BS4" s="405"/>
      <c r="BT4" s="405"/>
      <c r="BU4" s="405"/>
      <c r="BV4" s="405"/>
      <c r="BW4" s="405"/>
      <c r="BX4" s="405"/>
      <c r="BY4" s="405"/>
      <c r="BZ4" s="405"/>
      <c r="CA4" s="405"/>
      <c r="CB4" s="405"/>
      <c r="CC4" s="405"/>
      <c r="CD4" s="405"/>
      <c r="CE4" s="405"/>
      <c r="CF4" s="405"/>
      <c r="CG4" s="405"/>
      <c r="CH4" s="405"/>
      <c r="CI4" s="405"/>
      <c r="CJ4" s="405"/>
      <c r="CK4" s="405"/>
      <c r="CL4" s="405"/>
      <c r="CM4" s="405"/>
      <c r="CN4" s="405"/>
      <c r="CO4" s="405"/>
      <c r="CP4" s="405"/>
      <c r="CQ4" s="405"/>
      <c r="CR4" s="405"/>
      <c r="CS4" s="405"/>
      <c r="CT4" s="405"/>
      <c r="CU4" s="405"/>
      <c r="CV4" s="405"/>
      <c r="CW4" s="405"/>
      <c r="CX4" s="405"/>
      <c r="CY4" s="405"/>
      <c r="CZ4" s="405"/>
      <c r="DA4" s="405"/>
      <c r="DB4" s="405"/>
      <c r="DC4" s="405"/>
      <c r="DD4" s="405"/>
      <c r="DE4" s="405"/>
      <c r="DF4" s="405"/>
      <c r="DG4" s="405"/>
      <c r="DH4" s="405"/>
      <c r="DI4" s="405"/>
      <c r="DJ4" s="405"/>
      <c r="DK4" s="405"/>
      <c r="DL4" s="405"/>
    </row>
    <row r="5" spans="1:116" ht="15">
      <c r="A5" s="405" t="s">
        <v>1271</v>
      </c>
      <c r="B5" s="405"/>
      <c r="C5" s="405"/>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c r="AM5" s="405"/>
      <c r="AN5" s="405"/>
      <c r="AO5" s="405"/>
      <c r="AP5" s="405"/>
      <c r="AQ5" s="405"/>
      <c r="AR5" s="405"/>
      <c r="AS5" s="405"/>
      <c r="AT5" s="405"/>
      <c r="AU5" s="405"/>
      <c r="AV5" s="405"/>
      <c r="AW5" s="405"/>
      <c r="AX5" s="405"/>
      <c r="AY5" s="405"/>
      <c r="AZ5" s="405"/>
      <c r="BA5" s="405"/>
      <c r="BB5" s="405"/>
      <c r="BC5" s="405"/>
      <c r="BD5" s="405"/>
      <c r="BE5" s="405"/>
      <c r="BF5" s="405"/>
      <c r="BG5" s="405"/>
      <c r="BH5" s="405"/>
      <c r="BI5" s="405"/>
      <c r="BJ5" s="405"/>
      <c r="BK5" s="405"/>
      <c r="BL5" s="405"/>
      <c r="BM5" s="405"/>
      <c r="BN5" s="405"/>
      <c r="BO5" s="405"/>
      <c r="BP5" s="405"/>
      <c r="BQ5" s="405"/>
      <c r="BR5" s="405"/>
      <c r="BS5" s="405"/>
      <c r="BT5" s="405"/>
      <c r="BU5" s="405"/>
      <c r="BV5" s="405"/>
      <c r="BW5" s="405"/>
      <c r="BX5" s="405"/>
      <c r="BY5" s="405"/>
      <c r="BZ5" s="405"/>
      <c r="CA5" s="405"/>
      <c r="CB5" s="405"/>
      <c r="CC5" s="405"/>
      <c r="CD5" s="405"/>
      <c r="CE5" s="405"/>
      <c r="CF5" s="405"/>
      <c r="CG5" s="405"/>
      <c r="CH5" s="405"/>
      <c r="CI5" s="405"/>
      <c r="CJ5" s="405"/>
      <c r="CK5" s="405"/>
      <c r="CL5" s="405"/>
      <c r="CM5" s="405"/>
      <c r="CN5" s="405"/>
      <c r="CO5" s="405"/>
      <c r="CP5" s="405"/>
      <c r="CQ5" s="405"/>
      <c r="CR5" s="405"/>
      <c r="CS5" s="405"/>
      <c r="CT5" s="405"/>
      <c r="CU5" s="405"/>
      <c r="CV5" s="405"/>
      <c r="CW5" s="405"/>
      <c r="CX5" s="405"/>
      <c r="CY5" s="405"/>
      <c r="CZ5" s="405"/>
      <c r="DA5" s="405"/>
      <c r="DB5" s="405"/>
      <c r="DC5" s="405"/>
      <c r="DD5" s="405"/>
      <c r="DE5" s="405"/>
      <c r="DF5" s="405"/>
      <c r="DG5" s="405"/>
      <c r="DH5" s="405"/>
      <c r="DI5" s="405"/>
      <c r="DJ5" s="405"/>
      <c r="DK5" s="405"/>
      <c r="DL5" s="405"/>
    </row>
    <row r="7" spans="1:83" ht="15">
      <c r="A7" s="333" t="s">
        <v>1239</v>
      </c>
      <c r="B7" s="423" t="s">
        <v>1272</v>
      </c>
      <c r="C7" s="424"/>
      <c r="D7" s="424"/>
      <c r="E7" s="424"/>
      <c r="F7" s="424"/>
      <c r="G7" s="424"/>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4"/>
      <c r="AL7" s="424"/>
      <c r="AM7" s="424"/>
      <c r="AN7" s="424"/>
      <c r="AO7" s="424"/>
      <c r="AP7" s="424"/>
      <c r="AQ7" s="424"/>
      <c r="AR7" s="424"/>
      <c r="AS7" s="424"/>
      <c r="AT7" s="424"/>
      <c r="AU7" s="424"/>
      <c r="AV7" s="424"/>
      <c r="AW7" s="424"/>
      <c r="AX7" s="424"/>
      <c r="AY7" s="424"/>
      <c r="AZ7" s="424"/>
      <c r="BA7" s="424"/>
      <c r="BB7" s="424"/>
      <c r="BC7" s="424"/>
      <c r="BD7" s="424"/>
      <c r="BE7" s="424"/>
      <c r="BF7" s="424"/>
      <c r="BG7" s="424"/>
      <c r="BH7" s="424"/>
      <c r="BI7" s="424"/>
      <c r="BJ7" s="424"/>
      <c r="BK7" s="424"/>
      <c r="BL7" s="424"/>
      <c r="BM7" s="424"/>
      <c r="BN7" s="424"/>
      <c r="BO7" s="424"/>
      <c r="BP7" s="424"/>
      <c r="BQ7" s="424"/>
      <c r="BR7" s="424"/>
      <c r="BS7" s="424"/>
      <c r="BT7" s="424"/>
      <c r="BU7" s="424"/>
      <c r="BV7" s="424"/>
      <c r="BW7" s="424"/>
      <c r="BX7" s="424"/>
      <c r="BY7" s="424"/>
      <c r="BZ7" s="424"/>
      <c r="CA7" s="424"/>
      <c r="CB7" s="424"/>
      <c r="CC7" s="424"/>
      <c r="CD7" s="424"/>
      <c r="CE7" s="425"/>
    </row>
    <row r="8" spans="1:83" ht="15">
      <c r="A8" s="333" t="s">
        <v>1240</v>
      </c>
      <c r="B8" s="423" t="s">
        <v>1273</v>
      </c>
      <c r="C8" s="424"/>
      <c r="D8" s="424"/>
      <c r="E8" s="424"/>
      <c r="F8" s="424"/>
      <c r="G8" s="424"/>
      <c r="H8" s="424"/>
      <c r="I8" s="424"/>
      <c r="J8" s="424"/>
      <c r="K8" s="424"/>
      <c r="L8" s="424"/>
      <c r="M8" s="424"/>
      <c r="N8" s="424"/>
      <c r="O8" s="424"/>
      <c r="P8" s="424"/>
      <c r="Q8" s="424"/>
      <c r="R8" s="424"/>
      <c r="S8" s="424"/>
      <c r="T8" s="424"/>
      <c r="U8" s="424"/>
      <c r="V8" s="424"/>
      <c r="W8" s="424"/>
      <c r="X8" s="424"/>
      <c r="Y8" s="424"/>
      <c r="Z8" s="424"/>
      <c r="AA8" s="424"/>
      <c r="AB8" s="424"/>
      <c r="AC8" s="424"/>
      <c r="AD8" s="424"/>
      <c r="AE8" s="424"/>
      <c r="AF8" s="424"/>
      <c r="AG8" s="424"/>
      <c r="AH8" s="424"/>
      <c r="AI8" s="424"/>
      <c r="AJ8" s="424"/>
      <c r="AK8" s="424"/>
      <c r="AL8" s="424"/>
      <c r="AM8" s="424"/>
      <c r="AN8" s="424"/>
      <c r="AO8" s="424"/>
      <c r="AP8" s="424"/>
      <c r="AQ8" s="424"/>
      <c r="AR8" s="424"/>
      <c r="AS8" s="424"/>
      <c r="AT8" s="424"/>
      <c r="AU8" s="424"/>
      <c r="AV8" s="424"/>
      <c r="AW8" s="424"/>
      <c r="AX8" s="424"/>
      <c r="AY8" s="424"/>
      <c r="AZ8" s="424"/>
      <c r="BA8" s="424"/>
      <c r="BB8" s="424"/>
      <c r="BC8" s="424"/>
      <c r="BD8" s="424"/>
      <c r="BE8" s="424"/>
      <c r="BF8" s="424"/>
      <c r="BG8" s="424"/>
      <c r="BH8" s="424"/>
      <c r="BI8" s="424"/>
      <c r="BJ8" s="424"/>
      <c r="BK8" s="424"/>
      <c r="BL8" s="424"/>
      <c r="BM8" s="424"/>
      <c r="BN8" s="424"/>
      <c r="BO8" s="424"/>
      <c r="BP8" s="424"/>
      <c r="BQ8" s="424"/>
      <c r="BR8" s="424"/>
      <c r="BS8" s="424"/>
      <c r="BT8" s="424"/>
      <c r="BU8" s="424"/>
      <c r="BV8" s="424"/>
      <c r="BW8" s="424"/>
      <c r="BX8" s="424"/>
      <c r="BY8" s="424"/>
      <c r="BZ8" s="424"/>
      <c r="CA8" s="424"/>
      <c r="CB8" s="424"/>
      <c r="CC8" s="424"/>
      <c r="CD8" s="424"/>
      <c r="CE8" s="425"/>
    </row>
    <row r="9" spans="1:83" ht="15">
      <c r="A9" s="333" t="s">
        <v>1241</v>
      </c>
      <c r="B9" s="423" t="s">
        <v>1274</v>
      </c>
      <c r="C9" s="424"/>
      <c r="D9" s="424"/>
      <c r="E9" s="424"/>
      <c r="F9" s="424"/>
      <c r="G9" s="424"/>
      <c r="H9" s="424"/>
      <c r="I9" s="424"/>
      <c r="J9" s="424"/>
      <c r="K9" s="424"/>
      <c r="L9" s="424"/>
      <c r="M9" s="424"/>
      <c r="N9" s="424"/>
      <c r="O9" s="424"/>
      <c r="P9" s="424"/>
      <c r="Q9" s="424"/>
      <c r="R9" s="424"/>
      <c r="S9" s="424"/>
      <c r="T9" s="424"/>
      <c r="U9" s="424"/>
      <c r="V9" s="424"/>
      <c r="W9" s="424"/>
      <c r="X9" s="424"/>
      <c r="Y9" s="424"/>
      <c r="Z9" s="424"/>
      <c r="AA9" s="424"/>
      <c r="AB9" s="424"/>
      <c r="AC9" s="424"/>
      <c r="AD9" s="424"/>
      <c r="AE9" s="424"/>
      <c r="AF9" s="424"/>
      <c r="AG9" s="424"/>
      <c r="AH9" s="424"/>
      <c r="AI9" s="424"/>
      <c r="AJ9" s="424"/>
      <c r="AK9" s="424"/>
      <c r="AL9" s="424"/>
      <c r="AM9" s="424"/>
      <c r="AN9" s="424"/>
      <c r="AO9" s="424"/>
      <c r="AP9" s="424"/>
      <c r="AQ9" s="424"/>
      <c r="AR9" s="424"/>
      <c r="AS9" s="424"/>
      <c r="AT9" s="424"/>
      <c r="AU9" s="424"/>
      <c r="AV9" s="424"/>
      <c r="AW9" s="424"/>
      <c r="AX9" s="424"/>
      <c r="AY9" s="424"/>
      <c r="AZ9" s="424"/>
      <c r="BA9" s="424"/>
      <c r="BB9" s="424"/>
      <c r="BC9" s="424"/>
      <c r="BD9" s="424"/>
      <c r="BE9" s="424"/>
      <c r="BF9" s="424"/>
      <c r="BG9" s="424"/>
      <c r="BH9" s="424"/>
      <c r="BI9" s="424"/>
      <c r="BJ9" s="424"/>
      <c r="BK9" s="424"/>
      <c r="BL9" s="424"/>
      <c r="BM9" s="424"/>
      <c r="BN9" s="424"/>
      <c r="BO9" s="424"/>
      <c r="BP9" s="424"/>
      <c r="BQ9" s="424"/>
      <c r="BR9" s="424"/>
      <c r="BS9" s="424"/>
      <c r="BT9" s="424"/>
      <c r="BU9" s="424"/>
      <c r="BV9" s="424"/>
      <c r="BW9" s="424"/>
      <c r="BX9" s="424"/>
      <c r="BY9" s="424"/>
      <c r="BZ9" s="424"/>
      <c r="CA9" s="424"/>
      <c r="CB9" s="424"/>
      <c r="CC9" s="424"/>
      <c r="CD9" s="424"/>
      <c r="CE9" s="425"/>
    </row>
    <row r="10" spans="1:83" ht="15">
      <c r="A10" s="333" t="s">
        <v>1242</v>
      </c>
      <c r="B10" s="423" t="s">
        <v>1274</v>
      </c>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4"/>
      <c r="AK10" s="424"/>
      <c r="AL10" s="424"/>
      <c r="AM10" s="424"/>
      <c r="AN10" s="424"/>
      <c r="AO10" s="424"/>
      <c r="AP10" s="424"/>
      <c r="AQ10" s="424"/>
      <c r="AR10" s="424"/>
      <c r="AS10" s="424"/>
      <c r="AT10" s="424"/>
      <c r="AU10" s="424"/>
      <c r="AV10" s="424"/>
      <c r="AW10" s="424"/>
      <c r="AX10" s="424"/>
      <c r="AY10" s="424"/>
      <c r="AZ10" s="424"/>
      <c r="BA10" s="424"/>
      <c r="BB10" s="424"/>
      <c r="BC10" s="424"/>
      <c r="BD10" s="424"/>
      <c r="BE10" s="424"/>
      <c r="BF10" s="424"/>
      <c r="BG10" s="424"/>
      <c r="BH10" s="424"/>
      <c r="BI10" s="424"/>
      <c r="BJ10" s="424"/>
      <c r="BK10" s="424"/>
      <c r="BL10" s="424"/>
      <c r="BM10" s="424"/>
      <c r="BN10" s="424"/>
      <c r="BO10" s="424"/>
      <c r="BP10" s="424"/>
      <c r="BQ10" s="424"/>
      <c r="BR10" s="424"/>
      <c r="BS10" s="424"/>
      <c r="BT10" s="424"/>
      <c r="BU10" s="424"/>
      <c r="BV10" s="424"/>
      <c r="BW10" s="424"/>
      <c r="BX10" s="424"/>
      <c r="BY10" s="424"/>
      <c r="BZ10" s="424"/>
      <c r="CA10" s="424"/>
      <c r="CB10" s="424"/>
      <c r="CC10" s="424"/>
      <c r="CD10" s="424"/>
      <c r="CE10" s="425"/>
    </row>
    <row r="11" spans="1:83" ht="15.75" thickBot="1">
      <c r="A11" s="333"/>
      <c r="B11" s="371"/>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c r="AY11" s="372"/>
      <c r="AZ11" s="372"/>
      <c r="BA11" s="372"/>
      <c r="BB11" s="372"/>
      <c r="BC11" s="372"/>
      <c r="BD11" s="372"/>
      <c r="BE11" s="372"/>
      <c r="BF11" s="372"/>
      <c r="BG11" s="372"/>
      <c r="BH11" s="372"/>
      <c r="BI11" s="372"/>
      <c r="BJ11" s="372"/>
      <c r="BK11" s="372"/>
      <c r="BL11" s="372"/>
      <c r="BM11" s="372"/>
      <c r="BN11" s="372"/>
      <c r="BO11" s="372"/>
      <c r="BP11" s="372"/>
      <c r="BQ11" s="372"/>
      <c r="BR11" s="372"/>
      <c r="BS11" s="372"/>
      <c r="BT11" s="372"/>
      <c r="BU11" s="372"/>
      <c r="BV11" s="372"/>
      <c r="BW11" s="372"/>
      <c r="BX11" s="372"/>
      <c r="BY11" s="372"/>
      <c r="BZ11" s="372"/>
      <c r="CA11" s="372"/>
      <c r="CB11" s="372"/>
      <c r="CC11" s="372"/>
      <c r="CD11" s="372"/>
      <c r="CE11" s="373"/>
    </row>
    <row r="12" spans="1:116" ht="409.5" thickBot="1">
      <c r="A12" s="12" t="s">
        <v>6</v>
      </c>
      <c r="B12" s="367" t="s">
        <v>7</v>
      </c>
      <c r="C12" s="368" t="s">
        <v>8</v>
      </c>
      <c r="D12" s="369" t="s">
        <v>9</v>
      </c>
      <c r="E12" s="358" t="s">
        <v>10</v>
      </c>
      <c r="F12" s="358" t="s">
        <v>11</v>
      </c>
      <c r="G12" s="357" t="s">
        <v>12</v>
      </c>
      <c r="H12" s="357" t="s">
        <v>13</v>
      </c>
      <c r="I12" s="358" t="s">
        <v>14</v>
      </c>
      <c r="J12" s="358" t="s">
        <v>15</v>
      </c>
      <c r="K12" s="357" t="s">
        <v>16</v>
      </c>
      <c r="L12" s="357" t="s">
        <v>17</v>
      </c>
      <c r="M12" s="358" t="s">
        <v>18</v>
      </c>
      <c r="N12" s="358" t="s">
        <v>19</v>
      </c>
      <c r="O12" s="357" t="s">
        <v>20</v>
      </c>
      <c r="P12" s="357" t="s">
        <v>21</v>
      </c>
      <c r="Q12" s="358" t="s">
        <v>22</v>
      </c>
      <c r="R12" s="358" t="s">
        <v>23</v>
      </c>
      <c r="S12" s="357" t="s">
        <v>24</v>
      </c>
      <c r="T12" s="357" t="s">
        <v>25</v>
      </c>
      <c r="U12" s="358" t="s">
        <v>26</v>
      </c>
      <c r="V12" s="370" t="s">
        <v>27</v>
      </c>
      <c r="W12" s="370" t="s">
        <v>28</v>
      </c>
      <c r="X12" s="360" t="s">
        <v>29</v>
      </c>
      <c r="Y12" s="368" t="s">
        <v>30</v>
      </c>
      <c r="Z12" s="369" t="s">
        <v>31</v>
      </c>
      <c r="AA12" s="358" t="s">
        <v>32</v>
      </c>
      <c r="AB12" s="358" t="s">
        <v>33</v>
      </c>
      <c r="AC12" s="357" t="s">
        <v>34</v>
      </c>
      <c r="AD12" s="357" t="s">
        <v>35</v>
      </c>
      <c r="AE12" s="357" t="s">
        <v>36</v>
      </c>
      <c r="AF12" s="357" t="s">
        <v>37</v>
      </c>
      <c r="AG12" s="358" t="s">
        <v>38</v>
      </c>
      <c r="AH12" s="358" t="s">
        <v>39</v>
      </c>
      <c r="AI12" s="357" t="s">
        <v>40</v>
      </c>
      <c r="AJ12" s="357" t="s">
        <v>41</v>
      </c>
      <c r="AK12" s="357" t="s">
        <v>42</v>
      </c>
      <c r="AL12" s="357" t="s">
        <v>43</v>
      </c>
      <c r="AM12" s="358" t="s">
        <v>44</v>
      </c>
      <c r="AN12" s="358" t="s">
        <v>45</v>
      </c>
      <c r="AO12" s="357" t="s">
        <v>46</v>
      </c>
      <c r="AP12" s="357" t="s">
        <v>47</v>
      </c>
      <c r="AQ12" s="357" t="s">
        <v>48</v>
      </c>
      <c r="AR12" s="357" t="s">
        <v>49</v>
      </c>
      <c r="AS12" s="358" t="s">
        <v>50</v>
      </c>
      <c r="AT12" s="358" t="s">
        <v>51</v>
      </c>
      <c r="AU12" s="357" t="s">
        <v>52</v>
      </c>
      <c r="AV12" s="357" t="s">
        <v>53</v>
      </c>
      <c r="AW12" s="357" t="s">
        <v>54</v>
      </c>
      <c r="AX12" s="357" t="s">
        <v>55</v>
      </c>
      <c r="AY12" s="358" t="s">
        <v>56</v>
      </c>
      <c r="AZ12" s="359" t="s">
        <v>57</v>
      </c>
      <c r="BA12" s="360" t="s">
        <v>58</v>
      </c>
      <c r="BB12" s="360" t="s">
        <v>59</v>
      </c>
      <c r="BC12" s="357" t="s">
        <v>60</v>
      </c>
      <c r="BD12" s="357" t="s">
        <v>61</v>
      </c>
      <c r="BE12" s="357" t="s">
        <v>62</v>
      </c>
      <c r="BF12" s="357" t="s">
        <v>63</v>
      </c>
      <c r="BG12" s="357" t="s">
        <v>64</v>
      </c>
      <c r="BH12" s="357" t="s">
        <v>65</v>
      </c>
      <c r="BI12" s="361" t="s">
        <v>66</v>
      </c>
      <c r="BJ12" s="362" t="s">
        <v>67</v>
      </c>
      <c r="BK12" s="363" t="s">
        <v>68</v>
      </c>
      <c r="BL12" s="364" t="s">
        <v>69</v>
      </c>
      <c r="BM12" s="363" t="s">
        <v>70</v>
      </c>
      <c r="BN12" s="364" t="s">
        <v>71</v>
      </c>
      <c r="BO12" s="363" t="s">
        <v>72</v>
      </c>
      <c r="BP12" s="364" t="s">
        <v>73</v>
      </c>
      <c r="BQ12" s="363" t="s">
        <v>74</v>
      </c>
      <c r="BR12" s="364" t="s">
        <v>75</v>
      </c>
      <c r="BS12" s="363" t="s">
        <v>76</v>
      </c>
      <c r="BT12" s="364" t="s">
        <v>77</v>
      </c>
      <c r="BU12" s="361" t="s">
        <v>78</v>
      </c>
      <c r="BV12" s="362" t="s">
        <v>79</v>
      </c>
      <c r="BW12" s="363" t="s">
        <v>80</v>
      </c>
      <c r="BX12" s="364" t="s">
        <v>81</v>
      </c>
      <c r="BY12" s="365" t="s">
        <v>82</v>
      </c>
      <c r="BZ12" s="366" t="s">
        <v>83</v>
      </c>
      <c r="CA12" s="361" t="s">
        <v>84</v>
      </c>
      <c r="CB12" s="362" t="s">
        <v>85</v>
      </c>
      <c r="CC12" s="361" t="s">
        <v>86</v>
      </c>
      <c r="CD12" s="362" t="s">
        <v>87</v>
      </c>
      <c r="CE12" s="361" t="s">
        <v>88</v>
      </c>
      <c r="CF12" s="141" t="s">
        <v>89</v>
      </c>
      <c r="CG12" s="140" t="s">
        <v>90</v>
      </c>
      <c r="CH12" s="141" t="s">
        <v>91</v>
      </c>
      <c r="CI12" s="140" t="s">
        <v>92</v>
      </c>
      <c r="CJ12" s="141" t="s">
        <v>93</v>
      </c>
      <c r="CK12" s="140" t="s">
        <v>94</v>
      </c>
      <c r="CL12" s="141" t="s">
        <v>95</v>
      </c>
      <c r="CM12" s="140" t="s">
        <v>96</v>
      </c>
      <c r="CN12" s="141" t="s">
        <v>97</v>
      </c>
      <c r="CO12" s="142" t="s">
        <v>98</v>
      </c>
      <c r="CP12" s="143" t="s">
        <v>99</v>
      </c>
      <c r="CQ12" s="140" t="s">
        <v>100</v>
      </c>
      <c r="CR12" s="141" t="s">
        <v>101</v>
      </c>
      <c r="CS12" s="140" t="s">
        <v>102</v>
      </c>
      <c r="CT12" s="141" t="s">
        <v>103</v>
      </c>
      <c r="CU12" s="140" t="s">
        <v>104</v>
      </c>
      <c r="CV12" s="141" t="s">
        <v>105</v>
      </c>
      <c r="CW12" s="140" t="s">
        <v>106</v>
      </c>
      <c r="CX12" s="141" t="s">
        <v>107</v>
      </c>
      <c r="CY12" s="140" t="s">
        <v>108</v>
      </c>
      <c r="CZ12" s="141" t="s">
        <v>109</v>
      </c>
      <c r="DA12" s="140" t="s">
        <v>110</v>
      </c>
      <c r="DB12" s="141" t="s">
        <v>111</v>
      </c>
      <c r="DC12" s="140" t="s">
        <v>112</v>
      </c>
      <c r="DD12" s="141" t="s">
        <v>113</v>
      </c>
      <c r="DE12" s="142" t="s">
        <v>114</v>
      </c>
      <c r="DF12" s="143" t="s">
        <v>115</v>
      </c>
      <c r="DG12" s="25" t="s">
        <v>116</v>
      </c>
      <c r="DH12" s="25" t="s">
        <v>117</v>
      </c>
      <c r="DI12" s="25" t="s">
        <v>118</v>
      </c>
      <c r="DJ12" s="26" t="s">
        <v>119</v>
      </c>
      <c r="DK12" s="26" t="s">
        <v>120</v>
      </c>
      <c r="DL12" s="27" t="s">
        <v>121</v>
      </c>
    </row>
    <row r="13" spans="1:116" ht="108" customHeight="1">
      <c r="A13" s="374" t="s">
        <v>946</v>
      </c>
      <c r="B13" s="374" t="s">
        <v>947</v>
      </c>
      <c r="C13" s="374"/>
      <c r="D13" s="383"/>
      <c r="E13" s="383"/>
      <c r="F13" s="383"/>
      <c r="G13" s="458"/>
      <c r="H13" s="458"/>
      <c r="I13" s="458"/>
      <c r="J13" s="383"/>
      <c r="K13" s="470"/>
      <c r="L13" s="470"/>
      <c r="M13" s="458"/>
      <c r="N13" s="383"/>
      <c r="O13" s="458"/>
      <c r="P13" s="458"/>
      <c r="Q13" s="458"/>
      <c r="R13" s="383"/>
      <c r="S13" s="458"/>
      <c r="T13" s="458"/>
      <c r="U13" s="458"/>
      <c r="V13" s="461" t="s">
        <v>948</v>
      </c>
      <c r="W13" s="201" t="s">
        <v>949</v>
      </c>
      <c r="X13" s="202" t="s">
        <v>950</v>
      </c>
      <c r="Y13" s="28"/>
      <c r="Z13" s="36"/>
      <c r="AA13" s="36">
        <v>1</v>
      </c>
      <c r="AB13" s="36"/>
      <c r="AC13" s="185"/>
      <c r="AD13" s="185"/>
      <c r="AE13" s="185"/>
      <c r="AF13" s="185"/>
      <c r="AG13" s="151"/>
      <c r="AH13" s="151">
        <v>0.25</v>
      </c>
      <c r="AI13" s="203">
        <v>0.2</v>
      </c>
      <c r="AJ13" s="203">
        <v>0.2</v>
      </c>
      <c r="AK13" s="203">
        <v>0.2</v>
      </c>
      <c r="AL13" s="203">
        <v>0.2</v>
      </c>
      <c r="AM13" s="203">
        <v>0.2</v>
      </c>
      <c r="AN13" s="36">
        <v>0.25</v>
      </c>
      <c r="AO13" s="204"/>
      <c r="AP13" s="204"/>
      <c r="AQ13" s="204"/>
      <c r="AR13" s="204"/>
      <c r="AS13" s="203"/>
      <c r="AT13" s="28"/>
      <c r="AU13" s="204"/>
      <c r="AV13" s="204"/>
      <c r="AW13" s="204"/>
      <c r="AX13" s="204"/>
      <c r="AY13" s="203"/>
      <c r="AZ13" s="151"/>
      <c r="BA13" s="152"/>
      <c r="BB13" s="152"/>
      <c r="BC13" s="152"/>
      <c r="BD13" s="152"/>
      <c r="BE13" s="152"/>
      <c r="BF13" s="152"/>
      <c r="BG13" s="152"/>
      <c r="BH13" s="152"/>
      <c r="BI13" s="186">
        <v>17500000</v>
      </c>
      <c r="BJ13" s="186">
        <v>7450000</v>
      </c>
      <c r="BK13" s="152"/>
      <c r="BL13" s="152"/>
      <c r="BM13" s="161">
        <v>7500000</v>
      </c>
      <c r="BN13" s="152"/>
      <c r="BO13" s="152"/>
      <c r="BP13" s="152"/>
      <c r="BQ13" s="152"/>
      <c r="BR13" s="152"/>
      <c r="BS13" s="152"/>
      <c r="BT13" s="152"/>
      <c r="BU13" s="152"/>
      <c r="BV13" s="152"/>
      <c r="BW13" s="152"/>
      <c r="BX13" s="152"/>
      <c r="BY13" s="186">
        <f>BI13</f>
        <v>17500000</v>
      </c>
      <c r="BZ13" s="186">
        <f>SUM(BJ13+BM13)</f>
        <v>14950000</v>
      </c>
      <c r="CA13" s="152"/>
      <c r="CB13" s="152"/>
      <c r="CC13" s="152"/>
      <c r="CD13" s="152"/>
      <c r="CE13" s="152"/>
      <c r="CF13" s="152"/>
      <c r="CG13" s="152"/>
      <c r="CH13" s="152"/>
      <c r="CI13" s="152"/>
      <c r="CJ13" s="152"/>
      <c r="CK13" s="152"/>
      <c r="CL13" s="152"/>
      <c r="CM13" s="152"/>
      <c r="CN13" s="152"/>
      <c r="CO13" s="186">
        <v>13250000</v>
      </c>
      <c r="CP13" s="152"/>
      <c r="CQ13" s="152"/>
      <c r="CR13" s="152"/>
      <c r="CS13" s="152"/>
      <c r="CT13" s="152"/>
      <c r="CU13" s="152"/>
      <c r="CV13" s="152"/>
      <c r="CW13" s="152"/>
      <c r="CX13" s="152"/>
      <c r="CY13" s="152"/>
      <c r="CZ13" s="152"/>
      <c r="DA13" s="152"/>
      <c r="DB13" s="152"/>
      <c r="DC13" s="152"/>
      <c r="DD13" s="152"/>
      <c r="DE13" s="152"/>
      <c r="DF13" s="152"/>
      <c r="DG13" s="81"/>
      <c r="DH13" s="155"/>
      <c r="DI13" s="155"/>
      <c r="DJ13" s="152"/>
      <c r="DK13" s="156" t="s">
        <v>951</v>
      </c>
      <c r="DL13" s="156" t="s">
        <v>951</v>
      </c>
    </row>
    <row r="14" spans="1:116" ht="114.75" customHeight="1">
      <c r="A14" s="375"/>
      <c r="B14" s="375"/>
      <c r="C14" s="375"/>
      <c r="D14" s="384"/>
      <c r="E14" s="384"/>
      <c r="F14" s="384"/>
      <c r="G14" s="459"/>
      <c r="H14" s="459"/>
      <c r="I14" s="459"/>
      <c r="J14" s="384"/>
      <c r="K14" s="471"/>
      <c r="L14" s="471"/>
      <c r="M14" s="459"/>
      <c r="N14" s="384"/>
      <c r="O14" s="459"/>
      <c r="P14" s="459"/>
      <c r="Q14" s="459"/>
      <c r="R14" s="384"/>
      <c r="S14" s="459"/>
      <c r="T14" s="459"/>
      <c r="U14" s="459"/>
      <c r="V14" s="462"/>
      <c r="W14" s="205" t="s">
        <v>952</v>
      </c>
      <c r="X14" s="206" t="s">
        <v>953</v>
      </c>
      <c r="Y14" s="160"/>
      <c r="Z14" s="160"/>
      <c r="AA14" s="36">
        <v>1</v>
      </c>
      <c r="AB14" s="160"/>
      <c r="AC14" s="160"/>
      <c r="AD14" s="160"/>
      <c r="AE14" s="160"/>
      <c r="AF14" s="160"/>
      <c r="AG14" s="151"/>
      <c r="AH14" s="151">
        <v>0.25</v>
      </c>
      <c r="AI14" s="207">
        <v>0.25</v>
      </c>
      <c r="AJ14" s="207">
        <v>0.25</v>
      </c>
      <c r="AK14" s="207">
        <v>0.25</v>
      </c>
      <c r="AL14" s="207">
        <v>0.25</v>
      </c>
      <c r="AM14" s="207">
        <v>0.25</v>
      </c>
      <c r="AN14" s="207">
        <v>0.25</v>
      </c>
      <c r="AO14" s="160"/>
      <c r="AP14" s="160"/>
      <c r="AQ14" s="160"/>
      <c r="AR14" s="160"/>
      <c r="AS14" s="160"/>
      <c r="AT14" s="160"/>
      <c r="AU14" s="160"/>
      <c r="AV14" s="160"/>
      <c r="AW14" s="160"/>
      <c r="AX14" s="160"/>
      <c r="AY14" s="160"/>
      <c r="AZ14" s="160"/>
      <c r="BA14" s="160"/>
      <c r="BB14" s="160"/>
      <c r="BC14" s="160"/>
      <c r="BD14" s="160"/>
      <c r="BE14" s="160"/>
      <c r="BF14" s="160"/>
      <c r="BG14" s="160"/>
      <c r="BH14" s="160"/>
      <c r="BI14" s="186">
        <v>17500000</v>
      </c>
      <c r="BJ14" s="186">
        <v>7450000</v>
      </c>
      <c r="BK14" s="160"/>
      <c r="BL14" s="160"/>
      <c r="BM14" s="161">
        <v>7500000</v>
      </c>
      <c r="BN14" s="160"/>
      <c r="BO14" s="160"/>
      <c r="BP14" s="160"/>
      <c r="BQ14" s="160"/>
      <c r="BR14" s="160"/>
      <c r="BS14" s="160"/>
      <c r="BT14" s="160"/>
      <c r="BU14" s="160"/>
      <c r="BV14" s="160"/>
      <c r="BW14" s="160"/>
      <c r="BX14" s="160"/>
      <c r="BY14" s="186">
        <f>BI14</f>
        <v>17500000</v>
      </c>
      <c r="BZ14" s="186">
        <f>SUM(BJ14+BM14)</f>
        <v>14950000</v>
      </c>
      <c r="CA14" s="160"/>
      <c r="CB14" s="160"/>
      <c r="CC14" s="160"/>
      <c r="CD14" s="160"/>
      <c r="CE14" s="160"/>
      <c r="CF14" s="160"/>
      <c r="CG14" s="160"/>
      <c r="CH14" s="160"/>
      <c r="CI14" s="160"/>
      <c r="CJ14" s="160"/>
      <c r="CK14" s="160"/>
      <c r="CL14" s="160"/>
      <c r="CM14" s="160"/>
      <c r="CN14" s="160"/>
      <c r="CO14" s="186">
        <v>13250000</v>
      </c>
      <c r="CP14" s="160"/>
      <c r="CQ14" s="160"/>
      <c r="CR14" s="160"/>
      <c r="CS14" s="160"/>
      <c r="CT14" s="160"/>
      <c r="CU14" s="160"/>
      <c r="CV14" s="160"/>
      <c r="CW14" s="160"/>
      <c r="CX14" s="160"/>
      <c r="CY14" s="160"/>
      <c r="CZ14" s="160"/>
      <c r="DA14" s="160"/>
      <c r="DB14" s="160"/>
      <c r="DC14" s="160"/>
      <c r="DD14" s="160"/>
      <c r="DE14" s="160"/>
      <c r="DF14" s="160"/>
      <c r="DG14" s="160"/>
      <c r="DH14" s="160"/>
      <c r="DI14" s="160"/>
      <c r="DJ14" s="160"/>
      <c r="DK14" s="156" t="s">
        <v>951</v>
      </c>
      <c r="DL14" s="156" t="s">
        <v>951</v>
      </c>
    </row>
    <row r="15" spans="1:116" ht="106.5" customHeight="1">
      <c r="A15" s="376"/>
      <c r="B15" s="376"/>
      <c r="C15" s="376"/>
      <c r="D15" s="385"/>
      <c r="E15" s="385"/>
      <c r="F15" s="385"/>
      <c r="G15" s="460"/>
      <c r="H15" s="460"/>
      <c r="I15" s="460"/>
      <c r="J15" s="385"/>
      <c r="K15" s="472"/>
      <c r="L15" s="472"/>
      <c r="M15" s="460"/>
      <c r="N15" s="385"/>
      <c r="O15" s="460"/>
      <c r="P15" s="460"/>
      <c r="Q15" s="460"/>
      <c r="R15" s="385"/>
      <c r="S15" s="460"/>
      <c r="T15" s="460"/>
      <c r="U15" s="460"/>
      <c r="V15" s="463"/>
      <c r="W15" s="205" t="s">
        <v>954</v>
      </c>
      <c r="X15" s="206" t="s">
        <v>955</v>
      </c>
      <c r="Y15" s="160"/>
      <c r="Z15" s="160"/>
      <c r="AA15" s="36">
        <v>1</v>
      </c>
      <c r="AB15" s="160"/>
      <c r="AC15" s="160"/>
      <c r="AD15" s="160"/>
      <c r="AE15" s="160"/>
      <c r="AF15" s="160"/>
      <c r="AG15" s="151"/>
      <c r="AH15" s="151">
        <v>0.25</v>
      </c>
      <c r="AI15" s="207">
        <v>0.25</v>
      </c>
      <c r="AJ15" s="207">
        <v>0.25</v>
      </c>
      <c r="AK15" s="207">
        <v>0.25</v>
      </c>
      <c r="AL15" s="207">
        <v>0.25</v>
      </c>
      <c r="AM15" s="207">
        <v>0.25</v>
      </c>
      <c r="AN15" s="207">
        <v>0.25</v>
      </c>
      <c r="AO15" s="160"/>
      <c r="AP15" s="160"/>
      <c r="AQ15" s="160"/>
      <c r="AR15" s="160"/>
      <c r="AS15" s="160"/>
      <c r="AT15" s="160"/>
      <c r="AU15" s="160"/>
      <c r="AV15" s="160"/>
      <c r="AW15" s="160"/>
      <c r="AX15" s="160"/>
      <c r="AY15" s="160"/>
      <c r="AZ15" s="160"/>
      <c r="BA15" s="160"/>
      <c r="BB15" s="160"/>
      <c r="BC15" s="160"/>
      <c r="BD15" s="160"/>
      <c r="BE15" s="160"/>
      <c r="BF15" s="160"/>
      <c r="BG15" s="160"/>
      <c r="BH15" s="160"/>
      <c r="BI15" s="163">
        <v>20000000</v>
      </c>
      <c r="BJ15" s="163">
        <v>20000000</v>
      </c>
      <c r="BK15" s="160"/>
      <c r="BL15" s="160"/>
      <c r="BM15" s="160"/>
      <c r="BN15" s="160"/>
      <c r="BO15" s="160"/>
      <c r="BP15" s="160"/>
      <c r="BQ15" s="160"/>
      <c r="BR15" s="160"/>
      <c r="BS15" s="160"/>
      <c r="BT15" s="160"/>
      <c r="BU15" s="160"/>
      <c r="BV15" s="160"/>
      <c r="BW15" s="163">
        <v>6500000</v>
      </c>
      <c r="BX15" s="163">
        <v>6500000</v>
      </c>
      <c r="BY15" s="163">
        <f>SUM(BI15+BW15)</f>
        <v>26500000</v>
      </c>
      <c r="BZ15" s="163">
        <f>SUM(BJ15+BX15)</f>
        <v>26500000</v>
      </c>
      <c r="CA15" s="160"/>
      <c r="CB15" s="160"/>
      <c r="CC15" s="160"/>
      <c r="CD15" s="160"/>
      <c r="CE15" s="160"/>
      <c r="CF15" s="160"/>
      <c r="CG15" s="160"/>
      <c r="CH15" s="160"/>
      <c r="CI15" s="160"/>
      <c r="CJ15" s="160"/>
      <c r="CK15" s="160"/>
      <c r="CL15" s="160"/>
      <c r="CM15" s="160"/>
      <c r="CN15" s="160"/>
      <c r="CO15" s="163">
        <v>35000000</v>
      </c>
      <c r="CP15" s="160"/>
      <c r="CQ15" s="160"/>
      <c r="CR15" s="160"/>
      <c r="CS15" s="160"/>
      <c r="CT15" s="160"/>
      <c r="CU15" s="160"/>
      <c r="CV15" s="160"/>
      <c r="CW15" s="160"/>
      <c r="CX15" s="160"/>
      <c r="CY15" s="160"/>
      <c r="CZ15" s="160"/>
      <c r="DA15" s="160"/>
      <c r="DB15" s="160"/>
      <c r="DC15" s="160"/>
      <c r="DD15" s="160"/>
      <c r="DE15" s="160"/>
      <c r="DF15" s="160"/>
      <c r="DG15" s="160"/>
      <c r="DH15" s="160"/>
      <c r="DI15" s="160"/>
      <c r="DJ15" s="160"/>
      <c r="DK15" s="156" t="s">
        <v>951</v>
      </c>
      <c r="DL15" s="156" t="s">
        <v>951</v>
      </c>
    </row>
    <row r="16" spans="1:116" ht="90" customHeight="1">
      <c r="A16" s="464" t="s">
        <v>956</v>
      </c>
      <c r="B16" s="467" t="s">
        <v>957</v>
      </c>
      <c r="C16" s="437"/>
      <c r="D16" s="437"/>
      <c r="E16" s="437"/>
      <c r="F16" s="437"/>
      <c r="G16" s="437"/>
      <c r="H16" s="437"/>
      <c r="I16" s="437"/>
      <c r="J16" s="437"/>
      <c r="K16" s="437"/>
      <c r="L16" s="437"/>
      <c r="M16" s="437"/>
      <c r="N16" s="437"/>
      <c r="O16" s="437"/>
      <c r="P16" s="437"/>
      <c r="Q16" s="437"/>
      <c r="R16" s="437"/>
      <c r="S16" s="437"/>
      <c r="T16" s="437"/>
      <c r="U16" s="437"/>
      <c r="V16" s="455" t="s">
        <v>958</v>
      </c>
      <c r="W16" s="205" t="s">
        <v>959</v>
      </c>
      <c r="X16" s="206" t="s">
        <v>960</v>
      </c>
      <c r="Y16" s="160"/>
      <c r="Z16" s="160"/>
      <c r="AA16" s="207">
        <v>1</v>
      </c>
      <c r="AB16" s="160"/>
      <c r="AC16" s="160"/>
      <c r="AD16" s="160"/>
      <c r="AE16" s="160"/>
      <c r="AF16" s="160"/>
      <c r="AG16" s="207"/>
      <c r="AH16" s="207">
        <v>0.25</v>
      </c>
      <c r="AI16" s="160">
        <v>0</v>
      </c>
      <c r="AJ16" s="160">
        <v>0</v>
      </c>
      <c r="AK16" s="160">
        <v>0</v>
      </c>
      <c r="AL16" s="160">
        <v>0</v>
      </c>
      <c r="AM16" s="160">
        <v>0</v>
      </c>
      <c r="AN16" s="207">
        <v>0.25</v>
      </c>
      <c r="AO16" s="160"/>
      <c r="AP16" s="160"/>
      <c r="AQ16" s="160"/>
      <c r="AR16" s="160"/>
      <c r="AS16" s="160"/>
      <c r="AT16" s="160"/>
      <c r="AU16" s="160"/>
      <c r="AV16" s="160"/>
      <c r="AW16" s="160"/>
      <c r="AX16" s="160"/>
      <c r="AY16" s="160"/>
      <c r="AZ16" s="160"/>
      <c r="BA16" s="160"/>
      <c r="BB16" s="160"/>
      <c r="BC16" s="160"/>
      <c r="BD16" s="160"/>
      <c r="BE16" s="160"/>
      <c r="BF16" s="160"/>
      <c r="BG16" s="160"/>
      <c r="BH16" s="160"/>
      <c r="BI16" s="160"/>
      <c r="BJ16" s="208"/>
      <c r="BK16" s="160"/>
      <c r="BL16" s="160"/>
      <c r="BM16" s="160"/>
      <c r="BN16" s="160"/>
      <c r="BO16" s="160"/>
      <c r="BP16" s="160"/>
      <c r="BQ16" s="160"/>
      <c r="BR16" s="208"/>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1">
        <v>25214285.714285713</v>
      </c>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56" t="s">
        <v>951</v>
      </c>
      <c r="DL16" s="156" t="s">
        <v>951</v>
      </c>
    </row>
    <row r="17" spans="1:116" ht="83.25" customHeight="1">
      <c r="A17" s="465"/>
      <c r="B17" s="468"/>
      <c r="C17" s="438"/>
      <c r="D17" s="438"/>
      <c r="E17" s="438"/>
      <c r="F17" s="438"/>
      <c r="G17" s="438"/>
      <c r="H17" s="438"/>
      <c r="I17" s="438"/>
      <c r="J17" s="438"/>
      <c r="K17" s="438"/>
      <c r="L17" s="438"/>
      <c r="M17" s="438"/>
      <c r="N17" s="438"/>
      <c r="O17" s="438"/>
      <c r="P17" s="438"/>
      <c r="Q17" s="438"/>
      <c r="R17" s="438"/>
      <c r="S17" s="438"/>
      <c r="T17" s="438"/>
      <c r="U17" s="438"/>
      <c r="V17" s="456"/>
      <c r="W17" s="205" t="s">
        <v>961</v>
      </c>
      <c r="X17" s="206" t="s">
        <v>962</v>
      </c>
      <c r="Y17" s="160"/>
      <c r="Z17" s="160"/>
      <c r="AA17" s="207">
        <v>1</v>
      </c>
      <c r="AB17" s="160"/>
      <c r="AC17" s="160"/>
      <c r="AD17" s="160"/>
      <c r="AE17" s="160"/>
      <c r="AF17" s="160"/>
      <c r="AG17" s="160"/>
      <c r="AH17" s="207">
        <v>0.25</v>
      </c>
      <c r="AI17" s="207">
        <v>0.1</v>
      </c>
      <c r="AJ17" s="207">
        <v>0.1</v>
      </c>
      <c r="AK17" s="207">
        <v>0.1</v>
      </c>
      <c r="AL17" s="207">
        <v>0.1</v>
      </c>
      <c r="AM17" s="207">
        <v>0.1</v>
      </c>
      <c r="AN17" s="207">
        <v>0.25</v>
      </c>
      <c r="AO17" s="160"/>
      <c r="AP17" s="160"/>
      <c r="AQ17" s="160"/>
      <c r="AR17" s="160"/>
      <c r="AS17" s="160"/>
      <c r="AT17" s="160"/>
      <c r="AU17" s="160"/>
      <c r="AV17" s="160"/>
      <c r="AW17" s="160"/>
      <c r="AX17" s="160"/>
      <c r="AY17" s="160"/>
      <c r="AZ17" s="160"/>
      <c r="BA17" s="160"/>
      <c r="BB17" s="160"/>
      <c r="BC17" s="160"/>
      <c r="BD17" s="160"/>
      <c r="BE17" s="160"/>
      <c r="BF17" s="160"/>
      <c r="BG17" s="160"/>
      <c r="BH17" s="160"/>
      <c r="BI17" s="161">
        <v>60328688.333333336</v>
      </c>
      <c r="BJ17" s="161">
        <v>47544920.333333336</v>
      </c>
      <c r="BK17" s="160"/>
      <c r="BL17" s="160"/>
      <c r="BM17" s="160"/>
      <c r="BN17" s="160"/>
      <c r="BO17" s="160"/>
      <c r="BP17" s="160"/>
      <c r="BQ17" s="160"/>
      <c r="BS17" s="160"/>
      <c r="BT17" s="160"/>
      <c r="BU17" s="160"/>
      <c r="BV17" s="160"/>
      <c r="BW17" s="161">
        <v>4342111.166666667</v>
      </c>
      <c r="BX17" s="160"/>
      <c r="BY17" s="161">
        <f aca="true" t="shared" si="0" ref="BY17:BY22">BI17</f>
        <v>60328688.333333336</v>
      </c>
      <c r="BZ17" s="161">
        <f aca="true" t="shared" si="1" ref="BZ17:BZ22">SUM(BJ17+BW17)</f>
        <v>51887031.5</v>
      </c>
      <c r="CA17" s="160"/>
      <c r="CB17" s="160"/>
      <c r="CC17" s="160"/>
      <c r="CD17" s="160"/>
      <c r="CE17" s="160"/>
      <c r="CF17" s="160"/>
      <c r="CG17" s="160"/>
      <c r="CH17" s="160"/>
      <c r="CI17" s="160"/>
      <c r="CJ17" s="160"/>
      <c r="CK17" s="160"/>
      <c r="CL17" s="160"/>
      <c r="CM17" s="160"/>
      <c r="CN17" s="160"/>
      <c r="CO17" s="161">
        <v>25214285.714285713</v>
      </c>
      <c r="CP17" s="160"/>
      <c r="CQ17" s="160"/>
      <c r="CR17" s="160"/>
      <c r="CS17" s="160"/>
      <c r="CT17" s="160"/>
      <c r="CU17" s="160"/>
      <c r="CV17" s="160"/>
      <c r="CW17" s="160"/>
      <c r="CX17" s="160"/>
      <c r="CY17" s="160"/>
      <c r="CZ17" s="160"/>
      <c r="DA17" s="160"/>
      <c r="DB17" s="160"/>
      <c r="DC17" s="160"/>
      <c r="DD17" s="160"/>
      <c r="DE17" s="160"/>
      <c r="DF17" s="160"/>
      <c r="DG17" s="160"/>
      <c r="DH17" s="160"/>
      <c r="DI17" s="160"/>
      <c r="DJ17" s="160"/>
      <c r="DK17" s="156" t="s">
        <v>951</v>
      </c>
      <c r="DL17" s="156" t="s">
        <v>951</v>
      </c>
    </row>
    <row r="18" spans="1:116" ht="69.75" customHeight="1">
      <c r="A18" s="465"/>
      <c r="B18" s="468"/>
      <c r="C18" s="438"/>
      <c r="D18" s="438"/>
      <c r="E18" s="438"/>
      <c r="F18" s="438"/>
      <c r="G18" s="438"/>
      <c r="H18" s="438"/>
      <c r="I18" s="438"/>
      <c r="J18" s="438"/>
      <c r="K18" s="438"/>
      <c r="L18" s="438"/>
      <c r="M18" s="438"/>
      <c r="N18" s="438"/>
      <c r="O18" s="438"/>
      <c r="P18" s="438"/>
      <c r="Q18" s="438"/>
      <c r="R18" s="438"/>
      <c r="S18" s="438"/>
      <c r="T18" s="438"/>
      <c r="U18" s="438"/>
      <c r="V18" s="456"/>
      <c r="W18" s="205" t="s">
        <v>963</v>
      </c>
      <c r="X18" s="206" t="s">
        <v>964</v>
      </c>
      <c r="Y18" s="160"/>
      <c r="Z18" s="160"/>
      <c r="AA18" s="207">
        <v>1</v>
      </c>
      <c r="AB18" s="160"/>
      <c r="AC18" s="160"/>
      <c r="AD18" s="160"/>
      <c r="AE18" s="160"/>
      <c r="AF18" s="160"/>
      <c r="AG18" s="160"/>
      <c r="AH18" s="207">
        <v>1</v>
      </c>
      <c r="AI18" s="207">
        <v>1</v>
      </c>
      <c r="AJ18" s="207">
        <v>1</v>
      </c>
      <c r="AK18" s="207">
        <v>1</v>
      </c>
      <c r="AL18" s="207">
        <v>1</v>
      </c>
      <c r="AM18" s="207">
        <v>1</v>
      </c>
      <c r="AN18" s="207">
        <v>0.25</v>
      </c>
      <c r="AO18" s="160"/>
      <c r="AP18" s="160"/>
      <c r="AQ18" s="160"/>
      <c r="AR18" s="160"/>
      <c r="AS18" s="160"/>
      <c r="AT18" s="160"/>
      <c r="AU18" s="160"/>
      <c r="AV18" s="160"/>
      <c r="AW18" s="160"/>
      <c r="AX18" s="160"/>
      <c r="AY18" s="160"/>
      <c r="AZ18" s="160"/>
      <c r="BA18" s="160"/>
      <c r="BB18" s="160"/>
      <c r="BC18" s="160"/>
      <c r="BD18" s="160"/>
      <c r="BE18" s="160"/>
      <c r="BF18" s="160"/>
      <c r="BG18" s="160"/>
      <c r="BH18" s="160"/>
      <c r="BI18" s="161">
        <v>60328688.333333336</v>
      </c>
      <c r="BJ18" s="161">
        <v>47544920.333333336</v>
      </c>
      <c r="BK18" s="160"/>
      <c r="BL18" s="160"/>
      <c r="BM18" s="160"/>
      <c r="BN18" s="160"/>
      <c r="BO18" s="160"/>
      <c r="BP18" s="160"/>
      <c r="BQ18" s="160"/>
      <c r="BR18" s="160"/>
      <c r="BS18" s="160"/>
      <c r="BT18" s="160"/>
      <c r="BU18" s="160"/>
      <c r="BV18" s="160"/>
      <c r="BW18" s="161">
        <v>4342111.166666667</v>
      </c>
      <c r="BX18" s="160"/>
      <c r="BY18" s="161">
        <f t="shared" si="0"/>
        <v>60328688.333333336</v>
      </c>
      <c r="BZ18" s="161">
        <f t="shared" si="1"/>
        <v>51887031.5</v>
      </c>
      <c r="CA18" s="160"/>
      <c r="CB18" s="160"/>
      <c r="CC18" s="160"/>
      <c r="CD18" s="160"/>
      <c r="CE18" s="160"/>
      <c r="CF18" s="160"/>
      <c r="CG18" s="160"/>
      <c r="CH18" s="160"/>
      <c r="CI18" s="160"/>
      <c r="CJ18" s="160"/>
      <c r="CK18" s="160"/>
      <c r="CL18" s="160"/>
      <c r="CM18" s="160"/>
      <c r="CN18" s="160"/>
      <c r="CO18" s="161">
        <v>25214285.714285713</v>
      </c>
      <c r="CP18" s="160"/>
      <c r="CQ18" s="160"/>
      <c r="CR18" s="160"/>
      <c r="CS18" s="160"/>
      <c r="CT18" s="160"/>
      <c r="CU18" s="160"/>
      <c r="CV18" s="160"/>
      <c r="CW18" s="160"/>
      <c r="CX18" s="160"/>
      <c r="CY18" s="160"/>
      <c r="CZ18" s="160"/>
      <c r="DA18" s="160"/>
      <c r="DB18" s="160"/>
      <c r="DC18" s="160"/>
      <c r="DD18" s="160"/>
      <c r="DE18" s="160"/>
      <c r="DF18" s="160"/>
      <c r="DG18" s="160"/>
      <c r="DH18" s="160"/>
      <c r="DI18" s="160"/>
      <c r="DJ18" s="160"/>
      <c r="DK18" s="156" t="s">
        <v>951</v>
      </c>
      <c r="DL18" s="156" t="s">
        <v>951</v>
      </c>
    </row>
    <row r="19" spans="1:116" ht="66.75" customHeight="1">
      <c r="A19" s="465"/>
      <c r="B19" s="468"/>
      <c r="C19" s="438"/>
      <c r="D19" s="438"/>
      <c r="E19" s="438"/>
      <c r="F19" s="438"/>
      <c r="G19" s="438"/>
      <c r="H19" s="438"/>
      <c r="I19" s="438"/>
      <c r="J19" s="438"/>
      <c r="K19" s="438"/>
      <c r="L19" s="438"/>
      <c r="M19" s="438"/>
      <c r="N19" s="438"/>
      <c r="O19" s="438"/>
      <c r="P19" s="438"/>
      <c r="Q19" s="438"/>
      <c r="R19" s="438"/>
      <c r="S19" s="438"/>
      <c r="T19" s="438"/>
      <c r="U19" s="438"/>
      <c r="V19" s="456"/>
      <c r="W19" s="205" t="s">
        <v>965</v>
      </c>
      <c r="X19" s="206" t="s">
        <v>966</v>
      </c>
      <c r="Y19" s="160"/>
      <c r="Z19" s="160"/>
      <c r="AA19" s="207">
        <v>1</v>
      </c>
      <c r="AB19" s="160"/>
      <c r="AC19" s="160"/>
      <c r="AD19" s="160"/>
      <c r="AE19" s="160"/>
      <c r="AF19" s="160"/>
      <c r="AG19" s="160"/>
      <c r="AH19" s="207">
        <v>0.25</v>
      </c>
      <c r="AI19" s="207">
        <v>0.1</v>
      </c>
      <c r="AJ19" s="207">
        <v>0.1</v>
      </c>
      <c r="AK19" s="207">
        <v>0.1</v>
      </c>
      <c r="AL19" s="207">
        <v>0.1</v>
      </c>
      <c r="AM19" s="207">
        <v>0.1</v>
      </c>
      <c r="AN19" s="207">
        <v>0.25</v>
      </c>
      <c r="AO19" s="160"/>
      <c r="AP19" s="160"/>
      <c r="AQ19" s="160"/>
      <c r="AR19" s="160"/>
      <c r="AS19" s="160"/>
      <c r="AT19" s="160"/>
      <c r="AU19" s="160"/>
      <c r="AV19" s="160"/>
      <c r="AW19" s="160"/>
      <c r="AX19" s="160"/>
      <c r="AY19" s="160"/>
      <c r="AZ19" s="160"/>
      <c r="BA19" s="160"/>
      <c r="BB19" s="160"/>
      <c r="BC19" s="160"/>
      <c r="BD19" s="160"/>
      <c r="BE19" s="160"/>
      <c r="BF19" s="160"/>
      <c r="BG19" s="160"/>
      <c r="BH19" s="160"/>
      <c r="BI19" s="161">
        <v>60328688.333333336</v>
      </c>
      <c r="BJ19" s="161">
        <v>47544920.333333336</v>
      </c>
      <c r="BK19" s="160"/>
      <c r="BL19" s="160"/>
      <c r="BM19" s="160"/>
      <c r="BN19" s="160"/>
      <c r="BO19" s="160"/>
      <c r="BP19" s="160"/>
      <c r="BQ19" s="160"/>
      <c r="BR19" s="160"/>
      <c r="BS19" s="160"/>
      <c r="BT19" s="160"/>
      <c r="BU19" s="160"/>
      <c r="BV19" s="160"/>
      <c r="BW19" s="161">
        <v>4342111.166666667</v>
      </c>
      <c r="BX19" s="160"/>
      <c r="BY19" s="161">
        <f t="shared" si="0"/>
        <v>60328688.333333336</v>
      </c>
      <c r="BZ19" s="161">
        <f t="shared" si="1"/>
        <v>51887031.5</v>
      </c>
      <c r="CA19" s="160"/>
      <c r="CB19" s="160"/>
      <c r="CC19" s="160"/>
      <c r="CD19" s="160"/>
      <c r="CE19" s="160"/>
      <c r="CF19" s="160"/>
      <c r="CG19" s="160"/>
      <c r="CH19" s="160"/>
      <c r="CI19" s="160"/>
      <c r="CJ19" s="160"/>
      <c r="CK19" s="160"/>
      <c r="CL19" s="160"/>
      <c r="CM19" s="160"/>
      <c r="CN19" s="160"/>
      <c r="CO19" s="161">
        <v>25214285.714285713</v>
      </c>
      <c r="CP19" s="160"/>
      <c r="CQ19" s="160"/>
      <c r="CR19" s="160"/>
      <c r="CS19" s="160"/>
      <c r="CT19" s="160"/>
      <c r="CU19" s="160"/>
      <c r="CV19" s="160"/>
      <c r="CW19" s="160"/>
      <c r="CX19" s="160"/>
      <c r="CY19" s="160"/>
      <c r="CZ19" s="160"/>
      <c r="DA19" s="160"/>
      <c r="DB19" s="160"/>
      <c r="DC19" s="160"/>
      <c r="DD19" s="160"/>
      <c r="DE19" s="160"/>
      <c r="DF19" s="160"/>
      <c r="DG19" s="160"/>
      <c r="DH19" s="160"/>
      <c r="DI19" s="160"/>
      <c r="DJ19" s="160"/>
      <c r="DK19" s="156" t="s">
        <v>951</v>
      </c>
      <c r="DL19" s="156" t="s">
        <v>951</v>
      </c>
    </row>
    <row r="20" spans="1:116" ht="64.5" customHeight="1">
      <c r="A20" s="465"/>
      <c r="B20" s="468"/>
      <c r="C20" s="438"/>
      <c r="D20" s="438"/>
      <c r="E20" s="438"/>
      <c r="F20" s="438"/>
      <c r="G20" s="438"/>
      <c r="H20" s="438"/>
      <c r="I20" s="438"/>
      <c r="J20" s="438"/>
      <c r="K20" s="438"/>
      <c r="L20" s="438"/>
      <c r="M20" s="438"/>
      <c r="N20" s="438"/>
      <c r="O20" s="438"/>
      <c r="P20" s="438"/>
      <c r="Q20" s="438"/>
      <c r="R20" s="438"/>
      <c r="S20" s="438"/>
      <c r="T20" s="438"/>
      <c r="U20" s="438"/>
      <c r="V20" s="456"/>
      <c r="W20" s="205" t="s">
        <v>967</v>
      </c>
      <c r="X20" s="206" t="s">
        <v>968</v>
      </c>
      <c r="Y20" s="160"/>
      <c r="Z20" s="160"/>
      <c r="AA20" s="207">
        <v>1</v>
      </c>
      <c r="AB20" s="160"/>
      <c r="AC20" s="160"/>
      <c r="AD20" s="160"/>
      <c r="AE20" s="160"/>
      <c r="AF20" s="160"/>
      <c r="AG20" s="160"/>
      <c r="AH20" s="207">
        <v>0.25</v>
      </c>
      <c r="AI20" s="207">
        <v>0.15</v>
      </c>
      <c r="AJ20" s="207">
        <v>0.15</v>
      </c>
      <c r="AK20" s="207">
        <v>0.15</v>
      </c>
      <c r="AL20" s="207">
        <v>0.15</v>
      </c>
      <c r="AM20" s="207">
        <v>0.15</v>
      </c>
      <c r="AN20" s="207">
        <v>0.25</v>
      </c>
      <c r="AO20" s="160"/>
      <c r="AP20" s="160"/>
      <c r="AQ20" s="160"/>
      <c r="AR20" s="160"/>
      <c r="AS20" s="160"/>
      <c r="AT20" s="160"/>
      <c r="AU20" s="160"/>
      <c r="AV20" s="160"/>
      <c r="AW20" s="160"/>
      <c r="AX20" s="160"/>
      <c r="AY20" s="160"/>
      <c r="AZ20" s="160"/>
      <c r="BA20" s="160"/>
      <c r="BB20" s="160"/>
      <c r="BC20" s="160"/>
      <c r="BD20" s="160"/>
      <c r="BE20" s="160"/>
      <c r="BF20" s="160"/>
      <c r="BG20" s="160"/>
      <c r="BH20" s="160"/>
      <c r="BI20" s="161">
        <v>60328688.333333336</v>
      </c>
      <c r="BJ20" s="161">
        <v>47544920.333333336</v>
      </c>
      <c r="BK20" s="160"/>
      <c r="BL20" s="160"/>
      <c r="BM20" s="160"/>
      <c r="BN20" s="160"/>
      <c r="BO20" s="160"/>
      <c r="BP20" s="160"/>
      <c r="BQ20" s="160"/>
      <c r="BR20" s="160"/>
      <c r="BS20" s="160"/>
      <c r="BT20" s="160"/>
      <c r="BU20" s="160"/>
      <c r="BV20" s="160"/>
      <c r="BW20" s="161">
        <v>4342111.166666667</v>
      </c>
      <c r="BX20" s="160"/>
      <c r="BY20" s="161">
        <f t="shared" si="0"/>
        <v>60328688.333333336</v>
      </c>
      <c r="BZ20" s="161">
        <f t="shared" si="1"/>
        <v>51887031.5</v>
      </c>
      <c r="CA20" s="160"/>
      <c r="CB20" s="160"/>
      <c r="CC20" s="160"/>
      <c r="CD20" s="160"/>
      <c r="CE20" s="160"/>
      <c r="CF20" s="160"/>
      <c r="CG20" s="160"/>
      <c r="CH20" s="160"/>
      <c r="CI20" s="160"/>
      <c r="CJ20" s="160"/>
      <c r="CK20" s="160"/>
      <c r="CL20" s="160"/>
      <c r="CM20" s="160"/>
      <c r="CN20" s="160"/>
      <c r="CO20" s="161">
        <v>25214285.714285713</v>
      </c>
      <c r="CP20" s="160"/>
      <c r="CQ20" s="160"/>
      <c r="CR20" s="160"/>
      <c r="CS20" s="160"/>
      <c r="CT20" s="160"/>
      <c r="CU20" s="160"/>
      <c r="CV20" s="160"/>
      <c r="CW20" s="160"/>
      <c r="CX20" s="160"/>
      <c r="CY20" s="160"/>
      <c r="CZ20" s="160"/>
      <c r="DA20" s="160"/>
      <c r="DB20" s="160"/>
      <c r="DC20" s="160"/>
      <c r="DD20" s="160"/>
      <c r="DE20" s="160"/>
      <c r="DF20" s="160"/>
      <c r="DG20" s="160"/>
      <c r="DH20" s="160"/>
      <c r="DI20" s="160"/>
      <c r="DJ20" s="160"/>
      <c r="DK20" s="156" t="s">
        <v>951</v>
      </c>
      <c r="DL20" s="156" t="s">
        <v>951</v>
      </c>
    </row>
    <row r="21" spans="1:116" ht="84.75" customHeight="1">
      <c r="A21" s="465"/>
      <c r="B21" s="468"/>
      <c r="C21" s="438"/>
      <c r="D21" s="438"/>
      <c r="E21" s="438"/>
      <c r="F21" s="438"/>
      <c r="G21" s="438"/>
      <c r="H21" s="438"/>
      <c r="I21" s="438"/>
      <c r="J21" s="438"/>
      <c r="K21" s="438"/>
      <c r="L21" s="438"/>
      <c r="M21" s="438"/>
      <c r="N21" s="438"/>
      <c r="O21" s="438"/>
      <c r="P21" s="438"/>
      <c r="Q21" s="438"/>
      <c r="R21" s="438"/>
      <c r="S21" s="438"/>
      <c r="T21" s="438"/>
      <c r="U21" s="438"/>
      <c r="V21" s="456"/>
      <c r="W21" s="205" t="s">
        <v>969</v>
      </c>
      <c r="X21" s="206" t="s">
        <v>970</v>
      </c>
      <c r="Y21" s="160"/>
      <c r="Z21" s="160"/>
      <c r="AA21" s="207">
        <v>1</v>
      </c>
      <c r="AB21" s="160"/>
      <c r="AC21" s="160"/>
      <c r="AD21" s="160"/>
      <c r="AE21" s="160"/>
      <c r="AF21" s="160"/>
      <c r="AG21" s="160"/>
      <c r="AH21" s="207">
        <v>0.25</v>
      </c>
      <c r="AI21" s="207">
        <v>0.1</v>
      </c>
      <c r="AJ21" s="207">
        <v>0.1</v>
      </c>
      <c r="AK21" s="207">
        <v>0.1</v>
      </c>
      <c r="AL21" s="207">
        <v>0.1</v>
      </c>
      <c r="AM21" s="207">
        <v>0.1</v>
      </c>
      <c r="AN21" s="207">
        <v>0.25</v>
      </c>
      <c r="AO21" s="160"/>
      <c r="AP21" s="160"/>
      <c r="AQ21" s="160"/>
      <c r="AR21" s="160"/>
      <c r="AS21" s="160"/>
      <c r="AT21" s="160"/>
      <c r="AU21" s="160"/>
      <c r="AV21" s="160"/>
      <c r="AW21" s="160"/>
      <c r="AX21" s="160"/>
      <c r="AY21" s="160"/>
      <c r="AZ21" s="160"/>
      <c r="BA21" s="160"/>
      <c r="BB21" s="160"/>
      <c r="BC21" s="160"/>
      <c r="BD21" s="160"/>
      <c r="BE21" s="160"/>
      <c r="BF21" s="160"/>
      <c r="BG21" s="160"/>
      <c r="BH21" s="160"/>
      <c r="BI21" s="161">
        <v>60328688.333333336</v>
      </c>
      <c r="BJ21" s="161">
        <v>47544920.333333336</v>
      </c>
      <c r="BK21" s="160"/>
      <c r="BL21" s="160"/>
      <c r="BM21" s="160"/>
      <c r="BN21" s="160"/>
      <c r="BO21" s="160"/>
      <c r="BP21" s="160"/>
      <c r="BQ21" s="160"/>
      <c r="BR21" s="160"/>
      <c r="BS21" s="160"/>
      <c r="BT21" s="160"/>
      <c r="BU21" s="160"/>
      <c r="BV21" s="160"/>
      <c r="BW21" s="161">
        <v>4342111.166666667</v>
      </c>
      <c r="BX21" s="160"/>
      <c r="BY21" s="161">
        <f t="shared" si="0"/>
        <v>60328688.333333336</v>
      </c>
      <c r="BZ21" s="161">
        <f t="shared" si="1"/>
        <v>51887031.5</v>
      </c>
      <c r="CA21" s="160"/>
      <c r="CB21" s="160"/>
      <c r="CC21" s="160"/>
      <c r="CD21" s="160"/>
      <c r="CE21" s="160"/>
      <c r="CF21" s="160"/>
      <c r="CG21" s="160"/>
      <c r="CH21" s="160"/>
      <c r="CI21" s="160"/>
      <c r="CJ21" s="160"/>
      <c r="CK21" s="160"/>
      <c r="CL21" s="160"/>
      <c r="CM21" s="160"/>
      <c r="CN21" s="160"/>
      <c r="CO21" s="161">
        <v>25214285.714285713</v>
      </c>
      <c r="CP21" s="160"/>
      <c r="CQ21" s="160"/>
      <c r="CR21" s="160"/>
      <c r="CS21" s="160"/>
      <c r="CT21" s="160"/>
      <c r="CU21" s="160"/>
      <c r="CV21" s="160"/>
      <c r="CW21" s="160"/>
      <c r="CX21" s="160"/>
      <c r="CY21" s="160"/>
      <c r="CZ21" s="160"/>
      <c r="DA21" s="160"/>
      <c r="DB21" s="160"/>
      <c r="DC21" s="160"/>
      <c r="DD21" s="160"/>
      <c r="DE21" s="160"/>
      <c r="DF21" s="160"/>
      <c r="DG21" s="160"/>
      <c r="DH21" s="160"/>
      <c r="DI21" s="160"/>
      <c r="DJ21" s="160"/>
      <c r="DK21" s="156" t="s">
        <v>951</v>
      </c>
      <c r="DL21" s="156" t="s">
        <v>951</v>
      </c>
    </row>
    <row r="22" spans="1:116" ht="78.75">
      <c r="A22" s="466"/>
      <c r="B22" s="469"/>
      <c r="C22" s="439"/>
      <c r="D22" s="439"/>
      <c r="E22" s="439"/>
      <c r="F22" s="439"/>
      <c r="G22" s="439"/>
      <c r="H22" s="439"/>
      <c r="I22" s="439"/>
      <c r="J22" s="439"/>
      <c r="K22" s="439"/>
      <c r="L22" s="439"/>
      <c r="M22" s="439"/>
      <c r="N22" s="439"/>
      <c r="O22" s="439"/>
      <c r="P22" s="439"/>
      <c r="Q22" s="439"/>
      <c r="R22" s="439"/>
      <c r="S22" s="439"/>
      <c r="T22" s="439"/>
      <c r="U22" s="439"/>
      <c r="V22" s="457"/>
      <c r="W22" s="205" t="s">
        <v>971</v>
      </c>
      <c r="X22" s="206" t="s">
        <v>972</v>
      </c>
      <c r="Y22" s="160"/>
      <c r="Z22" s="160"/>
      <c r="AA22" s="207">
        <v>0.75</v>
      </c>
      <c r="AB22" s="160"/>
      <c r="AC22" s="160"/>
      <c r="AD22" s="160"/>
      <c r="AE22" s="160"/>
      <c r="AF22" s="160"/>
      <c r="AG22" s="160"/>
      <c r="AH22" s="207">
        <v>0.25</v>
      </c>
      <c r="AI22" s="207">
        <v>0.1</v>
      </c>
      <c r="AJ22" s="207">
        <v>0.1</v>
      </c>
      <c r="AK22" s="207">
        <v>0.1</v>
      </c>
      <c r="AL22" s="207">
        <v>0.1</v>
      </c>
      <c r="AM22" s="207">
        <v>0.1</v>
      </c>
      <c r="AN22" s="207">
        <v>0.19</v>
      </c>
      <c r="AO22" s="160"/>
      <c r="AP22" s="160"/>
      <c r="AQ22" s="160"/>
      <c r="AR22" s="160"/>
      <c r="AS22" s="160"/>
      <c r="AT22" s="160"/>
      <c r="AU22" s="160"/>
      <c r="AV22" s="160"/>
      <c r="AW22" s="160"/>
      <c r="AX22" s="160"/>
      <c r="AY22" s="160"/>
      <c r="AZ22" s="160"/>
      <c r="BA22" s="160"/>
      <c r="BB22" s="160"/>
      <c r="BC22" s="160"/>
      <c r="BD22" s="160"/>
      <c r="BE22" s="160"/>
      <c r="BF22" s="160"/>
      <c r="BG22" s="160"/>
      <c r="BH22" s="160"/>
      <c r="BI22" s="161">
        <v>60328688.333333336</v>
      </c>
      <c r="BJ22" s="161">
        <v>47544920.333333336</v>
      </c>
      <c r="BK22" s="160"/>
      <c r="BL22" s="160"/>
      <c r="BM22" s="160"/>
      <c r="BN22" s="160"/>
      <c r="BO22" s="160"/>
      <c r="BP22" s="160"/>
      <c r="BQ22" s="160"/>
      <c r="BR22" s="160"/>
      <c r="BS22" s="160"/>
      <c r="BT22" s="160"/>
      <c r="BU22" s="160"/>
      <c r="BV22" s="160"/>
      <c r="BW22" s="161">
        <v>4342111.166666667</v>
      </c>
      <c r="BX22" s="160"/>
      <c r="BY22" s="161">
        <f t="shared" si="0"/>
        <v>60328688.333333336</v>
      </c>
      <c r="BZ22" s="161">
        <f t="shared" si="1"/>
        <v>51887031.5</v>
      </c>
      <c r="CA22" s="160"/>
      <c r="CB22" s="160"/>
      <c r="CC22" s="160"/>
      <c r="CD22" s="160"/>
      <c r="CE22" s="160"/>
      <c r="CF22" s="160"/>
      <c r="CG22" s="160"/>
      <c r="CH22" s="160"/>
      <c r="CI22" s="160"/>
      <c r="CJ22" s="160"/>
      <c r="CK22" s="160"/>
      <c r="CL22" s="160"/>
      <c r="CM22" s="160"/>
      <c r="CN22" s="160"/>
      <c r="CO22" s="161">
        <v>25214285.714285713</v>
      </c>
      <c r="CP22" s="160"/>
      <c r="CQ22" s="160"/>
      <c r="CR22" s="160"/>
      <c r="CS22" s="160"/>
      <c r="CT22" s="160"/>
      <c r="CU22" s="160"/>
      <c r="CV22" s="160"/>
      <c r="CW22" s="160"/>
      <c r="CX22" s="160"/>
      <c r="CY22" s="160"/>
      <c r="CZ22" s="160"/>
      <c r="DA22" s="160"/>
      <c r="DB22" s="160"/>
      <c r="DC22" s="160"/>
      <c r="DD22" s="160"/>
      <c r="DE22" s="160"/>
      <c r="DF22" s="160"/>
      <c r="DG22" s="160"/>
      <c r="DH22" s="160"/>
      <c r="DI22" s="160"/>
      <c r="DJ22" s="160"/>
      <c r="DK22" s="156" t="s">
        <v>951</v>
      </c>
      <c r="DL22" s="156" t="s">
        <v>951</v>
      </c>
    </row>
  </sheetData>
  <sheetProtection/>
  <mergeCells count="53">
    <mergeCell ref="A13:A15"/>
    <mergeCell ref="B13:B15"/>
    <mergeCell ref="C13:C15"/>
    <mergeCell ref="D13:D15"/>
    <mergeCell ref="E13:E15"/>
    <mergeCell ref="F16:F22"/>
    <mergeCell ref="M13:M15"/>
    <mergeCell ref="N13:N15"/>
    <mergeCell ref="O13:O15"/>
    <mergeCell ref="P13:P15"/>
    <mergeCell ref="G13:G15"/>
    <mergeCell ref="H13:H15"/>
    <mergeCell ref="I13:I15"/>
    <mergeCell ref="J13:J15"/>
    <mergeCell ref="K13:K15"/>
    <mergeCell ref="L13:L15"/>
    <mergeCell ref="F13:F15"/>
    <mergeCell ref="L16:L22"/>
    <mergeCell ref="G16:G22"/>
    <mergeCell ref="H16:H22"/>
    <mergeCell ref="I16:I22"/>
    <mergeCell ref="A16:A22"/>
    <mergeCell ref="B16:B22"/>
    <mergeCell ref="C16:C22"/>
    <mergeCell ref="D16:D22"/>
    <mergeCell ref="E16:E22"/>
    <mergeCell ref="S13:S15"/>
    <mergeCell ref="T13:T15"/>
    <mergeCell ref="U13:U15"/>
    <mergeCell ref="V13:V15"/>
    <mergeCell ref="Q13:Q15"/>
    <mergeCell ref="R13:R15"/>
    <mergeCell ref="J16:J22"/>
    <mergeCell ref="K16:K22"/>
    <mergeCell ref="S16:S22"/>
    <mergeCell ref="T16:T22"/>
    <mergeCell ref="U16:U22"/>
    <mergeCell ref="V16:V22"/>
    <mergeCell ref="M16:M22"/>
    <mergeCell ref="N16:N22"/>
    <mergeCell ref="O16:O22"/>
    <mergeCell ref="P16:P22"/>
    <mergeCell ref="Q16:Q22"/>
    <mergeCell ref="R16:R22"/>
    <mergeCell ref="B7:CE7"/>
    <mergeCell ref="B8:CE8"/>
    <mergeCell ref="B9:CE9"/>
    <mergeCell ref="B10:CE10"/>
    <mergeCell ref="A1:DL1"/>
    <mergeCell ref="A2:DL2"/>
    <mergeCell ref="A3:DL3"/>
    <mergeCell ref="A4:DL4"/>
    <mergeCell ref="A5:DL5"/>
  </mergeCells>
  <dataValidations count="1">
    <dataValidation type="list" showInputMessage="1" showErrorMessage="1" sqref="DH13:DI13">
      <formula1>$A$187:$A$197</formula1>
    </dataValidation>
  </dataValidations>
  <printOptions/>
  <pageMargins left="0.7" right="0.7" top="0.75" bottom="0.75" header="0.3" footer="0.3"/>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1:DL189"/>
  <sheetViews>
    <sheetView zoomScale="80" zoomScaleNormal="80" zoomScalePageLayoutView="0" workbookViewId="0" topLeftCell="A1">
      <selection activeCell="A1" sqref="A1:DF1"/>
    </sheetView>
  </sheetViews>
  <sheetFormatPr defaultColWidth="11.421875" defaultRowHeight="15" outlineLevelCol="2"/>
  <cols>
    <col min="1" max="1" width="27.57421875" style="1" customWidth="1"/>
    <col min="2" max="2" width="14.00390625" style="1" customWidth="1"/>
    <col min="3" max="3" width="4.28125" style="1" customWidth="1"/>
    <col min="4" max="4" width="4.57421875" style="292" customWidth="1"/>
    <col min="5" max="5" width="5.57421875" style="292" customWidth="1"/>
    <col min="6" max="6" width="5.421875" style="292" hidden="1" customWidth="1"/>
    <col min="7" max="8" width="5.421875" style="292" customWidth="1" outlineLevel="1"/>
    <col min="9" max="9" width="5.421875" style="292" hidden="1" customWidth="1"/>
    <col min="10" max="10" width="5.421875" style="292" customWidth="1"/>
    <col min="11" max="12" width="5.421875" style="1" customWidth="1" outlineLevel="1"/>
    <col min="13" max="14" width="5.421875" style="1" hidden="1" customWidth="1"/>
    <col min="15" max="16" width="5.421875" style="1" customWidth="1" outlineLevel="1"/>
    <col min="17" max="17" width="5.421875" style="1" hidden="1" customWidth="1"/>
    <col min="18" max="18" width="5.57421875" style="1" hidden="1" customWidth="1"/>
    <col min="19" max="20" width="5.421875" style="1" customWidth="1" outlineLevel="1"/>
    <col min="21" max="21" width="5.421875" style="1" hidden="1" customWidth="1"/>
    <col min="22" max="22" width="18.421875" style="1" customWidth="1"/>
    <col min="23" max="23" width="20.7109375" style="1" customWidth="1"/>
    <col min="24" max="24" width="18.00390625" style="1" customWidth="1" outlineLevel="1"/>
    <col min="25" max="25" width="5.421875" style="1" customWidth="1" outlineLevel="1"/>
    <col min="26" max="27" width="5.421875" style="292" customWidth="1" outlineLevel="1"/>
    <col min="28" max="28" width="7.7109375" style="292" customWidth="1" outlineLevel="1"/>
    <col min="29" max="32" width="5.421875" style="292" customWidth="1" outlineLevel="2"/>
    <col min="33" max="33" width="8.7109375" style="292" customWidth="1" outlineLevel="1"/>
    <col min="34" max="34" width="7.7109375" style="292" customWidth="1" outlineLevel="1"/>
    <col min="35" max="38" width="5.421875" style="260" customWidth="1" outlineLevel="2"/>
    <col min="39" max="39" width="5.8515625" style="260" customWidth="1" outlineLevel="1"/>
    <col min="40" max="40" width="5.421875" style="260" customWidth="1" outlineLevel="1"/>
    <col min="41" max="44" width="5.421875" style="260" customWidth="1" outlineLevel="2"/>
    <col min="45" max="46" width="5.421875" style="260" customWidth="1" outlineLevel="1"/>
    <col min="47" max="50" width="5.421875" style="260" customWidth="1" outlineLevel="2"/>
    <col min="51" max="51" width="5.421875" style="260" customWidth="1" outlineLevel="1"/>
    <col min="52" max="52" width="11.00390625" style="292" customWidth="1"/>
    <col min="53" max="53" width="22.421875" style="260" hidden="1" customWidth="1"/>
    <col min="54" max="54" width="9.421875" style="260" hidden="1" customWidth="1"/>
    <col min="55" max="55" width="8.00390625" style="260" hidden="1" customWidth="1"/>
    <col min="56" max="59" width="8.00390625" style="260" customWidth="1" outlineLevel="1"/>
    <col min="60" max="60" width="8.00390625" style="260" hidden="1" customWidth="1"/>
    <col min="61" max="61" width="5.140625" style="260" customWidth="1" outlineLevel="2"/>
    <col min="62" max="64" width="7.28125" style="260" customWidth="1" outlineLevel="2"/>
    <col min="65" max="65" width="5.421875" style="260" customWidth="1" outlineLevel="2"/>
    <col min="66" max="66" width="7.7109375" style="260" customWidth="1" outlineLevel="2"/>
    <col min="67" max="67" width="5.421875" style="260" customWidth="1" outlineLevel="2"/>
    <col min="68" max="68" width="7.7109375" style="260" customWidth="1" outlineLevel="2"/>
    <col min="69" max="69" width="5.421875" style="260" customWidth="1" outlineLevel="2"/>
    <col min="70" max="70" width="7.7109375" style="260" customWidth="1" outlineLevel="2"/>
    <col min="71" max="71" width="3.140625" style="260" customWidth="1" outlineLevel="2"/>
    <col min="72" max="72" width="5.421875" style="260" customWidth="1" outlineLevel="2"/>
    <col min="73" max="73" width="5.140625" style="260" customWidth="1" outlineLevel="2"/>
    <col min="74" max="74" width="7.28125" style="260" customWidth="1" outlineLevel="2"/>
    <col min="75" max="75" width="5.421875" style="260" customWidth="1" outlineLevel="2"/>
    <col min="76" max="76" width="7.7109375" style="260" customWidth="1" outlineLevel="2"/>
    <col min="77" max="77" width="12.28125" style="260" customWidth="1" outlineLevel="1"/>
    <col min="78" max="78" width="10.00390625" style="260" customWidth="1" outlineLevel="1"/>
    <col min="79" max="79" width="5.140625" style="1" customWidth="1" outlineLevel="2"/>
    <col min="80" max="80" width="7.28125" style="1" customWidth="1" outlineLevel="2"/>
    <col min="81" max="81" width="5.421875" style="1" customWidth="1" outlineLevel="2"/>
    <col min="82" max="82" width="7.7109375" style="1" customWidth="1" outlineLevel="2"/>
    <col min="83" max="83" width="5.421875" style="1" customWidth="1" outlineLevel="2"/>
    <col min="84" max="84" width="7.7109375" style="1" customWidth="1" outlineLevel="2"/>
    <col min="85" max="85" width="5.421875" style="1" customWidth="1" outlineLevel="2"/>
    <col min="86" max="86" width="7.7109375" style="1" customWidth="1" outlineLevel="2"/>
    <col min="87" max="87" width="3.140625" style="1" customWidth="1" outlineLevel="2"/>
    <col min="88" max="88" width="5.421875" style="1" customWidth="1" outlineLevel="2"/>
    <col min="89" max="89" width="5.140625" style="1" customWidth="1" outlineLevel="2"/>
    <col min="90" max="90" width="7.28125" style="1" customWidth="1" outlineLevel="2"/>
    <col min="91" max="91" width="5.421875" style="1" customWidth="1" outlineLevel="2"/>
    <col min="92" max="92" width="7.7109375" style="1" customWidth="1" outlineLevel="2"/>
    <col min="93" max="93" width="12.28125" style="1" customWidth="1" outlineLevel="1"/>
    <col min="94" max="94" width="10.00390625" style="1" customWidth="1" outlineLevel="1"/>
    <col min="95" max="95" width="5.140625" style="1" customWidth="1" outlineLevel="2"/>
    <col min="96" max="96" width="7.28125" style="1" customWidth="1" outlineLevel="2"/>
    <col min="97" max="97" width="5.421875" style="1" customWidth="1" outlineLevel="2"/>
    <col min="98" max="98" width="7.7109375" style="1" customWidth="1" outlineLevel="2"/>
    <col min="99" max="99" width="5.421875" style="1" customWidth="1" outlineLevel="2"/>
    <col min="100" max="100" width="7.7109375" style="1" customWidth="1" outlineLevel="2"/>
    <col min="101" max="101" width="5.421875" style="1" customWidth="1" outlineLevel="2"/>
    <col min="102" max="102" width="7.28125" style="1" customWidth="1" outlineLevel="2"/>
    <col min="103" max="103" width="3.140625" style="1" customWidth="1" outlineLevel="2"/>
    <col min="104" max="104" width="5.421875" style="1" customWidth="1" outlineLevel="2"/>
    <col min="105" max="105" width="5.140625" style="1" customWidth="1" outlineLevel="2"/>
    <col min="106" max="106" width="7.28125" style="1" customWidth="1" outlineLevel="2"/>
    <col min="107" max="107" width="5.421875" style="1" customWidth="1" outlineLevel="2"/>
    <col min="108" max="108" width="7.7109375" style="1" customWidth="1" outlineLevel="2"/>
    <col min="109" max="109" width="12.28125" style="1" customWidth="1" outlineLevel="1"/>
    <col min="110" max="110" width="10.00390625" style="1" customWidth="1" outlineLevel="1"/>
    <col min="111" max="111" width="9.140625" style="1" hidden="1" customWidth="1"/>
    <col min="112" max="114" width="5.421875" style="1" hidden="1" customWidth="1"/>
    <col min="115" max="115" width="11.421875" style="1" customWidth="1"/>
    <col min="116" max="116" width="11.421875" style="1" hidden="1" customWidth="1"/>
    <col min="117" max="16384" width="11.421875" style="1" customWidth="1"/>
  </cols>
  <sheetData>
    <row r="1" spans="1:110" ht="12">
      <c r="A1" s="390" t="s">
        <v>1226</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390"/>
      <c r="BH1" s="390"/>
      <c r="BI1" s="390"/>
      <c r="BJ1" s="390"/>
      <c r="BK1" s="390"/>
      <c r="BL1" s="390"/>
      <c r="BM1" s="390"/>
      <c r="BN1" s="390"/>
      <c r="BO1" s="390"/>
      <c r="BP1" s="390"/>
      <c r="BQ1" s="390"/>
      <c r="BR1" s="390"/>
      <c r="BS1" s="390"/>
      <c r="BT1" s="390"/>
      <c r="BU1" s="390"/>
      <c r="BV1" s="390"/>
      <c r="BW1" s="390"/>
      <c r="BX1" s="390"/>
      <c r="BY1" s="390"/>
      <c r="BZ1" s="390"/>
      <c r="CA1" s="390"/>
      <c r="CB1" s="390"/>
      <c r="CC1" s="390"/>
      <c r="CD1" s="390"/>
      <c r="CE1" s="390"/>
      <c r="CF1" s="390"/>
      <c r="CG1" s="390"/>
      <c r="CH1" s="390"/>
      <c r="CI1" s="390"/>
      <c r="CJ1" s="390"/>
      <c r="CK1" s="390"/>
      <c r="CL1" s="390"/>
      <c r="CM1" s="390"/>
      <c r="CN1" s="390"/>
      <c r="CO1" s="390"/>
      <c r="CP1" s="390"/>
      <c r="CQ1" s="390"/>
      <c r="CR1" s="390"/>
      <c r="CS1" s="390"/>
      <c r="CT1" s="390"/>
      <c r="CU1" s="390"/>
      <c r="CV1" s="390"/>
      <c r="CW1" s="390"/>
      <c r="CX1" s="390"/>
      <c r="CY1" s="390"/>
      <c r="CZ1" s="390"/>
      <c r="DA1" s="390"/>
      <c r="DB1" s="390"/>
      <c r="DC1" s="390"/>
      <c r="DD1" s="390"/>
      <c r="DE1" s="390"/>
      <c r="DF1" s="390"/>
    </row>
    <row r="2" spans="1:114" ht="12">
      <c r="A2" s="386" t="s">
        <v>1227</v>
      </c>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386"/>
      <c r="AN2" s="386"/>
      <c r="AO2" s="386"/>
      <c r="AP2" s="386"/>
      <c r="AQ2" s="386"/>
      <c r="AR2" s="386"/>
      <c r="AS2" s="386"/>
      <c r="AT2" s="386"/>
      <c r="AU2" s="386"/>
      <c r="AV2" s="386"/>
      <c r="AW2" s="386"/>
      <c r="AX2" s="386"/>
      <c r="AY2" s="386"/>
      <c r="AZ2" s="386"/>
      <c r="BA2" s="386"/>
      <c r="BB2" s="386"/>
      <c r="BC2" s="386"/>
      <c r="BD2" s="386"/>
      <c r="BE2" s="386"/>
      <c r="BF2" s="386"/>
      <c r="BG2" s="386"/>
      <c r="BH2" s="386"/>
      <c r="BI2" s="386"/>
      <c r="BJ2" s="386"/>
      <c r="BK2" s="386"/>
      <c r="BL2" s="386"/>
      <c r="BM2" s="386"/>
      <c r="BN2" s="386"/>
      <c r="BO2" s="386"/>
      <c r="BP2" s="386"/>
      <c r="BQ2" s="386"/>
      <c r="BR2" s="386"/>
      <c r="BS2" s="386"/>
      <c r="BT2" s="386"/>
      <c r="BU2" s="386"/>
      <c r="BV2" s="386"/>
      <c r="BW2" s="386"/>
      <c r="BX2" s="386"/>
      <c r="BY2" s="386"/>
      <c r="BZ2" s="386"/>
      <c r="CA2" s="386"/>
      <c r="CB2" s="386"/>
      <c r="CC2" s="386"/>
      <c r="CD2" s="386"/>
      <c r="CE2" s="386"/>
      <c r="CF2" s="386"/>
      <c r="CG2" s="386"/>
      <c r="CH2" s="386"/>
      <c r="CI2" s="386"/>
      <c r="CJ2" s="386"/>
      <c r="CK2" s="386"/>
      <c r="CL2" s="386"/>
      <c r="CM2" s="386"/>
      <c r="CN2" s="386"/>
      <c r="CO2" s="386"/>
      <c r="CP2" s="386"/>
      <c r="CQ2" s="386"/>
      <c r="CR2" s="386"/>
      <c r="CS2" s="386"/>
      <c r="CT2" s="386"/>
      <c r="CU2" s="386"/>
      <c r="CV2" s="386"/>
      <c r="CW2" s="386"/>
      <c r="CX2" s="386"/>
      <c r="CY2" s="386"/>
      <c r="CZ2" s="386"/>
      <c r="DA2" s="386"/>
      <c r="DB2" s="386"/>
      <c r="DC2" s="386"/>
      <c r="DD2" s="386"/>
      <c r="DE2" s="386"/>
      <c r="DF2" s="386"/>
      <c r="DG2" s="386"/>
      <c r="DH2" s="386"/>
      <c r="DI2" s="386"/>
      <c r="DJ2" s="386"/>
    </row>
    <row r="3" spans="1:114" ht="12">
      <c r="A3" s="386" t="s">
        <v>1236</v>
      </c>
      <c r="B3" s="386"/>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86"/>
      <c r="AH3" s="386"/>
      <c r="AI3" s="386"/>
      <c r="AJ3" s="386"/>
      <c r="AK3" s="386"/>
      <c r="AL3" s="386"/>
      <c r="AM3" s="386"/>
      <c r="AN3" s="386"/>
      <c r="AO3" s="386"/>
      <c r="AP3" s="386"/>
      <c r="AQ3" s="386"/>
      <c r="AR3" s="386"/>
      <c r="AS3" s="386"/>
      <c r="AT3" s="386"/>
      <c r="AU3" s="386"/>
      <c r="AV3" s="386"/>
      <c r="AW3" s="386"/>
      <c r="AX3" s="386"/>
      <c r="AY3" s="386"/>
      <c r="AZ3" s="386"/>
      <c r="BA3" s="386"/>
      <c r="BB3" s="386"/>
      <c r="BC3" s="386"/>
      <c r="BD3" s="386"/>
      <c r="BE3" s="386"/>
      <c r="BF3" s="386"/>
      <c r="BG3" s="386"/>
      <c r="BH3" s="386"/>
      <c r="BI3" s="386"/>
      <c r="BJ3" s="386"/>
      <c r="BK3" s="386"/>
      <c r="BL3" s="386"/>
      <c r="BM3" s="386"/>
      <c r="BN3" s="386"/>
      <c r="BO3" s="386"/>
      <c r="BP3" s="386"/>
      <c r="BQ3" s="386"/>
      <c r="BR3" s="386"/>
      <c r="BS3" s="386"/>
      <c r="BT3" s="386"/>
      <c r="BU3" s="386"/>
      <c r="BV3" s="386"/>
      <c r="BW3" s="386"/>
      <c r="BX3" s="386"/>
      <c r="BY3" s="386"/>
      <c r="BZ3" s="386"/>
      <c r="CA3" s="386"/>
      <c r="CB3" s="386"/>
      <c r="CC3" s="386"/>
      <c r="CD3" s="386"/>
      <c r="CE3" s="386"/>
      <c r="CF3" s="386"/>
      <c r="CG3" s="386"/>
      <c r="CH3" s="386"/>
      <c r="CI3" s="386"/>
      <c r="CJ3" s="386"/>
      <c r="CK3" s="386"/>
      <c r="CL3" s="386"/>
      <c r="CM3" s="386"/>
      <c r="CN3" s="386"/>
      <c r="CO3" s="386"/>
      <c r="CP3" s="386"/>
      <c r="CQ3" s="386"/>
      <c r="CR3" s="386"/>
      <c r="CS3" s="386"/>
      <c r="CT3" s="386"/>
      <c r="CU3" s="386"/>
      <c r="CV3" s="386"/>
      <c r="CW3" s="386"/>
      <c r="CX3" s="386"/>
      <c r="CY3" s="386"/>
      <c r="CZ3" s="386"/>
      <c r="DA3" s="386"/>
      <c r="DB3" s="386"/>
      <c r="DC3" s="386"/>
      <c r="DD3" s="386"/>
      <c r="DE3" s="386"/>
      <c r="DF3" s="386"/>
      <c r="DG3" s="386"/>
      <c r="DH3" s="386"/>
      <c r="DI3" s="386"/>
      <c r="DJ3" s="386"/>
    </row>
    <row r="4" spans="1:114" ht="12">
      <c r="A4" s="386" t="s">
        <v>1275</v>
      </c>
      <c r="B4" s="473"/>
      <c r="C4" s="473"/>
      <c r="D4" s="473"/>
      <c r="E4" s="473"/>
      <c r="F4" s="473"/>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c r="AL4" s="473"/>
      <c r="AM4" s="473"/>
      <c r="AN4" s="473"/>
      <c r="AO4" s="473"/>
      <c r="AP4" s="473"/>
      <c r="AQ4" s="473"/>
      <c r="AR4" s="473"/>
      <c r="AS4" s="473"/>
      <c r="AT4" s="473"/>
      <c r="AU4" s="473"/>
      <c r="AV4" s="473"/>
      <c r="AW4" s="473"/>
      <c r="AX4" s="473"/>
      <c r="AY4" s="473"/>
      <c r="AZ4" s="473"/>
      <c r="BA4" s="473"/>
      <c r="BB4" s="473"/>
      <c r="BC4" s="473"/>
      <c r="BD4" s="473"/>
      <c r="BE4" s="473"/>
      <c r="BF4" s="473"/>
      <c r="BG4" s="473"/>
      <c r="BH4" s="473"/>
      <c r="BI4" s="473"/>
      <c r="BJ4" s="473"/>
      <c r="BK4" s="473"/>
      <c r="BL4" s="473"/>
      <c r="BM4" s="473"/>
      <c r="BN4" s="473"/>
      <c r="BO4" s="473"/>
      <c r="BP4" s="473"/>
      <c r="BQ4" s="473"/>
      <c r="BR4" s="473"/>
      <c r="BS4" s="473"/>
      <c r="BT4" s="473"/>
      <c r="BU4" s="473"/>
      <c r="BV4" s="473"/>
      <c r="BW4" s="473"/>
      <c r="BX4" s="473"/>
      <c r="BY4" s="473"/>
      <c r="BZ4" s="473"/>
      <c r="CA4" s="473"/>
      <c r="CB4" s="473"/>
      <c r="CC4" s="473"/>
      <c r="CD4" s="473"/>
      <c r="CE4" s="473"/>
      <c r="CF4" s="473"/>
      <c r="CG4" s="473"/>
      <c r="CH4" s="473"/>
      <c r="CI4" s="473"/>
      <c r="CJ4" s="473"/>
      <c r="CK4" s="473"/>
      <c r="CL4" s="473"/>
      <c r="CM4" s="473"/>
      <c r="CN4" s="473"/>
      <c r="CO4" s="473"/>
      <c r="CP4" s="473"/>
      <c r="CQ4" s="473"/>
      <c r="CR4" s="473"/>
      <c r="CS4" s="473"/>
      <c r="CT4" s="473"/>
      <c r="CU4" s="473"/>
      <c r="CV4" s="473"/>
      <c r="CW4" s="473"/>
      <c r="CX4" s="473"/>
      <c r="CY4" s="473"/>
      <c r="CZ4" s="473"/>
      <c r="DA4" s="473"/>
      <c r="DB4" s="473"/>
      <c r="DC4" s="473"/>
      <c r="DD4" s="473"/>
      <c r="DE4" s="473"/>
      <c r="DF4" s="473"/>
      <c r="DG4" s="473"/>
      <c r="DH4" s="473"/>
      <c r="DI4" s="473"/>
      <c r="DJ4" s="473"/>
    </row>
    <row r="5" spans="1:114" ht="12.75" customHeight="1">
      <c r="A5" s="386" t="s">
        <v>1276</v>
      </c>
      <c r="B5" s="473"/>
      <c r="C5" s="473"/>
      <c r="D5" s="473"/>
      <c r="E5" s="473"/>
      <c r="F5" s="473"/>
      <c r="G5" s="473"/>
      <c r="H5" s="473"/>
      <c r="I5" s="473"/>
      <c r="J5" s="473"/>
      <c r="K5" s="473"/>
      <c r="L5" s="473"/>
      <c r="M5" s="473"/>
      <c r="N5" s="473"/>
      <c r="O5" s="473"/>
      <c r="P5" s="473"/>
      <c r="Q5" s="473"/>
      <c r="R5" s="473"/>
      <c r="S5" s="473"/>
      <c r="T5" s="473"/>
      <c r="U5" s="473"/>
      <c r="V5" s="473"/>
      <c r="W5" s="473"/>
      <c r="X5" s="473"/>
      <c r="Y5" s="473"/>
      <c r="Z5" s="473"/>
      <c r="AA5" s="473"/>
      <c r="AB5" s="473"/>
      <c r="AC5" s="473"/>
      <c r="AD5" s="473"/>
      <c r="AE5" s="473"/>
      <c r="AF5" s="473"/>
      <c r="AG5" s="473"/>
      <c r="AH5" s="473"/>
      <c r="AI5" s="473"/>
      <c r="AJ5" s="473"/>
      <c r="AK5" s="473"/>
      <c r="AL5" s="473"/>
      <c r="AM5" s="473"/>
      <c r="AN5" s="473"/>
      <c r="AO5" s="473"/>
      <c r="AP5" s="473"/>
      <c r="AQ5" s="473"/>
      <c r="AR5" s="473"/>
      <c r="AS5" s="473"/>
      <c r="AT5" s="473"/>
      <c r="AU5" s="473"/>
      <c r="AV5" s="473"/>
      <c r="AW5" s="473"/>
      <c r="AX5" s="473"/>
      <c r="AY5" s="473"/>
      <c r="AZ5" s="473"/>
      <c r="BA5" s="473"/>
      <c r="BB5" s="473"/>
      <c r="BC5" s="473"/>
      <c r="BD5" s="473"/>
      <c r="BE5" s="473"/>
      <c r="BF5" s="473"/>
      <c r="BG5" s="473"/>
      <c r="BH5" s="473"/>
      <c r="BI5" s="473"/>
      <c r="BJ5" s="473"/>
      <c r="BK5" s="473"/>
      <c r="BL5" s="473"/>
      <c r="BM5" s="473"/>
      <c r="BN5" s="473"/>
      <c r="BO5" s="473"/>
      <c r="BP5" s="473"/>
      <c r="BQ5" s="473"/>
      <c r="BR5" s="473"/>
      <c r="BS5" s="473"/>
      <c r="BT5" s="473"/>
      <c r="BU5" s="473"/>
      <c r="BV5" s="473"/>
      <c r="BW5" s="473"/>
      <c r="BX5" s="473"/>
      <c r="BY5" s="473"/>
      <c r="BZ5" s="473"/>
      <c r="CA5" s="473"/>
      <c r="CB5" s="473"/>
      <c r="CC5" s="473"/>
      <c r="CD5" s="473"/>
      <c r="CE5" s="473"/>
      <c r="CF5" s="473"/>
      <c r="CG5" s="473"/>
      <c r="CH5" s="473"/>
      <c r="CI5" s="473"/>
      <c r="CJ5" s="473"/>
      <c r="CK5" s="473"/>
      <c r="CL5" s="473"/>
      <c r="CM5" s="473"/>
      <c r="CN5" s="473"/>
      <c r="CO5" s="473"/>
      <c r="CP5" s="473"/>
      <c r="CQ5" s="473"/>
      <c r="CR5" s="473"/>
      <c r="CS5" s="473"/>
      <c r="CT5" s="473"/>
      <c r="CU5" s="473"/>
      <c r="CV5" s="473"/>
      <c r="CW5" s="473"/>
      <c r="CX5" s="473"/>
      <c r="CY5" s="473"/>
      <c r="CZ5" s="473"/>
      <c r="DA5" s="473"/>
      <c r="DB5" s="473"/>
      <c r="DC5" s="473"/>
      <c r="DD5" s="473"/>
      <c r="DE5" s="473"/>
      <c r="DF5" s="473"/>
      <c r="DG5" s="473"/>
      <c r="DH5" s="473"/>
      <c r="DI5" s="473"/>
      <c r="DJ5" s="473"/>
    </row>
    <row r="6" spans="1:114" ht="12.75" customHeight="1">
      <c r="A6" s="2"/>
      <c r="B6" s="2"/>
      <c r="C6" s="2"/>
      <c r="D6" s="261"/>
      <c r="E6" s="261"/>
      <c r="F6" s="261"/>
      <c r="G6" s="261"/>
      <c r="H6" s="261"/>
      <c r="I6" s="261"/>
      <c r="J6" s="261"/>
      <c r="K6" s="2"/>
      <c r="L6" s="2"/>
      <c r="M6" s="2"/>
      <c r="N6" s="2"/>
      <c r="O6" s="2"/>
      <c r="P6" s="2"/>
      <c r="Q6" s="2"/>
      <c r="R6" s="2"/>
      <c r="S6" s="2"/>
      <c r="T6" s="2"/>
      <c r="U6" s="2"/>
      <c r="V6" s="2"/>
      <c r="W6" s="2"/>
      <c r="X6" s="2"/>
      <c r="Y6" s="2"/>
      <c r="Z6" s="261"/>
      <c r="AA6" s="261"/>
      <c r="AB6" s="261"/>
      <c r="AC6" s="261"/>
      <c r="AD6" s="261"/>
      <c r="AE6" s="261"/>
      <c r="AF6" s="261"/>
      <c r="AG6" s="261"/>
      <c r="AH6" s="261"/>
      <c r="AI6" s="262"/>
      <c r="AJ6" s="262"/>
      <c r="AK6" s="262"/>
      <c r="AL6" s="262"/>
      <c r="AM6" s="262"/>
      <c r="AN6" s="262"/>
      <c r="AO6" s="262"/>
      <c r="AP6" s="262"/>
      <c r="AQ6" s="262"/>
      <c r="AR6" s="262"/>
      <c r="AS6" s="262"/>
      <c r="AT6" s="262"/>
      <c r="AU6" s="262"/>
      <c r="AV6" s="262"/>
      <c r="AW6" s="262"/>
      <c r="AX6" s="262"/>
      <c r="AY6" s="262"/>
      <c r="AZ6" s="293">
        <v>2013</v>
      </c>
      <c r="BA6" s="262"/>
      <c r="BB6" s="262"/>
      <c r="BC6" s="262"/>
      <c r="BD6" s="262"/>
      <c r="BE6" s="262"/>
      <c r="BF6" s="262"/>
      <c r="BG6" s="262"/>
      <c r="BH6" s="262"/>
      <c r="BI6" s="262"/>
      <c r="BJ6" s="262"/>
      <c r="BK6" s="262"/>
      <c r="BL6" s="262"/>
      <c r="BM6" s="262"/>
      <c r="BN6" s="262"/>
      <c r="BO6" s="262"/>
      <c r="BP6" s="262"/>
      <c r="BQ6" s="262"/>
      <c r="BR6" s="262"/>
      <c r="BS6" s="262"/>
      <c r="BT6" s="262"/>
      <c r="BU6" s="262"/>
      <c r="BV6" s="262"/>
      <c r="BW6" s="262"/>
      <c r="BX6" s="262"/>
      <c r="BY6" s="262"/>
      <c r="BZ6" s="26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row>
    <row r="7" spans="1:114" ht="12" customHeight="1">
      <c r="A7" s="4" t="s">
        <v>2</v>
      </c>
      <c r="B7" s="387" t="s">
        <v>1277</v>
      </c>
      <c r="C7" s="388"/>
      <c r="D7" s="388"/>
      <c r="E7" s="388"/>
      <c r="F7" s="388"/>
      <c r="G7" s="388"/>
      <c r="H7" s="388"/>
      <c r="I7" s="388"/>
      <c r="J7" s="388"/>
      <c r="K7" s="388"/>
      <c r="L7" s="388"/>
      <c r="M7" s="388"/>
      <c r="N7" s="388"/>
      <c r="O7" s="388"/>
      <c r="P7" s="388"/>
      <c r="Q7" s="388"/>
      <c r="R7" s="388"/>
      <c r="S7" s="388"/>
      <c r="T7" s="388"/>
      <c r="U7" s="388"/>
      <c r="V7" s="388"/>
      <c r="W7" s="389"/>
      <c r="X7" s="3"/>
      <c r="Y7" s="3"/>
      <c r="Z7" s="263"/>
      <c r="AA7" s="263"/>
      <c r="AB7" s="263"/>
      <c r="AC7" s="263"/>
      <c r="AD7" s="263"/>
      <c r="AE7" s="263"/>
      <c r="AF7" s="263"/>
      <c r="AG7" s="263"/>
      <c r="AH7" s="263"/>
      <c r="AI7" s="221"/>
      <c r="AJ7" s="221"/>
      <c r="AK7" s="221"/>
      <c r="AL7" s="221"/>
      <c r="AM7" s="221"/>
      <c r="AN7" s="221"/>
      <c r="AO7" s="221"/>
      <c r="AP7" s="221"/>
      <c r="AQ7" s="221"/>
      <c r="AR7" s="221"/>
      <c r="AS7" s="221"/>
      <c r="AT7" s="221"/>
      <c r="AU7" s="221"/>
      <c r="AV7" s="221"/>
      <c r="AW7" s="221"/>
      <c r="AX7" s="221"/>
      <c r="AY7" s="221"/>
      <c r="AZ7" s="293">
        <v>2014</v>
      </c>
      <c r="BA7" s="220"/>
      <c r="BB7" s="220"/>
      <c r="BC7" s="220"/>
      <c r="BD7" s="220"/>
      <c r="BE7" s="220"/>
      <c r="BF7" s="220"/>
      <c r="BG7" s="220"/>
      <c r="BH7" s="220"/>
      <c r="BI7" s="217"/>
      <c r="BJ7" s="217"/>
      <c r="BK7" s="217"/>
      <c r="BL7" s="217"/>
      <c r="BM7" s="217"/>
      <c r="BN7" s="217"/>
      <c r="BO7" s="217"/>
      <c r="BP7" s="217"/>
      <c r="BQ7" s="217"/>
      <c r="BR7" s="217"/>
      <c r="BS7" s="217"/>
      <c r="BT7" s="217"/>
      <c r="BU7" s="217"/>
      <c r="BV7" s="217"/>
      <c r="BW7" s="217"/>
      <c r="BX7" s="217"/>
      <c r="BY7" s="217"/>
      <c r="BZ7" s="217"/>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6"/>
    </row>
    <row r="8" spans="1:114" ht="12" customHeight="1">
      <c r="A8" s="5" t="s">
        <v>3</v>
      </c>
      <c r="B8" s="387" t="s">
        <v>1091</v>
      </c>
      <c r="C8" s="388"/>
      <c r="D8" s="388"/>
      <c r="E8" s="388"/>
      <c r="F8" s="388"/>
      <c r="G8" s="388"/>
      <c r="H8" s="388"/>
      <c r="I8" s="388"/>
      <c r="J8" s="388"/>
      <c r="K8" s="388"/>
      <c r="L8" s="388"/>
      <c r="M8" s="388"/>
      <c r="N8" s="388"/>
      <c r="O8" s="388"/>
      <c r="P8" s="388"/>
      <c r="Q8" s="388"/>
      <c r="R8" s="388"/>
      <c r="S8" s="388"/>
      <c r="T8" s="388"/>
      <c r="U8" s="388"/>
      <c r="V8" s="388"/>
      <c r="W8" s="389"/>
      <c r="X8" s="4"/>
      <c r="Y8" s="4"/>
      <c r="Z8" s="265"/>
      <c r="AA8" s="265"/>
      <c r="AB8" s="265"/>
      <c r="AC8" s="265"/>
      <c r="AD8" s="265"/>
      <c r="AE8" s="265"/>
      <c r="AF8" s="265"/>
      <c r="AG8" s="265"/>
      <c r="AH8" s="265"/>
      <c r="AI8" s="220"/>
      <c r="AJ8" s="220"/>
      <c r="AK8" s="220"/>
      <c r="AL8" s="220"/>
      <c r="AM8" s="220"/>
      <c r="AN8" s="220"/>
      <c r="AO8" s="220"/>
      <c r="AP8" s="220"/>
      <c r="AQ8" s="220"/>
      <c r="AR8" s="220"/>
      <c r="AS8" s="220"/>
      <c r="AT8" s="220"/>
      <c r="AU8" s="220"/>
      <c r="AV8" s="220"/>
      <c r="AW8" s="220"/>
      <c r="AX8" s="220"/>
      <c r="AY8" s="220"/>
      <c r="AZ8" s="294">
        <v>2015</v>
      </c>
      <c r="BA8" s="220"/>
      <c r="BB8" s="220"/>
      <c r="BC8" s="220"/>
      <c r="BD8" s="220"/>
      <c r="BE8" s="220"/>
      <c r="BF8" s="220"/>
      <c r="BG8" s="220"/>
      <c r="BH8" s="220"/>
      <c r="BI8" s="217"/>
      <c r="BJ8" s="217"/>
      <c r="BK8" s="217"/>
      <c r="BL8" s="217"/>
      <c r="BM8" s="217"/>
      <c r="BN8" s="217"/>
      <c r="BO8" s="217"/>
      <c r="BP8" s="217"/>
      <c r="BQ8" s="217"/>
      <c r="BR8" s="217"/>
      <c r="BS8" s="217"/>
      <c r="BT8" s="217"/>
      <c r="BU8" s="217"/>
      <c r="BV8" s="217"/>
      <c r="BW8" s="217"/>
      <c r="BX8" s="217"/>
      <c r="BY8" s="217"/>
      <c r="BZ8" s="217"/>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6"/>
    </row>
    <row r="9" spans="1:114" ht="12.75" customHeight="1">
      <c r="A9" s="4" t="s">
        <v>4</v>
      </c>
      <c r="B9" s="387" t="s">
        <v>1091</v>
      </c>
      <c r="C9" s="388"/>
      <c r="D9" s="388"/>
      <c r="E9" s="388"/>
      <c r="F9" s="388"/>
      <c r="G9" s="388"/>
      <c r="H9" s="388"/>
      <c r="I9" s="388"/>
      <c r="J9" s="388"/>
      <c r="K9" s="388"/>
      <c r="L9" s="388"/>
      <c r="M9" s="388"/>
      <c r="N9" s="388"/>
      <c r="O9" s="388"/>
      <c r="P9" s="388"/>
      <c r="Q9" s="388"/>
      <c r="R9" s="388"/>
      <c r="S9" s="388"/>
      <c r="T9" s="388"/>
      <c r="U9" s="388"/>
      <c r="V9" s="388"/>
      <c r="W9" s="389"/>
      <c r="X9" s="3"/>
      <c r="Y9" s="3"/>
      <c r="Z9" s="263"/>
      <c r="AA9" s="263"/>
      <c r="AB9" s="263"/>
      <c r="AC9" s="263"/>
      <c r="AD9" s="263"/>
      <c r="AE9" s="263"/>
      <c r="AF9" s="263"/>
      <c r="AG9" s="263"/>
      <c r="AH9" s="263"/>
      <c r="AI9" s="221"/>
      <c r="AJ9" s="221"/>
      <c r="AK9" s="221"/>
      <c r="AL9" s="221"/>
      <c r="AM9" s="221"/>
      <c r="AN9" s="221"/>
      <c r="AO9" s="221"/>
      <c r="AP9" s="221"/>
      <c r="AQ9" s="221"/>
      <c r="AR9" s="221"/>
      <c r="AS9" s="221"/>
      <c r="AT9" s="221"/>
      <c r="AU9" s="221"/>
      <c r="AV9" s="221"/>
      <c r="AW9" s="221"/>
      <c r="AX9" s="221"/>
      <c r="AY9" s="221"/>
      <c r="AZ9" s="295"/>
      <c r="BA9" s="266"/>
      <c r="BB9" s="266"/>
      <c r="BC9" s="220"/>
      <c r="BD9" s="220"/>
      <c r="BE9" s="220"/>
      <c r="BF9" s="220"/>
      <c r="BG9" s="220"/>
      <c r="BH9" s="220"/>
      <c r="BI9" s="220"/>
      <c r="BJ9" s="220"/>
      <c r="BK9" s="220"/>
      <c r="BL9" s="220"/>
      <c r="BM9" s="220"/>
      <c r="BN9" s="220"/>
      <c r="BO9" s="220"/>
      <c r="BP9" s="220"/>
      <c r="BQ9" s="220"/>
      <c r="BR9" s="220"/>
      <c r="BS9" s="220"/>
      <c r="BT9" s="220"/>
      <c r="BU9" s="220"/>
      <c r="BV9" s="220"/>
      <c r="BW9" s="220"/>
      <c r="BX9" s="220"/>
      <c r="BY9" s="221"/>
      <c r="BZ9" s="221"/>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row>
    <row r="10" spans="1:114" ht="12.75" customHeight="1">
      <c r="A10" s="4" t="s">
        <v>5</v>
      </c>
      <c r="B10" s="387" t="s">
        <v>1278</v>
      </c>
      <c r="C10" s="388"/>
      <c r="D10" s="388"/>
      <c r="E10" s="388"/>
      <c r="F10" s="388"/>
      <c r="G10" s="388"/>
      <c r="H10" s="388"/>
      <c r="I10" s="388"/>
      <c r="J10" s="388"/>
      <c r="K10" s="388"/>
      <c r="L10" s="388"/>
      <c r="M10" s="388"/>
      <c r="N10" s="388"/>
      <c r="O10" s="388"/>
      <c r="P10" s="388"/>
      <c r="Q10" s="388"/>
      <c r="R10" s="388"/>
      <c r="S10" s="388"/>
      <c r="T10" s="388"/>
      <c r="U10" s="388"/>
      <c r="V10" s="388"/>
      <c r="W10" s="389"/>
      <c r="X10" s="3"/>
      <c r="Y10" s="3"/>
      <c r="Z10" s="263"/>
      <c r="AA10" s="263"/>
      <c r="AB10" s="263"/>
      <c r="AC10" s="263"/>
      <c r="AD10" s="263"/>
      <c r="AE10" s="263"/>
      <c r="AF10" s="263"/>
      <c r="AG10" s="263"/>
      <c r="AH10" s="263"/>
      <c r="AI10" s="221"/>
      <c r="AJ10" s="221"/>
      <c r="AK10" s="221"/>
      <c r="AL10" s="221"/>
      <c r="AM10" s="221"/>
      <c r="AN10" s="221"/>
      <c r="AO10" s="221"/>
      <c r="AP10" s="221"/>
      <c r="AQ10" s="221"/>
      <c r="AR10" s="221"/>
      <c r="AS10" s="221"/>
      <c r="AT10" s="221"/>
      <c r="AU10" s="221"/>
      <c r="AV10" s="221"/>
      <c r="AW10" s="221"/>
      <c r="AX10" s="221"/>
      <c r="AY10" s="221"/>
      <c r="AZ10" s="295"/>
      <c r="BA10" s="266"/>
      <c r="BB10" s="266"/>
      <c r="BC10" s="220"/>
      <c r="BD10" s="220"/>
      <c r="BE10" s="220"/>
      <c r="BF10" s="220"/>
      <c r="BG10" s="220"/>
      <c r="BH10" s="220"/>
      <c r="BI10" s="220"/>
      <c r="BJ10" s="220"/>
      <c r="BK10" s="220"/>
      <c r="BL10" s="220"/>
      <c r="BM10" s="220"/>
      <c r="BN10" s="220"/>
      <c r="BO10" s="220"/>
      <c r="BP10" s="220"/>
      <c r="BQ10" s="220"/>
      <c r="BR10" s="220"/>
      <c r="BS10" s="220"/>
      <c r="BT10" s="220"/>
      <c r="BU10" s="220"/>
      <c r="BV10" s="220"/>
      <c r="BW10" s="220"/>
      <c r="BX10" s="220"/>
      <c r="BY10" s="221"/>
      <c r="BZ10" s="221"/>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row>
    <row r="11" spans="1:114" ht="23.25" customHeight="1" thickBot="1">
      <c r="A11" s="4"/>
      <c r="B11" s="4"/>
      <c r="C11" s="4"/>
      <c r="D11" s="265"/>
      <c r="E11" s="265"/>
      <c r="F11" s="265"/>
      <c r="G11" s="265"/>
      <c r="H11" s="265"/>
      <c r="I11" s="265"/>
      <c r="J11" s="265"/>
      <c r="K11" s="4"/>
      <c r="L11" s="4"/>
      <c r="M11" s="4"/>
      <c r="N11" s="4"/>
      <c r="O11" s="4"/>
      <c r="P11" s="4"/>
      <c r="Q11" s="4"/>
      <c r="R11" s="4"/>
      <c r="S11" s="4"/>
      <c r="T11" s="4"/>
      <c r="U11" s="4"/>
      <c r="V11" s="3"/>
      <c r="W11" s="3"/>
      <c r="X11" s="3"/>
      <c r="Y11" s="3"/>
      <c r="Z11" s="263"/>
      <c r="AA11" s="263"/>
      <c r="AB11" s="263"/>
      <c r="AC11" s="263"/>
      <c r="AD11" s="263"/>
      <c r="AE11" s="263"/>
      <c r="AF11" s="263"/>
      <c r="AG11" s="263"/>
      <c r="AH11" s="263"/>
      <c r="AI11" s="221"/>
      <c r="AJ11" s="221"/>
      <c r="AK11" s="221"/>
      <c r="AL11" s="221"/>
      <c r="AM11" s="221"/>
      <c r="AN11" s="221"/>
      <c r="AO11" s="221"/>
      <c r="AP11" s="221"/>
      <c r="AQ11" s="221"/>
      <c r="AR11" s="221"/>
      <c r="AS11" s="221"/>
      <c r="AT11" s="221"/>
      <c r="AU11" s="221"/>
      <c r="AV11" s="221"/>
      <c r="AW11" s="221"/>
      <c r="AX11" s="221"/>
      <c r="AY11" s="221"/>
      <c r="AZ11" s="296">
        <v>2013</v>
      </c>
      <c r="BA11" s="266"/>
      <c r="BB11" s="266"/>
      <c r="BC11" s="220"/>
      <c r="BD11" s="220"/>
      <c r="BE11" s="220"/>
      <c r="BF11" s="220"/>
      <c r="BG11" s="220"/>
      <c r="BH11" s="220"/>
      <c r="BI11" s="223"/>
      <c r="BJ11" s="223"/>
      <c r="BK11" s="223"/>
      <c r="BL11" s="223"/>
      <c r="BM11" s="223"/>
      <c r="BN11" s="223"/>
      <c r="BO11" s="223"/>
      <c r="BP11" s="223"/>
      <c r="BQ11" s="223"/>
      <c r="BR11" s="223"/>
      <c r="BS11" s="223"/>
      <c r="BT11" s="223"/>
      <c r="BU11" s="223"/>
      <c r="BV11" s="223"/>
      <c r="BW11" s="223"/>
      <c r="BX11" s="223"/>
      <c r="BY11" s="257"/>
      <c r="BZ11" s="257"/>
      <c r="CA11" s="11"/>
      <c r="CB11" s="11"/>
      <c r="CC11" s="11"/>
      <c r="CD11" s="11"/>
      <c r="CE11" s="11"/>
      <c r="CF11" s="11"/>
      <c r="CG11" s="11"/>
      <c r="CH11" s="11"/>
      <c r="CI11" s="11"/>
      <c r="CJ11" s="11"/>
      <c r="CK11" s="11"/>
      <c r="CL11" s="11"/>
      <c r="CM11" s="11"/>
      <c r="CN11" s="11"/>
      <c r="CO11" s="11"/>
      <c r="CP11" s="11"/>
      <c r="CQ11" s="3"/>
      <c r="CR11" s="3"/>
      <c r="CS11" s="3"/>
      <c r="CT11" s="3"/>
      <c r="CU11" s="3"/>
      <c r="CV11" s="3"/>
      <c r="CW11" s="3"/>
      <c r="CX11" s="3"/>
      <c r="CY11" s="3"/>
      <c r="CZ11" s="3"/>
      <c r="DA11" s="3"/>
      <c r="DB11" s="3"/>
      <c r="DC11" s="3"/>
      <c r="DD11" s="3"/>
      <c r="DE11" s="3"/>
      <c r="DF11" s="3"/>
      <c r="DG11" s="3"/>
      <c r="DH11" s="3"/>
      <c r="DI11" s="3"/>
      <c r="DJ11" s="3"/>
    </row>
    <row r="12" spans="1:116" ht="144">
      <c r="A12" s="12" t="s">
        <v>6</v>
      </c>
      <c r="B12" s="13" t="s">
        <v>7</v>
      </c>
      <c r="C12" s="14" t="s">
        <v>8</v>
      </c>
      <c r="D12" s="268" t="s">
        <v>9</v>
      </c>
      <c r="E12" s="268" t="s">
        <v>10</v>
      </c>
      <c r="F12" s="268" t="s">
        <v>11</v>
      </c>
      <c r="G12" s="269" t="s">
        <v>12</v>
      </c>
      <c r="H12" s="269" t="s">
        <v>13</v>
      </c>
      <c r="I12" s="268" t="s">
        <v>14</v>
      </c>
      <c r="J12" s="268" t="s">
        <v>15</v>
      </c>
      <c r="K12" s="270" t="s">
        <v>16</v>
      </c>
      <c r="L12" s="270" t="s">
        <v>17</v>
      </c>
      <c r="M12" s="16" t="s">
        <v>18</v>
      </c>
      <c r="N12" s="16" t="s">
        <v>19</v>
      </c>
      <c r="O12" s="270" t="s">
        <v>20</v>
      </c>
      <c r="P12" s="270" t="s">
        <v>21</v>
      </c>
      <c r="Q12" s="16" t="s">
        <v>22</v>
      </c>
      <c r="R12" s="16" t="s">
        <v>23</v>
      </c>
      <c r="S12" s="270" t="s">
        <v>24</v>
      </c>
      <c r="T12" s="270" t="s">
        <v>25</v>
      </c>
      <c r="U12" s="16" t="s">
        <v>26</v>
      </c>
      <c r="V12" s="18" t="s">
        <v>27</v>
      </c>
      <c r="W12" s="18" t="s">
        <v>28</v>
      </c>
      <c r="X12" s="19" t="s">
        <v>29</v>
      </c>
      <c r="Y12" s="14" t="s">
        <v>30</v>
      </c>
      <c r="Z12" s="268" t="s">
        <v>31</v>
      </c>
      <c r="AA12" s="268" t="s">
        <v>32</v>
      </c>
      <c r="AB12" s="268" t="s">
        <v>33</v>
      </c>
      <c r="AC12" s="269" t="s">
        <v>34</v>
      </c>
      <c r="AD12" s="269" t="s">
        <v>35</v>
      </c>
      <c r="AE12" s="269" t="s">
        <v>36</v>
      </c>
      <c r="AF12" s="269" t="s">
        <v>37</v>
      </c>
      <c r="AG12" s="268" t="s">
        <v>38</v>
      </c>
      <c r="AH12" s="268" t="s">
        <v>39</v>
      </c>
      <c r="AI12" s="270" t="s">
        <v>40</v>
      </c>
      <c r="AJ12" s="270" t="s">
        <v>41</v>
      </c>
      <c r="AK12" s="270" t="s">
        <v>42</v>
      </c>
      <c r="AL12" s="270" t="s">
        <v>43</v>
      </c>
      <c r="AM12" s="16" t="s">
        <v>44</v>
      </c>
      <c r="AN12" s="16" t="s">
        <v>45</v>
      </c>
      <c r="AO12" s="270" t="s">
        <v>46</v>
      </c>
      <c r="AP12" s="270" t="s">
        <v>47</v>
      </c>
      <c r="AQ12" s="270" t="s">
        <v>48</v>
      </c>
      <c r="AR12" s="270" t="s">
        <v>49</v>
      </c>
      <c r="AS12" s="16" t="s">
        <v>50</v>
      </c>
      <c r="AT12" s="16" t="s">
        <v>51</v>
      </c>
      <c r="AU12" s="270" t="s">
        <v>52</v>
      </c>
      <c r="AV12" s="270" t="s">
        <v>53</v>
      </c>
      <c r="AW12" s="270" t="s">
        <v>54</v>
      </c>
      <c r="AX12" s="270" t="s">
        <v>55</v>
      </c>
      <c r="AY12" s="16" t="s">
        <v>56</v>
      </c>
      <c r="AZ12" s="297" t="s">
        <v>57</v>
      </c>
      <c r="BA12" s="271" t="s">
        <v>58</v>
      </c>
      <c r="BB12" s="271" t="s">
        <v>59</v>
      </c>
      <c r="BC12" s="270" t="s">
        <v>60</v>
      </c>
      <c r="BD12" s="270" t="s">
        <v>61</v>
      </c>
      <c r="BE12" s="270" t="s">
        <v>62</v>
      </c>
      <c r="BF12" s="270" t="s">
        <v>63</v>
      </c>
      <c r="BG12" s="270" t="s">
        <v>64</v>
      </c>
      <c r="BH12" s="270" t="s">
        <v>65</v>
      </c>
      <c r="BI12" s="21" t="s">
        <v>66</v>
      </c>
      <c r="BJ12" s="22" t="s">
        <v>67</v>
      </c>
      <c r="BK12" s="21" t="s">
        <v>68</v>
      </c>
      <c r="BL12" s="22" t="s">
        <v>69</v>
      </c>
      <c r="BM12" s="21" t="s">
        <v>70</v>
      </c>
      <c r="BN12" s="22" t="s">
        <v>71</v>
      </c>
      <c r="BO12" s="21" t="s">
        <v>72</v>
      </c>
      <c r="BP12" s="22" t="s">
        <v>73</v>
      </c>
      <c r="BQ12" s="21" t="s">
        <v>74</v>
      </c>
      <c r="BR12" s="22" t="s">
        <v>75</v>
      </c>
      <c r="BS12" s="21" t="s">
        <v>76</v>
      </c>
      <c r="BT12" s="22" t="s">
        <v>77</v>
      </c>
      <c r="BU12" s="21" t="s">
        <v>78</v>
      </c>
      <c r="BV12" s="22" t="s">
        <v>79</v>
      </c>
      <c r="BW12" s="21" t="s">
        <v>80</v>
      </c>
      <c r="BX12" s="22" t="s">
        <v>81</v>
      </c>
      <c r="BY12" s="23" t="s">
        <v>82</v>
      </c>
      <c r="BZ12" s="24" t="s">
        <v>83</v>
      </c>
      <c r="CA12" s="21" t="s">
        <v>84</v>
      </c>
      <c r="CB12" s="22" t="s">
        <v>85</v>
      </c>
      <c r="CC12" s="21" t="s">
        <v>86</v>
      </c>
      <c r="CD12" s="22" t="s">
        <v>87</v>
      </c>
      <c r="CE12" s="21" t="s">
        <v>88</v>
      </c>
      <c r="CF12" s="22" t="s">
        <v>89</v>
      </c>
      <c r="CG12" s="21" t="s">
        <v>90</v>
      </c>
      <c r="CH12" s="22" t="s">
        <v>91</v>
      </c>
      <c r="CI12" s="21" t="s">
        <v>92</v>
      </c>
      <c r="CJ12" s="22" t="s">
        <v>93</v>
      </c>
      <c r="CK12" s="21" t="s">
        <v>94</v>
      </c>
      <c r="CL12" s="22" t="s">
        <v>95</v>
      </c>
      <c r="CM12" s="21" t="s">
        <v>96</v>
      </c>
      <c r="CN12" s="22" t="s">
        <v>97</v>
      </c>
      <c r="CO12" s="23" t="s">
        <v>98</v>
      </c>
      <c r="CP12" s="24" t="s">
        <v>99</v>
      </c>
      <c r="CQ12" s="21" t="s">
        <v>100</v>
      </c>
      <c r="CR12" s="22" t="s">
        <v>101</v>
      </c>
      <c r="CS12" s="21" t="s">
        <v>102</v>
      </c>
      <c r="CT12" s="22" t="s">
        <v>103</v>
      </c>
      <c r="CU12" s="21" t="s">
        <v>104</v>
      </c>
      <c r="CV12" s="22" t="s">
        <v>105</v>
      </c>
      <c r="CW12" s="21" t="s">
        <v>106</v>
      </c>
      <c r="CX12" s="22" t="s">
        <v>107</v>
      </c>
      <c r="CY12" s="21" t="s">
        <v>108</v>
      </c>
      <c r="CZ12" s="22" t="s">
        <v>109</v>
      </c>
      <c r="DA12" s="21" t="s">
        <v>110</v>
      </c>
      <c r="DB12" s="22" t="s">
        <v>111</v>
      </c>
      <c r="DC12" s="21" t="s">
        <v>112</v>
      </c>
      <c r="DD12" s="22" t="s">
        <v>113</v>
      </c>
      <c r="DE12" s="23" t="s">
        <v>114</v>
      </c>
      <c r="DF12" s="24" t="s">
        <v>115</v>
      </c>
      <c r="DG12" s="25" t="s">
        <v>116</v>
      </c>
      <c r="DH12" s="25" t="s">
        <v>117</v>
      </c>
      <c r="DI12" s="25" t="s">
        <v>118</v>
      </c>
      <c r="DJ12" s="26" t="s">
        <v>119</v>
      </c>
      <c r="DK12" s="26" t="s">
        <v>120</v>
      </c>
      <c r="DL12" s="27" t="s">
        <v>121</v>
      </c>
    </row>
    <row r="13" spans="1:116" ht="84">
      <c r="A13" s="272" t="s">
        <v>1092</v>
      </c>
      <c r="B13" s="28" t="s">
        <v>1093</v>
      </c>
      <c r="C13" s="28"/>
      <c r="D13" s="273">
        <v>9559</v>
      </c>
      <c r="E13" s="273">
        <v>0.25</v>
      </c>
      <c r="F13" s="273"/>
      <c r="G13" s="274"/>
      <c r="H13" s="274"/>
      <c r="I13" s="274"/>
      <c r="J13" s="273">
        <v>0.1</v>
      </c>
      <c r="K13" s="275"/>
      <c r="L13" s="275"/>
      <c r="M13" s="276"/>
      <c r="N13" s="277"/>
      <c r="O13" s="276"/>
      <c r="P13" s="276"/>
      <c r="Q13" s="276"/>
      <c r="R13" s="277"/>
      <c r="S13" s="276"/>
      <c r="T13" s="276"/>
      <c r="U13" s="276"/>
      <c r="V13" s="28" t="s">
        <v>1094</v>
      </c>
      <c r="W13" s="28" t="s">
        <v>1095</v>
      </c>
      <c r="X13" s="238" t="s">
        <v>1096</v>
      </c>
      <c r="Y13" s="28"/>
      <c r="Z13" s="273">
        <v>0</v>
      </c>
      <c r="AA13" s="273">
        <v>8</v>
      </c>
      <c r="AB13" s="273"/>
      <c r="AC13" s="278"/>
      <c r="AD13" s="278"/>
      <c r="AE13" s="278"/>
      <c r="AF13" s="278"/>
      <c r="AG13" s="279"/>
      <c r="AH13" s="273">
        <v>2</v>
      </c>
      <c r="AI13" s="276">
        <v>2</v>
      </c>
      <c r="AJ13" s="276">
        <v>2</v>
      </c>
      <c r="AK13" s="276">
        <v>2</v>
      </c>
      <c r="AL13" s="276">
        <v>2</v>
      </c>
      <c r="AM13" s="280">
        <f aca="true" t="shared" si="0" ref="AM13:AM32">SUM(AI13:AL13)/AH13</f>
        <v>4</v>
      </c>
      <c r="AN13" s="281">
        <v>2</v>
      </c>
      <c r="AO13" s="276"/>
      <c r="AP13" s="276"/>
      <c r="AQ13" s="276"/>
      <c r="AR13" s="276"/>
      <c r="AS13" s="282"/>
      <c r="AT13" s="281"/>
      <c r="AU13" s="276"/>
      <c r="AV13" s="276"/>
      <c r="AW13" s="276"/>
      <c r="AX13" s="276"/>
      <c r="AY13" s="282"/>
      <c r="AZ13" s="283">
        <f aca="true" t="shared" si="1" ref="AZ13:AZ23">SUM(AI13:AL13)</f>
        <v>8</v>
      </c>
      <c r="BA13" s="276"/>
      <c r="BB13" s="276"/>
      <c r="BC13" s="276"/>
      <c r="BD13" s="276"/>
      <c r="BE13" s="276"/>
      <c r="BF13" s="276"/>
      <c r="BG13" s="276"/>
      <c r="BH13" s="276"/>
      <c r="BI13" s="276"/>
      <c r="BJ13" s="276"/>
      <c r="BK13" s="276"/>
      <c r="BL13" s="276"/>
      <c r="BM13" s="276"/>
      <c r="BN13" s="276"/>
      <c r="BO13" s="276"/>
      <c r="BP13" s="276"/>
      <c r="BQ13" s="276"/>
      <c r="BR13" s="276"/>
      <c r="BS13" s="276"/>
      <c r="BT13" s="276"/>
      <c r="BU13" s="276"/>
      <c r="BV13" s="276"/>
      <c r="BW13" s="276"/>
      <c r="BX13" s="276"/>
      <c r="BY13" s="276">
        <f>+BW13+BU13+BS13+BQ13+BO13+BM13+BK13+BI13</f>
        <v>0</v>
      </c>
      <c r="BZ13" s="276">
        <f>SUM(BX13,BV13,BT13,BR13,BP13,BN13,BL13,BJ13)</f>
        <v>0</v>
      </c>
      <c r="CA13" s="276">
        <v>20000000</v>
      </c>
      <c r="CB13" s="276"/>
      <c r="CC13" s="276"/>
      <c r="CD13" s="276"/>
      <c r="CE13" s="276"/>
      <c r="CF13" s="276"/>
      <c r="CG13" s="276"/>
      <c r="CH13" s="276"/>
      <c r="CI13" s="276"/>
      <c r="CJ13" s="276"/>
      <c r="CK13" s="276"/>
      <c r="CL13" s="276"/>
      <c r="CM13" s="276"/>
      <c r="CN13" s="276"/>
      <c r="CO13" s="276">
        <f>SUM(CA13,CC13,CE13,CG13,CI13,CK13,CM13)</f>
        <v>20000000</v>
      </c>
      <c r="CP13" s="276"/>
      <c r="CQ13" s="276"/>
      <c r="CR13" s="276"/>
      <c r="CS13" s="276"/>
      <c r="CT13" s="276"/>
      <c r="CU13" s="276"/>
      <c r="CV13" s="276"/>
      <c r="CW13" s="276"/>
      <c r="CX13" s="276"/>
      <c r="CY13" s="276"/>
      <c r="CZ13" s="276"/>
      <c r="DA13" s="276"/>
      <c r="DB13" s="276"/>
      <c r="DC13" s="276"/>
      <c r="DD13" s="276"/>
      <c r="DE13" s="276"/>
      <c r="DF13" s="276"/>
      <c r="DG13" s="276"/>
      <c r="DH13" s="284" t="s">
        <v>1006</v>
      </c>
      <c r="DI13" s="284" t="s">
        <v>1009</v>
      </c>
      <c r="DJ13" s="276"/>
      <c r="DK13" s="276"/>
      <c r="DL13" s="285"/>
    </row>
    <row r="14" spans="1:116" ht="84">
      <c r="A14" s="272" t="s">
        <v>1092</v>
      </c>
      <c r="B14" s="28" t="s">
        <v>1093</v>
      </c>
      <c r="C14" s="28"/>
      <c r="D14" s="273">
        <v>9559</v>
      </c>
      <c r="E14" s="273">
        <v>0.25</v>
      </c>
      <c r="F14" s="273"/>
      <c r="G14" s="274"/>
      <c r="H14" s="274"/>
      <c r="I14" s="274"/>
      <c r="J14" s="273">
        <v>0.1</v>
      </c>
      <c r="K14" s="275"/>
      <c r="L14" s="275"/>
      <c r="M14" s="276"/>
      <c r="N14" s="277"/>
      <c r="O14" s="276"/>
      <c r="P14" s="276"/>
      <c r="Q14" s="276"/>
      <c r="R14" s="277"/>
      <c r="S14" s="276"/>
      <c r="T14" s="276"/>
      <c r="U14" s="276"/>
      <c r="V14" s="28" t="s">
        <v>1094</v>
      </c>
      <c r="W14" s="28" t="s">
        <v>1097</v>
      </c>
      <c r="X14" s="238" t="s">
        <v>1096</v>
      </c>
      <c r="Y14" s="28"/>
      <c r="Z14" s="273">
        <v>0</v>
      </c>
      <c r="AA14" s="273">
        <v>8</v>
      </c>
      <c r="AB14" s="273"/>
      <c r="AC14" s="278"/>
      <c r="AD14" s="278"/>
      <c r="AE14" s="278"/>
      <c r="AF14" s="278"/>
      <c r="AG14" s="279"/>
      <c r="AH14" s="273">
        <v>2</v>
      </c>
      <c r="AI14" s="276">
        <v>2</v>
      </c>
      <c r="AJ14" s="276">
        <v>2</v>
      </c>
      <c r="AK14" s="276">
        <v>2</v>
      </c>
      <c r="AL14" s="276">
        <v>2</v>
      </c>
      <c r="AM14" s="280">
        <f t="shared" si="0"/>
        <v>4</v>
      </c>
      <c r="AN14" s="281">
        <v>2</v>
      </c>
      <c r="AO14" s="276"/>
      <c r="AP14" s="276"/>
      <c r="AQ14" s="276"/>
      <c r="AR14" s="276"/>
      <c r="AS14" s="282"/>
      <c r="AT14" s="281"/>
      <c r="AU14" s="276"/>
      <c r="AV14" s="276"/>
      <c r="AW14" s="276"/>
      <c r="AX14" s="276"/>
      <c r="AY14" s="282"/>
      <c r="AZ14" s="283">
        <f t="shared" si="1"/>
        <v>8</v>
      </c>
      <c r="BA14" s="276"/>
      <c r="BB14" s="276"/>
      <c r="BC14" s="276"/>
      <c r="BD14" s="276"/>
      <c r="BE14" s="276"/>
      <c r="BF14" s="276"/>
      <c r="BG14" s="276"/>
      <c r="BH14" s="276"/>
      <c r="BI14" s="276">
        <v>10000000</v>
      </c>
      <c r="BJ14" s="276">
        <v>10000000</v>
      </c>
      <c r="BK14" s="276"/>
      <c r="BL14" s="276"/>
      <c r="BM14" s="276"/>
      <c r="BN14" s="276"/>
      <c r="BO14" s="276"/>
      <c r="BP14" s="276"/>
      <c r="BQ14" s="276"/>
      <c r="BR14" s="276"/>
      <c r="BS14" s="276"/>
      <c r="BT14" s="276"/>
      <c r="BU14" s="276"/>
      <c r="BV14" s="276"/>
      <c r="BW14" s="276"/>
      <c r="BX14" s="276"/>
      <c r="BY14" s="276">
        <f aca="true" t="shared" si="2" ref="BY14:BY32">+BW14+BU14+BS14+BQ14+BO14+BM14+BK14+BI14</f>
        <v>10000000</v>
      </c>
      <c r="BZ14" s="276">
        <f aca="true" t="shared" si="3" ref="BZ14:BZ32">SUM(BX14,BV14,BT14,BR14,BP14,BN14,BL14,BJ14)</f>
        <v>10000000</v>
      </c>
      <c r="CA14" s="276"/>
      <c r="CB14" s="276"/>
      <c r="CC14" s="276">
        <v>10000000</v>
      </c>
      <c r="CD14" s="276"/>
      <c r="CE14" s="276"/>
      <c r="CF14" s="276"/>
      <c r="CG14" s="276"/>
      <c r="CH14" s="276"/>
      <c r="CI14" s="276"/>
      <c r="CJ14" s="276"/>
      <c r="CK14" s="276"/>
      <c r="CL14" s="276"/>
      <c r="CM14" s="276"/>
      <c r="CN14" s="276"/>
      <c r="CO14" s="276">
        <f aca="true" t="shared" si="4" ref="CO14:CO32">SUM(CA14,CC14,CE14,CG14,CI14,CK14,CM14)</f>
        <v>10000000</v>
      </c>
      <c r="CP14" s="276"/>
      <c r="CQ14" s="276"/>
      <c r="CR14" s="276"/>
      <c r="CS14" s="276"/>
      <c r="CT14" s="276"/>
      <c r="CU14" s="276"/>
      <c r="CV14" s="276"/>
      <c r="CW14" s="276"/>
      <c r="CX14" s="276"/>
      <c r="CY14" s="276"/>
      <c r="CZ14" s="276"/>
      <c r="DA14" s="276"/>
      <c r="DB14" s="276"/>
      <c r="DC14" s="276"/>
      <c r="DD14" s="276"/>
      <c r="DE14" s="276"/>
      <c r="DF14" s="276"/>
      <c r="DG14" s="276"/>
      <c r="DH14" s="284" t="s">
        <v>1006</v>
      </c>
      <c r="DI14" s="284" t="s">
        <v>1009</v>
      </c>
      <c r="DJ14" s="276"/>
      <c r="DK14" s="276"/>
      <c r="DL14" s="285"/>
    </row>
    <row r="15" spans="1:116" ht="75" customHeight="1">
      <c r="A15" s="272" t="s">
        <v>1092</v>
      </c>
      <c r="B15" s="28" t="s">
        <v>1093</v>
      </c>
      <c r="C15" s="28"/>
      <c r="D15" s="273">
        <v>9559</v>
      </c>
      <c r="E15" s="273">
        <v>0.25</v>
      </c>
      <c r="F15" s="273"/>
      <c r="G15" s="274"/>
      <c r="H15" s="274"/>
      <c r="I15" s="274"/>
      <c r="J15" s="273">
        <v>0.1</v>
      </c>
      <c r="K15" s="275"/>
      <c r="L15" s="275"/>
      <c r="M15" s="276"/>
      <c r="N15" s="277"/>
      <c r="O15" s="276"/>
      <c r="P15" s="276"/>
      <c r="Q15" s="276"/>
      <c r="R15" s="277"/>
      <c r="S15" s="276"/>
      <c r="T15" s="276"/>
      <c r="U15" s="276"/>
      <c r="V15" s="28" t="s">
        <v>1094</v>
      </c>
      <c r="W15" s="28" t="s">
        <v>1098</v>
      </c>
      <c r="X15" s="238" t="s">
        <v>1099</v>
      </c>
      <c r="Y15" s="28"/>
      <c r="Z15" s="273">
        <v>951</v>
      </c>
      <c r="AA15" s="273">
        <v>100</v>
      </c>
      <c r="AB15" s="273"/>
      <c r="AC15" s="278"/>
      <c r="AD15" s="278"/>
      <c r="AE15" s="278"/>
      <c r="AF15" s="278"/>
      <c r="AG15" s="279"/>
      <c r="AH15" s="273">
        <v>100</v>
      </c>
      <c r="AI15" s="276">
        <v>95</v>
      </c>
      <c r="AJ15" s="276">
        <v>97</v>
      </c>
      <c r="AK15" s="276">
        <v>96</v>
      </c>
      <c r="AL15" s="276">
        <v>96</v>
      </c>
      <c r="AM15" s="280">
        <f t="shared" si="0"/>
        <v>3.84</v>
      </c>
      <c r="AN15" s="281">
        <v>100</v>
      </c>
      <c r="AO15" s="276"/>
      <c r="AP15" s="276"/>
      <c r="AQ15" s="276"/>
      <c r="AR15" s="276"/>
      <c r="AS15" s="282"/>
      <c r="AT15" s="281"/>
      <c r="AU15" s="276"/>
      <c r="AV15" s="276"/>
      <c r="AW15" s="276"/>
      <c r="AX15" s="276"/>
      <c r="AY15" s="282"/>
      <c r="AZ15" s="283">
        <f t="shared" si="1"/>
        <v>384</v>
      </c>
      <c r="BA15" s="276"/>
      <c r="BB15" s="276"/>
      <c r="BC15" s="276"/>
      <c r="BD15" s="276"/>
      <c r="BE15" s="276"/>
      <c r="BF15" s="276"/>
      <c r="BG15" s="276"/>
      <c r="BH15" s="276"/>
      <c r="BI15" s="276"/>
      <c r="BJ15" s="276"/>
      <c r="BK15" s="276"/>
      <c r="BL15" s="276"/>
      <c r="BM15" s="276"/>
      <c r="BN15" s="276"/>
      <c r="BO15" s="276"/>
      <c r="BP15" s="276"/>
      <c r="BQ15" s="276"/>
      <c r="BR15" s="276"/>
      <c r="BS15" s="276"/>
      <c r="BT15" s="276"/>
      <c r="BU15" s="276"/>
      <c r="BV15" s="276"/>
      <c r="BW15" s="276"/>
      <c r="BX15" s="276"/>
      <c r="BY15" s="276">
        <f t="shared" si="2"/>
        <v>0</v>
      </c>
      <c r="BZ15" s="276">
        <f t="shared" si="3"/>
        <v>0</v>
      </c>
      <c r="CA15" s="276">
        <v>20000000</v>
      </c>
      <c r="CB15" s="276"/>
      <c r="CC15" s="276"/>
      <c r="CD15" s="276"/>
      <c r="CE15" s="276"/>
      <c r="CF15" s="276"/>
      <c r="CG15" s="276"/>
      <c r="CH15" s="276"/>
      <c r="CI15" s="276"/>
      <c r="CJ15" s="276"/>
      <c r="CK15" s="276"/>
      <c r="CL15" s="276"/>
      <c r="CM15" s="276"/>
      <c r="CN15" s="276"/>
      <c r="CO15" s="276">
        <f t="shared" si="4"/>
        <v>20000000</v>
      </c>
      <c r="CP15" s="276"/>
      <c r="CQ15" s="276"/>
      <c r="CR15" s="276"/>
      <c r="CS15" s="276"/>
      <c r="CT15" s="276"/>
      <c r="CU15" s="276"/>
      <c r="CV15" s="276"/>
      <c r="CW15" s="276"/>
      <c r="CX15" s="276"/>
      <c r="CY15" s="276"/>
      <c r="CZ15" s="276"/>
      <c r="DA15" s="276"/>
      <c r="DB15" s="276"/>
      <c r="DC15" s="276"/>
      <c r="DD15" s="276"/>
      <c r="DE15" s="276"/>
      <c r="DF15" s="276"/>
      <c r="DG15" s="276"/>
      <c r="DH15" s="284" t="s">
        <v>1006</v>
      </c>
      <c r="DI15" s="284" t="s">
        <v>1009</v>
      </c>
      <c r="DJ15" s="276"/>
      <c r="DK15" s="276"/>
      <c r="DL15" s="285"/>
    </row>
    <row r="16" spans="1:116" ht="75" customHeight="1">
      <c r="A16" s="272" t="s">
        <v>1092</v>
      </c>
      <c r="B16" s="28" t="s">
        <v>1093</v>
      </c>
      <c r="C16" s="28"/>
      <c r="D16" s="273">
        <v>9559</v>
      </c>
      <c r="E16" s="273">
        <v>0.25</v>
      </c>
      <c r="F16" s="273"/>
      <c r="G16" s="274"/>
      <c r="H16" s="274"/>
      <c r="I16" s="274"/>
      <c r="J16" s="273">
        <v>0.1</v>
      </c>
      <c r="K16" s="275"/>
      <c r="L16" s="275"/>
      <c r="M16" s="276"/>
      <c r="N16" s="277"/>
      <c r="O16" s="276"/>
      <c r="P16" s="276"/>
      <c r="Q16" s="276"/>
      <c r="R16" s="277"/>
      <c r="S16" s="276"/>
      <c r="T16" s="276"/>
      <c r="U16" s="276"/>
      <c r="V16" s="28" t="s">
        <v>1100</v>
      </c>
      <c r="W16" s="28" t="s">
        <v>1101</v>
      </c>
      <c r="X16" s="238" t="s">
        <v>1102</v>
      </c>
      <c r="Y16" s="28"/>
      <c r="Z16" s="273">
        <v>0</v>
      </c>
      <c r="AA16" s="273">
        <v>1</v>
      </c>
      <c r="AB16" s="273"/>
      <c r="AC16" s="278"/>
      <c r="AD16" s="278"/>
      <c r="AE16" s="278"/>
      <c r="AF16" s="278"/>
      <c r="AG16" s="279"/>
      <c r="AH16" s="273">
        <v>1</v>
      </c>
      <c r="AI16" s="276">
        <v>1</v>
      </c>
      <c r="AJ16" s="276"/>
      <c r="AK16" s="276"/>
      <c r="AL16" s="276"/>
      <c r="AM16" s="280">
        <f t="shared" si="0"/>
        <v>1</v>
      </c>
      <c r="AN16" s="281">
        <v>1</v>
      </c>
      <c r="AO16" s="276"/>
      <c r="AP16" s="276"/>
      <c r="AQ16" s="276"/>
      <c r="AR16" s="276"/>
      <c r="AS16" s="282"/>
      <c r="AT16" s="281"/>
      <c r="AU16" s="276"/>
      <c r="AV16" s="276"/>
      <c r="AW16" s="276"/>
      <c r="AX16" s="276"/>
      <c r="AY16" s="282"/>
      <c r="AZ16" s="283">
        <f t="shared" si="1"/>
        <v>1</v>
      </c>
      <c r="BA16" s="276"/>
      <c r="BB16" s="276"/>
      <c r="BC16" s="276"/>
      <c r="BD16" s="276"/>
      <c r="BE16" s="276"/>
      <c r="BF16" s="276"/>
      <c r="BG16" s="276"/>
      <c r="BH16" s="276"/>
      <c r="BI16" s="276"/>
      <c r="BJ16" s="276"/>
      <c r="BK16" s="276"/>
      <c r="BL16" s="276"/>
      <c r="BM16" s="276"/>
      <c r="BN16" s="276"/>
      <c r="BO16" s="276"/>
      <c r="BP16" s="276"/>
      <c r="BQ16" s="276"/>
      <c r="BR16" s="276"/>
      <c r="BS16" s="276"/>
      <c r="BT16" s="276"/>
      <c r="BU16" s="276"/>
      <c r="BV16" s="276"/>
      <c r="BW16" s="276"/>
      <c r="BX16" s="276"/>
      <c r="BY16" s="276">
        <f t="shared" si="2"/>
        <v>0</v>
      </c>
      <c r="BZ16" s="276">
        <f t="shared" si="3"/>
        <v>0</v>
      </c>
      <c r="CA16" s="276"/>
      <c r="CB16" s="276"/>
      <c r="CC16" s="276"/>
      <c r="CD16" s="276"/>
      <c r="CE16" s="276"/>
      <c r="CF16" s="276"/>
      <c r="CG16" s="276"/>
      <c r="CH16" s="276"/>
      <c r="CI16" s="276"/>
      <c r="CJ16" s="276"/>
      <c r="CK16" s="276"/>
      <c r="CL16" s="276"/>
      <c r="CM16" s="276"/>
      <c r="CN16" s="276"/>
      <c r="CO16" s="276">
        <f t="shared" si="4"/>
        <v>0</v>
      </c>
      <c r="CP16" s="276"/>
      <c r="CQ16" s="276"/>
      <c r="CR16" s="276"/>
      <c r="CS16" s="276"/>
      <c r="CT16" s="276"/>
      <c r="CU16" s="276"/>
      <c r="CV16" s="276"/>
      <c r="CW16" s="276"/>
      <c r="CX16" s="276"/>
      <c r="CY16" s="276"/>
      <c r="CZ16" s="276"/>
      <c r="DA16" s="276"/>
      <c r="DB16" s="276"/>
      <c r="DC16" s="276"/>
      <c r="DD16" s="276"/>
      <c r="DE16" s="276"/>
      <c r="DF16" s="276"/>
      <c r="DG16" s="276"/>
      <c r="DH16" s="284" t="s">
        <v>1006</v>
      </c>
      <c r="DI16" s="284" t="s">
        <v>1009</v>
      </c>
      <c r="DJ16" s="276"/>
      <c r="DK16" s="276"/>
      <c r="DL16" s="285"/>
    </row>
    <row r="17" spans="1:115" ht="75" customHeight="1">
      <c r="A17" s="272" t="s">
        <v>1092</v>
      </c>
      <c r="B17" s="28" t="s">
        <v>1093</v>
      </c>
      <c r="C17" s="28"/>
      <c r="D17" s="273">
        <v>9559</v>
      </c>
      <c r="E17" s="273">
        <v>0.25</v>
      </c>
      <c r="F17" s="273"/>
      <c r="G17" s="274"/>
      <c r="H17" s="274"/>
      <c r="I17" s="274"/>
      <c r="J17" s="273">
        <v>0.1</v>
      </c>
      <c r="K17" s="275"/>
      <c r="L17" s="275"/>
      <c r="M17" s="276"/>
      <c r="N17" s="277"/>
      <c r="O17" s="276"/>
      <c r="P17" s="276"/>
      <c r="Q17" s="276"/>
      <c r="R17" s="277"/>
      <c r="S17" s="276"/>
      <c r="T17" s="276"/>
      <c r="U17" s="276"/>
      <c r="V17" s="28" t="s">
        <v>1100</v>
      </c>
      <c r="W17" s="28" t="s">
        <v>1103</v>
      </c>
      <c r="X17" s="238" t="s">
        <v>1104</v>
      </c>
      <c r="Y17" s="28"/>
      <c r="Z17" s="273">
        <v>0</v>
      </c>
      <c r="AA17" s="273">
        <v>1</v>
      </c>
      <c r="AB17" s="273"/>
      <c r="AC17" s="278"/>
      <c r="AD17" s="278"/>
      <c r="AE17" s="278"/>
      <c r="AF17" s="278"/>
      <c r="AG17" s="279"/>
      <c r="AH17" s="273">
        <v>1</v>
      </c>
      <c r="AI17" s="276"/>
      <c r="AJ17" s="276"/>
      <c r="AK17" s="276">
        <v>1</v>
      </c>
      <c r="AL17" s="276"/>
      <c r="AM17" s="280">
        <f t="shared" si="0"/>
        <v>1</v>
      </c>
      <c r="AN17" s="281">
        <v>1</v>
      </c>
      <c r="AO17" s="276"/>
      <c r="AP17" s="276"/>
      <c r="AQ17" s="276"/>
      <c r="AR17" s="276"/>
      <c r="AS17" s="282"/>
      <c r="AT17" s="281"/>
      <c r="AU17" s="276"/>
      <c r="AV17" s="276"/>
      <c r="AW17" s="276"/>
      <c r="AX17" s="276"/>
      <c r="AY17" s="282"/>
      <c r="AZ17" s="283">
        <f t="shared" si="1"/>
        <v>1</v>
      </c>
      <c r="BA17" s="276"/>
      <c r="BB17" s="276"/>
      <c r="BC17" s="276"/>
      <c r="BD17" s="276"/>
      <c r="BE17" s="276"/>
      <c r="BF17" s="276"/>
      <c r="BG17" s="276"/>
      <c r="BH17" s="276"/>
      <c r="BI17" s="276"/>
      <c r="BJ17" s="276"/>
      <c r="BK17" s="276"/>
      <c r="BL17" s="276"/>
      <c r="BM17" s="276"/>
      <c r="BN17" s="276"/>
      <c r="BO17" s="276"/>
      <c r="BP17" s="276"/>
      <c r="BQ17" s="276"/>
      <c r="BR17" s="276"/>
      <c r="BS17" s="276"/>
      <c r="BT17" s="276"/>
      <c r="BU17" s="276"/>
      <c r="BV17" s="276"/>
      <c r="BW17" s="276"/>
      <c r="BX17" s="276"/>
      <c r="BY17" s="276">
        <f t="shared" si="2"/>
        <v>0</v>
      </c>
      <c r="BZ17" s="276">
        <f t="shared" si="3"/>
        <v>0</v>
      </c>
      <c r="CA17" s="276"/>
      <c r="CB17" s="276"/>
      <c r="CC17" s="276"/>
      <c r="CD17" s="276"/>
      <c r="CE17" s="276"/>
      <c r="CF17" s="276"/>
      <c r="CG17" s="276"/>
      <c r="CH17" s="276"/>
      <c r="CI17" s="276"/>
      <c r="CJ17" s="276"/>
      <c r="CK17" s="276"/>
      <c r="CL17" s="276"/>
      <c r="CM17" s="276"/>
      <c r="CN17" s="276"/>
      <c r="CO17" s="276">
        <f t="shared" si="4"/>
        <v>0</v>
      </c>
      <c r="CP17" s="276"/>
      <c r="CQ17" s="276"/>
      <c r="CR17" s="276"/>
      <c r="CS17" s="276"/>
      <c r="CT17" s="276"/>
      <c r="CU17" s="276"/>
      <c r="CV17" s="276"/>
      <c r="CW17" s="276"/>
      <c r="CX17" s="276"/>
      <c r="CY17" s="276"/>
      <c r="CZ17" s="276"/>
      <c r="DA17" s="276"/>
      <c r="DB17" s="276"/>
      <c r="DC17" s="276"/>
      <c r="DD17" s="276"/>
      <c r="DE17" s="276"/>
      <c r="DF17" s="276"/>
      <c r="DG17" s="276"/>
      <c r="DH17" s="284" t="s">
        <v>1006</v>
      </c>
      <c r="DI17" s="284" t="s">
        <v>1009</v>
      </c>
      <c r="DJ17" s="276"/>
      <c r="DK17" s="276"/>
    </row>
    <row r="18" spans="1:115" ht="75" customHeight="1">
      <c r="A18" s="272" t="s">
        <v>1092</v>
      </c>
      <c r="B18" s="28" t="s">
        <v>1093</v>
      </c>
      <c r="C18" s="28"/>
      <c r="D18" s="273">
        <v>9559</v>
      </c>
      <c r="E18" s="273">
        <v>0.25</v>
      </c>
      <c r="F18" s="273"/>
      <c r="G18" s="274"/>
      <c r="H18" s="274"/>
      <c r="I18" s="274"/>
      <c r="J18" s="273">
        <v>0.1</v>
      </c>
      <c r="K18" s="275"/>
      <c r="L18" s="275"/>
      <c r="M18" s="276"/>
      <c r="N18" s="277"/>
      <c r="O18" s="276"/>
      <c r="P18" s="276"/>
      <c r="Q18" s="276"/>
      <c r="R18" s="277"/>
      <c r="S18" s="276"/>
      <c r="T18" s="276"/>
      <c r="U18" s="276"/>
      <c r="V18" s="28" t="s">
        <v>1094</v>
      </c>
      <c r="W18" s="28" t="s">
        <v>1105</v>
      </c>
      <c r="X18" s="238" t="s">
        <v>1106</v>
      </c>
      <c r="Y18" s="28"/>
      <c r="Z18" s="273">
        <v>0</v>
      </c>
      <c r="AA18" s="273">
        <v>12</v>
      </c>
      <c r="AB18" s="273"/>
      <c r="AC18" s="278"/>
      <c r="AD18" s="278"/>
      <c r="AE18" s="278"/>
      <c r="AF18" s="278"/>
      <c r="AG18" s="279"/>
      <c r="AH18" s="273">
        <v>3</v>
      </c>
      <c r="AI18" s="276"/>
      <c r="AJ18" s="276">
        <v>1</v>
      </c>
      <c r="AK18" s="276">
        <v>1</v>
      </c>
      <c r="AL18" s="276">
        <v>1</v>
      </c>
      <c r="AM18" s="280">
        <f t="shared" si="0"/>
        <v>1</v>
      </c>
      <c r="AN18" s="281">
        <v>3</v>
      </c>
      <c r="AO18" s="276"/>
      <c r="AP18" s="276"/>
      <c r="AQ18" s="276"/>
      <c r="AR18" s="276"/>
      <c r="AS18" s="282"/>
      <c r="AT18" s="281"/>
      <c r="AU18" s="276"/>
      <c r="AV18" s="276"/>
      <c r="AW18" s="276"/>
      <c r="AX18" s="276"/>
      <c r="AY18" s="282"/>
      <c r="AZ18" s="283">
        <f t="shared" si="1"/>
        <v>3</v>
      </c>
      <c r="BA18" s="276"/>
      <c r="BB18" s="276"/>
      <c r="BC18" s="276"/>
      <c r="BD18" s="276"/>
      <c r="BE18" s="276"/>
      <c r="BF18" s="276"/>
      <c r="BG18" s="276"/>
      <c r="BH18" s="276"/>
      <c r="BI18" s="276"/>
      <c r="BJ18" s="276"/>
      <c r="BK18" s="276"/>
      <c r="BL18" s="276"/>
      <c r="BM18" s="276">
        <v>28033333</v>
      </c>
      <c r="BN18" s="276">
        <v>28033333</v>
      </c>
      <c r="BO18" s="276"/>
      <c r="BP18" s="276"/>
      <c r="BQ18" s="276"/>
      <c r="BR18" s="276"/>
      <c r="BS18" s="276"/>
      <c r="BT18" s="276"/>
      <c r="BU18" s="276"/>
      <c r="BV18" s="276"/>
      <c r="BW18" s="276"/>
      <c r="BX18" s="276"/>
      <c r="BY18" s="276">
        <f t="shared" si="2"/>
        <v>28033333</v>
      </c>
      <c r="BZ18" s="276">
        <f t="shared" si="3"/>
        <v>28033333</v>
      </c>
      <c r="CA18" s="276">
        <v>20000000</v>
      </c>
      <c r="CB18" s="276"/>
      <c r="CC18" s="276">
        <v>30000000</v>
      </c>
      <c r="CD18" s="276"/>
      <c r="CE18" s="276"/>
      <c r="CF18" s="276"/>
      <c r="CG18" s="276"/>
      <c r="CH18" s="276"/>
      <c r="CI18" s="276"/>
      <c r="CJ18" s="276"/>
      <c r="CK18" s="276"/>
      <c r="CL18" s="276"/>
      <c r="CM18" s="276"/>
      <c r="CN18" s="276"/>
      <c r="CO18" s="276">
        <f t="shared" si="4"/>
        <v>50000000</v>
      </c>
      <c r="CP18" s="276"/>
      <c r="CQ18" s="276"/>
      <c r="CR18" s="276"/>
      <c r="CS18" s="276"/>
      <c r="CT18" s="276"/>
      <c r="CU18" s="276"/>
      <c r="CV18" s="276"/>
      <c r="CW18" s="276"/>
      <c r="CX18" s="276"/>
      <c r="CY18" s="276"/>
      <c r="CZ18" s="276"/>
      <c r="DA18" s="276"/>
      <c r="DB18" s="276"/>
      <c r="DC18" s="276"/>
      <c r="DD18" s="276"/>
      <c r="DE18" s="276"/>
      <c r="DF18" s="276"/>
      <c r="DG18" s="276"/>
      <c r="DH18" s="284" t="s">
        <v>1006</v>
      </c>
      <c r="DI18" s="284" t="s">
        <v>1009</v>
      </c>
      <c r="DJ18" s="276"/>
      <c r="DK18" s="276"/>
    </row>
    <row r="19" spans="1:115" ht="75" customHeight="1">
      <c r="A19" s="272" t="s">
        <v>1092</v>
      </c>
      <c r="B19" s="28" t="s">
        <v>1093</v>
      </c>
      <c r="C19" s="28"/>
      <c r="D19" s="273">
        <v>9559</v>
      </c>
      <c r="E19" s="273">
        <v>0.25</v>
      </c>
      <c r="F19" s="273"/>
      <c r="G19" s="274"/>
      <c r="H19" s="274"/>
      <c r="I19" s="274"/>
      <c r="J19" s="273">
        <v>0.1</v>
      </c>
      <c r="K19" s="275"/>
      <c r="L19" s="275"/>
      <c r="M19" s="276"/>
      <c r="N19" s="277"/>
      <c r="O19" s="276"/>
      <c r="P19" s="276"/>
      <c r="Q19" s="276"/>
      <c r="R19" s="277"/>
      <c r="S19" s="276"/>
      <c r="T19" s="276"/>
      <c r="U19" s="276"/>
      <c r="V19" s="28" t="s">
        <v>1094</v>
      </c>
      <c r="W19" s="28" t="s">
        <v>1107</v>
      </c>
      <c r="X19" s="238" t="s">
        <v>1108</v>
      </c>
      <c r="Y19" s="28"/>
      <c r="Z19" s="273">
        <v>0</v>
      </c>
      <c r="AA19" s="273">
        <v>1</v>
      </c>
      <c r="AB19" s="273"/>
      <c r="AC19" s="278"/>
      <c r="AD19" s="278"/>
      <c r="AE19" s="278"/>
      <c r="AF19" s="278"/>
      <c r="AG19" s="279"/>
      <c r="AH19" s="273">
        <v>0.25</v>
      </c>
      <c r="AI19" s="276">
        <v>0.25</v>
      </c>
      <c r="AJ19" s="276"/>
      <c r="AK19" s="276">
        <v>0.75</v>
      </c>
      <c r="AL19" s="276"/>
      <c r="AM19" s="280">
        <f t="shared" si="0"/>
        <v>4</v>
      </c>
      <c r="AN19" s="281">
        <v>0.25</v>
      </c>
      <c r="AO19" s="276"/>
      <c r="AP19" s="276"/>
      <c r="AQ19" s="276"/>
      <c r="AR19" s="276"/>
      <c r="AS19" s="282"/>
      <c r="AT19" s="281"/>
      <c r="AU19" s="276"/>
      <c r="AV19" s="276"/>
      <c r="AW19" s="276"/>
      <c r="AX19" s="276"/>
      <c r="AY19" s="282"/>
      <c r="AZ19" s="283">
        <f t="shared" si="1"/>
        <v>1</v>
      </c>
      <c r="BA19" s="276"/>
      <c r="BB19" s="276"/>
      <c r="BC19" s="276"/>
      <c r="BD19" s="276"/>
      <c r="BE19" s="276"/>
      <c r="BF19" s="276"/>
      <c r="BG19" s="276"/>
      <c r="BH19" s="276"/>
      <c r="BI19" s="276"/>
      <c r="BJ19" s="276"/>
      <c r="BK19" s="276"/>
      <c r="BL19" s="276"/>
      <c r="BM19" s="276">
        <v>15726667</v>
      </c>
      <c r="BN19" s="276">
        <v>15726667</v>
      </c>
      <c r="BO19" s="276"/>
      <c r="BP19" s="276"/>
      <c r="BQ19" s="276"/>
      <c r="BR19" s="276"/>
      <c r="BS19" s="276"/>
      <c r="BT19" s="276"/>
      <c r="BU19" s="276"/>
      <c r="BV19" s="276"/>
      <c r="BW19" s="276"/>
      <c r="BX19" s="276"/>
      <c r="BY19" s="276">
        <f t="shared" si="2"/>
        <v>15726667</v>
      </c>
      <c r="BZ19" s="276">
        <f t="shared" si="3"/>
        <v>15726667</v>
      </c>
      <c r="CA19" s="276">
        <v>60000000</v>
      </c>
      <c r="CB19" s="276"/>
      <c r="CC19" s="276"/>
      <c r="CD19" s="276"/>
      <c r="CE19" s="276"/>
      <c r="CF19" s="276"/>
      <c r="CG19" s="276"/>
      <c r="CH19" s="276"/>
      <c r="CI19" s="276"/>
      <c r="CJ19" s="276"/>
      <c r="CK19" s="276"/>
      <c r="CL19" s="276"/>
      <c r="CM19" s="276"/>
      <c r="CN19" s="276"/>
      <c r="CO19" s="276">
        <f t="shared" si="4"/>
        <v>60000000</v>
      </c>
      <c r="CP19" s="276"/>
      <c r="CQ19" s="276"/>
      <c r="CR19" s="276"/>
      <c r="CS19" s="276"/>
      <c r="CT19" s="276"/>
      <c r="CU19" s="276"/>
      <c r="CV19" s="276"/>
      <c r="CW19" s="276"/>
      <c r="CX19" s="276"/>
      <c r="CY19" s="276"/>
      <c r="CZ19" s="276"/>
      <c r="DA19" s="276"/>
      <c r="DB19" s="276"/>
      <c r="DC19" s="276"/>
      <c r="DD19" s="276"/>
      <c r="DE19" s="276"/>
      <c r="DF19" s="276"/>
      <c r="DG19" s="276"/>
      <c r="DH19" s="284" t="s">
        <v>1006</v>
      </c>
      <c r="DI19" s="284" t="s">
        <v>1009</v>
      </c>
      <c r="DJ19" s="276"/>
      <c r="DK19" s="276"/>
    </row>
    <row r="20" spans="1:115" ht="75" customHeight="1">
      <c r="A20" s="272" t="s">
        <v>1092</v>
      </c>
      <c r="B20" s="28" t="s">
        <v>1093</v>
      </c>
      <c r="C20" s="28"/>
      <c r="D20" s="273">
        <v>9559</v>
      </c>
      <c r="E20" s="273">
        <v>0.25</v>
      </c>
      <c r="F20" s="273"/>
      <c r="G20" s="274"/>
      <c r="H20" s="274"/>
      <c r="I20" s="274"/>
      <c r="J20" s="273">
        <v>0.1</v>
      </c>
      <c r="K20" s="275"/>
      <c r="L20" s="275"/>
      <c r="M20" s="276"/>
      <c r="N20" s="277"/>
      <c r="O20" s="276"/>
      <c r="P20" s="276"/>
      <c r="Q20" s="276"/>
      <c r="R20" s="277"/>
      <c r="S20" s="276"/>
      <c r="T20" s="276"/>
      <c r="U20" s="276"/>
      <c r="V20" s="28" t="s">
        <v>1100</v>
      </c>
      <c r="W20" s="28" t="s">
        <v>1109</v>
      </c>
      <c r="X20" s="238" t="s">
        <v>1110</v>
      </c>
      <c r="Y20" s="28"/>
      <c r="Z20" s="273">
        <v>0</v>
      </c>
      <c r="AA20" s="273">
        <v>1</v>
      </c>
      <c r="AB20" s="273"/>
      <c r="AC20" s="278"/>
      <c r="AD20" s="278"/>
      <c r="AE20" s="278"/>
      <c r="AF20" s="278"/>
      <c r="AG20" s="279"/>
      <c r="AH20" s="273">
        <v>1</v>
      </c>
      <c r="AI20" s="276">
        <v>1</v>
      </c>
      <c r="AJ20" s="276"/>
      <c r="AK20" s="276"/>
      <c r="AL20" s="276"/>
      <c r="AM20" s="280">
        <f t="shared" si="0"/>
        <v>1</v>
      </c>
      <c r="AN20" s="281">
        <v>1</v>
      </c>
      <c r="AO20" s="276"/>
      <c r="AP20" s="276"/>
      <c r="AQ20" s="276"/>
      <c r="AR20" s="276"/>
      <c r="AS20" s="282"/>
      <c r="AT20" s="281"/>
      <c r="AU20" s="276"/>
      <c r="AV20" s="276"/>
      <c r="AW20" s="276"/>
      <c r="AX20" s="276"/>
      <c r="AY20" s="282"/>
      <c r="AZ20" s="283">
        <f t="shared" si="1"/>
        <v>1</v>
      </c>
      <c r="BA20" s="276"/>
      <c r="BB20" s="276"/>
      <c r="BC20" s="276"/>
      <c r="BD20" s="276"/>
      <c r="BE20" s="276"/>
      <c r="BF20" s="276"/>
      <c r="BG20" s="276"/>
      <c r="BH20" s="276"/>
      <c r="BI20" s="276"/>
      <c r="BJ20" s="276"/>
      <c r="BK20" s="276"/>
      <c r="BL20" s="276"/>
      <c r="BM20" s="276">
        <v>22950000</v>
      </c>
      <c r="BN20" s="276">
        <v>22950000</v>
      </c>
      <c r="BO20" s="276"/>
      <c r="BP20" s="276"/>
      <c r="BQ20" s="276"/>
      <c r="BR20" s="276"/>
      <c r="BS20" s="276"/>
      <c r="BT20" s="276"/>
      <c r="BU20" s="276"/>
      <c r="BV20" s="276"/>
      <c r="BW20" s="276"/>
      <c r="BX20" s="276"/>
      <c r="BY20" s="276">
        <f t="shared" si="2"/>
        <v>22950000</v>
      </c>
      <c r="BZ20" s="276">
        <f t="shared" si="3"/>
        <v>22950000</v>
      </c>
      <c r="CA20" s="276"/>
      <c r="CB20" s="276"/>
      <c r="CC20" s="276">
        <v>10000000</v>
      </c>
      <c r="CD20" s="276"/>
      <c r="CE20" s="276"/>
      <c r="CF20" s="276"/>
      <c r="CG20" s="276"/>
      <c r="CH20" s="276"/>
      <c r="CI20" s="276"/>
      <c r="CJ20" s="276"/>
      <c r="CK20" s="276"/>
      <c r="CL20" s="276"/>
      <c r="CM20" s="276"/>
      <c r="CN20" s="276"/>
      <c r="CO20" s="276">
        <f t="shared" si="4"/>
        <v>10000000</v>
      </c>
      <c r="CP20" s="276"/>
      <c r="CQ20" s="276"/>
      <c r="CR20" s="276"/>
      <c r="CS20" s="276"/>
      <c r="CT20" s="276"/>
      <c r="CU20" s="276"/>
      <c r="CV20" s="276"/>
      <c r="CW20" s="276"/>
      <c r="CX20" s="276"/>
      <c r="CY20" s="276"/>
      <c r="CZ20" s="276"/>
      <c r="DA20" s="276"/>
      <c r="DB20" s="276"/>
      <c r="DC20" s="276"/>
      <c r="DD20" s="276"/>
      <c r="DE20" s="276"/>
      <c r="DF20" s="276"/>
      <c r="DG20" s="276"/>
      <c r="DH20" s="284" t="s">
        <v>1006</v>
      </c>
      <c r="DI20" s="284" t="s">
        <v>1009</v>
      </c>
      <c r="DJ20" s="276"/>
      <c r="DK20" s="276"/>
    </row>
    <row r="21" spans="1:115" ht="75" customHeight="1">
      <c r="A21" s="272" t="s">
        <v>1092</v>
      </c>
      <c r="B21" s="28" t="s">
        <v>1093</v>
      </c>
      <c r="C21" s="28"/>
      <c r="D21" s="273">
        <v>9559</v>
      </c>
      <c r="E21" s="273">
        <v>0.25</v>
      </c>
      <c r="F21" s="273"/>
      <c r="G21" s="274"/>
      <c r="H21" s="274"/>
      <c r="I21" s="274"/>
      <c r="J21" s="273">
        <v>0.1</v>
      </c>
      <c r="K21" s="275"/>
      <c r="L21" s="275"/>
      <c r="M21" s="276"/>
      <c r="N21" s="277"/>
      <c r="O21" s="276"/>
      <c r="P21" s="276"/>
      <c r="Q21" s="276"/>
      <c r="R21" s="277"/>
      <c r="S21" s="276"/>
      <c r="T21" s="276"/>
      <c r="U21" s="276"/>
      <c r="V21" s="28" t="s">
        <v>1094</v>
      </c>
      <c r="W21" s="28" t="s">
        <v>1111</v>
      </c>
      <c r="X21" s="238" t="s">
        <v>1112</v>
      </c>
      <c r="Y21" s="28"/>
      <c r="Z21" s="273">
        <v>2785</v>
      </c>
      <c r="AA21" s="273">
        <v>4785</v>
      </c>
      <c r="AB21" s="273"/>
      <c r="AC21" s="278"/>
      <c r="AD21" s="278"/>
      <c r="AE21" s="278"/>
      <c r="AF21" s="278"/>
      <c r="AG21" s="279"/>
      <c r="AH21" s="273">
        <v>500</v>
      </c>
      <c r="AI21" s="276">
        <v>278</v>
      </c>
      <c r="AJ21" s="276">
        <v>169</v>
      </c>
      <c r="AK21" s="276">
        <v>386</v>
      </c>
      <c r="AL21" s="276">
        <v>357</v>
      </c>
      <c r="AM21" s="280">
        <f t="shared" si="0"/>
        <v>2.38</v>
      </c>
      <c r="AN21" s="281">
        <v>4285</v>
      </c>
      <c r="AO21" s="276"/>
      <c r="AP21" s="276"/>
      <c r="AQ21" s="276"/>
      <c r="AR21" s="276"/>
      <c r="AS21" s="282"/>
      <c r="AT21" s="281"/>
      <c r="AU21" s="276"/>
      <c r="AV21" s="276"/>
      <c r="AW21" s="276"/>
      <c r="AX21" s="276"/>
      <c r="AY21" s="282"/>
      <c r="AZ21" s="283">
        <f t="shared" si="1"/>
        <v>1190</v>
      </c>
      <c r="BA21" s="276"/>
      <c r="BB21" s="276"/>
      <c r="BC21" s="276"/>
      <c r="BD21" s="276"/>
      <c r="BE21" s="276"/>
      <c r="BF21" s="276"/>
      <c r="BG21" s="276"/>
      <c r="BH21" s="276"/>
      <c r="BI21" s="276"/>
      <c r="BJ21" s="276"/>
      <c r="BK21" s="276"/>
      <c r="BL21" s="276"/>
      <c r="BM21" s="276"/>
      <c r="BN21" s="276"/>
      <c r="BO21" s="276"/>
      <c r="BP21" s="276"/>
      <c r="BQ21" s="276"/>
      <c r="BR21" s="276"/>
      <c r="BS21" s="276"/>
      <c r="BT21" s="276"/>
      <c r="BU21" s="276"/>
      <c r="BV21" s="276"/>
      <c r="BW21" s="276"/>
      <c r="BX21" s="276"/>
      <c r="BY21" s="276">
        <f t="shared" si="2"/>
        <v>0</v>
      </c>
      <c r="BZ21" s="276">
        <f t="shared" si="3"/>
        <v>0</v>
      </c>
      <c r="CA21" s="276">
        <v>40000000</v>
      </c>
      <c r="CB21" s="276"/>
      <c r="CC21" s="276"/>
      <c r="CD21" s="276"/>
      <c r="CE21" s="276"/>
      <c r="CF21" s="276"/>
      <c r="CG21" s="276"/>
      <c r="CH21" s="276"/>
      <c r="CI21" s="276"/>
      <c r="CJ21" s="276"/>
      <c r="CK21" s="276"/>
      <c r="CL21" s="276"/>
      <c r="CM21" s="276"/>
      <c r="CN21" s="276"/>
      <c r="CO21" s="276">
        <f t="shared" si="4"/>
        <v>40000000</v>
      </c>
      <c r="CP21" s="276"/>
      <c r="CQ21" s="276"/>
      <c r="CR21" s="276"/>
      <c r="CS21" s="276"/>
      <c r="CT21" s="276"/>
      <c r="CU21" s="276"/>
      <c r="CV21" s="276"/>
      <c r="CW21" s="276"/>
      <c r="CX21" s="276"/>
      <c r="CY21" s="276"/>
      <c r="CZ21" s="276"/>
      <c r="DA21" s="276"/>
      <c r="DB21" s="276"/>
      <c r="DC21" s="276"/>
      <c r="DD21" s="276"/>
      <c r="DE21" s="276"/>
      <c r="DF21" s="276"/>
      <c r="DG21" s="276"/>
      <c r="DH21" s="284" t="s">
        <v>1006</v>
      </c>
      <c r="DI21" s="284" t="s">
        <v>1009</v>
      </c>
      <c r="DJ21" s="276"/>
      <c r="DK21" s="276"/>
    </row>
    <row r="22" spans="1:115" ht="75" customHeight="1">
      <c r="A22" s="272" t="s">
        <v>1092</v>
      </c>
      <c r="B22" s="28" t="s">
        <v>1093</v>
      </c>
      <c r="C22" s="28"/>
      <c r="D22" s="273">
        <v>9559</v>
      </c>
      <c r="E22" s="273">
        <v>0.25</v>
      </c>
      <c r="F22" s="273"/>
      <c r="G22" s="274"/>
      <c r="H22" s="274"/>
      <c r="I22" s="274"/>
      <c r="J22" s="273">
        <v>0.1</v>
      </c>
      <c r="K22" s="275"/>
      <c r="L22" s="275"/>
      <c r="M22" s="276"/>
      <c r="N22" s="277"/>
      <c r="O22" s="276"/>
      <c r="P22" s="276"/>
      <c r="Q22" s="276"/>
      <c r="R22" s="277"/>
      <c r="S22" s="276"/>
      <c r="T22" s="276"/>
      <c r="U22" s="276"/>
      <c r="V22" s="298" t="s">
        <v>1113</v>
      </c>
      <c r="W22" s="28" t="s">
        <v>1114</v>
      </c>
      <c r="X22" s="238" t="s">
        <v>1115</v>
      </c>
      <c r="Y22" s="28"/>
      <c r="Z22" s="273" t="s">
        <v>1087</v>
      </c>
      <c r="AA22" s="273">
        <v>5</v>
      </c>
      <c r="AB22" s="273"/>
      <c r="AC22" s="278"/>
      <c r="AD22" s="278"/>
      <c r="AE22" s="278"/>
      <c r="AF22" s="278"/>
      <c r="AG22" s="279"/>
      <c r="AH22" s="273">
        <v>1</v>
      </c>
      <c r="AI22" s="276"/>
      <c r="AJ22" s="276"/>
      <c r="AK22" s="276">
        <v>1</v>
      </c>
      <c r="AL22" s="276"/>
      <c r="AM22" s="280">
        <f t="shared" si="0"/>
        <v>1</v>
      </c>
      <c r="AN22" s="281">
        <v>2</v>
      </c>
      <c r="AO22" s="276"/>
      <c r="AP22" s="276"/>
      <c r="AQ22" s="276"/>
      <c r="AR22" s="276"/>
      <c r="AS22" s="282"/>
      <c r="AT22" s="281"/>
      <c r="AU22" s="276"/>
      <c r="AV22" s="276"/>
      <c r="AW22" s="276"/>
      <c r="AX22" s="276"/>
      <c r="AY22" s="282"/>
      <c r="AZ22" s="283">
        <f t="shared" si="1"/>
        <v>1</v>
      </c>
      <c r="BA22" s="276"/>
      <c r="BB22" s="276"/>
      <c r="BC22" s="276"/>
      <c r="BD22" s="276"/>
      <c r="BE22" s="276"/>
      <c r="BF22" s="276"/>
      <c r="BG22" s="276"/>
      <c r="BH22" s="276"/>
      <c r="BI22" s="276">
        <v>10000000</v>
      </c>
      <c r="BJ22" s="276">
        <v>10000000</v>
      </c>
      <c r="BK22" s="276"/>
      <c r="BL22" s="276"/>
      <c r="BM22" s="276"/>
      <c r="BN22" s="276"/>
      <c r="BO22" s="276"/>
      <c r="BP22" s="276"/>
      <c r="BQ22" s="276"/>
      <c r="BR22" s="276"/>
      <c r="BS22" s="276"/>
      <c r="BT22" s="276"/>
      <c r="BU22" s="276"/>
      <c r="BV22" s="276"/>
      <c r="BW22" s="276"/>
      <c r="BX22" s="276"/>
      <c r="BY22" s="276">
        <f t="shared" si="2"/>
        <v>10000000</v>
      </c>
      <c r="BZ22" s="276">
        <f t="shared" si="3"/>
        <v>10000000</v>
      </c>
      <c r="CA22" s="276">
        <v>10000000</v>
      </c>
      <c r="CB22" s="276"/>
      <c r="CC22" s="276"/>
      <c r="CD22" s="276"/>
      <c r="CE22" s="276"/>
      <c r="CF22" s="276"/>
      <c r="CG22" s="276"/>
      <c r="CH22" s="276"/>
      <c r="CI22" s="276"/>
      <c r="CJ22" s="276"/>
      <c r="CK22" s="276"/>
      <c r="CL22" s="276"/>
      <c r="CM22" s="276"/>
      <c r="CN22" s="276"/>
      <c r="CO22" s="276">
        <f t="shared" si="4"/>
        <v>10000000</v>
      </c>
      <c r="CP22" s="276"/>
      <c r="CQ22" s="276"/>
      <c r="CR22" s="276"/>
      <c r="CS22" s="276"/>
      <c r="CT22" s="276"/>
      <c r="CU22" s="276"/>
      <c r="CV22" s="276"/>
      <c r="CW22" s="276"/>
      <c r="CX22" s="276"/>
      <c r="CY22" s="276"/>
      <c r="CZ22" s="276"/>
      <c r="DA22" s="276"/>
      <c r="DB22" s="276"/>
      <c r="DC22" s="276"/>
      <c r="DD22" s="276"/>
      <c r="DE22" s="276"/>
      <c r="DF22" s="276"/>
      <c r="DG22" s="276"/>
      <c r="DH22" s="284" t="s">
        <v>1006</v>
      </c>
      <c r="DI22" s="284" t="s">
        <v>1009</v>
      </c>
      <c r="DJ22" s="276"/>
      <c r="DK22" s="276"/>
    </row>
    <row r="23" spans="1:115" ht="75" customHeight="1">
      <c r="A23" s="272" t="s">
        <v>1092</v>
      </c>
      <c r="B23" s="28" t="s">
        <v>1093</v>
      </c>
      <c r="C23" s="28"/>
      <c r="D23" s="273">
        <v>9559</v>
      </c>
      <c r="E23" s="273">
        <v>0.25</v>
      </c>
      <c r="F23" s="273"/>
      <c r="G23" s="274"/>
      <c r="H23" s="274"/>
      <c r="I23" s="274"/>
      <c r="J23" s="273">
        <v>0.1</v>
      </c>
      <c r="K23" s="275"/>
      <c r="L23" s="275"/>
      <c r="M23" s="276"/>
      <c r="N23" s="277"/>
      <c r="O23" s="276"/>
      <c r="P23" s="276"/>
      <c r="Q23" s="276"/>
      <c r="R23" s="277"/>
      <c r="S23" s="276"/>
      <c r="T23" s="276"/>
      <c r="U23" s="276"/>
      <c r="V23" s="28" t="s">
        <v>1100</v>
      </c>
      <c r="W23" s="28" t="s">
        <v>1116</v>
      </c>
      <c r="X23" s="238" t="s">
        <v>1117</v>
      </c>
      <c r="Y23" s="28"/>
      <c r="Z23" s="273">
        <v>0</v>
      </c>
      <c r="AA23" s="273">
        <v>60</v>
      </c>
      <c r="AB23" s="273"/>
      <c r="AC23" s="278"/>
      <c r="AD23" s="278"/>
      <c r="AE23" s="278"/>
      <c r="AF23" s="278"/>
      <c r="AG23" s="279"/>
      <c r="AH23" s="273">
        <v>15</v>
      </c>
      <c r="AI23" s="276">
        <v>28</v>
      </c>
      <c r="AJ23" s="276">
        <v>16</v>
      </c>
      <c r="AK23" s="276">
        <v>19</v>
      </c>
      <c r="AL23" s="276">
        <v>21</v>
      </c>
      <c r="AM23" s="280">
        <f t="shared" si="0"/>
        <v>5.6</v>
      </c>
      <c r="AN23" s="281">
        <v>15</v>
      </c>
      <c r="AO23" s="276"/>
      <c r="AP23" s="276"/>
      <c r="AQ23" s="276"/>
      <c r="AR23" s="276"/>
      <c r="AS23" s="282"/>
      <c r="AT23" s="281"/>
      <c r="AU23" s="276"/>
      <c r="AV23" s="276"/>
      <c r="AW23" s="276"/>
      <c r="AX23" s="276"/>
      <c r="AY23" s="282"/>
      <c r="AZ23" s="283">
        <f t="shared" si="1"/>
        <v>84</v>
      </c>
      <c r="BA23" s="276"/>
      <c r="BB23" s="276"/>
      <c r="BC23" s="276"/>
      <c r="BD23" s="276"/>
      <c r="BE23" s="276"/>
      <c r="BF23" s="276"/>
      <c r="BG23" s="276"/>
      <c r="BH23" s="276"/>
      <c r="BI23" s="276"/>
      <c r="BJ23" s="276"/>
      <c r="BK23" s="276"/>
      <c r="BL23" s="276"/>
      <c r="BM23" s="276">
        <v>16850000</v>
      </c>
      <c r="BN23" s="276">
        <v>16850000</v>
      </c>
      <c r="BO23" s="276"/>
      <c r="BP23" s="276"/>
      <c r="BQ23" s="276"/>
      <c r="BR23" s="276"/>
      <c r="BS23" s="276"/>
      <c r="BT23" s="276"/>
      <c r="BU23" s="276"/>
      <c r="BV23" s="276"/>
      <c r="BW23" s="276"/>
      <c r="BX23" s="276"/>
      <c r="BY23" s="276">
        <f t="shared" si="2"/>
        <v>16850000</v>
      </c>
      <c r="BZ23" s="276">
        <f t="shared" si="3"/>
        <v>16850000</v>
      </c>
      <c r="CA23" s="276"/>
      <c r="CB23" s="276"/>
      <c r="CC23" s="276">
        <v>10000000</v>
      </c>
      <c r="CD23" s="276"/>
      <c r="CE23" s="276"/>
      <c r="CF23" s="276"/>
      <c r="CG23" s="276"/>
      <c r="CH23" s="276"/>
      <c r="CI23" s="276"/>
      <c r="CJ23" s="276"/>
      <c r="CK23" s="276"/>
      <c r="CL23" s="276"/>
      <c r="CM23" s="276"/>
      <c r="CN23" s="276"/>
      <c r="CO23" s="276">
        <f t="shared" si="4"/>
        <v>10000000</v>
      </c>
      <c r="CP23" s="276"/>
      <c r="CQ23" s="276"/>
      <c r="CR23" s="276"/>
      <c r="CS23" s="276"/>
      <c r="CT23" s="276"/>
      <c r="CU23" s="276"/>
      <c r="CV23" s="276"/>
      <c r="CW23" s="276"/>
      <c r="CX23" s="276"/>
      <c r="CY23" s="276"/>
      <c r="CZ23" s="276"/>
      <c r="DA23" s="276"/>
      <c r="DB23" s="276"/>
      <c r="DC23" s="276"/>
      <c r="DD23" s="276"/>
      <c r="DE23" s="276"/>
      <c r="DF23" s="276"/>
      <c r="DG23" s="276"/>
      <c r="DH23" s="284" t="s">
        <v>1006</v>
      </c>
      <c r="DI23" s="284" t="s">
        <v>1009</v>
      </c>
      <c r="DJ23" s="276"/>
      <c r="DK23" s="276"/>
    </row>
    <row r="24" spans="1:115" ht="75" customHeight="1">
      <c r="A24" s="272" t="s">
        <v>1092</v>
      </c>
      <c r="B24" s="28" t="s">
        <v>1093</v>
      </c>
      <c r="C24" s="28"/>
      <c r="D24" s="273">
        <v>9559</v>
      </c>
      <c r="E24" s="273">
        <v>0.25</v>
      </c>
      <c r="F24" s="273"/>
      <c r="G24" s="274"/>
      <c r="H24" s="274"/>
      <c r="I24" s="274"/>
      <c r="J24" s="273">
        <v>0.1</v>
      </c>
      <c r="K24" s="275"/>
      <c r="L24" s="275"/>
      <c r="M24" s="276"/>
      <c r="N24" s="277"/>
      <c r="O24" s="276"/>
      <c r="P24" s="276"/>
      <c r="Q24" s="276"/>
      <c r="R24" s="277"/>
      <c r="S24" s="276"/>
      <c r="T24" s="276"/>
      <c r="U24" s="276"/>
      <c r="V24" s="28" t="s">
        <v>1100</v>
      </c>
      <c r="W24" s="28" t="s">
        <v>1118</v>
      </c>
      <c r="X24" s="238" t="s">
        <v>1119</v>
      </c>
      <c r="Y24" s="28"/>
      <c r="Z24" s="273">
        <v>0</v>
      </c>
      <c r="AA24" s="273">
        <v>8</v>
      </c>
      <c r="AB24" s="273"/>
      <c r="AC24" s="278"/>
      <c r="AD24" s="278"/>
      <c r="AE24" s="278"/>
      <c r="AF24" s="278"/>
      <c r="AG24" s="279"/>
      <c r="AH24" s="273">
        <v>2</v>
      </c>
      <c r="AI24" s="276"/>
      <c r="AJ24" s="276"/>
      <c r="AK24" s="276"/>
      <c r="AL24" s="276">
        <v>1</v>
      </c>
      <c r="AM24" s="280">
        <f t="shared" si="0"/>
        <v>0.5</v>
      </c>
      <c r="AN24" s="281">
        <v>2</v>
      </c>
      <c r="AO24" s="276"/>
      <c r="AP24" s="276"/>
      <c r="AQ24" s="276"/>
      <c r="AR24" s="276"/>
      <c r="AS24" s="282"/>
      <c r="AT24" s="281"/>
      <c r="AU24" s="276"/>
      <c r="AV24" s="276"/>
      <c r="AW24" s="276"/>
      <c r="AX24" s="276"/>
      <c r="AY24" s="282"/>
      <c r="AZ24" s="283">
        <f>SUM(AI24:AL24)</f>
        <v>1</v>
      </c>
      <c r="BA24" s="276"/>
      <c r="BB24" s="276"/>
      <c r="BC24" s="276"/>
      <c r="BD24" s="276"/>
      <c r="BE24" s="276"/>
      <c r="BF24" s="276"/>
      <c r="BG24" s="276"/>
      <c r="BH24" s="276"/>
      <c r="BI24" s="276"/>
      <c r="BJ24" s="276"/>
      <c r="BK24" s="276"/>
      <c r="BL24" s="276"/>
      <c r="BM24" s="276"/>
      <c r="BN24" s="276"/>
      <c r="BO24" s="276"/>
      <c r="BP24" s="276"/>
      <c r="BQ24" s="276"/>
      <c r="BR24" s="276"/>
      <c r="BS24" s="276"/>
      <c r="BT24" s="276"/>
      <c r="BU24" s="276"/>
      <c r="BV24" s="276"/>
      <c r="BW24" s="276">
        <v>129900000</v>
      </c>
      <c r="BX24" s="276">
        <v>129900000</v>
      </c>
      <c r="BY24" s="276">
        <f t="shared" si="2"/>
        <v>129900000</v>
      </c>
      <c r="BZ24" s="276">
        <f t="shared" si="3"/>
        <v>129900000</v>
      </c>
      <c r="CA24" s="276">
        <v>170000000</v>
      </c>
      <c r="CB24" s="276"/>
      <c r="CC24" s="276"/>
      <c r="CD24" s="276"/>
      <c r="CE24" s="276"/>
      <c r="CF24" s="276"/>
      <c r="CG24" s="276"/>
      <c r="CH24" s="276"/>
      <c r="CI24" s="276"/>
      <c r="CJ24" s="276"/>
      <c r="CK24" s="276"/>
      <c r="CL24" s="276"/>
      <c r="CM24" s="276"/>
      <c r="CN24" s="276"/>
      <c r="CO24" s="276">
        <f t="shared" si="4"/>
        <v>170000000</v>
      </c>
      <c r="CP24" s="276"/>
      <c r="CQ24" s="276"/>
      <c r="CR24" s="276"/>
      <c r="CS24" s="276"/>
      <c r="CT24" s="276"/>
      <c r="CU24" s="276"/>
      <c r="CV24" s="276"/>
      <c r="CW24" s="276"/>
      <c r="CX24" s="276"/>
      <c r="CY24" s="276"/>
      <c r="CZ24" s="276"/>
      <c r="DA24" s="276"/>
      <c r="DB24" s="276"/>
      <c r="DC24" s="276"/>
      <c r="DD24" s="276"/>
      <c r="DE24" s="276"/>
      <c r="DF24" s="276"/>
      <c r="DG24" s="276"/>
      <c r="DH24" s="284" t="s">
        <v>1006</v>
      </c>
      <c r="DI24" s="284" t="s">
        <v>1009</v>
      </c>
      <c r="DJ24" s="276"/>
      <c r="DK24" s="276"/>
    </row>
    <row r="25" spans="1:115" ht="75" customHeight="1">
      <c r="A25" s="272" t="s">
        <v>1092</v>
      </c>
      <c r="B25" s="28" t="s">
        <v>1093</v>
      </c>
      <c r="C25" s="28"/>
      <c r="D25" s="273">
        <v>9559</v>
      </c>
      <c r="E25" s="273">
        <v>0.25</v>
      </c>
      <c r="F25" s="273"/>
      <c r="G25" s="274"/>
      <c r="H25" s="274"/>
      <c r="I25" s="274"/>
      <c r="J25" s="273">
        <v>0.1</v>
      </c>
      <c r="K25" s="275"/>
      <c r="L25" s="275"/>
      <c r="M25" s="276"/>
      <c r="N25" s="277"/>
      <c r="O25" s="276"/>
      <c r="P25" s="276"/>
      <c r="Q25" s="276"/>
      <c r="R25" s="277"/>
      <c r="S25" s="276"/>
      <c r="T25" s="276"/>
      <c r="U25" s="276"/>
      <c r="V25" s="298" t="s">
        <v>1113</v>
      </c>
      <c r="W25" s="28" t="s">
        <v>1120</v>
      </c>
      <c r="X25" s="238" t="s">
        <v>1096</v>
      </c>
      <c r="Y25" s="28"/>
      <c r="Z25" s="273">
        <v>0</v>
      </c>
      <c r="AA25" s="273">
        <v>4</v>
      </c>
      <c r="AB25" s="273"/>
      <c r="AC25" s="278"/>
      <c r="AD25" s="278"/>
      <c r="AE25" s="278"/>
      <c r="AF25" s="278"/>
      <c r="AG25" s="279"/>
      <c r="AH25" s="273">
        <v>1</v>
      </c>
      <c r="AI25" s="276"/>
      <c r="AJ25" s="276">
        <v>1</v>
      </c>
      <c r="AK25" s="276"/>
      <c r="AL25" s="276"/>
      <c r="AM25" s="280">
        <f t="shared" si="0"/>
        <v>1</v>
      </c>
      <c r="AN25" s="281">
        <v>1</v>
      </c>
      <c r="AO25" s="276"/>
      <c r="AP25" s="276"/>
      <c r="AQ25" s="276"/>
      <c r="AR25" s="276"/>
      <c r="AS25" s="282"/>
      <c r="AT25" s="281"/>
      <c r="AU25" s="276"/>
      <c r="AV25" s="276"/>
      <c r="AW25" s="276"/>
      <c r="AX25" s="276"/>
      <c r="AY25" s="282"/>
      <c r="AZ25" s="283">
        <f aca="true" t="shared" si="5" ref="AZ25:AZ32">SUM(AI25:AL25)</f>
        <v>1</v>
      </c>
      <c r="BA25" s="276"/>
      <c r="BB25" s="276"/>
      <c r="BC25" s="276"/>
      <c r="BD25" s="276"/>
      <c r="BE25" s="276"/>
      <c r="BF25" s="276"/>
      <c r="BG25" s="276"/>
      <c r="BH25" s="276"/>
      <c r="BI25" s="276"/>
      <c r="BJ25" s="276"/>
      <c r="BK25" s="276"/>
      <c r="BL25" s="276"/>
      <c r="BM25" s="276"/>
      <c r="BN25" s="276"/>
      <c r="BO25" s="276"/>
      <c r="BP25" s="276"/>
      <c r="BQ25" s="276"/>
      <c r="BR25" s="276"/>
      <c r="BS25" s="276"/>
      <c r="BT25" s="276"/>
      <c r="BU25" s="276"/>
      <c r="BV25" s="276"/>
      <c r="BW25" s="276"/>
      <c r="BX25" s="276"/>
      <c r="BY25" s="276">
        <f t="shared" si="2"/>
        <v>0</v>
      </c>
      <c r="BZ25" s="276">
        <f t="shared" si="3"/>
        <v>0</v>
      </c>
      <c r="CA25" s="276">
        <v>10000000</v>
      </c>
      <c r="CB25" s="276"/>
      <c r="CC25" s="276"/>
      <c r="CD25" s="276"/>
      <c r="CE25" s="276"/>
      <c r="CF25" s="276"/>
      <c r="CG25" s="276"/>
      <c r="CH25" s="276"/>
      <c r="CI25" s="276"/>
      <c r="CJ25" s="276"/>
      <c r="CK25" s="276"/>
      <c r="CL25" s="276"/>
      <c r="CM25" s="276"/>
      <c r="CN25" s="276"/>
      <c r="CO25" s="276">
        <f t="shared" si="4"/>
        <v>10000000</v>
      </c>
      <c r="CP25" s="276"/>
      <c r="CQ25" s="276"/>
      <c r="CR25" s="276"/>
      <c r="CS25" s="276"/>
      <c r="CT25" s="276"/>
      <c r="CU25" s="276"/>
      <c r="CV25" s="276"/>
      <c r="CW25" s="276"/>
      <c r="CX25" s="276"/>
      <c r="CY25" s="276"/>
      <c r="CZ25" s="276"/>
      <c r="DA25" s="276"/>
      <c r="DB25" s="276"/>
      <c r="DC25" s="276"/>
      <c r="DD25" s="276"/>
      <c r="DE25" s="276"/>
      <c r="DF25" s="276"/>
      <c r="DG25" s="276"/>
      <c r="DH25" s="284" t="s">
        <v>1006</v>
      </c>
      <c r="DI25" s="284" t="s">
        <v>1009</v>
      </c>
      <c r="DJ25" s="276"/>
      <c r="DK25" s="276"/>
    </row>
    <row r="26" spans="1:115" ht="75" customHeight="1">
      <c r="A26" s="272" t="s">
        <v>1092</v>
      </c>
      <c r="B26" s="28" t="s">
        <v>1093</v>
      </c>
      <c r="C26" s="28"/>
      <c r="D26" s="273">
        <v>9559</v>
      </c>
      <c r="E26" s="273">
        <v>0.25</v>
      </c>
      <c r="F26" s="273"/>
      <c r="G26" s="274"/>
      <c r="H26" s="274"/>
      <c r="I26" s="274"/>
      <c r="J26" s="273">
        <v>0.1</v>
      </c>
      <c r="K26" s="275"/>
      <c r="L26" s="275"/>
      <c r="M26" s="276"/>
      <c r="N26" s="277"/>
      <c r="O26" s="276"/>
      <c r="P26" s="276"/>
      <c r="Q26" s="276"/>
      <c r="R26" s="277"/>
      <c r="S26" s="276"/>
      <c r="T26" s="276"/>
      <c r="U26" s="276"/>
      <c r="V26" s="28" t="s">
        <v>1100</v>
      </c>
      <c r="W26" s="28" t="s">
        <v>1121</v>
      </c>
      <c r="X26" s="238" t="s">
        <v>1122</v>
      </c>
      <c r="Y26" s="28"/>
      <c r="Z26" s="273">
        <v>0</v>
      </c>
      <c r="AA26" s="273">
        <v>8</v>
      </c>
      <c r="AB26" s="273"/>
      <c r="AC26" s="278"/>
      <c r="AD26" s="278"/>
      <c r="AE26" s="278"/>
      <c r="AF26" s="278"/>
      <c r="AG26" s="279"/>
      <c r="AH26" s="273">
        <v>2</v>
      </c>
      <c r="AI26" s="276">
        <v>2</v>
      </c>
      <c r="AJ26" s="276">
        <v>4</v>
      </c>
      <c r="AK26" s="276">
        <v>3</v>
      </c>
      <c r="AL26" s="276">
        <v>2</v>
      </c>
      <c r="AM26" s="280">
        <f t="shared" si="0"/>
        <v>5.5</v>
      </c>
      <c r="AN26" s="281">
        <v>2</v>
      </c>
      <c r="AO26" s="276"/>
      <c r="AP26" s="276"/>
      <c r="AQ26" s="276"/>
      <c r="AR26" s="276"/>
      <c r="AS26" s="282"/>
      <c r="AT26" s="281"/>
      <c r="AU26" s="276"/>
      <c r="AV26" s="276"/>
      <c r="AW26" s="276"/>
      <c r="AX26" s="276"/>
      <c r="AY26" s="282"/>
      <c r="AZ26" s="283">
        <f t="shared" si="5"/>
        <v>11</v>
      </c>
      <c r="BA26" s="276"/>
      <c r="BB26" s="276"/>
      <c r="BC26" s="276"/>
      <c r="BD26" s="276"/>
      <c r="BE26" s="276"/>
      <c r="BF26" s="276"/>
      <c r="BG26" s="276"/>
      <c r="BH26" s="276"/>
      <c r="BI26" s="276"/>
      <c r="BJ26" s="276"/>
      <c r="BK26" s="276"/>
      <c r="BL26" s="276"/>
      <c r="BM26" s="276"/>
      <c r="BN26" s="276"/>
      <c r="BO26" s="276"/>
      <c r="BP26" s="276"/>
      <c r="BQ26" s="276"/>
      <c r="BR26" s="276"/>
      <c r="BS26" s="276"/>
      <c r="BT26" s="276"/>
      <c r="BU26" s="276"/>
      <c r="BV26" s="276"/>
      <c r="BW26" s="276"/>
      <c r="BX26" s="276"/>
      <c r="BY26" s="276">
        <f t="shared" si="2"/>
        <v>0</v>
      </c>
      <c r="BZ26" s="276">
        <f t="shared" si="3"/>
        <v>0</v>
      </c>
      <c r="CA26" s="276">
        <v>80000000</v>
      </c>
      <c r="CB26" s="276"/>
      <c r="CC26" s="276"/>
      <c r="CD26" s="276"/>
      <c r="CE26" s="276"/>
      <c r="CF26" s="276"/>
      <c r="CG26" s="276"/>
      <c r="CH26" s="276"/>
      <c r="CI26" s="276"/>
      <c r="CJ26" s="276"/>
      <c r="CK26" s="276"/>
      <c r="CL26" s="276"/>
      <c r="CM26" s="276"/>
      <c r="CN26" s="276"/>
      <c r="CO26" s="276">
        <f t="shared" si="4"/>
        <v>80000000</v>
      </c>
      <c r="CP26" s="276"/>
      <c r="CQ26" s="276"/>
      <c r="CR26" s="276"/>
      <c r="CS26" s="276"/>
      <c r="CT26" s="276"/>
      <c r="CU26" s="276"/>
      <c r="CV26" s="276"/>
      <c r="CW26" s="276"/>
      <c r="CX26" s="276"/>
      <c r="CY26" s="276"/>
      <c r="CZ26" s="276"/>
      <c r="DA26" s="276"/>
      <c r="DB26" s="276"/>
      <c r="DC26" s="276"/>
      <c r="DD26" s="276"/>
      <c r="DE26" s="276"/>
      <c r="DF26" s="276"/>
      <c r="DG26" s="276"/>
      <c r="DH26" s="284" t="s">
        <v>1006</v>
      </c>
      <c r="DI26" s="284" t="s">
        <v>1009</v>
      </c>
      <c r="DJ26" s="276"/>
      <c r="DK26" s="276"/>
    </row>
    <row r="27" spans="1:115" ht="75" customHeight="1">
      <c r="A27" s="272" t="s">
        <v>1092</v>
      </c>
      <c r="B27" s="28" t="s">
        <v>1093</v>
      </c>
      <c r="C27" s="28"/>
      <c r="D27" s="273">
        <v>9559</v>
      </c>
      <c r="E27" s="273">
        <v>0.25</v>
      </c>
      <c r="F27" s="273"/>
      <c r="G27" s="274"/>
      <c r="H27" s="274"/>
      <c r="I27" s="274"/>
      <c r="J27" s="273">
        <v>0.1</v>
      </c>
      <c r="K27" s="275"/>
      <c r="L27" s="275"/>
      <c r="M27" s="276"/>
      <c r="N27" s="277"/>
      <c r="O27" s="276"/>
      <c r="P27" s="276"/>
      <c r="Q27" s="276"/>
      <c r="R27" s="277"/>
      <c r="S27" s="276"/>
      <c r="T27" s="276"/>
      <c r="U27" s="276"/>
      <c r="V27" s="28" t="s">
        <v>1123</v>
      </c>
      <c r="W27" s="28" t="s">
        <v>1124</v>
      </c>
      <c r="X27" s="238" t="s">
        <v>1125</v>
      </c>
      <c r="Y27" s="28"/>
      <c r="Z27" s="273">
        <v>1</v>
      </c>
      <c r="AA27" s="273">
        <v>1</v>
      </c>
      <c r="AB27" s="273"/>
      <c r="AC27" s="278"/>
      <c r="AD27" s="278"/>
      <c r="AE27" s="278"/>
      <c r="AF27" s="278"/>
      <c r="AG27" s="279"/>
      <c r="AH27" s="273">
        <v>1</v>
      </c>
      <c r="AI27" s="276"/>
      <c r="AJ27" s="276">
        <v>1</v>
      </c>
      <c r="AK27" s="276"/>
      <c r="AL27" s="276"/>
      <c r="AM27" s="280">
        <f t="shared" si="0"/>
        <v>1</v>
      </c>
      <c r="AN27" s="281">
        <v>1</v>
      </c>
      <c r="AO27" s="276"/>
      <c r="AP27" s="276"/>
      <c r="AQ27" s="276"/>
      <c r="AR27" s="276"/>
      <c r="AS27" s="282"/>
      <c r="AT27" s="281"/>
      <c r="AU27" s="276"/>
      <c r="AV27" s="276"/>
      <c r="AW27" s="276"/>
      <c r="AX27" s="276"/>
      <c r="AY27" s="282"/>
      <c r="AZ27" s="283">
        <f t="shared" si="5"/>
        <v>1</v>
      </c>
      <c r="BA27" s="276"/>
      <c r="BB27" s="276"/>
      <c r="BC27" s="276"/>
      <c r="BD27" s="276"/>
      <c r="BE27" s="276"/>
      <c r="BF27" s="276"/>
      <c r="BG27" s="276"/>
      <c r="BH27" s="276"/>
      <c r="BI27" s="276">
        <v>45000000</v>
      </c>
      <c r="BJ27" s="276">
        <v>25000000</v>
      </c>
      <c r="BK27" s="276"/>
      <c r="BL27" s="276"/>
      <c r="BM27" s="276"/>
      <c r="BN27" s="276"/>
      <c r="BO27" s="276"/>
      <c r="BP27" s="276"/>
      <c r="BQ27" s="276"/>
      <c r="BR27" s="276"/>
      <c r="BS27" s="276"/>
      <c r="BT27" s="276"/>
      <c r="BU27" s="276"/>
      <c r="BV27" s="276"/>
      <c r="BW27" s="276"/>
      <c r="BX27" s="276"/>
      <c r="BY27" s="276">
        <f t="shared" si="2"/>
        <v>45000000</v>
      </c>
      <c r="BZ27" s="276">
        <f t="shared" si="3"/>
        <v>25000000</v>
      </c>
      <c r="CA27" s="276">
        <v>80000000</v>
      </c>
      <c r="CB27" s="276"/>
      <c r="CC27" s="276"/>
      <c r="CD27" s="276"/>
      <c r="CE27" s="276"/>
      <c r="CF27" s="276"/>
      <c r="CG27" s="276"/>
      <c r="CH27" s="276"/>
      <c r="CI27" s="276"/>
      <c r="CJ27" s="276"/>
      <c r="CK27" s="276"/>
      <c r="CL27" s="276"/>
      <c r="CM27" s="276"/>
      <c r="CN27" s="276"/>
      <c r="CO27" s="276">
        <f t="shared" si="4"/>
        <v>80000000</v>
      </c>
      <c r="CP27" s="276"/>
      <c r="CQ27" s="276"/>
      <c r="CR27" s="276"/>
      <c r="CS27" s="276"/>
      <c r="CT27" s="276"/>
      <c r="CU27" s="276"/>
      <c r="CV27" s="276"/>
      <c r="CW27" s="276"/>
      <c r="CX27" s="276"/>
      <c r="CY27" s="276"/>
      <c r="CZ27" s="276"/>
      <c r="DA27" s="276"/>
      <c r="DB27" s="276"/>
      <c r="DC27" s="276"/>
      <c r="DD27" s="276"/>
      <c r="DE27" s="276"/>
      <c r="DF27" s="276"/>
      <c r="DG27" s="276"/>
      <c r="DH27" s="284" t="s">
        <v>1006</v>
      </c>
      <c r="DI27" s="284" t="s">
        <v>1009</v>
      </c>
      <c r="DJ27" s="276"/>
      <c r="DK27" s="276"/>
    </row>
    <row r="28" spans="1:115" ht="75" customHeight="1">
      <c r="A28" s="272" t="s">
        <v>1092</v>
      </c>
      <c r="B28" s="28" t="s">
        <v>1093</v>
      </c>
      <c r="C28" s="28"/>
      <c r="D28" s="273">
        <v>9559</v>
      </c>
      <c r="E28" s="273">
        <v>0.25</v>
      </c>
      <c r="F28" s="273"/>
      <c r="G28" s="274"/>
      <c r="H28" s="274"/>
      <c r="I28" s="274"/>
      <c r="J28" s="273">
        <v>0.1</v>
      </c>
      <c r="K28" s="275"/>
      <c r="L28" s="275"/>
      <c r="M28" s="276"/>
      <c r="N28" s="277"/>
      <c r="O28" s="276"/>
      <c r="P28" s="276"/>
      <c r="Q28" s="276"/>
      <c r="R28" s="277"/>
      <c r="S28" s="276"/>
      <c r="T28" s="276"/>
      <c r="U28" s="276"/>
      <c r="V28" s="28" t="s">
        <v>1100</v>
      </c>
      <c r="W28" s="28" t="s">
        <v>1126</v>
      </c>
      <c r="X28" s="238" t="s">
        <v>1127</v>
      </c>
      <c r="Y28" s="28"/>
      <c r="Z28" s="273">
        <v>0</v>
      </c>
      <c r="AA28" s="273">
        <v>1</v>
      </c>
      <c r="AB28" s="273"/>
      <c r="AC28" s="278"/>
      <c r="AD28" s="278"/>
      <c r="AE28" s="278"/>
      <c r="AF28" s="278"/>
      <c r="AG28" s="279"/>
      <c r="AH28" s="273">
        <v>1</v>
      </c>
      <c r="AI28" s="276"/>
      <c r="AJ28" s="276"/>
      <c r="AK28" s="276"/>
      <c r="AL28" s="276"/>
      <c r="AM28" s="280">
        <f t="shared" si="0"/>
        <v>0</v>
      </c>
      <c r="AN28" s="281">
        <v>1</v>
      </c>
      <c r="AO28" s="276"/>
      <c r="AP28" s="276"/>
      <c r="AQ28" s="276"/>
      <c r="AR28" s="276"/>
      <c r="AS28" s="282"/>
      <c r="AT28" s="281"/>
      <c r="AU28" s="276"/>
      <c r="AV28" s="276"/>
      <c r="AW28" s="276"/>
      <c r="AX28" s="276"/>
      <c r="AY28" s="282"/>
      <c r="AZ28" s="283">
        <f t="shared" si="5"/>
        <v>0</v>
      </c>
      <c r="BA28" s="276"/>
      <c r="BB28" s="276"/>
      <c r="BC28" s="276"/>
      <c r="BD28" s="276"/>
      <c r="BE28" s="276"/>
      <c r="BF28" s="276"/>
      <c r="BG28" s="276"/>
      <c r="BH28" s="276"/>
      <c r="BI28" s="276"/>
      <c r="BJ28" s="276"/>
      <c r="BK28" s="276"/>
      <c r="BL28" s="276"/>
      <c r="BM28" s="276"/>
      <c r="BN28" s="276"/>
      <c r="BO28" s="276"/>
      <c r="BP28" s="276"/>
      <c r="BQ28" s="276"/>
      <c r="BR28" s="276"/>
      <c r="BS28" s="276"/>
      <c r="BT28" s="276"/>
      <c r="BU28" s="276"/>
      <c r="BV28" s="276"/>
      <c r="BW28" s="276"/>
      <c r="BX28" s="276"/>
      <c r="BY28" s="276">
        <f t="shared" si="2"/>
        <v>0</v>
      </c>
      <c r="BZ28" s="276">
        <f t="shared" si="3"/>
        <v>0</v>
      </c>
      <c r="CA28" s="276">
        <v>100000000</v>
      </c>
      <c r="CB28" s="276"/>
      <c r="CC28" s="276"/>
      <c r="CD28" s="276"/>
      <c r="CE28" s="276"/>
      <c r="CF28" s="276"/>
      <c r="CG28" s="276"/>
      <c r="CH28" s="276"/>
      <c r="CI28" s="276"/>
      <c r="CJ28" s="276"/>
      <c r="CK28" s="276"/>
      <c r="CL28" s="276"/>
      <c r="CM28" s="276"/>
      <c r="CN28" s="276"/>
      <c r="CO28" s="276">
        <f t="shared" si="4"/>
        <v>100000000</v>
      </c>
      <c r="CP28" s="276"/>
      <c r="CQ28" s="276"/>
      <c r="CR28" s="276"/>
      <c r="CS28" s="276"/>
      <c r="CT28" s="276"/>
      <c r="CU28" s="276"/>
      <c r="CV28" s="276"/>
      <c r="CW28" s="276"/>
      <c r="CX28" s="276"/>
      <c r="CY28" s="276"/>
      <c r="CZ28" s="276"/>
      <c r="DA28" s="276"/>
      <c r="DB28" s="276"/>
      <c r="DC28" s="276"/>
      <c r="DD28" s="276"/>
      <c r="DE28" s="276"/>
      <c r="DF28" s="276"/>
      <c r="DG28" s="276"/>
      <c r="DH28" s="284" t="s">
        <v>1006</v>
      </c>
      <c r="DI28" s="284" t="s">
        <v>1009</v>
      </c>
      <c r="DJ28" s="276"/>
      <c r="DK28" s="276"/>
    </row>
    <row r="29" spans="1:115" ht="75" customHeight="1">
      <c r="A29" s="272" t="s">
        <v>1092</v>
      </c>
      <c r="B29" s="28" t="s">
        <v>1093</v>
      </c>
      <c r="C29" s="28"/>
      <c r="D29" s="273">
        <v>9559</v>
      </c>
      <c r="E29" s="273">
        <v>0.25</v>
      </c>
      <c r="F29" s="273"/>
      <c r="G29" s="274"/>
      <c r="H29" s="274"/>
      <c r="I29" s="274"/>
      <c r="J29" s="273">
        <v>0.1</v>
      </c>
      <c r="K29" s="275"/>
      <c r="L29" s="275"/>
      <c r="M29" s="276"/>
      <c r="N29" s="277"/>
      <c r="O29" s="276"/>
      <c r="P29" s="276"/>
      <c r="Q29" s="276"/>
      <c r="R29" s="277"/>
      <c r="S29" s="276"/>
      <c r="T29" s="276"/>
      <c r="U29" s="276"/>
      <c r="V29" s="28" t="s">
        <v>1100</v>
      </c>
      <c r="W29" s="28" t="s">
        <v>1128</v>
      </c>
      <c r="X29" s="238" t="s">
        <v>1129</v>
      </c>
      <c r="Y29" s="28"/>
      <c r="Z29" s="273">
        <v>1</v>
      </c>
      <c r="AA29" s="273">
        <v>1</v>
      </c>
      <c r="AB29" s="273"/>
      <c r="AC29" s="278"/>
      <c r="AD29" s="278"/>
      <c r="AE29" s="278"/>
      <c r="AF29" s="278"/>
      <c r="AG29" s="279"/>
      <c r="AH29" s="273">
        <v>1</v>
      </c>
      <c r="AI29" s="276"/>
      <c r="AJ29" s="276">
        <v>1</v>
      </c>
      <c r="AK29" s="276"/>
      <c r="AL29" s="276"/>
      <c r="AM29" s="280">
        <f t="shared" si="0"/>
        <v>1</v>
      </c>
      <c r="AN29" s="281">
        <v>1</v>
      </c>
      <c r="AO29" s="276"/>
      <c r="AP29" s="276"/>
      <c r="AQ29" s="276"/>
      <c r="AR29" s="276"/>
      <c r="AS29" s="282"/>
      <c r="AT29" s="281"/>
      <c r="AU29" s="276"/>
      <c r="AV29" s="276"/>
      <c r="AW29" s="276"/>
      <c r="AX29" s="276"/>
      <c r="AY29" s="282"/>
      <c r="AZ29" s="283">
        <f t="shared" si="5"/>
        <v>1</v>
      </c>
      <c r="BA29" s="276"/>
      <c r="BB29" s="276"/>
      <c r="BC29" s="276"/>
      <c r="BD29" s="276"/>
      <c r="BE29" s="276"/>
      <c r="BF29" s="276"/>
      <c r="BG29" s="276"/>
      <c r="BH29" s="276"/>
      <c r="BI29" s="276"/>
      <c r="BJ29" s="276"/>
      <c r="BK29" s="276"/>
      <c r="BL29" s="276"/>
      <c r="BM29" s="276"/>
      <c r="BN29" s="276"/>
      <c r="BO29" s="276"/>
      <c r="BP29" s="276"/>
      <c r="BQ29" s="276"/>
      <c r="BR29" s="276"/>
      <c r="BS29" s="276"/>
      <c r="BT29" s="276"/>
      <c r="BU29" s="276"/>
      <c r="BV29" s="276"/>
      <c r="BW29" s="276"/>
      <c r="BX29" s="276"/>
      <c r="BY29" s="276">
        <f t="shared" si="2"/>
        <v>0</v>
      </c>
      <c r="BZ29" s="276">
        <f t="shared" si="3"/>
        <v>0</v>
      </c>
      <c r="CA29" s="276">
        <v>10000000</v>
      </c>
      <c r="CB29" s="276"/>
      <c r="CC29" s="276"/>
      <c r="CD29" s="276"/>
      <c r="CE29" s="276"/>
      <c r="CF29" s="276"/>
      <c r="CG29" s="276"/>
      <c r="CH29" s="276"/>
      <c r="CI29" s="276"/>
      <c r="CJ29" s="276"/>
      <c r="CK29" s="276"/>
      <c r="CL29" s="276"/>
      <c r="CM29" s="276"/>
      <c r="CN29" s="276"/>
      <c r="CO29" s="276">
        <f t="shared" si="4"/>
        <v>10000000</v>
      </c>
      <c r="CP29" s="276"/>
      <c r="CQ29" s="276"/>
      <c r="CR29" s="276"/>
      <c r="CS29" s="276"/>
      <c r="CT29" s="276"/>
      <c r="CU29" s="276"/>
      <c r="CV29" s="276"/>
      <c r="CW29" s="276"/>
      <c r="CX29" s="276"/>
      <c r="CY29" s="276"/>
      <c r="CZ29" s="276"/>
      <c r="DA29" s="276"/>
      <c r="DB29" s="276"/>
      <c r="DC29" s="276"/>
      <c r="DD29" s="276"/>
      <c r="DE29" s="276"/>
      <c r="DF29" s="276"/>
      <c r="DG29" s="276"/>
      <c r="DH29" s="284" t="s">
        <v>1006</v>
      </c>
      <c r="DI29" s="284" t="s">
        <v>1009</v>
      </c>
      <c r="DJ29" s="276"/>
      <c r="DK29" s="276"/>
    </row>
    <row r="30" spans="1:115" ht="75" customHeight="1">
      <c r="A30" s="272" t="s">
        <v>1092</v>
      </c>
      <c r="B30" s="28" t="s">
        <v>1093</v>
      </c>
      <c r="C30" s="28"/>
      <c r="D30" s="273">
        <v>9559</v>
      </c>
      <c r="E30" s="273">
        <v>0.25</v>
      </c>
      <c r="F30" s="273"/>
      <c r="G30" s="274"/>
      <c r="H30" s="274"/>
      <c r="I30" s="274"/>
      <c r="J30" s="273">
        <v>0.1</v>
      </c>
      <c r="K30" s="275"/>
      <c r="L30" s="275"/>
      <c r="M30" s="276"/>
      <c r="N30" s="277"/>
      <c r="O30" s="276"/>
      <c r="P30" s="276"/>
      <c r="Q30" s="276"/>
      <c r="R30" s="277"/>
      <c r="S30" s="276"/>
      <c r="T30" s="276"/>
      <c r="U30" s="276"/>
      <c r="V30" s="28" t="s">
        <v>1094</v>
      </c>
      <c r="W30" s="28" t="s">
        <v>1130</v>
      </c>
      <c r="X30" s="238" t="s">
        <v>1131</v>
      </c>
      <c r="Y30" s="28"/>
      <c r="Z30" s="273">
        <v>0</v>
      </c>
      <c r="AA30" s="273">
        <v>1</v>
      </c>
      <c r="AB30" s="273"/>
      <c r="AC30" s="278"/>
      <c r="AD30" s="278"/>
      <c r="AE30" s="278"/>
      <c r="AF30" s="278"/>
      <c r="AG30" s="279"/>
      <c r="AH30" s="273">
        <v>0.5</v>
      </c>
      <c r="AI30" s="276"/>
      <c r="AJ30" s="276"/>
      <c r="AK30" s="276">
        <v>1</v>
      </c>
      <c r="AL30" s="276"/>
      <c r="AM30" s="280">
        <f t="shared" si="0"/>
        <v>2</v>
      </c>
      <c r="AN30" s="281">
        <v>0.5</v>
      </c>
      <c r="AO30" s="276"/>
      <c r="AP30" s="276"/>
      <c r="AQ30" s="276"/>
      <c r="AR30" s="276"/>
      <c r="AS30" s="282"/>
      <c r="AT30" s="281"/>
      <c r="AU30" s="276"/>
      <c r="AV30" s="276"/>
      <c r="AW30" s="276"/>
      <c r="AX30" s="276"/>
      <c r="AY30" s="282"/>
      <c r="AZ30" s="283">
        <f t="shared" si="5"/>
        <v>1</v>
      </c>
      <c r="BA30" s="276"/>
      <c r="BB30" s="276"/>
      <c r="BC30" s="276"/>
      <c r="BD30" s="276"/>
      <c r="BE30" s="276"/>
      <c r="BF30" s="276"/>
      <c r="BG30" s="276"/>
      <c r="BH30" s="276"/>
      <c r="BI30" s="276"/>
      <c r="BJ30" s="276"/>
      <c r="BK30" s="276"/>
      <c r="BL30" s="276"/>
      <c r="BM30" s="276"/>
      <c r="BN30" s="276"/>
      <c r="BO30" s="276"/>
      <c r="BP30" s="276"/>
      <c r="BQ30" s="276"/>
      <c r="BR30" s="276"/>
      <c r="BS30" s="276"/>
      <c r="BT30" s="276"/>
      <c r="BU30" s="276"/>
      <c r="BV30" s="276"/>
      <c r="BW30" s="276"/>
      <c r="BX30" s="276"/>
      <c r="BY30" s="276">
        <f t="shared" si="2"/>
        <v>0</v>
      </c>
      <c r="BZ30" s="276">
        <f t="shared" si="3"/>
        <v>0</v>
      </c>
      <c r="CA30" s="276"/>
      <c r="CB30" s="276"/>
      <c r="CC30" s="276"/>
      <c r="CD30" s="276"/>
      <c r="CE30" s="276"/>
      <c r="CF30" s="276"/>
      <c r="CG30" s="276"/>
      <c r="CH30" s="276"/>
      <c r="CI30" s="276"/>
      <c r="CJ30" s="276"/>
      <c r="CK30" s="276"/>
      <c r="CL30" s="276"/>
      <c r="CM30" s="276"/>
      <c r="CN30" s="276"/>
      <c r="CO30" s="276">
        <f t="shared" si="4"/>
        <v>0</v>
      </c>
      <c r="CP30" s="276"/>
      <c r="CQ30" s="276"/>
      <c r="CR30" s="276"/>
      <c r="CS30" s="276"/>
      <c r="CT30" s="276"/>
      <c r="CU30" s="276"/>
      <c r="CV30" s="276"/>
      <c r="CW30" s="276"/>
      <c r="CX30" s="276"/>
      <c r="CY30" s="276"/>
      <c r="CZ30" s="276"/>
      <c r="DA30" s="276"/>
      <c r="DB30" s="276"/>
      <c r="DC30" s="276"/>
      <c r="DD30" s="276"/>
      <c r="DE30" s="276"/>
      <c r="DF30" s="276"/>
      <c r="DG30" s="276"/>
      <c r="DH30" s="284" t="s">
        <v>1006</v>
      </c>
      <c r="DI30" s="284" t="s">
        <v>1009</v>
      </c>
      <c r="DJ30" s="276"/>
      <c r="DK30" s="276"/>
    </row>
    <row r="31" spans="1:115" ht="75" customHeight="1">
      <c r="A31" s="272" t="s">
        <v>1092</v>
      </c>
      <c r="B31" s="28" t="s">
        <v>1093</v>
      </c>
      <c r="C31" s="28"/>
      <c r="D31" s="273">
        <v>9559</v>
      </c>
      <c r="E31" s="273">
        <v>0.25</v>
      </c>
      <c r="F31" s="273"/>
      <c r="G31" s="274"/>
      <c r="H31" s="274"/>
      <c r="I31" s="274"/>
      <c r="J31" s="273">
        <v>0.1</v>
      </c>
      <c r="K31" s="275"/>
      <c r="L31" s="275"/>
      <c r="M31" s="276"/>
      <c r="N31" s="277"/>
      <c r="O31" s="276"/>
      <c r="P31" s="276"/>
      <c r="Q31" s="276"/>
      <c r="R31" s="277"/>
      <c r="S31" s="276"/>
      <c r="T31" s="276"/>
      <c r="U31" s="276"/>
      <c r="V31" s="28" t="s">
        <v>1094</v>
      </c>
      <c r="W31" s="28" t="s">
        <v>1132</v>
      </c>
      <c r="X31" s="238" t="s">
        <v>1133</v>
      </c>
      <c r="Y31" s="28"/>
      <c r="Z31" s="273">
        <v>2785</v>
      </c>
      <c r="AA31" s="273">
        <v>1</v>
      </c>
      <c r="AB31" s="273"/>
      <c r="AC31" s="278"/>
      <c r="AD31" s="278"/>
      <c r="AE31" s="278"/>
      <c r="AF31" s="278"/>
      <c r="AG31" s="279"/>
      <c r="AH31" s="273">
        <v>1</v>
      </c>
      <c r="AI31" s="276">
        <v>1</v>
      </c>
      <c r="AJ31" s="276"/>
      <c r="AK31" s="276"/>
      <c r="AL31" s="276"/>
      <c r="AM31" s="280">
        <f t="shared" si="0"/>
        <v>1</v>
      </c>
      <c r="AN31" s="281">
        <v>1</v>
      </c>
      <c r="AO31" s="276"/>
      <c r="AP31" s="276"/>
      <c r="AQ31" s="276"/>
      <c r="AR31" s="276"/>
      <c r="AS31" s="282"/>
      <c r="AT31" s="281"/>
      <c r="AU31" s="276"/>
      <c r="AV31" s="276"/>
      <c r="AW31" s="276"/>
      <c r="AX31" s="276"/>
      <c r="AY31" s="282"/>
      <c r="AZ31" s="283">
        <f t="shared" si="5"/>
        <v>1</v>
      </c>
      <c r="BA31" s="276"/>
      <c r="BB31" s="276"/>
      <c r="BC31" s="276"/>
      <c r="BD31" s="276"/>
      <c r="BE31" s="276"/>
      <c r="BF31" s="276"/>
      <c r="BG31" s="276"/>
      <c r="BH31" s="276"/>
      <c r="BI31" s="276">
        <v>5000000</v>
      </c>
      <c r="BJ31" s="276">
        <v>5000000</v>
      </c>
      <c r="BK31" s="276"/>
      <c r="BL31" s="276"/>
      <c r="BM31" s="276">
        <v>28033333</v>
      </c>
      <c r="BN31" s="276">
        <v>53333033</v>
      </c>
      <c r="BO31" s="276"/>
      <c r="BP31" s="276"/>
      <c r="BQ31" s="276"/>
      <c r="BR31" s="276"/>
      <c r="BS31" s="276"/>
      <c r="BT31" s="276"/>
      <c r="BU31" s="276"/>
      <c r="BV31" s="276"/>
      <c r="BW31" s="276"/>
      <c r="BX31" s="276"/>
      <c r="BY31" s="276">
        <f t="shared" si="2"/>
        <v>33033333</v>
      </c>
      <c r="BZ31" s="276">
        <f t="shared" si="3"/>
        <v>58333033</v>
      </c>
      <c r="CA31" s="276"/>
      <c r="CB31" s="276"/>
      <c r="CC31" s="276">
        <v>50000000</v>
      </c>
      <c r="CD31" s="276"/>
      <c r="CE31" s="276"/>
      <c r="CF31" s="276"/>
      <c r="CG31" s="276"/>
      <c r="CH31" s="276"/>
      <c r="CI31" s="276"/>
      <c r="CJ31" s="276"/>
      <c r="CK31" s="276"/>
      <c r="CL31" s="276"/>
      <c r="CM31" s="276"/>
      <c r="CN31" s="276"/>
      <c r="CO31" s="276">
        <f t="shared" si="4"/>
        <v>50000000</v>
      </c>
      <c r="CP31" s="276"/>
      <c r="CQ31" s="276"/>
      <c r="CR31" s="276"/>
      <c r="CS31" s="276"/>
      <c r="CT31" s="276"/>
      <c r="CU31" s="276"/>
      <c r="CV31" s="276"/>
      <c r="CW31" s="276"/>
      <c r="CX31" s="276"/>
      <c r="CY31" s="276"/>
      <c r="CZ31" s="276"/>
      <c r="DA31" s="276"/>
      <c r="DB31" s="276"/>
      <c r="DC31" s="276"/>
      <c r="DD31" s="276"/>
      <c r="DE31" s="276"/>
      <c r="DF31" s="276"/>
      <c r="DG31" s="276"/>
      <c r="DH31" s="284" t="s">
        <v>1006</v>
      </c>
      <c r="DI31" s="284" t="s">
        <v>1009</v>
      </c>
      <c r="DJ31" s="276"/>
      <c r="DK31" s="276"/>
    </row>
    <row r="32" spans="1:115" ht="75" customHeight="1">
      <c r="A32" s="272" t="s">
        <v>1092</v>
      </c>
      <c r="B32" s="28" t="s">
        <v>1093</v>
      </c>
      <c r="C32" s="28"/>
      <c r="D32" s="273">
        <v>9559</v>
      </c>
      <c r="E32" s="273">
        <v>0.25</v>
      </c>
      <c r="F32" s="273"/>
      <c r="G32" s="274"/>
      <c r="H32" s="274"/>
      <c r="I32" s="274"/>
      <c r="J32" s="273">
        <v>0.1</v>
      </c>
      <c r="K32" s="275">
        <v>3</v>
      </c>
      <c r="L32" s="275"/>
      <c r="M32" s="276"/>
      <c r="N32" s="277"/>
      <c r="O32" s="276"/>
      <c r="P32" s="276"/>
      <c r="Q32" s="276"/>
      <c r="R32" s="277"/>
      <c r="S32" s="276"/>
      <c r="T32" s="276"/>
      <c r="U32" s="276"/>
      <c r="V32" s="28" t="s">
        <v>1100</v>
      </c>
      <c r="W32" s="28" t="s">
        <v>1134</v>
      </c>
      <c r="X32" s="238" t="s">
        <v>1135</v>
      </c>
      <c r="Y32" s="28"/>
      <c r="Z32" s="273">
        <v>0</v>
      </c>
      <c r="AA32" s="273">
        <v>2</v>
      </c>
      <c r="AB32" s="273"/>
      <c r="AC32" s="278"/>
      <c r="AD32" s="278"/>
      <c r="AE32" s="278"/>
      <c r="AF32" s="278"/>
      <c r="AG32" s="279"/>
      <c r="AH32" s="273">
        <v>1</v>
      </c>
      <c r="AI32" s="276"/>
      <c r="AJ32" s="276">
        <v>2</v>
      </c>
      <c r="AK32" s="276">
        <v>1</v>
      </c>
      <c r="AL32" s="276"/>
      <c r="AM32" s="280">
        <f t="shared" si="0"/>
        <v>3</v>
      </c>
      <c r="AN32" s="281">
        <v>1</v>
      </c>
      <c r="AO32" s="276"/>
      <c r="AP32" s="276"/>
      <c r="AQ32" s="276"/>
      <c r="AR32" s="276"/>
      <c r="AS32" s="282"/>
      <c r="AT32" s="281"/>
      <c r="AU32" s="276"/>
      <c r="AV32" s="276"/>
      <c r="AW32" s="276"/>
      <c r="AX32" s="276"/>
      <c r="AY32" s="282"/>
      <c r="AZ32" s="283">
        <f t="shared" si="5"/>
        <v>3</v>
      </c>
      <c r="BA32" s="276"/>
      <c r="BB32" s="276"/>
      <c r="BC32" s="276"/>
      <c r="BD32" s="276"/>
      <c r="BE32" s="276"/>
      <c r="BF32" s="276"/>
      <c r="BG32" s="276"/>
      <c r="BH32" s="276"/>
      <c r="BI32" s="276">
        <v>4500000</v>
      </c>
      <c r="BJ32" s="276">
        <v>4500000</v>
      </c>
      <c r="BK32" s="276"/>
      <c r="BL32" s="276"/>
      <c r="BM32" s="276"/>
      <c r="BN32" s="276"/>
      <c r="BO32" s="276"/>
      <c r="BP32" s="276"/>
      <c r="BQ32" s="276">
        <v>73000000</v>
      </c>
      <c r="BR32" s="276">
        <v>73000000</v>
      </c>
      <c r="BS32" s="276"/>
      <c r="BT32" s="276"/>
      <c r="BU32" s="276"/>
      <c r="BV32" s="276"/>
      <c r="BW32" s="276"/>
      <c r="BX32" s="276"/>
      <c r="BY32" s="276">
        <f t="shared" si="2"/>
        <v>77500000</v>
      </c>
      <c r="BZ32" s="276">
        <f t="shared" si="3"/>
        <v>77500000</v>
      </c>
      <c r="CA32" s="276">
        <v>80000000</v>
      </c>
      <c r="CB32" s="276"/>
      <c r="CC32" s="276"/>
      <c r="CD32" s="276"/>
      <c r="CE32" s="276"/>
      <c r="CF32" s="276"/>
      <c r="CG32" s="276"/>
      <c r="CH32" s="276"/>
      <c r="CI32" s="276"/>
      <c r="CJ32" s="276"/>
      <c r="CK32" s="276"/>
      <c r="CL32" s="276"/>
      <c r="CM32" s="276"/>
      <c r="CN32" s="276"/>
      <c r="CO32" s="276">
        <f t="shared" si="4"/>
        <v>80000000</v>
      </c>
      <c r="CP32" s="276"/>
      <c r="CQ32" s="276"/>
      <c r="CR32" s="276"/>
      <c r="CS32" s="276"/>
      <c r="CT32" s="276"/>
      <c r="CU32" s="276"/>
      <c r="CV32" s="276"/>
      <c r="CW32" s="276"/>
      <c r="CX32" s="276"/>
      <c r="CY32" s="276"/>
      <c r="CZ32" s="276"/>
      <c r="DA32" s="276"/>
      <c r="DB32" s="276"/>
      <c r="DC32" s="276"/>
      <c r="DD32" s="276"/>
      <c r="DE32" s="276"/>
      <c r="DF32" s="276"/>
      <c r="DG32" s="276"/>
      <c r="DH32" s="284" t="s">
        <v>1006</v>
      </c>
      <c r="DI32" s="284" t="s">
        <v>1009</v>
      </c>
      <c r="DJ32" s="276"/>
      <c r="DK32" s="276"/>
    </row>
    <row r="33" spans="52:92" s="286" customFormat="1" ht="12">
      <c r="AZ33" s="299"/>
      <c r="CA33" s="300"/>
      <c r="CB33" s="300"/>
      <c r="CC33" s="300"/>
      <c r="CD33" s="300"/>
      <c r="CE33" s="300"/>
      <c r="CF33" s="300"/>
      <c r="CG33" s="300"/>
      <c r="CH33" s="300"/>
      <c r="CI33" s="300"/>
      <c r="CJ33" s="300"/>
      <c r="CK33" s="300"/>
      <c r="CL33" s="300"/>
      <c r="CM33" s="300"/>
      <c r="CN33" s="300"/>
    </row>
    <row r="34" s="286" customFormat="1" ht="12">
      <c r="AZ34" s="299"/>
    </row>
    <row r="35" s="286" customFormat="1" ht="12">
      <c r="AZ35" s="299"/>
    </row>
    <row r="36" s="286" customFormat="1" ht="12">
      <c r="AZ36" s="299"/>
    </row>
    <row r="37" s="286" customFormat="1" ht="12">
      <c r="AZ37" s="299"/>
    </row>
    <row r="38" s="286" customFormat="1" ht="12">
      <c r="AZ38" s="299"/>
    </row>
    <row r="39" s="286" customFormat="1" ht="12">
      <c r="AZ39" s="299"/>
    </row>
    <row r="40" s="286" customFormat="1" ht="12">
      <c r="AZ40" s="299"/>
    </row>
    <row r="41" s="286" customFormat="1" ht="12">
      <c r="AZ41" s="299"/>
    </row>
    <row r="42" s="286" customFormat="1" ht="12">
      <c r="AZ42" s="299"/>
    </row>
    <row r="43" s="286" customFormat="1" ht="12">
      <c r="AZ43" s="299"/>
    </row>
    <row r="44" s="286" customFormat="1" ht="12">
      <c r="AZ44" s="299"/>
    </row>
    <row r="45" s="286" customFormat="1" ht="12">
      <c r="AZ45" s="299"/>
    </row>
    <row r="46" s="286" customFormat="1" ht="12">
      <c r="AZ46" s="299"/>
    </row>
    <row r="47" s="286" customFormat="1" ht="12">
      <c r="AZ47" s="299"/>
    </row>
    <row r="48" s="286" customFormat="1" ht="12">
      <c r="AZ48" s="299"/>
    </row>
    <row r="49" s="286" customFormat="1" ht="12">
      <c r="AZ49" s="299"/>
    </row>
    <row r="50" s="286" customFormat="1" ht="12">
      <c r="AZ50" s="299"/>
    </row>
    <row r="51" s="286" customFormat="1" ht="12">
      <c r="AZ51" s="299"/>
    </row>
    <row r="52" s="286" customFormat="1" ht="12">
      <c r="AZ52" s="299"/>
    </row>
    <row r="53" s="286" customFormat="1" ht="12">
      <c r="AZ53" s="299"/>
    </row>
    <row r="54" s="286" customFormat="1" ht="12">
      <c r="AZ54" s="299"/>
    </row>
    <row r="55" s="286" customFormat="1" ht="12">
      <c r="AZ55" s="299"/>
    </row>
    <row r="56" s="286" customFormat="1" ht="12">
      <c r="AZ56" s="299"/>
    </row>
    <row r="57" s="286" customFormat="1" ht="12">
      <c r="AZ57" s="299"/>
    </row>
    <row r="58" s="286" customFormat="1" ht="12">
      <c r="AZ58" s="299"/>
    </row>
    <row r="59" s="286" customFormat="1" ht="12">
      <c r="AZ59" s="299"/>
    </row>
    <row r="60" s="286" customFormat="1" ht="12">
      <c r="AZ60" s="299"/>
    </row>
    <row r="61" s="286" customFormat="1" ht="12">
      <c r="AZ61" s="299"/>
    </row>
    <row r="62" s="286" customFormat="1" ht="12">
      <c r="AZ62" s="299"/>
    </row>
    <row r="63" s="286" customFormat="1" ht="12">
      <c r="AZ63" s="299"/>
    </row>
    <row r="64" s="286" customFormat="1" ht="12">
      <c r="AZ64" s="299"/>
    </row>
    <row r="65" s="286" customFormat="1" ht="12">
      <c r="AZ65" s="299"/>
    </row>
    <row r="66" s="286" customFormat="1" ht="12">
      <c r="AZ66" s="299"/>
    </row>
    <row r="67" s="286" customFormat="1" ht="12">
      <c r="AZ67" s="299"/>
    </row>
    <row r="68" s="286" customFormat="1" ht="12">
      <c r="AZ68" s="299"/>
    </row>
    <row r="69" s="286" customFormat="1" ht="12">
      <c r="AZ69" s="299"/>
    </row>
    <row r="70" s="286" customFormat="1" ht="12">
      <c r="AZ70" s="299"/>
    </row>
    <row r="71" s="286" customFormat="1" ht="12">
      <c r="AZ71" s="299"/>
    </row>
    <row r="72" s="286" customFormat="1" ht="12">
      <c r="AZ72" s="299"/>
    </row>
    <row r="73" s="286" customFormat="1" ht="12">
      <c r="AZ73" s="299"/>
    </row>
    <row r="74" s="286" customFormat="1" ht="12">
      <c r="AZ74" s="299"/>
    </row>
    <row r="75" s="286" customFormat="1" ht="12">
      <c r="AZ75" s="299"/>
    </row>
    <row r="76" s="286" customFormat="1" ht="12">
      <c r="AZ76" s="299"/>
    </row>
    <row r="77" s="286" customFormat="1" ht="12">
      <c r="AZ77" s="299"/>
    </row>
    <row r="78" s="286" customFormat="1" ht="12">
      <c r="AZ78" s="299"/>
    </row>
    <row r="79" s="286" customFormat="1" ht="12">
      <c r="AZ79" s="299"/>
    </row>
    <row r="80" s="286" customFormat="1" ht="12">
      <c r="AZ80" s="299"/>
    </row>
    <row r="81" s="286" customFormat="1" ht="12">
      <c r="AZ81" s="299"/>
    </row>
    <row r="82" s="286" customFormat="1" ht="12">
      <c r="AZ82" s="299"/>
    </row>
    <row r="83" s="286" customFormat="1" ht="12">
      <c r="AZ83" s="299"/>
    </row>
    <row r="84" s="286" customFormat="1" ht="12">
      <c r="AZ84" s="299"/>
    </row>
    <row r="85" s="286" customFormat="1" ht="12">
      <c r="AZ85" s="299"/>
    </row>
    <row r="86" s="286" customFormat="1" ht="12">
      <c r="AZ86" s="299"/>
    </row>
    <row r="87" s="286" customFormat="1" ht="12">
      <c r="AZ87" s="299"/>
    </row>
    <row r="88" s="286" customFormat="1" ht="12">
      <c r="AZ88" s="299"/>
    </row>
    <row r="89" s="286" customFormat="1" ht="12">
      <c r="AZ89" s="299"/>
    </row>
    <row r="90" s="286" customFormat="1" ht="12">
      <c r="AZ90" s="299"/>
    </row>
    <row r="91" s="286" customFormat="1" ht="12">
      <c r="AZ91" s="299"/>
    </row>
    <row r="92" s="286" customFormat="1" ht="12">
      <c r="AZ92" s="299"/>
    </row>
    <row r="93" s="286" customFormat="1" ht="12">
      <c r="AZ93" s="299"/>
    </row>
    <row r="94" s="286" customFormat="1" ht="12">
      <c r="AZ94" s="299"/>
    </row>
    <row r="95" s="286" customFormat="1" ht="12">
      <c r="AZ95" s="299"/>
    </row>
    <row r="96" s="286" customFormat="1" ht="12">
      <c r="AZ96" s="299"/>
    </row>
    <row r="97" s="286" customFormat="1" ht="12">
      <c r="AZ97" s="299"/>
    </row>
    <row r="98" s="286" customFormat="1" ht="12">
      <c r="AZ98" s="299"/>
    </row>
    <row r="99" s="286" customFormat="1" ht="12">
      <c r="AZ99" s="299"/>
    </row>
    <row r="100" s="286" customFormat="1" ht="12">
      <c r="AZ100" s="299"/>
    </row>
    <row r="101" s="286" customFormat="1" ht="12">
      <c r="AZ101" s="299"/>
    </row>
    <row r="102" s="286" customFormat="1" ht="12">
      <c r="AZ102" s="299"/>
    </row>
    <row r="103" s="286" customFormat="1" ht="12">
      <c r="AZ103" s="299"/>
    </row>
    <row r="104" s="286" customFormat="1" ht="12">
      <c r="AZ104" s="299"/>
    </row>
    <row r="105" s="286" customFormat="1" ht="12">
      <c r="AZ105" s="299"/>
    </row>
    <row r="106" s="286" customFormat="1" ht="12">
      <c r="AZ106" s="299"/>
    </row>
    <row r="107" s="286" customFormat="1" ht="12">
      <c r="AZ107" s="299"/>
    </row>
    <row r="108" s="286" customFormat="1" ht="12">
      <c r="AZ108" s="299"/>
    </row>
    <row r="109" s="286" customFormat="1" ht="12">
      <c r="AZ109" s="299"/>
    </row>
    <row r="179" ht="12">
      <c r="A179" s="289" t="s">
        <v>999</v>
      </c>
    </row>
    <row r="180" ht="12">
      <c r="A180" s="290" t="s">
        <v>1000</v>
      </c>
    </row>
    <row r="181" ht="12">
      <c r="A181" s="290" t="s">
        <v>1001</v>
      </c>
    </row>
    <row r="182" ht="12">
      <c r="A182" s="290" t="s">
        <v>1002</v>
      </c>
    </row>
    <row r="183" ht="12">
      <c r="A183" s="290" t="s">
        <v>1003</v>
      </c>
    </row>
    <row r="184" ht="24">
      <c r="A184" s="291" t="s">
        <v>1004</v>
      </c>
    </row>
    <row r="185" ht="12">
      <c r="A185" s="289" t="s">
        <v>1005</v>
      </c>
    </row>
    <row r="186" ht="12">
      <c r="A186" s="290" t="s">
        <v>1006</v>
      </c>
    </row>
    <row r="187" ht="12">
      <c r="A187" s="290" t="s">
        <v>1007</v>
      </c>
    </row>
    <row r="188" ht="12">
      <c r="A188" s="290" t="s">
        <v>1008</v>
      </c>
    </row>
    <row r="189" ht="12">
      <c r="A189" s="291" t="s">
        <v>1009</v>
      </c>
    </row>
  </sheetData>
  <sheetProtection/>
  <mergeCells count="9">
    <mergeCell ref="A1:DF1"/>
    <mergeCell ref="B9:W9"/>
    <mergeCell ref="B10:W10"/>
    <mergeCell ref="A2:DJ2"/>
    <mergeCell ref="A3:DJ3"/>
    <mergeCell ref="A4:DJ4"/>
    <mergeCell ref="A5:DJ5"/>
    <mergeCell ref="B7:W7"/>
    <mergeCell ref="B8:W8"/>
  </mergeCells>
  <dataValidations count="2">
    <dataValidation type="list" showInputMessage="1" showErrorMessage="1" sqref="DH13:DI32">
      <formula1>$A$179:$A$189</formula1>
    </dataValidation>
    <dataValidation type="list" showInputMessage="1" showErrorMessage="1" sqref="AZ11">
      <formula1>$AZ$6:$AZ$8</formula1>
    </dataValidation>
  </dataValidations>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DL170"/>
  <sheetViews>
    <sheetView zoomScale="80" zoomScaleNormal="80" zoomScalePageLayoutView="0" workbookViewId="0" topLeftCell="A1">
      <selection activeCell="B11" sqref="B11"/>
    </sheetView>
  </sheetViews>
  <sheetFormatPr defaultColWidth="11.421875" defaultRowHeight="15" outlineLevelCol="2"/>
  <cols>
    <col min="1" max="1" width="27.57421875" style="1" customWidth="1"/>
    <col min="2" max="2" width="14.00390625" style="1" customWidth="1"/>
    <col min="3" max="3" width="4.28125" style="1" customWidth="1"/>
    <col min="4" max="4" width="4.57421875" style="292" customWidth="1"/>
    <col min="5" max="5" width="5.57421875" style="292" customWidth="1"/>
    <col min="6" max="6" width="5.421875" style="292" hidden="1" customWidth="1"/>
    <col min="7" max="8" width="5.421875" style="292" customWidth="1" outlineLevel="1"/>
    <col min="9" max="9" width="5.421875" style="292" hidden="1" customWidth="1"/>
    <col min="10" max="10" width="5.421875" style="292" customWidth="1"/>
    <col min="11" max="12" width="5.421875" style="1" customWidth="1" outlineLevel="1"/>
    <col min="13" max="14" width="5.421875" style="1" hidden="1" customWidth="1"/>
    <col min="15" max="16" width="5.421875" style="1" customWidth="1" outlineLevel="1"/>
    <col min="17" max="17" width="5.421875" style="1" hidden="1" customWidth="1"/>
    <col min="18" max="18" width="5.57421875" style="1" hidden="1" customWidth="1"/>
    <col min="19" max="20" width="5.421875" style="1" customWidth="1" outlineLevel="1"/>
    <col min="21" max="21" width="5.421875" style="1" hidden="1" customWidth="1"/>
    <col min="22" max="22" width="15.8515625" style="1" customWidth="1"/>
    <col min="23" max="23" width="20.7109375" style="1" customWidth="1"/>
    <col min="24" max="24" width="18.00390625" style="1" customWidth="1" outlineLevel="1"/>
    <col min="25" max="25" width="5.421875" style="1" customWidth="1" outlineLevel="1"/>
    <col min="26" max="27" width="5.421875" style="292" customWidth="1" outlineLevel="1"/>
    <col min="28" max="28" width="7.7109375" style="292" customWidth="1" outlineLevel="1"/>
    <col min="29" max="32" width="5.421875" style="292" customWidth="1" outlineLevel="2"/>
    <col min="33" max="33" width="8.7109375" style="292" customWidth="1" outlineLevel="1"/>
    <col min="34" max="34" width="7.7109375" style="292" customWidth="1" outlineLevel="1"/>
    <col min="35" max="38" width="5.421875" style="260" customWidth="1" outlineLevel="2"/>
    <col min="39" max="39" width="5.8515625" style="260" customWidth="1" outlineLevel="1"/>
    <col min="40" max="40" width="5.421875" style="260" customWidth="1" outlineLevel="1"/>
    <col min="41" max="44" width="5.421875" style="260" customWidth="1" outlineLevel="2"/>
    <col min="45" max="46" width="5.421875" style="260" customWidth="1" outlineLevel="1"/>
    <col min="47" max="50" width="5.421875" style="260" customWidth="1" outlineLevel="2"/>
    <col min="51" max="51" width="5.421875" style="260" customWidth="1" outlineLevel="1"/>
    <col min="52" max="52" width="11.00390625" style="260" customWidth="1"/>
    <col min="53" max="53" width="22.421875" style="260" hidden="1" customWidth="1"/>
    <col min="54" max="54" width="9.421875" style="260" hidden="1" customWidth="1"/>
    <col min="55" max="55" width="8.00390625" style="260" hidden="1" customWidth="1"/>
    <col min="56" max="59" width="8.00390625" style="260" customWidth="1" outlineLevel="1"/>
    <col min="60" max="60" width="8.00390625" style="260" hidden="1" customWidth="1"/>
    <col min="61" max="61" width="5.140625" style="260" customWidth="1" outlineLevel="2"/>
    <col min="62" max="64" width="7.28125" style="260" customWidth="1" outlineLevel="2"/>
    <col min="65" max="65" width="5.421875" style="260" customWidth="1" outlineLevel="2"/>
    <col min="66" max="66" width="7.7109375" style="260" customWidth="1" outlineLevel="2"/>
    <col min="67" max="67" width="5.421875" style="260" customWidth="1" outlineLevel="2"/>
    <col min="68" max="68" width="7.7109375" style="260" customWidth="1" outlineLevel="2"/>
    <col min="69" max="69" width="5.421875" style="260" customWidth="1" outlineLevel="2"/>
    <col min="70" max="70" width="7.7109375" style="260" customWidth="1" outlineLevel="2"/>
    <col min="71" max="71" width="3.140625" style="260" customWidth="1" outlineLevel="2"/>
    <col min="72" max="72" width="5.421875" style="260" customWidth="1" outlineLevel="2"/>
    <col min="73" max="73" width="5.140625" style="260" customWidth="1" outlineLevel="2"/>
    <col min="74" max="74" width="7.28125" style="260" customWidth="1" outlineLevel="2"/>
    <col min="75" max="75" width="5.421875" style="260" customWidth="1" outlineLevel="2"/>
    <col min="76" max="76" width="7.7109375" style="260" customWidth="1" outlineLevel="2"/>
    <col min="77" max="77" width="12.28125" style="260" customWidth="1" outlineLevel="1"/>
    <col min="78" max="78" width="10.00390625" style="260" customWidth="1" outlineLevel="1"/>
    <col min="79" max="79" width="4.421875" style="260" customWidth="1" outlineLevel="2"/>
    <col min="80" max="80" width="7.28125" style="260" customWidth="1" outlineLevel="2"/>
    <col min="81" max="81" width="5.421875" style="260" customWidth="1" outlineLevel="2"/>
    <col min="82" max="82" width="7.7109375" style="260" customWidth="1" outlineLevel="2"/>
    <col min="83" max="83" width="5.421875" style="260" customWidth="1" outlineLevel="2"/>
    <col min="84" max="84" width="7.7109375" style="260" customWidth="1" outlineLevel="2"/>
    <col min="85" max="85" width="5.421875" style="260" customWidth="1" outlineLevel="2"/>
    <col min="86" max="86" width="7.7109375" style="260" customWidth="1" outlineLevel="2"/>
    <col min="87" max="87" width="3.140625" style="260" customWidth="1" outlineLevel="2"/>
    <col min="88" max="88" width="5.421875" style="260" customWidth="1" outlineLevel="2"/>
    <col min="89" max="89" width="5.140625" style="260" customWidth="1" outlineLevel="2"/>
    <col min="90" max="90" width="7.28125" style="260" customWidth="1" outlineLevel="2"/>
    <col min="91" max="91" width="5.421875" style="260" customWidth="1" outlineLevel="2"/>
    <col min="92" max="92" width="7.7109375" style="260" customWidth="1" outlineLevel="2"/>
    <col min="93" max="93" width="12.28125" style="260" customWidth="1" outlineLevel="1"/>
    <col min="94" max="94" width="10.00390625" style="260" customWidth="1" outlineLevel="1"/>
    <col min="95" max="95" width="5.140625" style="260" customWidth="1" outlineLevel="2"/>
    <col min="96" max="96" width="7.28125" style="260" customWidth="1" outlineLevel="2"/>
    <col min="97" max="97" width="5.421875" style="260" customWidth="1" outlineLevel="2"/>
    <col min="98" max="98" width="7.7109375" style="260" customWidth="1" outlineLevel="2"/>
    <col min="99" max="99" width="5.421875" style="260" customWidth="1" outlineLevel="2"/>
    <col min="100" max="100" width="7.7109375" style="260" customWidth="1" outlineLevel="2"/>
    <col min="101" max="101" width="5.421875" style="260" customWidth="1" outlineLevel="2"/>
    <col min="102" max="102" width="7.28125" style="260" customWidth="1" outlineLevel="2"/>
    <col min="103" max="103" width="3.140625" style="260" customWidth="1" outlineLevel="2"/>
    <col min="104" max="104" width="5.421875" style="260" customWidth="1" outlineLevel="2"/>
    <col min="105" max="105" width="5.140625" style="260" customWidth="1" outlineLevel="2"/>
    <col min="106" max="106" width="7.28125" style="260" customWidth="1" outlineLevel="2"/>
    <col min="107" max="107" width="5.421875" style="260" customWidth="1" outlineLevel="2"/>
    <col min="108" max="108" width="7.7109375" style="260" customWidth="1" outlineLevel="2"/>
    <col min="109" max="109" width="12.28125" style="260" customWidth="1" outlineLevel="1"/>
    <col min="110" max="110" width="10.00390625" style="260" customWidth="1" outlineLevel="1"/>
    <col min="111" max="111" width="9.140625" style="260" hidden="1" customWidth="1"/>
    <col min="112" max="114" width="5.421875" style="260" hidden="1" customWidth="1"/>
    <col min="115" max="115" width="11.421875" style="260" customWidth="1"/>
    <col min="116" max="116" width="11.421875" style="1" hidden="1" customWidth="1"/>
    <col min="117" max="16384" width="11.421875" style="1" customWidth="1"/>
  </cols>
  <sheetData>
    <row r="1" spans="1:110" ht="12">
      <c r="A1" s="390" t="s">
        <v>1226</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390"/>
      <c r="BH1" s="390"/>
      <c r="BI1" s="390"/>
      <c r="BJ1" s="390"/>
      <c r="BK1" s="390"/>
      <c r="BL1" s="390"/>
      <c r="BM1" s="390"/>
      <c r="BN1" s="390"/>
      <c r="BO1" s="390"/>
      <c r="BP1" s="390"/>
      <c r="BQ1" s="390"/>
      <c r="BR1" s="390"/>
      <c r="BS1" s="390"/>
      <c r="BT1" s="390"/>
      <c r="BU1" s="390"/>
      <c r="BV1" s="390"/>
      <c r="BW1" s="390"/>
      <c r="BX1" s="390"/>
      <c r="BY1" s="390"/>
      <c r="BZ1" s="390"/>
      <c r="CA1" s="390"/>
      <c r="CB1" s="390"/>
      <c r="CC1" s="390"/>
      <c r="CD1" s="390"/>
      <c r="CE1" s="390"/>
      <c r="CF1" s="390"/>
      <c r="CG1" s="390"/>
      <c r="CH1" s="390"/>
      <c r="CI1" s="390"/>
      <c r="CJ1" s="390"/>
      <c r="CK1" s="390"/>
      <c r="CL1" s="390"/>
      <c r="CM1" s="390"/>
      <c r="CN1" s="390"/>
      <c r="CO1" s="390"/>
      <c r="CP1" s="390"/>
      <c r="CQ1" s="390"/>
      <c r="CR1" s="390"/>
      <c r="CS1" s="390"/>
      <c r="CT1" s="390"/>
      <c r="CU1" s="390"/>
      <c r="CV1" s="390"/>
      <c r="CW1" s="390"/>
      <c r="CX1" s="390"/>
      <c r="CY1" s="390"/>
      <c r="CZ1" s="390"/>
      <c r="DA1" s="390"/>
      <c r="DB1" s="390"/>
      <c r="DC1" s="390"/>
      <c r="DD1" s="390"/>
      <c r="DE1" s="390"/>
      <c r="DF1" s="390"/>
    </row>
    <row r="2" spans="1:114" ht="12">
      <c r="A2" s="386" t="s">
        <v>1227</v>
      </c>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386"/>
      <c r="AN2" s="386"/>
      <c r="AO2" s="386"/>
      <c r="AP2" s="386"/>
      <c r="AQ2" s="386"/>
      <c r="AR2" s="386"/>
      <c r="AS2" s="386"/>
      <c r="AT2" s="386"/>
      <c r="AU2" s="386"/>
      <c r="AV2" s="386"/>
      <c r="AW2" s="386"/>
      <c r="AX2" s="386"/>
      <c r="AY2" s="386"/>
      <c r="AZ2" s="386"/>
      <c r="BA2" s="386"/>
      <c r="BB2" s="386"/>
      <c r="BC2" s="386"/>
      <c r="BD2" s="386"/>
      <c r="BE2" s="386"/>
      <c r="BF2" s="386"/>
      <c r="BG2" s="386"/>
      <c r="BH2" s="386"/>
      <c r="BI2" s="386"/>
      <c r="BJ2" s="386"/>
      <c r="BK2" s="386"/>
      <c r="BL2" s="386"/>
      <c r="BM2" s="386"/>
      <c r="BN2" s="386"/>
      <c r="BO2" s="386"/>
      <c r="BP2" s="386"/>
      <c r="BQ2" s="386"/>
      <c r="BR2" s="386"/>
      <c r="BS2" s="386"/>
      <c r="BT2" s="386"/>
      <c r="BU2" s="386"/>
      <c r="BV2" s="386"/>
      <c r="BW2" s="386"/>
      <c r="BX2" s="386"/>
      <c r="BY2" s="386"/>
      <c r="BZ2" s="386"/>
      <c r="CA2" s="386"/>
      <c r="CB2" s="386"/>
      <c r="CC2" s="386"/>
      <c r="CD2" s="386"/>
      <c r="CE2" s="386"/>
      <c r="CF2" s="386"/>
      <c r="CG2" s="386"/>
      <c r="CH2" s="386"/>
      <c r="CI2" s="386"/>
      <c r="CJ2" s="386"/>
      <c r="CK2" s="386"/>
      <c r="CL2" s="386"/>
      <c r="CM2" s="386"/>
      <c r="CN2" s="386"/>
      <c r="CO2" s="386"/>
      <c r="CP2" s="386"/>
      <c r="CQ2" s="386"/>
      <c r="CR2" s="386"/>
      <c r="CS2" s="386"/>
      <c r="CT2" s="386"/>
      <c r="CU2" s="386"/>
      <c r="CV2" s="386"/>
      <c r="CW2" s="386"/>
      <c r="CX2" s="386"/>
      <c r="CY2" s="386"/>
      <c r="CZ2" s="386"/>
      <c r="DA2" s="386"/>
      <c r="DB2" s="386"/>
      <c r="DC2" s="386"/>
      <c r="DD2" s="386"/>
      <c r="DE2" s="386"/>
      <c r="DF2" s="386"/>
      <c r="DG2" s="386"/>
      <c r="DH2" s="386"/>
      <c r="DI2" s="386"/>
      <c r="DJ2" s="386"/>
    </row>
    <row r="3" spans="1:114" ht="12">
      <c r="A3" s="386" t="s">
        <v>1249</v>
      </c>
      <c r="B3" s="386"/>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86"/>
      <c r="AH3" s="386"/>
      <c r="AI3" s="386"/>
      <c r="AJ3" s="386"/>
      <c r="AK3" s="386"/>
      <c r="AL3" s="386"/>
      <c r="AM3" s="386"/>
      <c r="AN3" s="386"/>
      <c r="AO3" s="386"/>
      <c r="AP3" s="386"/>
      <c r="AQ3" s="386"/>
      <c r="AR3" s="386"/>
      <c r="AS3" s="386"/>
      <c r="AT3" s="386"/>
      <c r="AU3" s="386"/>
      <c r="AV3" s="386"/>
      <c r="AW3" s="386"/>
      <c r="AX3" s="386"/>
      <c r="AY3" s="386"/>
      <c r="AZ3" s="386"/>
      <c r="BA3" s="386"/>
      <c r="BB3" s="386"/>
      <c r="BC3" s="386"/>
      <c r="BD3" s="386"/>
      <c r="BE3" s="386"/>
      <c r="BF3" s="386"/>
      <c r="BG3" s="386"/>
      <c r="BH3" s="386"/>
      <c r="BI3" s="386"/>
      <c r="BJ3" s="386"/>
      <c r="BK3" s="386"/>
      <c r="BL3" s="386"/>
      <c r="BM3" s="386"/>
      <c r="BN3" s="386"/>
      <c r="BO3" s="386"/>
      <c r="BP3" s="386"/>
      <c r="BQ3" s="386"/>
      <c r="BR3" s="386"/>
      <c r="BS3" s="386"/>
      <c r="BT3" s="386"/>
      <c r="BU3" s="386"/>
      <c r="BV3" s="386"/>
      <c r="BW3" s="386"/>
      <c r="BX3" s="386"/>
      <c r="BY3" s="386"/>
      <c r="BZ3" s="386"/>
      <c r="CA3" s="386"/>
      <c r="CB3" s="386"/>
      <c r="CC3" s="386"/>
      <c r="CD3" s="386"/>
      <c r="CE3" s="386"/>
      <c r="CF3" s="386"/>
      <c r="CG3" s="386"/>
      <c r="CH3" s="386"/>
      <c r="CI3" s="386"/>
      <c r="CJ3" s="386"/>
      <c r="CK3" s="386"/>
      <c r="CL3" s="386"/>
      <c r="CM3" s="386"/>
      <c r="CN3" s="386"/>
      <c r="CO3" s="386"/>
      <c r="CP3" s="386"/>
      <c r="CQ3" s="386"/>
      <c r="CR3" s="386"/>
      <c r="CS3" s="386"/>
      <c r="CT3" s="386"/>
      <c r="CU3" s="386"/>
      <c r="CV3" s="386"/>
      <c r="CW3" s="386"/>
      <c r="CX3" s="386"/>
      <c r="CY3" s="386"/>
      <c r="CZ3" s="386"/>
      <c r="DA3" s="386"/>
      <c r="DB3" s="386"/>
      <c r="DC3" s="386"/>
      <c r="DD3" s="386"/>
      <c r="DE3" s="386"/>
      <c r="DF3" s="386"/>
      <c r="DG3" s="386"/>
      <c r="DH3" s="386"/>
      <c r="DI3" s="386"/>
      <c r="DJ3" s="386"/>
    </row>
    <row r="4" spans="1:114" ht="12">
      <c r="A4" s="386" t="s">
        <v>1279</v>
      </c>
      <c r="B4" s="473"/>
      <c r="C4" s="473"/>
      <c r="D4" s="473"/>
      <c r="E4" s="473"/>
      <c r="F4" s="473"/>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c r="AL4" s="473"/>
      <c r="AM4" s="473"/>
      <c r="AN4" s="473"/>
      <c r="AO4" s="473"/>
      <c r="AP4" s="473"/>
      <c r="AQ4" s="473"/>
      <c r="AR4" s="473"/>
      <c r="AS4" s="473"/>
      <c r="AT4" s="473"/>
      <c r="AU4" s="473"/>
      <c r="AV4" s="473"/>
      <c r="AW4" s="473"/>
      <c r="AX4" s="473"/>
      <c r="AY4" s="473"/>
      <c r="AZ4" s="473"/>
      <c r="BA4" s="473"/>
      <c r="BB4" s="473"/>
      <c r="BC4" s="473"/>
      <c r="BD4" s="473"/>
      <c r="BE4" s="473"/>
      <c r="BF4" s="473"/>
      <c r="BG4" s="473"/>
      <c r="BH4" s="473"/>
      <c r="BI4" s="473"/>
      <c r="BJ4" s="473"/>
      <c r="BK4" s="473"/>
      <c r="BL4" s="473"/>
      <c r="BM4" s="473"/>
      <c r="BN4" s="473"/>
      <c r="BO4" s="473"/>
      <c r="BP4" s="473"/>
      <c r="BQ4" s="473"/>
      <c r="BR4" s="473"/>
      <c r="BS4" s="473"/>
      <c r="BT4" s="473"/>
      <c r="BU4" s="473"/>
      <c r="BV4" s="473"/>
      <c r="BW4" s="473"/>
      <c r="BX4" s="473"/>
      <c r="BY4" s="473"/>
      <c r="BZ4" s="473"/>
      <c r="CA4" s="473"/>
      <c r="CB4" s="473"/>
      <c r="CC4" s="473"/>
      <c r="CD4" s="473"/>
      <c r="CE4" s="473"/>
      <c r="CF4" s="473"/>
      <c r="CG4" s="473"/>
      <c r="CH4" s="473"/>
      <c r="CI4" s="473"/>
      <c r="CJ4" s="473"/>
      <c r="CK4" s="473"/>
      <c r="CL4" s="473"/>
      <c r="CM4" s="473"/>
      <c r="CN4" s="473"/>
      <c r="CO4" s="473"/>
      <c r="CP4" s="473"/>
      <c r="CQ4" s="473"/>
      <c r="CR4" s="473"/>
      <c r="CS4" s="473"/>
      <c r="CT4" s="473"/>
      <c r="CU4" s="473"/>
      <c r="CV4" s="473"/>
      <c r="CW4" s="473"/>
      <c r="CX4" s="473"/>
      <c r="CY4" s="473"/>
      <c r="CZ4" s="473"/>
      <c r="DA4" s="473"/>
      <c r="DB4" s="473"/>
      <c r="DC4" s="473"/>
      <c r="DD4" s="473"/>
      <c r="DE4" s="473"/>
      <c r="DF4" s="473"/>
      <c r="DG4" s="473"/>
      <c r="DH4" s="473"/>
      <c r="DI4" s="473"/>
      <c r="DJ4" s="473"/>
    </row>
    <row r="5" spans="1:114" ht="12.75" customHeight="1">
      <c r="A5" s="386" t="s">
        <v>1280</v>
      </c>
      <c r="B5" s="473"/>
      <c r="C5" s="473"/>
      <c r="D5" s="473"/>
      <c r="E5" s="473"/>
      <c r="F5" s="473"/>
      <c r="G5" s="473"/>
      <c r="H5" s="473"/>
      <c r="I5" s="473"/>
      <c r="J5" s="473"/>
      <c r="K5" s="473"/>
      <c r="L5" s="473"/>
      <c r="M5" s="473"/>
      <c r="N5" s="473"/>
      <c r="O5" s="473"/>
      <c r="P5" s="473"/>
      <c r="Q5" s="473"/>
      <c r="R5" s="473"/>
      <c r="S5" s="473"/>
      <c r="T5" s="473"/>
      <c r="U5" s="473"/>
      <c r="V5" s="473"/>
      <c r="W5" s="473"/>
      <c r="X5" s="473"/>
      <c r="Y5" s="473"/>
      <c r="Z5" s="473"/>
      <c r="AA5" s="473"/>
      <c r="AB5" s="473"/>
      <c r="AC5" s="473"/>
      <c r="AD5" s="473"/>
      <c r="AE5" s="473"/>
      <c r="AF5" s="473"/>
      <c r="AG5" s="473"/>
      <c r="AH5" s="473"/>
      <c r="AI5" s="473"/>
      <c r="AJ5" s="473"/>
      <c r="AK5" s="473"/>
      <c r="AL5" s="473"/>
      <c r="AM5" s="473"/>
      <c r="AN5" s="473"/>
      <c r="AO5" s="473"/>
      <c r="AP5" s="473"/>
      <c r="AQ5" s="473"/>
      <c r="AR5" s="473"/>
      <c r="AS5" s="473"/>
      <c r="AT5" s="473"/>
      <c r="AU5" s="473"/>
      <c r="AV5" s="473"/>
      <c r="AW5" s="473"/>
      <c r="AX5" s="473"/>
      <c r="AY5" s="473"/>
      <c r="AZ5" s="473"/>
      <c r="BA5" s="473"/>
      <c r="BB5" s="473"/>
      <c r="BC5" s="473"/>
      <c r="BD5" s="473"/>
      <c r="BE5" s="473"/>
      <c r="BF5" s="473"/>
      <c r="BG5" s="473"/>
      <c r="BH5" s="473"/>
      <c r="BI5" s="473"/>
      <c r="BJ5" s="473"/>
      <c r="BK5" s="473"/>
      <c r="BL5" s="473"/>
      <c r="BM5" s="473"/>
      <c r="BN5" s="473"/>
      <c r="BO5" s="473"/>
      <c r="BP5" s="473"/>
      <c r="BQ5" s="473"/>
      <c r="BR5" s="473"/>
      <c r="BS5" s="473"/>
      <c r="BT5" s="473"/>
      <c r="BU5" s="473"/>
      <c r="BV5" s="473"/>
      <c r="BW5" s="473"/>
      <c r="BX5" s="473"/>
      <c r="BY5" s="473"/>
      <c r="BZ5" s="473"/>
      <c r="CA5" s="473"/>
      <c r="CB5" s="473"/>
      <c r="CC5" s="473"/>
      <c r="CD5" s="473"/>
      <c r="CE5" s="473"/>
      <c r="CF5" s="473"/>
      <c r="CG5" s="473"/>
      <c r="CH5" s="473"/>
      <c r="CI5" s="473"/>
      <c r="CJ5" s="473"/>
      <c r="CK5" s="473"/>
      <c r="CL5" s="473"/>
      <c r="CM5" s="473"/>
      <c r="CN5" s="473"/>
      <c r="CO5" s="473"/>
      <c r="CP5" s="473"/>
      <c r="CQ5" s="473"/>
      <c r="CR5" s="473"/>
      <c r="CS5" s="473"/>
      <c r="CT5" s="473"/>
      <c r="CU5" s="473"/>
      <c r="CV5" s="473"/>
      <c r="CW5" s="473"/>
      <c r="CX5" s="473"/>
      <c r="CY5" s="473"/>
      <c r="CZ5" s="473"/>
      <c r="DA5" s="473"/>
      <c r="DB5" s="473"/>
      <c r="DC5" s="473"/>
      <c r="DD5" s="473"/>
      <c r="DE5" s="473"/>
      <c r="DF5" s="473"/>
      <c r="DG5" s="473"/>
      <c r="DH5" s="473"/>
      <c r="DI5" s="473"/>
      <c r="DJ5" s="473"/>
    </row>
    <row r="6" spans="1:114" ht="12.75" customHeight="1">
      <c r="A6" s="2"/>
      <c r="B6" s="2"/>
      <c r="C6" s="2"/>
      <c r="D6" s="261"/>
      <c r="E6" s="261"/>
      <c r="F6" s="261"/>
      <c r="G6" s="261"/>
      <c r="H6" s="261"/>
      <c r="I6" s="261"/>
      <c r="J6" s="261"/>
      <c r="K6" s="2"/>
      <c r="L6" s="2"/>
      <c r="M6" s="2"/>
      <c r="N6" s="2"/>
      <c r="O6" s="2"/>
      <c r="P6" s="2"/>
      <c r="Q6" s="2"/>
      <c r="R6" s="2"/>
      <c r="S6" s="2"/>
      <c r="T6" s="2"/>
      <c r="U6" s="2"/>
      <c r="V6" s="2"/>
      <c r="W6" s="2"/>
      <c r="X6" s="2"/>
      <c r="Y6" s="2"/>
      <c r="Z6" s="261"/>
      <c r="AA6" s="261"/>
      <c r="AB6" s="261"/>
      <c r="AC6" s="261"/>
      <c r="AD6" s="261"/>
      <c r="AE6" s="261"/>
      <c r="AF6" s="261"/>
      <c r="AG6" s="261"/>
      <c r="AH6" s="261"/>
      <c r="AI6" s="262"/>
      <c r="AJ6" s="262"/>
      <c r="AK6" s="262"/>
      <c r="AL6" s="262"/>
      <c r="AM6" s="262"/>
      <c r="AN6" s="262"/>
      <c r="AO6" s="262"/>
      <c r="AP6" s="262"/>
      <c r="AQ6" s="262"/>
      <c r="AR6" s="262"/>
      <c r="AS6" s="262"/>
      <c r="AT6" s="262"/>
      <c r="AU6" s="262"/>
      <c r="AV6" s="262"/>
      <c r="AW6" s="262"/>
      <c r="AX6" s="262"/>
      <c r="AY6" s="262"/>
      <c r="AZ6" s="216">
        <v>2013</v>
      </c>
      <c r="BA6" s="262"/>
      <c r="BB6" s="262"/>
      <c r="BC6" s="262"/>
      <c r="BD6" s="262"/>
      <c r="BE6" s="262"/>
      <c r="BF6" s="262"/>
      <c r="BG6" s="262"/>
      <c r="BH6" s="262"/>
      <c r="BI6" s="262"/>
      <c r="BJ6" s="262"/>
      <c r="BK6" s="262"/>
      <c r="BL6" s="262"/>
      <c r="BM6" s="262"/>
      <c r="BN6" s="262"/>
      <c r="BO6" s="262"/>
      <c r="BP6" s="262"/>
      <c r="BQ6" s="262"/>
      <c r="BR6" s="262"/>
      <c r="BS6" s="262"/>
      <c r="BT6" s="262"/>
      <c r="BU6" s="262"/>
      <c r="BV6" s="262"/>
      <c r="BW6" s="262"/>
      <c r="BX6" s="262"/>
      <c r="BY6" s="262"/>
      <c r="BZ6" s="262"/>
      <c r="CA6" s="262"/>
      <c r="CB6" s="262"/>
      <c r="CC6" s="262"/>
      <c r="CD6" s="262"/>
      <c r="CE6" s="262"/>
      <c r="CF6" s="262"/>
      <c r="CG6" s="262"/>
      <c r="CH6" s="262"/>
      <c r="CI6" s="262"/>
      <c r="CJ6" s="262"/>
      <c r="CK6" s="262"/>
      <c r="CL6" s="262"/>
      <c r="CM6" s="262"/>
      <c r="CN6" s="262"/>
      <c r="CO6" s="262"/>
      <c r="CP6" s="262"/>
      <c r="CQ6" s="262"/>
      <c r="CR6" s="262"/>
      <c r="CS6" s="262"/>
      <c r="CT6" s="262"/>
      <c r="CU6" s="262"/>
      <c r="CV6" s="262"/>
      <c r="CW6" s="262"/>
      <c r="CX6" s="262"/>
      <c r="CY6" s="262"/>
      <c r="CZ6" s="262"/>
      <c r="DA6" s="262"/>
      <c r="DB6" s="262"/>
      <c r="DC6" s="262"/>
      <c r="DD6" s="262"/>
      <c r="DE6" s="262"/>
      <c r="DF6" s="262"/>
      <c r="DG6" s="262"/>
      <c r="DH6" s="262"/>
      <c r="DI6" s="262"/>
      <c r="DJ6" s="262"/>
    </row>
    <row r="7" spans="1:114" ht="12" customHeight="1">
      <c r="A7" s="4" t="s">
        <v>2</v>
      </c>
      <c r="B7" s="474" t="s">
        <v>1281</v>
      </c>
      <c r="C7" s="475"/>
      <c r="D7" s="475"/>
      <c r="E7" s="475"/>
      <c r="F7" s="475"/>
      <c r="G7" s="475"/>
      <c r="H7" s="475"/>
      <c r="I7" s="475"/>
      <c r="J7" s="475"/>
      <c r="K7" s="475"/>
      <c r="L7" s="475"/>
      <c r="M7" s="475"/>
      <c r="N7" s="475"/>
      <c r="O7" s="475"/>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221"/>
      <c r="AT7" s="221"/>
      <c r="AU7" s="221"/>
      <c r="AV7" s="221"/>
      <c r="AW7" s="221"/>
      <c r="AX7" s="221"/>
      <c r="AY7" s="221"/>
      <c r="AZ7" s="216">
        <v>2014</v>
      </c>
      <c r="BA7" s="220"/>
      <c r="BB7" s="220"/>
      <c r="BC7" s="220"/>
      <c r="BD7" s="220"/>
      <c r="BE7" s="220"/>
      <c r="BF7" s="220"/>
      <c r="BG7" s="220"/>
      <c r="BH7" s="220"/>
      <c r="BI7" s="217"/>
      <c r="BJ7" s="217"/>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c r="CJ7" s="217"/>
      <c r="CK7" s="217"/>
      <c r="CL7" s="217"/>
      <c r="CM7" s="217"/>
      <c r="CN7" s="217"/>
      <c r="CO7" s="217"/>
      <c r="CP7" s="217"/>
      <c r="CQ7" s="217"/>
      <c r="CR7" s="217"/>
      <c r="CS7" s="217"/>
      <c r="CT7" s="217"/>
      <c r="CU7" s="217"/>
      <c r="CV7" s="217"/>
      <c r="CW7" s="217"/>
      <c r="CX7" s="217"/>
      <c r="CY7" s="217"/>
      <c r="CZ7" s="217"/>
      <c r="DA7" s="217"/>
      <c r="DB7" s="217"/>
      <c r="DC7" s="217"/>
      <c r="DD7" s="217"/>
      <c r="DE7" s="217"/>
      <c r="DF7" s="217"/>
      <c r="DG7" s="217"/>
      <c r="DH7" s="217"/>
      <c r="DI7" s="217"/>
      <c r="DJ7" s="264"/>
    </row>
    <row r="8" spans="1:114" ht="12" customHeight="1">
      <c r="A8" s="5" t="s">
        <v>3</v>
      </c>
      <c r="B8" s="474" t="s">
        <v>1035</v>
      </c>
      <c r="C8" s="475"/>
      <c r="D8" s="475"/>
      <c r="E8" s="475"/>
      <c r="F8" s="475"/>
      <c r="G8" s="475"/>
      <c r="H8" s="475"/>
      <c r="I8" s="475"/>
      <c r="J8" s="475"/>
      <c r="K8" s="475"/>
      <c r="L8" s="475"/>
      <c r="M8" s="475"/>
      <c r="N8" s="475"/>
      <c r="O8" s="475"/>
      <c r="P8" s="475"/>
      <c r="Q8" s="475"/>
      <c r="R8" s="475"/>
      <c r="S8" s="475"/>
      <c r="T8" s="475"/>
      <c r="U8" s="475"/>
      <c r="V8" s="475"/>
      <c r="W8" s="475"/>
      <c r="X8" s="475"/>
      <c r="Y8" s="475"/>
      <c r="Z8" s="475"/>
      <c r="AA8" s="475"/>
      <c r="AB8" s="475"/>
      <c r="AC8" s="475"/>
      <c r="AD8" s="475"/>
      <c r="AE8" s="475"/>
      <c r="AF8" s="475"/>
      <c r="AG8" s="475"/>
      <c r="AH8" s="475"/>
      <c r="AI8" s="475"/>
      <c r="AJ8" s="475"/>
      <c r="AK8" s="475"/>
      <c r="AL8" s="475"/>
      <c r="AM8" s="475"/>
      <c r="AN8" s="475"/>
      <c r="AO8" s="475"/>
      <c r="AP8" s="475"/>
      <c r="AQ8" s="475"/>
      <c r="AR8" s="475"/>
      <c r="AS8" s="220"/>
      <c r="AT8" s="220"/>
      <c r="AU8" s="220"/>
      <c r="AV8" s="220"/>
      <c r="AW8" s="220"/>
      <c r="AX8" s="220"/>
      <c r="AY8" s="220"/>
      <c r="AZ8" s="219">
        <v>2015</v>
      </c>
      <c r="BA8" s="220"/>
      <c r="BB8" s="220"/>
      <c r="BC8" s="220"/>
      <c r="BD8" s="220"/>
      <c r="BE8" s="220"/>
      <c r="BF8" s="220"/>
      <c r="BG8" s="220"/>
      <c r="BH8" s="220"/>
      <c r="BI8" s="217"/>
      <c r="BJ8" s="217"/>
      <c r="BK8" s="217"/>
      <c r="BL8" s="217"/>
      <c r="BM8" s="217"/>
      <c r="BN8" s="217"/>
      <c r="BO8" s="217"/>
      <c r="BP8" s="217"/>
      <c r="BQ8" s="217"/>
      <c r="BR8" s="217"/>
      <c r="BS8" s="217"/>
      <c r="BT8" s="217"/>
      <c r="BU8" s="217"/>
      <c r="BV8" s="217"/>
      <c r="BW8" s="217"/>
      <c r="BX8" s="217"/>
      <c r="BY8" s="217"/>
      <c r="BZ8" s="217"/>
      <c r="CA8" s="217"/>
      <c r="CB8" s="217"/>
      <c r="CC8" s="217"/>
      <c r="CD8" s="217"/>
      <c r="CE8" s="217"/>
      <c r="CF8" s="217"/>
      <c r="CG8" s="217"/>
      <c r="CH8" s="217"/>
      <c r="CI8" s="217"/>
      <c r="CJ8" s="217"/>
      <c r="CK8" s="217"/>
      <c r="CL8" s="217"/>
      <c r="CM8" s="217"/>
      <c r="CN8" s="217"/>
      <c r="CO8" s="217"/>
      <c r="CP8" s="217"/>
      <c r="CQ8" s="217"/>
      <c r="CR8" s="217"/>
      <c r="CS8" s="217"/>
      <c r="CT8" s="217"/>
      <c r="CU8" s="217"/>
      <c r="CV8" s="217"/>
      <c r="CW8" s="217"/>
      <c r="CX8" s="217"/>
      <c r="CY8" s="217"/>
      <c r="CZ8" s="217"/>
      <c r="DA8" s="217"/>
      <c r="DB8" s="217"/>
      <c r="DC8" s="217"/>
      <c r="DD8" s="217"/>
      <c r="DE8" s="217"/>
      <c r="DF8" s="217"/>
      <c r="DG8" s="217"/>
      <c r="DH8" s="217"/>
      <c r="DI8" s="217"/>
      <c r="DJ8" s="264"/>
    </row>
    <row r="9" spans="1:114" ht="12.75" customHeight="1">
      <c r="A9" s="4" t="s">
        <v>4</v>
      </c>
      <c r="B9" s="474" t="s">
        <v>1036</v>
      </c>
      <c r="C9" s="475"/>
      <c r="D9" s="475"/>
      <c r="E9" s="475"/>
      <c r="F9" s="475"/>
      <c r="G9" s="475"/>
      <c r="H9" s="475"/>
      <c r="I9" s="475"/>
      <c r="J9" s="475"/>
      <c r="K9" s="475"/>
      <c r="L9" s="475"/>
      <c r="M9" s="475"/>
      <c r="N9" s="475"/>
      <c r="O9" s="475"/>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221"/>
      <c r="AT9" s="221"/>
      <c r="AU9" s="221"/>
      <c r="AV9" s="221"/>
      <c r="AW9" s="221"/>
      <c r="AX9" s="221"/>
      <c r="AY9" s="221"/>
      <c r="AZ9" s="3"/>
      <c r="BA9" s="266"/>
      <c r="BB9" s="266"/>
      <c r="BC9" s="220"/>
      <c r="BD9" s="220"/>
      <c r="BE9" s="220"/>
      <c r="BF9" s="220"/>
      <c r="BG9" s="220"/>
      <c r="BH9" s="220"/>
      <c r="BI9" s="220"/>
      <c r="BJ9" s="220"/>
      <c r="BK9" s="220"/>
      <c r="BL9" s="220"/>
      <c r="BM9" s="220"/>
      <c r="BN9" s="220"/>
      <c r="BO9" s="220"/>
      <c r="BP9" s="220"/>
      <c r="BQ9" s="220"/>
      <c r="BR9" s="220"/>
      <c r="BS9" s="220"/>
      <c r="BT9" s="220"/>
      <c r="BU9" s="220"/>
      <c r="BV9" s="220"/>
      <c r="BW9" s="220"/>
      <c r="BX9" s="220"/>
      <c r="BY9" s="221"/>
      <c r="BZ9" s="221"/>
      <c r="CA9" s="221"/>
      <c r="CB9" s="221"/>
      <c r="CC9" s="221"/>
      <c r="CD9" s="221"/>
      <c r="CE9" s="221"/>
      <c r="CF9" s="221"/>
      <c r="CG9" s="221"/>
      <c r="CH9" s="221"/>
      <c r="CI9" s="221"/>
      <c r="CJ9" s="221"/>
      <c r="CK9" s="221"/>
      <c r="CL9" s="221"/>
      <c r="CM9" s="221"/>
      <c r="CN9" s="221"/>
      <c r="CO9" s="221"/>
      <c r="CP9" s="221"/>
      <c r="CQ9" s="221"/>
      <c r="CR9" s="221"/>
      <c r="CS9" s="221"/>
      <c r="CT9" s="221"/>
      <c r="CU9" s="221"/>
      <c r="CV9" s="221"/>
      <c r="CW9" s="221"/>
      <c r="CX9" s="221"/>
      <c r="CY9" s="221"/>
      <c r="CZ9" s="221"/>
      <c r="DA9" s="221"/>
      <c r="DB9" s="221"/>
      <c r="DC9" s="221"/>
      <c r="DD9" s="221"/>
      <c r="DE9" s="221"/>
      <c r="DF9" s="221"/>
      <c r="DG9" s="221"/>
      <c r="DH9" s="221"/>
      <c r="DI9" s="221"/>
      <c r="DJ9" s="221"/>
    </row>
    <row r="10" spans="1:114" ht="12.75" customHeight="1">
      <c r="A10" s="4" t="s">
        <v>5</v>
      </c>
      <c r="B10" s="474" t="s">
        <v>1282</v>
      </c>
      <c r="C10" s="475"/>
      <c r="D10" s="475"/>
      <c r="E10" s="475"/>
      <c r="F10" s="475"/>
      <c r="G10" s="475"/>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5"/>
      <c r="AI10" s="475"/>
      <c r="AJ10" s="475"/>
      <c r="AK10" s="475"/>
      <c r="AL10" s="475"/>
      <c r="AM10" s="475"/>
      <c r="AN10" s="475"/>
      <c r="AO10" s="475"/>
      <c r="AP10" s="475"/>
      <c r="AQ10" s="475"/>
      <c r="AR10" s="475"/>
      <c r="AS10" s="221"/>
      <c r="AT10" s="221"/>
      <c r="AU10" s="221"/>
      <c r="AV10" s="221"/>
      <c r="AW10" s="221"/>
      <c r="AX10" s="221"/>
      <c r="AY10" s="221"/>
      <c r="AZ10" s="3"/>
      <c r="BA10" s="266"/>
      <c r="BB10" s="266"/>
      <c r="BC10" s="220"/>
      <c r="BD10" s="220"/>
      <c r="BE10" s="220"/>
      <c r="BF10" s="220"/>
      <c r="BG10" s="220"/>
      <c r="BH10" s="220"/>
      <c r="BI10" s="220"/>
      <c r="BJ10" s="220"/>
      <c r="BK10" s="220"/>
      <c r="BL10" s="220"/>
      <c r="BM10" s="220"/>
      <c r="BN10" s="220"/>
      <c r="BO10" s="220"/>
      <c r="BP10" s="220"/>
      <c r="BQ10" s="220"/>
      <c r="BR10" s="220"/>
      <c r="BS10" s="220"/>
      <c r="BT10" s="220"/>
      <c r="BU10" s="220"/>
      <c r="BV10" s="220"/>
      <c r="BW10" s="220"/>
      <c r="BX10" s="220"/>
      <c r="BY10" s="221"/>
      <c r="BZ10" s="221"/>
      <c r="CA10" s="221"/>
      <c r="CB10" s="221"/>
      <c r="CC10" s="221"/>
      <c r="CD10" s="221"/>
      <c r="CE10" s="221"/>
      <c r="CF10" s="221"/>
      <c r="CG10" s="221"/>
      <c r="CH10" s="221"/>
      <c r="CI10" s="221"/>
      <c r="CJ10" s="221"/>
      <c r="CK10" s="221"/>
      <c r="CL10" s="221"/>
      <c r="CM10" s="221"/>
      <c r="CN10" s="221"/>
      <c r="CO10" s="221"/>
      <c r="CP10" s="221"/>
      <c r="CQ10" s="221"/>
      <c r="CR10" s="221"/>
      <c r="CS10" s="221"/>
      <c r="CT10" s="221"/>
      <c r="CU10" s="221"/>
      <c r="CV10" s="221"/>
      <c r="CW10" s="221"/>
      <c r="CX10" s="221"/>
      <c r="CY10" s="221"/>
      <c r="CZ10" s="221"/>
      <c r="DA10" s="221"/>
      <c r="DB10" s="221"/>
      <c r="DC10" s="221"/>
      <c r="DD10" s="221"/>
      <c r="DE10" s="221"/>
      <c r="DF10" s="221"/>
      <c r="DG10" s="221"/>
      <c r="DH10" s="221"/>
      <c r="DI10" s="221"/>
      <c r="DJ10" s="221"/>
    </row>
    <row r="11" spans="1:114" ht="23.25" customHeight="1" thickBot="1">
      <c r="A11" s="4"/>
      <c r="B11" s="4"/>
      <c r="C11" s="4"/>
      <c r="D11" s="265"/>
      <c r="E11" s="265"/>
      <c r="F11" s="265"/>
      <c r="G11" s="265"/>
      <c r="H11" s="265"/>
      <c r="I11" s="265"/>
      <c r="J11" s="265"/>
      <c r="K11" s="4"/>
      <c r="L11" s="4"/>
      <c r="M11" s="4"/>
      <c r="N11" s="4"/>
      <c r="O11" s="4"/>
      <c r="P11" s="4"/>
      <c r="Q11" s="4"/>
      <c r="R11" s="4"/>
      <c r="S11" s="4"/>
      <c r="T11" s="4"/>
      <c r="U11" s="4"/>
      <c r="V11" s="3"/>
      <c r="W11" s="3"/>
      <c r="X11" s="3"/>
      <c r="Y11" s="3"/>
      <c r="Z11" s="263"/>
      <c r="AA11" s="263"/>
      <c r="AB11" s="263"/>
      <c r="AC11" s="263"/>
      <c r="AD11" s="263"/>
      <c r="AE11" s="263"/>
      <c r="AF11" s="263"/>
      <c r="AG11" s="263"/>
      <c r="AH11" s="263"/>
      <c r="AI11" s="221"/>
      <c r="AJ11" s="221"/>
      <c r="AK11" s="221"/>
      <c r="AL11" s="221"/>
      <c r="AM11" s="221"/>
      <c r="AN11" s="221"/>
      <c r="AO11" s="221"/>
      <c r="AP11" s="221"/>
      <c r="AQ11" s="221"/>
      <c r="AR11" s="221"/>
      <c r="AS11" s="221"/>
      <c r="AT11" s="221"/>
      <c r="AU11" s="221"/>
      <c r="AV11" s="221"/>
      <c r="AW11" s="221"/>
      <c r="AX11" s="221"/>
      <c r="AY11" s="221"/>
      <c r="AZ11" s="267">
        <v>2013</v>
      </c>
      <c r="BA11" s="266"/>
      <c r="BB11" s="266"/>
      <c r="BC11" s="220"/>
      <c r="BD11" s="220"/>
      <c r="BE11" s="220"/>
      <c r="BF11" s="220"/>
      <c r="BG11" s="220"/>
      <c r="BH11" s="220"/>
      <c r="BI11" s="223"/>
      <c r="BJ11" s="223"/>
      <c r="BK11" s="223"/>
      <c r="BL11" s="223"/>
      <c r="BM11" s="223"/>
      <c r="BN11" s="223"/>
      <c r="BO11" s="223"/>
      <c r="BP11" s="223"/>
      <c r="BQ11" s="223"/>
      <c r="BR11" s="223"/>
      <c r="BS11" s="223"/>
      <c r="BT11" s="223"/>
      <c r="BU11" s="223"/>
      <c r="BV11" s="223"/>
      <c r="BW11" s="223"/>
      <c r="BX11" s="223"/>
      <c r="BY11" s="257"/>
      <c r="BZ11" s="257"/>
      <c r="CA11" s="224"/>
      <c r="CB11" s="224"/>
      <c r="CC11" s="224"/>
      <c r="CD11" s="224"/>
      <c r="CE11" s="224"/>
      <c r="CF11" s="224"/>
      <c r="CG11" s="224"/>
      <c r="CH11" s="224"/>
      <c r="CI11" s="224"/>
      <c r="CJ11" s="224"/>
      <c r="CK11" s="224"/>
      <c r="CL11" s="224"/>
      <c r="CM11" s="224"/>
      <c r="CN11" s="224"/>
      <c r="CO11" s="224"/>
      <c r="CP11" s="224"/>
      <c r="CQ11" s="221"/>
      <c r="CR11" s="221"/>
      <c r="CS11" s="221"/>
      <c r="CT11" s="221"/>
      <c r="CU11" s="221"/>
      <c r="CV11" s="221"/>
      <c r="CW11" s="221"/>
      <c r="CX11" s="221"/>
      <c r="CY11" s="221"/>
      <c r="CZ11" s="221"/>
      <c r="DA11" s="221"/>
      <c r="DB11" s="221"/>
      <c r="DC11" s="221"/>
      <c r="DD11" s="221"/>
      <c r="DE11" s="221"/>
      <c r="DF11" s="221"/>
      <c r="DG11" s="221"/>
      <c r="DH11" s="221"/>
      <c r="DI11" s="221"/>
      <c r="DJ11" s="221"/>
    </row>
    <row r="12" spans="1:116" ht="144">
      <c r="A12" s="12" t="s">
        <v>6</v>
      </c>
      <c r="B12" s="13" t="s">
        <v>7</v>
      </c>
      <c r="C12" s="14" t="s">
        <v>8</v>
      </c>
      <c r="D12" s="268" t="s">
        <v>9</v>
      </c>
      <c r="E12" s="268" t="s">
        <v>10</v>
      </c>
      <c r="F12" s="268" t="s">
        <v>11</v>
      </c>
      <c r="G12" s="269" t="s">
        <v>12</v>
      </c>
      <c r="H12" s="269" t="s">
        <v>13</v>
      </c>
      <c r="I12" s="268" t="s">
        <v>14</v>
      </c>
      <c r="J12" s="268" t="s">
        <v>15</v>
      </c>
      <c r="K12" s="270" t="s">
        <v>16</v>
      </c>
      <c r="L12" s="270" t="s">
        <v>17</v>
      </c>
      <c r="M12" s="16" t="s">
        <v>18</v>
      </c>
      <c r="N12" s="16" t="s">
        <v>19</v>
      </c>
      <c r="O12" s="270" t="s">
        <v>20</v>
      </c>
      <c r="P12" s="270" t="s">
        <v>21</v>
      </c>
      <c r="Q12" s="16" t="s">
        <v>22</v>
      </c>
      <c r="R12" s="16" t="s">
        <v>23</v>
      </c>
      <c r="S12" s="270" t="s">
        <v>24</v>
      </c>
      <c r="T12" s="270" t="s">
        <v>25</v>
      </c>
      <c r="U12" s="16" t="s">
        <v>26</v>
      </c>
      <c r="V12" s="18" t="s">
        <v>27</v>
      </c>
      <c r="W12" s="18" t="s">
        <v>28</v>
      </c>
      <c r="X12" s="19" t="s">
        <v>29</v>
      </c>
      <c r="Y12" s="14" t="s">
        <v>30</v>
      </c>
      <c r="Z12" s="268" t="s">
        <v>31</v>
      </c>
      <c r="AA12" s="268" t="s">
        <v>32</v>
      </c>
      <c r="AB12" s="268" t="s">
        <v>33</v>
      </c>
      <c r="AC12" s="269" t="s">
        <v>34</v>
      </c>
      <c r="AD12" s="269" t="s">
        <v>35</v>
      </c>
      <c r="AE12" s="269" t="s">
        <v>36</v>
      </c>
      <c r="AF12" s="269" t="s">
        <v>37</v>
      </c>
      <c r="AG12" s="268" t="s">
        <v>38</v>
      </c>
      <c r="AH12" s="268" t="s">
        <v>39</v>
      </c>
      <c r="AI12" s="270" t="s">
        <v>40</v>
      </c>
      <c r="AJ12" s="270" t="s">
        <v>41</v>
      </c>
      <c r="AK12" s="270" t="s">
        <v>42</v>
      </c>
      <c r="AL12" s="270" t="s">
        <v>43</v>
      </c>
      <c r="AM12" s="16" t="s">
        <v>44</v>
      </c>
      <c r="AN12" s="16" t="s">
        <v>45</v>
      </c>
      <c r="AO12" s="270" t="s">
        <v>46</v>
      </c>
      <c r="AP12" s="270" t="s">
        <v>47</v>
      </c>
      <c r="AQ12" s="270" t="s">
        <v>48</v>
      </c>
      <c r="AR12" s="270" t="s">
        <v>49</v>
      </c>
      <c r="AS12" s="16" t="s">
        <v>50</v>
      </c>
      <c r="AT12" s="16" t="s">
        <v>51</v>
      </c>
      <c r="AU12" s="270" t="s">
        <v>52</v>
      </c>
      <c r="AV12" s="270" t="s">
        <v>53</v>
      </c>
      <c r="AW12" s="270" t="s">
        <v>54</v>
      </c>
      <c r="AX12" s="270" t="s">
        <v>55</v>
      </c>
      <c r="AY12" s="16" t="s">
        <v>56</v>
      </c>
      <c r="AZ12" s="20" t="s">
        <v>57</v>
      </c>
      <c r="BA12" s="271" t="s">
        <v>58</v>
      </c>
      <c r="BB12" s="271" t="s">
        <v>59</v>
      </c>
      <c r="BC12" s="270" t="s">
        <v>60</v>
      </c>
      <c r="BD12" s="270" t="s">
        <v>61</v>
      </c>
      <c r="BE12" s="270" t="s">
        <v>62</v>
      </c>
      <c r="BF12" s="270" t="s">
        <v>63</v>
      </c>
      <c r="BG12" s="270" t="s">
        <v>64</v>
      </c>
      <c r="BH12" s="270" t="s">
        <v>65</v>
      </c>
      <c r="BI12" s="21" t="s">
        <v>66</v>
      </c>
      <c r="BJ12" s="22" t="s">
        <v>67</v>
      </c>
      <c r="BK12" s="21" t="s">
        <v>68</v>
      </c>
      <c r="BL12" s="22" t="s">
        <v>69</v>
      </c>
      <c r="BM12" s="21" t="s">
        <v>70</v>
      </c>
      <c r="BN12" s="22" t="s">
        <v>71</v>
      </c>
      <c r="BO12" s="21" t="s">
        <v>72</v>
      </c>
      <c r="BP12" s="22" t="s">
        <v>73</v>
      </c>
      <c r="BQ12" s="21" t="s">
        <v>74</v>
      </c>
      <c r="BR12" s="22" t="s">
        <v>75</v>
      </c>
      <c r="BS12" s="21" t="s">
        <v>76</v>
      </c>
      <c r="BT12" s="22" t="s">
        <v>77</v>
      </c>
      <c r="BU12" s="21" t="s">
        <v>78</v>
      </c>
      <c r="BV12" s="22" t="s">
        <v>79</v>
      </c>
      <c r="BW12" s="21" t="s">
        <v>80</v>
      </c>
      <c r="BX12" s="22" t="s">
        <v>81</v>
      </c>
      <c r="BY12" s="23" t="s">
        <v>82</v>
      </c>
      <c r="BZ12" s="24" t="s">
        <v>83</v>
      </c>
      <c r="CA12" s="21" t="s">
        <v>84</v>
      </c>
      <c r="CB12" s="22" t="s">
        <v>85</v>
      </c>
      <c r="CC12" s="21" t="s">
        <v>86</v>
      </c>
      <c r="CD12" s="22" t="s">
        <v>87</v>
      </c>
      <c r="CE12" s="21" t="s">
        <v>88</v>
      </c>
      <c r="CF12" s="22" t="s">
        <v>89</v>
      </c>
      <c r="CG12" s="21" t="s">
        <v>90</v>
      </c>
      <c r="CH12" s="22" t="s">
        <v>91</v>
      </c>
      <c r="CI12" s="21" t="s">
        <v>92</v>
      </c>
      <c r="CJ12" s="22" t="s">
        <v>93</v>
      </c>
      <c r="CK12" s="21" t="s">
        <v>94</v>
      </c>
      <c r="CL12" s="22" t="s">
        <v>95</v>
      </c>
      <c r="CM12" s="21" t="s">
        <v>96</v>
      </c>
      <c r="CN12" s="22" t="s">
        <v>97</v>
      </c>
      <c r="CO12" s="23" t="s">
        <v>98</v>
      </c>
      <c r="CP12" s="24" t="s">
        <v>99</v>
      </c>
      <c r="CQ12" s="21" t="s">
        <v>100</v>
      </c>
      <c r="CR12" s="22" t="s">
        <v>101</v>
      </c>
      <c r="CS12" s="21" t="s">
        <v>102</v>
      </c>
      <c r="CT12" s="22" t="s">
        <v>103</v>
      </c>
      <c r="CU12" s="21" t="s">
        <v>104</v>
      </c>
      <c r="CV12" s="22" t="s">
        <v>105</v>
      </c>
      <c r="CW12" s="21" t="s">
        <v>106</v>
      </c>
      <c r="CX12" s="22" t="s">
        <v>107</v>
      </c>
      <c r="CY12" s="21" t="s">
        <v>108</v>
      </c>
      <c r="CZ12" s="22" t="s">
        <v>109</v>
      </c>
      <c r="DA12" s="21" t="s">
        <v>110</v>
      </c>
      <c r="DB12" s="22" t="s">
        <v>111</v>
      </c>
      <c r="DC12" s="21" t="s">
        <v>112</v>
      </c>
      <c r="DD12" s="22" t="s">
        <v>113</v>
      </c>
      <c r="DE12" s="23" t="s">
        <v>114</v>
      </c>
      <c r="DF12" s="24" t="s">
        <v>115</v>
      </c>
      <c r="DG12" s="25" t="s">
        <v>116</v>
      </c>
      <c r="DH12" s="25" t="s">
        <v>117</v>
      </c>
      <c r="DI12" s="25" t="s">
        <v>118</v>
      </c>
      <c r="DJ12" s="26" t="s">
        <v>119</v>
      </c>
      <c r="DK12" s="26" t="s">
        <v>120</v>
      </c>
      <c r="DL12" s="27" t="s">
        <v>121</v>
      </c>
    </row>
    <row r="13" spans="1:116" ht="72">
      <c r="A13" s="272" t="s">
        <v>1037</v>
      </c>
      <c r="B13" s="28" t="s">
        <v>1038</v>
      </c>
      <c r="C13" s="28"/>
      <c r="D13" s="273">
        <v>1</v>
      </c>
      <c r="E13" s="273">
        <v>100</v>
      </c>
      <c r="F13" s="273"/>
      <c r="G13" s="274"/>
      <c r="H13" s="274"/>
      <c r="I13" s="274"/>
      <c r="J13" s="273">
        <v>25</v>
      </c>
      <c r="K13" s="275"/>
      <c r="L13" s="275"/>
      <c r="M13" s="276"/>
      <c r="N13" s="277"/>
      <c r="O13" s="276"/>
      <c r="P13" s="276"/>
      <c r="Q13" s="276"/>
      <c r="R13" s="277"/>
      <c r="S13" s="276"/>
      <c r="T13" s="276"/>
      <c r="U13" s="276"/>
      <c r="V13" s="28" t="s">
        <v>1039</v>
      </c>
      <c r="W13" s="28" t="s">
        <v>1040</v>
      </c>
      <c r="X13" s="238" t="s">
        <v>1041</v>
      </c>
      <c r="Y13" s="28"/>
      <c r="Z13" s="273">
        <v>0</v>
      </c>
      <c r="AA13" s="273">
        <v>1</v>
      </c>
      <c r="AB13" s="273"/>
      <c r="AC13" s="278"/>
      <c r="AD13" s="278"/>
      <c r="AE13" s="278"/>
      <c r="AF13" s="278"/>
      <c r="AG13" s="279"/>
      <c r="AH13" s="273">
        <v>0.25</v>
      </c>
      <c r="AI13" s="276"/>
      <c r="AJ13" s="276"/>
      <c r="AK13" s="276">
        <v>0.5</v>
      </c>
      <c r="AL13" s="276"/>
      <c r="AM13" s="280">
        <f aca="true" t="shared" si="0" ref="AM13:AM25">SUM(AI13:AL13)/AH13</f>
        <v>2</v>
      </c>
      <c r="AN13" s="281">
        <v>0.25</v>
      </c>
      <c r="AO13" s="276"/>
      <c r="AP13" s="276"/>
      <c r="AQ13" s="276"/>
      <c r="AR13" s="276"/>
      <c r="AS13" s="282"/>
      <c r="AT13" s="281"/>
      <c r="AU13" s="276"/>
      <c r="AV13" s="276"/>
      <c r="AW13" s="276"/>
      <c r="AX13" s="276"/>
      <c r="AY13" s="282"/>
      <c r="AZ13" s="283">
        <f>SUM(AI13:AL13)</f>
        <v>0.5</v>
      </c>
      <c r="BA13" s="276"/>
      <c r="BB13" s="276"/>
      <c r="BC13" s="276"/>
      <c r="BD13" s="276"/>
      <c r="BE13" s="276"/>
      <c r="BF13" s="276"/>
      <c r="BG13" s="276"/>
      <c r="BH13" s="276"/>
      <c r="BI13" s="276"/>
      <c r="BJ13" s="276"/>
      <c r="BK13" s="276"/>
      <c r="BL13" s="276"/>
      <c r="BM13" s="276">
        <v>185109856</v>
      </c>
      <c r="BN13" s="276">
        <v>185109856</v>
      </c>
      <c r="BO13" s="276"/>
      <c r="BP13" s="276"/>
      <c r="BQ13" s="276"/>
      <c r="BR13" s="276"/>
      <c r="BS13" s="276"/>
      <c r="BT13" s="276"/>
      <c r="BU13" s="276"/>
      <c r="BV13" s="276"/>
      <c r="BW13" s="276"/>
      <c r="BX13" s="276"/>
      <c r="BY13" s="276">
        <f aca="true" t="shared" si="1" ref="BY13:BY26">+BW13+BU13+BS13+BQ13+BO13+BM13+BK13+BI13</f>
        <v>185109856</v>
      </c>
      <c r="BZ13" s="276">
        <f aca="true" t="shared" si="2" ref="BZ13:BZ26">SUM(BX13,BV13,BT13,BR13,BP13,BN13,BL13,BJ13)</f>
        <v>185109856</v>
      </c>
      <c r="CA13" s="276"/>
      <c r="CB13" s="276"/>
      <c r="CC13" s="276"/>
      <c r="CD13" s="276"/>
      <c r="CE13" s="276"/>
      <c r="CF13" s="276"/>
      <c r="CG13" s="276"/>
      <c r="CH13" s="276"/>
      <c r="CI13" s="276"/>
      <c r="CJ13" s="276"/>
      <c r="CK13" s="276"/>
      <c r="CL13" s="276"/>
      <c r="CM13" s="276"/>
      <c r="CN13" s="276"/>
      <c r="CO13" s="276">
        <f>SUM(CA13,CC13,CE13,CG13,CI13,CK13,CM13)</f>
        <v>0</v>
      </c>
      <c r="CP13" s="276"/>
      <c r="CQ13" s="276"/>
      <c r="CR13" s="276"/>
      <c r="CS13" s="276"/>
      <c r="CT13" s="276"/>
      <c r="CU13" s="276"/>
      <c r="CV13" s="276"/>
      <c r="CW13" s="276"/>
      <c r="CX13" s="276"/>
      <c r="CY13" s="276"/>
      <c r="CZ13" s="276"/>
      <c r="DA13" s="276"/>
      <c r="DB13" s="276"/>
      <c r="DC13" s="276"/>
      <c r="DD13" s="276"/>
      <c r="DE13" s="276"/>
      <c r="DF13" s="276"/>
      <c r="DG13" s="276"/>
      <c r="DH13" s="284" t="s">
        <v>1006</v>
      </c>
      <c r="DI13" s="284" t="s">
        <v>1009</v>
      </c>
      <c r="DJ13" s="276"/>
      <c r="DK13" s="276"/>
      <c r="DL13" s="285"/>
    </row>
    <row r="14" spans="1:116" ht="72">
      <c r="A14" s="272" t="s">
        <v>1037</v>
      </c>
      <c r="B14" s="28" t="s">
        <v>1038</v>
      </c>
      <c r="C14" s="28"/>
      <c r="D14" s="273">
        <v>1</v>
      </c>
      <c r="E14" s="273">
        <v>100</v>
      </c>
      <c r="F14" s="273"/>
      <c r="G14" s="274"/>
      <c r="H14" s="274"/>
      <c r="I14" s="274"/>
      <c r="J14" s="273">
        <v>25</v>
      </c>
      <c r="K14" s="275"/>
      <c r="L14" s="275"/>
      <c r="M14" s="276"/>
      <c r="N14" s="277"/>
      <c r="O14" s="276"/>
      <c r="P14" s="276"/>
      <c r="Q14" s="276"/>
      <c r="R14" s="277"/>
      <c r="S14" s="276"/>
      <c r="T14" s="276"/>
      <c r="U14" s="276"/>
      <c r="V14" s="28" t="s">
        <v>1042</v>
      </c>
      <c r="W14" s="28" t="s">
        <v>1043</v>
      </c>
      <c r="X14" s="238" t="s">
        <v>1044</v>
      </c>
      <c r="Y14" s="28"/>
      <c r="Z14" s="273">
        <v>0</v>
      </c>
      <c r="AA14" s="273">
        <v>1</v>
      </c>
      <c r="AB14" s="273"/>
      <c r="AC14" s="278"/>
      <c r="AD14" s="278"/>
      <c r="AE14" s="278"/>
      <c r="AF14" s="278"/>
      <c r="AG14" s="279"/>
      <c r="AH14" s="273">
        <v>1</v>
      </c>
      <c r="AI14" s="276"/>
      <c r="AJ14" s="276">
        <v>1</v>
      </c>
      <c r="AK14" s="276"/>
      <c r="AL14" s="276"/>
      <c r="AM14" s="280">
        <f t="shared" si="0"/>
        <v>1</v>
      </c>
      <c r="AN14" s="281">
        <v>1</v>
      </c>
      <c r="AO14" s="276"/>
      <c r="AP14" s="276"/>
      <c r="AQ14" s="276"/>
      <c r="AR14" s="276"/>
      <c r="AS14" s="282"/>
      <c r="AT14" s="281"/>
      <c r="AU14" s="276"/>
      <c r="AV14" s="276"/>
      <c r="AW14" s="276"/>
      <c r="AX14" s="276"/>
      <c r="AY14" s="282"/>
      <c r="AZ14" s="283">
        <f aca="true" t="shared" si="3" ref="AZ14:AZ26">SUM(AI14:AL14)</f>
        <v>1</v>
      </c>
      <c r="BA14" s="276"/>
      <c r="BB14" s="276"/>
      <c r="BC14" s="276"/>
      <c r="BD14" s="276"/>
      <c r="BE14" s="276"/>
      <c r="BF14" s="276"/>
      <c r="BG14" s="276"/>
      <c r="BH14" s="276"/>
      <c r="BI14" s="276"/>
      <c r="BJ14" s="276"/>
      <c r="BK14" s="276"/>
      <c r="BL14" s="276"/>
      <c r="BM14" s="276"/>
      <c r="BN14" s="276"/>
      <c r="BO14" s="276"/>
      <c r="BP14" s="276"/>
      <c r="BQ14" s="276"/>
      <c r="BR14" s="276"/>
      <c r="BS14" s="276"/>
      <c r="BT14" s="276"/>
      <c r="BU14" s="276"/>
      <c r="BV14" s="276"/>
      <c r="BW14" s="276"/>
      <c r="BX14" s="276"/>
      <c r="BY14" s="276">
        <f t="shared" si="1"/>
        <v>0</v>
      </c>
      <c r="BZ14" s="276">
        <f t="shared" si="2"/>
        <v>0</v>
      </c>
      <c r="CA14" s="276">
        <v>20000000</v>
      </c>
      <c r="CB14" s="276"/>
      <c r="CC14" s="276"/>
      <c r="CD14" s="276"/>
      <c r="CE14" s="276"/>
      <c r="CF14" s="276"/>
      <c r="CG14" s="276"/>
      <c r="CH14" s="276"/>
      <c r="CI14" s="276"/>
      <c r="CJ14" s="276"/>
      <c r="CK14" s="276"/>
      <c r="CL14" s="276"/>
      <c r="CM14" s="276"/>
      <c r="CN14" s="276"/>
      <c r="CO14" s="276">
        <f aca="true" t="shared" si="4" ref="CO14:CO26">SUM(CA14,CC14,CE14,CG14,CI14,CK14,CM14)</f>
        <v>20000000</v>
      </c>
      <c r="CP14" s="276"/>
      <c r="CQ14" s="276"/>
      <c r="CR14" s="276"/>
      <c r="CS14" s="276"/>
      <c r="CT14" s="276"/>
      <c r="CU14" s="276"/>
      <c r="CV14" s="276"/>
      <c r="CW14" s="276"/>
      <c r="CX14" s="276"/>
      <c r="CY14" s="276"/>
      <c r="CZ14" s="276"/>
      <c r="DA14" s="276"/>
      <c r="DB14" s="276"/>
      <c r="DC14" s="276"/>
      <c r="DD14" s="276"/>
      <c r="DE14" s="276"/>
      <c r="DF14" s="276"/>
      <c r="DG14" s="276"/>
      <c r="DH14" s="284" t="s">
        <v>1006</v>
      </c>
      <c r="DI14" s="284" t="s">
        <v>1009</v>
      </c>
      <c r="DJ14" s="276"/>
      <c r="DK14" s="276"/>
      <c r="DL14" s="285"/>
    </row>
    <row r="15" spans="1:116" ht="75" customHeight="1">
      <c r="A15" s="272" t="s">
        <v>1037</v>
      </c>
      <c r="B15" s="28" t="s">
        <v>1038</v>
      </c>
      <c r="C15" s="28"/>
      <c r="D15" s="273">
        <v>1</v>
      </c>
      <c r="E15" s="273">
        <v>100</v>
      </c>
      <c r="F15" s="273"/>
      <c r="G15" s="274"/>
      <c r="H15" s="274"/>
      <c r="I15" s="274"/>
      <c r="J15" s="273">
        <v>25</v>
      </c>
      <c r="K15" s="275"/>
      <c r="L15" s="275"/>
      <c r="M15" s="276"/>
      <c r="N15" s="277"/>
      <c r="O15" s="276"/>
      <c r="P15" s="276"/>
      <c r="Q15" s="276"/>
      <c r="R15" s="277"/>
      <c r="S15" s="276"/>
      <c r="T15" s="276"/>
      <c r="U15" s="276"/>
      <c r="V15" s="28" t="s">
        <v>1042</v>
      </c>
      <c r="W15" s="28" t="s">
        <v>1045</v>
      </c>
      <c r="X15" s="238" t="s">
        <v>1046</v>
      </c>
      <c r="Y15" s="28"/>
      <c r="Z15" s="273">
        <v>0</v>
      </c>
      <c r="AA15" s="273">
        <v>30</v>
      </c>
      <c r="AB15" s="273"/>
      <c r="AC15" s="278"/>
      <c r="AD15" s="278"/>
      <c r="AE15" s="278"/>
      <c r="AF15" s="278"/>
      <c r="AG15" s="279"/>
      <c r="AH15" s="273">
        <v>8</v>
      </c>
      <c r="AI15" s="276">
        <v>2</v>
      </c>
      <c r="AJ15" s="276">
        <v>3</v>
      </c>
      <c r="AK15" s="276">
        <v>3</v>
      </c>
      <c r="AL15" s="276">
        <v>3</v>
      </c>
      <c r="AM15" s="280">
        <f t="shared" si="0"/>
        <v>1.375</v>
      </c>
      <c r="AN15" s="281">
        <v>8</v>
      </c>
      <c r="AO15" s="276"/>
      <c r="AP15" s="276"/>
      <c r="AQ15" s="276"/>
      <c r="AR15" s="276"/>
      <c r="AS15" s="282"/>
      <c r="AT15" s="281"/>
      <c r="AU15" s="276"/>
      <c r="AV15" s="276"/>
      <c r="AW15" s="276"/>
      <c r="AX15" s="276"/>
      <c r="AY15" s="282"/>
      <c r="AZ15" s="283">
        <f t="shared" si="3"/>
        <v>11</v>
      </c>
      <c r="BA15" s="276"/>
      <c r="BB15" s="276"/>
      <c r="BC15" s="276"/>
      <c r="BD15" s="276"/>
      <c r="BE15" s="276"/>
      <c r="BF15" s="276"/>
      <c r="BG15" s="276"/>
      <c r="BH15" s="276"/>
      <c r="BI15" s="276"/>
      <c r="BJ15" s="276"/>
      <c r="BK15" s="276"/>
      <c r="BL15" s="276"/>
      <c r="BM15" s="276"/>
      <c r="BN15" s="276"/>
      <c r="BO15" s="276"/>
      <c r="BP15" s="276"/>
      <c r="BQ15" s="276"/>
      <c r="BR15" s="276"/>
      <c r="BS15" s="276"/>
      <c r="BT15" s="276"/>
      <c r="BU15" s="276"/>
      <c r="BV15" s="276"/>
      <c r="BW15" s="276"/>
      <c r="BX15" s="276"/>
      <c r="BY15" s="276">
        <f t="shared" si="1"/>
        <v>0</v>
      </c>
      <c r="BZ15" s="276">
        <f t="shared" si="2"/>
        <v>0</v>
      </c>
      <c r="CA15" s="276">
        <v>20000000</v>
      </c>
      <c r="CB15" s="276"/>
      <c r="CC15" s="276"/>
      <c r="CD15" s="276"/>
      <c r="CE15" s="276"/>
      <c r="CF15" s="276"/>
      <c r="CG15" s="276"/>
      <c r="CH15" s="276"/>
      <c r="CI15" s="276"/>
      <c r="CJ15" s="276"/>
      <c r="CK15" s="276"/>
      <c r="CL15" s="276"/>
      <c r="CM15" s="276"/>
      <c r="CN15" s="276"/>
      <c r="CO15" s="276">
        <f t="shared" si="4"/>
        <v>20000000</v>
      </c>
      <c r="CP15" s="276"/>
      <c r="CQ15" s="276"/>
      <c r="CR15" s="276"/>
      <c r="CS15" s="276"/>
      <c r="CT15" s="276"/>
      <c r="CU15" s="276"/>
      <c r="CV15" s="276"/>
      <c r="CW15" s="276"/>
      <c r="CX15" s="276"/>
      <c r="CY15" s="276"/>
      <c r="CZ15" s="276"/>
      <c r="DA15" s="276"/>
      <c r="DB15" s="276"/>
      <c r="DC15" s="276"/>
      <c r="DD15" s="276"/>
      <c r="DE15" s="276"/>
      <c r="DF15" s="276"/>
      <c r="DG15" s="276"/>
      <c r="DH15" s="284" t="s">
        <v>1006</v>
      </c>
      <c r="DI15" s="284" t="s">
        <v>1009</v>
      </c>
      <c r="DJ15" s="276"/>
      <c r="DK15" s="276"/>
      <c r="DL15" s="285"/>
    </row>
    <row r="16" spans="1:116" ht="75" customHeight="1">
      <c r="A16" s="272" t="s">
        <v>1037</v>
      </c>
      <c r="B16" s="28" t="s">
        <v>1038</v>
      </c>
      <c r="C16" s="28"/>
      <c r="D16" s="273">
        <v>1</v>
      </c>
      <c r="E16" s="273">
        <v>100</v>
      </c>
      <c r="F16" s="273"/>
      <c r="G16" s="274"/>
      <c r="H16" s="274"/>
      <c r="I16" s="274"/>
      <c r="J16" s="273">
        <v>25</v>
      </c>
      <c r="K16" s="275"/>
      <c r="L16" s="275"/>
      <c r="M16" s="276"/>
      <c r="N16" s="277"/>
      <c r="O16" s="276"/>
      <c r="P16" s="276"/>
      <c r="Q16" s="276"/>
      <c r="R16" s="277"/>
      <c r="S16" s="276"/>
      <c r="T16" s="276"/>
      <c r="U16" s="276"/>
      <c r="V16" s="28" t="s">
        <v>1047</v>
      </c>
      <c r="W16" s="28" t="s">
        <v>1048</v>
      </c>
      <c r="X16" s="238" t="s">
        <v>1049</v>
      </c>
      <c r="Y16" s="28"/>
      <c r="Z16" s="273">
        <v>557.84</v>
      </c>
      <c r="AA16" s="273">
        <v>637.84</v>
      </c>
      <c r="AB16" s="273"/>
      <c r="AC16" s="278"/>
      <c r="AD16" s="278"/>
      <c r="AE16" s="278"/>
      <c r="AF16" s="278"/>
      <c r="AG16" s="279"/>
      <c r="AH16" s="273">
        <v>20</v>
      </c>
      <c r="AI16" s="276"/>
      <c r="AJ16" s="276"/>
      <c r="AK16" s="276"/>
      <c r="AL16" s="276"/>
      <c r="AM16" s="280">
        <f t="shared" si="0"/>
        <v>0</v>
      </c>
      <c r="AN16" s="281">
        <v>20</v>
      </c>
      <c r="AO16" s="276"/>
      <c r="AP16" s="276"/>
      <c r="AQ16" s="276"/>
      <c r="AR16" s="276"/>
      <c r="AS16" s="282"/>
      <c r="AT16" s="281"/>
      <c r="AU16" s="276"/>
      <c r="AV16" s="276"/>
      <c r="AW16" s="276"/>
      <c r="AX16" s="276"/>
      <c r="AY16" s="282"/>
      <c r="AZ16" s="283">
        <f t="shared" si="3"/>
        <v>0</v>
      </c>
      <c r="BA16" s="276"/>
      <c r="BB16" s="276"/>
      <c r="BC16" s="276"/>
      <c r="BD16" s="276"/>
      <c r="BE16" s="276"/>
      <c r="BF16" s="276"/>
      <c r="BG16" s="276"/>
      <c r="BH16" s="276"/>
      <c r="BI16" s="276"/>
      <c r="BJ16" s="276"/>
      <c r="BK16" s="276"/>
      <c r="BL16" s="276"/>
      <c r="BM16" s="276"/>
      <c r="BN16" s="276"/>
      <c r="BO16" s="276"/>
      <c r="BP16" s="276"/>
      <c r="BQ16" s="276"/>
      <c r="BR16" s="276"/>
      <c r="BS16" s="276"/>
      <c r="BT16" s="276"/>
      <c r="BU16" s="276"/>
      <c r="BV16" s="276"/>
      <c r="BW16" s="276"/>
      <c r="BX16" s="276"/>
      <c r="BY16" s="276">
        <f t="shared" si="1"/>
        <v>0</v>
      </c>
      <c r="BZ16" s="276">
        <f t="shared" si="2"/>
        <v>0</v>
      </c>
      <c r="CA16" s="276">
        <v>170000000</v>
      </c>
      <c r="CB16" s="276"/>
      <c r="CC16" s="276"/>
      <c r="CD16" s="276"/>
      <c r="CE16" s="276"/>
      <c r="CF16" s="276"/>
      <c r="CG16" s="276"/>
      <c r="CH16" s="276"/>
      <c r="CI16" s="276"/>
      <c r="CJ16" s="276"/>
      <c r="CK16" s="276"/>
      <c r="CL16" s="276"/>
      <c r="CM16" s="276"/>
      <c r="CN16" s="276"/>
      <c r="CO16" s="276">
        <f t="shared" si="4"/>
        <v>170000000</v>
      </c>
      <c r="CP16" s="276"/>
      <c r="CQ16" s="276"/>
      <c r="CR16" s="276"/>
      <c r="CS16" s="276"/>
      <c r="CT16" s="276"/>
      <c r="CU16" s="276"/>
      <c r="CV16" s="276"/>
      <c r="CW16" s="276"/>
      <c r="CX16" s="276"/>
      <c r="CY16" s="276"/>
      <c r="CZ16" s="276"/>
      <c r="DA16" s="276"/>
      <c r="DB16" s="276"/>
      <c r="DC16" s="276"/>
      <c r="DD16" s="276"/>
      <c r="DE16" s="276"/>
      <c r="DF16" s="276"/>
      <c r="DG16" s="276"/>
      <c r="DH16" s="284" t="s">
        <v>1006</v>
      </c>
      <c r="DI16" s="284" t="s">
        <v>1009</v>
      </c>
      <c r="DJ16" s="276"/>
      <c r="DK16" s="276"/>
      <c r="DL16" s="285"/>
    </row>
    <row r="17" spans="1:115" ht="75" customHeight="1">
      <c r="A17" s="272" t="s">
        <v>1037</v>
      </c>
      <c r="B17" s="28" t="s">
        <v>1038</v>
      </c>
      <c r="C17" s="28"/>
      <c r="D17" s="273">
        <v>1</v>
      </c>
      <c r="E17" s="273">
        <v>100</v>
      </c>
      <c r="F17" s="273"/>
      <c r="G17" s="274"/>
      <c r="H17" s="274"/>
      <c r="I17" s="274"/>
      <c r="J17" s="273">
        <v>25</v>
      </c>
      <c r="K17" s="275"/>
      <c r="L17" s="275"/>
      <c r="M17" s="276"/>
      <c r="N17" s="277"/>
      <c r="O17" s="276"/>
      <c r="P17" s="276"/>
      <c r="Q17" s="276"/>
      <c r="R17" s="277"/>
      <c r="S17" s="276"/>
      <c r="T17" s="276"/>
      <c r="U17" s="276"/>
      <c r="V17" s="28" t="s">
        <v>1042</v>
      </c>
      <c r="W17" s="28" t="s">
        <v>1050</v>
      </c>
      <c r="X17" s="238" t="s">
        <v>1051</v>
      </c>
      <c r="Y17" s="28"/>
      <c r="Z17" s="273">
        <v>0</v>
      </c>
      <c r="AA17" s="273">
        <v>5</v>
      </c>
      <c r="AB17" s="273"/>
      <c r="AC17" s="278"/>
      <c r="AD17" s="278"/>
      <c r="AE17" s="278"/>
      <c r="AF17" s="278"/>
      <c r="AG17" s="279"/>
      <c r="AH17" s="273">
        <v>1</v>
      </c>
      <c r="AI17" s="276"/>
      <c r="AJ17" s="276">
        <v>20</v>
      </c>
      <c r="AK17" s="276">
        <v>10</v>
      </c>
      <c r="AL17" s="276"/>
      <c r="AM17" s="280">
        <f t="shared" si="0"/>
        <v>30</v>
      </c>
      <c r="AN17" s="281">
        <v>2</v>
      </c>
      <c r="AO17" s="276"/>
      <c r="AP17" s="276"/>
      <c r="AQ17" s="276"/>
      <c r="AR17" s="276"/>
      <c r="AS17" s="282"/>
      <c r="AT17" s="281"/>
      <c r="AU17" s="276"/>
      <c r="AV17" s="276"/>
      <c r="AW17" s="276"/>
      <c r="AX17" s="276"/>
      <c r="AY17" s="282"/>
      <c r="AZ17" s="283">
        <f t="shared" si="3"/>
        <v>30</v>
      </c>
      <c r="BA17" s="276"/>
      <c r="BB17" s="276"/>
      <c r="BC17" s="276"/>
      <c r="BD17" s="276"/>
      <c r="BE17" s="276"/>
      <c r="BF17" s="276"/>
      <c r="BG17" s="276"/>
      <c r="BH17" s="276"/>
      <c r="BI17" s="276">
        <v>3190000</v>
      </c>
      <c r="BJ17" s="276">
        <v>3190000</v>
      </c>
      <c r="BK17" s="276"/>
      <c r="BL17" s="276"/>
      <c r="BM17" s="276"/>
      <c r="BN17" s="276"/>
      <c r="BO17" s="276"/>
      <c r="BP17" s="276"/>
      <c r="BQ17" s="276"/>
      <c r="BR17" s="276"/>
      <c r="BS17" s="276"/>
      <c r="BT17" s="276"/>
      <c r="BU17" s="276"/>
      <c r="BV17" s="276"/>
      <c r="BW17" s="276"/>
      <c r="BX17" s="276"/>
      <c r="BY17" s="276">
        <f t="shared" si="1"/>
        <v>3190000</v>
      </c>
      <c r="BZ17" s="276">
        <f t="shared" si="2"/>
        <v>3190000</v>
      </c>
      <c r="CA17" s="276"/>
      <c r="CB17" s="276"/>
      <c r="CC17" s="276"/>
      <c r="CD17" s="276"/>
      <c r="CE17" s="276"/>
      <c r="CF17" s="276"/>
      <c r="CG17" s="276"/>
      <c r="CH17" s="276"/>
      <c r="CI17" s="276"/>
      <c r="CJ17" s="276"/>
      <c r="CK17" s="276"/>
      <c r="CL17" s="276"/>
      <c r="CM17" s="276"/>
      <c r="CN17" s="276"/>
      <c r="CO17" s="276">
        <f t="shared" si="4"/>
        <v>0</v>
      </c>
      <c r="CP17" s="276"/>
      <c r="CQ17" s="276"/>
      <c r="CR17" s="276"/>
      <c r="CS17" s="276"/>
      <c r="CT17" s="276"/>
      <c r="CU17" s="276"/>
      <c r="CV17" s="276"/>
      <c r="CW17" s="276"/>
      <c r="CX17" s="276"/>
      <c r="CY17" s="276"/>
      <c r="CZ17" s="276"/>
      <c r="DA17" s="276"/>
      <c r="DB17" s="276"/>
      <c r="DC17" s="276"/>
      <c r="DD17" s="276"/>
      <c r="DE17" s="276"/>
      <c r="DF17" s="276"/>
      <c r="DG17" s="276"/>
      <c r="DH17" s="284" t="s">
        <v>1006</v>
      </c>
      <c r="DI17" s="284" t="s">
        <v>1009</v>
      </c>
      <c r="DJ17" s="276"/>
      <c r="DK17" s="276"/>
    </row>
    <row r="18" spans="1:115" ht="75" customHeight="1">
      <c r="A18" s="272" t="s">
        <v>1037</v>
      </c>
      <c r="B18" s="28" t="s">
        <v>1038</v>
      </c>
      <c r="C18" s="28"/>
      <c r="D18" s="273">
        <v>1</v>
      </c>
      <c r="E18" s="273">
        <v>100</v>
      </c>
      <c r="F18" s="273"/>
      <c r="G18" s="274"/>
      <c r="H18" s="274"/>
      <c r="I18" s="274"/>
      <c r="J18" s="273">
        <v>25</v>
      </c>
      <c r="K18" s="275"/>
      <c r="L18" s="275"/>
      <c r="M18" s="276"/>
      <c r="N18" s="277"/>
      <c r="O18" s="276"/>
      <c r="P18" s="276"/>
      <c r="Q18" s="276"/>
      <c r="R18" s="277"/>
      <c r="S18" s="276"/>
      <c r="T18" s="276"/>
      <c r="U18" s="276"/>
      <c r="V18" s="28" t="s">
        <v>1042</v>
      </c>
      <c r="W18" s="28" t="s">
        <v>1052</v>
      </c>
      <c r="X18" s="238" t="s">
        <v>1049</v>
      </c>
      <c r="Y18" s="28"/>
      <c r="Z18" s="273">
        <v>0</v>
      </c>
      <c r="AA18" s="273">
        <v>30</v>
      </c>
      <c r="AB18" s="273"/>
      <c r="AC18" s="278"/>
      <c r="AD18" s="278"/>
      <c r="AE18" s="278"/>
      <c r="AF18" s="278"/>
      <c r="AG18" s="279"/>
      <c r="AH18" s="273">
        <v>7.5</v>
      </c>
      <c r="AI18" s="276"/>
      <c r="AJ18" s="276">
        <v>20</v>
      </c>
      <c r="AK18" s="276">
        <v>10</v>
      </c>
      <c r="AL18" s="276"/>
      <c r="AM18" s="280">
        <f t="shared" si="0"/>
        <v>4</v>
      </c>
      <c r="AN18" s="281">
        <v>7.5</v>
      </c>
      <c r="AO18" s="276"/>
      <c r="AP18" s="276"/>
      <c r="AQ18" s="276"/>
      <c r="AR18" s="276"/>
      <c r="AS18" s="282"/>
      <c r="AT18" s="281"/>
      <c r="AU18" s="276"/>
      <c r="AV18" s="276"/>
      <c r="AW18" s="276"/>
      <c r="AX18" s="276"/>
      <c r="AY18" s="282"/>
      <c r="AZ18" s="283">
        <f t="shared" si="3"/>
        <v>30</v>
      </c>
      <c r="BA18" s="276"/>
      <c r="BB18" s="276"/>
      <c r="BC18" s="276"/>
      <c r="BD18" s="276"/>
      <c r="BE18" s="276"/>
      <c r="BF18" s="276"/>
      <c r="BG18" s="276"/>
      <c r="BH18" s="276"/>
      <c r="BI18" s="276"/>
      <c r="BJ18" s="276"/>
      <c r="BK18" s="276"/>
      <c r="BL18" s="276"/>
      <c r="BM18" s="276">
        <v>10000000</v>
      </c>
      <c r="BN18" s="276">
        <v>10000000</v>
      </c>
      <c r="BO18" s="276"/>
      <c r="BP18" s="276"/>
      <c r="BQ18" s="276"/>
      <c r="BR18" s="276"/>
      <c r="BS18" s="276"/>
      <c r="BT18" s="276"/>
      <c r="BU18" s="276"/>
      <c r="BV18" s="276"/>
      <c r="BW18" s="276"/>
      <c r="BX18" s="276"/>
      <c r="BY18" s="276">
        <f t="shared" si="1"/>
        <v>10000000</v>
      </c>
      <c r="BZ18" s="276">
        <f t="shared" si="2"/>
        <v>10000000</v>
      </c>
      <c r="CA18" s="276"/>
      <c r="CB18" s="276"/>
      <c r="CC18" s="276"/>
      <c r="CD18" s="276"/>
      <c r="CE18" s="276"/>
      <c r="CF18" s="276"/>
      <c r="CG18" s="276"/>
      <c r="CH18" s="276"/>
      <c r="CI18" s="276"/>
      <c r="CJ18" s="276"/>
      <c r="CK18" s="276"/>
      <c r="CL18" s="276"/>
      <c r="CM18" s="276"/>
      <c r="CN18" s="276"/>
      <c r="CO18" s="276">
        <f t="shared" si="4"/>
        <v>0</v>
      </c>
      <c r="CP18" s="276"/>
      <c r="CQ18" s="276"/>
      <c r="CR18" s="276"/>
      <c r="CS18" s="276"/>
      <c r="CT18" s="276"/>
      <c r="CU18" s="276"/>
      <c r="CV18" s="276"/>
      <c r="CW18" s="276"/>
      <c r="CX18" s="276"/>
      <c r="CY18" s="276"/>
      <c r="CZ18" s="276"/>
      <c r="DA18" s="276"/>
      <c r="DB18" s="276"/>
      <c r="DC18" s="276"/>
      <c r="DD18" s="276"/>
      <c r="DE18" s="276"/>
      <c r="DF18" s="276"/>
      <c r="DG18" s="276"/>
      <c r="DH18" s="284" t="s">
        <v>1006</v>
      </c>
      <c r="DI18" s="284" t="s">
        <v>1009</v>
      </c>
      <c r="DJ18" s="276"/>
      <c r="DK18" s="276"/>
    </row>
    <row r="19" spans="1:115" ht="75" customHeight="1">
      <c r="A19" s="272" t="s">
        <v>1037</v>
      </c>
      <c r="B19" s="28" t="s">
        <v>1038</v>
      </c>
      <c r="C19" s="28"/>
      <c r="D19" s="273">
        <v>1</v>
      </c>
      <c r="E19" s="273">
        <v>100</v>
      </c>
      <c r="F19" s="273"/>
      <c r="G19" s="274"/>
      <c r="H19" s="274"/>
      <c r="I19" s="274"/>
      <c r="J19" s="273">
        <v>25</v>
      </c>
      <c r="K19" s="275"/>
      <c r="L19" s="275"/>
      <c r="M19" s="276"/>
      <c r="N19" s="277"/>
      <c r="O19" s="276"/>
      <c r="P19" s="276"/>
      <c r="Q19" s="276"/>
      <c r="R19" s="277"/>
      <c r="S19" s="276"/>
      <c r="T19" s="276"/>
      <c r="U19" s="276"/>
      <c r="V19" s="28" t="s">
        <v>1039</v>
      </c>
      <c r="W19" s="28" t="s">
        <v>1053</v>
      </c>
      <c r="X19" s="238" t="s">
        <v>1054</v>
      </c>
      <c r="Y19" s="28"/>
      <c r="Z19" s="273">
        <v>0</v>
      </c>
      <c r="AA19" s="273">
        <v>1</v>
      </c>
      <c r="AB19" s="273"/>
      <c r="AC19" s="278"/>
      <c r="AD19" s="278"/>
      <c r="AE19" s="278"/>
      <c r="AF19" s="278"/>
      <c r="AG19" s="279"/>
      <c r="AH19" s="273">
        <v>0</v>
      </c>
      <c r="AI19" s="276"/>
      <c r="AJ19" s="276"/>
      <c r="AK19" s="276"/>
      <c r="AL19" s="276"/>
      <c r="AM19" s="280">
        <v>0</v>
      </c>
      <c r="AN19" s="281">
        <v>0.5</v>
      </c>
      <c r="AO19" s="276"/>
      <c r="AP19" s="276"/>
      <c r="AQ19" s="276"/>
      <c r="AR19" s="276"/>
      <c r="AS19" s="282"/>
      <c r="AT19" s="281"/>
      <c r="AU19" s="276"/>
      <c r="AV19" s="276"/>
      <c r="AW19" s="276"/>
      <c r="AX19" s="276"/>
      <c r="AY19" s="282"/>
      <c r="AZ19" s="283">
        <f t="shared" si="3"/>
        <v>0</v>
      </c>
      <c r="BA19" s="276"/>
      <c r="BB19" s="276"/>
      <c r="BC19" s="276"/>
      <c r="BD19" s="276"/>
      <c r="BE19" s="276"/>
      <c r="BF19" s="276"/>
      <c r="BG19" s="276"/>
      <c r="BH19" s="276"/>
      <c r="BI19" s="276"/>
      <c r="BJ19" s="276"/>
      <c r="BK19" s="276"/>
      <c r="BL19" s="276"/>
      <c r="BM19" s="276"/>
      <c r="BN19" s="276"/>
      <c r="BO19" s="276"/>
      <c r="BP19" s="276"/>
      <c r="BQ19" s="276"/>
      <c r="BR19" s="276"/>
      <c r="BS19" s="276"/>
      <c r="BT19" s="276"/>
      <c r="BU19" s="276"/>
      <c r="BV19" s="276"/>
      <c r="BW19" s="276"/>
      <c r="BX19" s="276"/>
      <c r="BY19" s="276">
        <f t="shared" si="1"/>
        <v>0</v>
      </c>
      <c r="BZ19" s="276">
        <f t="shared" si="2"/>
        <v>0</v>
      </c>
      <c r="CA19" s="276"/>
      <c r="CB19" s="276"/>
      <c r="CC19" s="276"/>
      <c r="CD19" s="276"/>
      <c r="CE19" s="276"/>
      <c r="CF19" s="276"/>
      <c r="CG19" s="276"/>
      <c r="CH19" s="276"/>
      <c r="CI19" s="276"/>
      <c r="CJ19" s="276"/>
      <c r="CK19" s="276"/>
      <c r="CL19" s="276"/>
      <c r="CM19" s="276"/>
      <c r="CN19" s="276"/>
      <c r="CO19" s="276">
        <f t="shared" si="4"/>
        <v>0</v>
      </c>
      <c r="CP19" s="276"/>
      <c r="CQ19" s="276"/>
      <c r="CR19" s="276"/>
      <c r="CS19" s="276"/>
      <c r="CT19" s="276"/>
      <c r="CU19" s="276"/>
      <c r="CV19" s="276"/>
      <c r="CW19" s="276"/>
      <c r="CX19" s="276"/>
      <c r="CY19" s="276"/>
      <c r="CZ19" s="276"/>
      <c r="DA19" s="276"/>
      <c r="DB19" s="276"/>
      <c r="DC19" s="276"/>
      <c r="DD19" s="276"/>
      <c r="DE19" s="276"/>
      <c r="DF19" s="276"/>
      <c r="DG19" s="276"/>
      <c r="DH19" s="284" t="s">
        <v>1006</v>
      </c>
      <c r="DI19" s="284" t="s">
        <v>1009</v>
      </c>
      <c r="DJ19" s="276"/>
      <c r="DK19" s="276"/>
    </row>
    <row r="20" spans="1:115" ht="75" customHeight="1">
      <c r="A20" s="272" t="s">
        <v>1037</v>
      </c>
      <c r="B20" s="28" t="s">
        <v>1038</v>
      </c>
      <c r="C20" s="28"/>
      <c r="D20" s="273">
        <v>1</v>
      </c>
      <c r="E20" s="273">
        <v>100</v>
      </c>
      <c r="F20" s="273"/>
      <c r="G20" s="274"/>
      <c r="H20" s="274"/>
      <c r="I20" s="274"/>
      <c r="J20" s="273">
        <v>25</v>
      </c>
      <c r="K20" s="275"/>
      <c r="L20" s="275"/>
      <c r="M20" s="276"/>
      <c r="N20" s="277"/>
      <c r="O20" s="276"/>
      <c r="P20" s="276"/>
      <c r="Q20" s="276"/>
      <c r="R20" s="277"/>
      <c r="S20" s="276"/>
      <c r="T20" s="276"/>
      <c r="U20" s="276"/>
      <c r="V20" s="28" t="s">
        <v>1039</v>
      </c>
      <c r="W20" s="28" t="s">
        <v>1055</v>
      </c>
      <c r="X20" s="238" t="s">
        <v>1056</v>
      </c>
      <c r="Y20" s="28"/>
      <c r="Z20" s="273">
        <v>0</v>
      </c>
      <c r="AA20" s="273">
        <v>1</v>
      </c>
      <c r="AB20" s="273"/>
      <c r="AC20" s="278"/>
      <c r="AD20" s="278"/>
      <c r="AE20" s="278"/>
      <c r="AF20" s="278"/>
      <c r="AG20" s="279"/>
      <c r="AH20" s="273">
        <v>0.5</v>
      </c>
      <c r="AI20" s="276"/>
      <c r="AJ20" s="276"/>
      <c r="AK20" s="276"/>
      <c r="AL20" s="276"/>
      <c r="AM20" s="280">
        <f t="shared" si="0"/>
        <v>0</v>
      </c>
      <c r="AN20" s="281">
        <v>0.5</v>
      </c>
      <c r="AO20" s="276"/>
      <c r="AP20" s="276"/>
      <c r="AQ20" s="276"/>
      <c r="AR20" s="276"/>
      <c r="AS20" s="282"/>
      <c r="AT20" s="281"/>
      <c r="AU20" s="276"/>
      <c r="AV20" s="276"/>
      <c r="AW20" s="276"/>
      <c r="AX20" s="276"/>
      <c r="AY20" s="282"/>
      <c r="AZ20" s="283">
        <f t="shared" si="3"/>
        <v>0</v>
      </c>
      <c r="BA20" s="276"/>
      <c r="BB20" s="276"/>
      <c r="BC20" s="276"/>
      <c r="BD20" s="276"/>
      <c r="BE20" s="276"/>
      <c r="BF20" s="276"/>
      <c r="BG20" s="276"/>
      <c r="BH20" s="276"/>
      <c r="BI20" s="276"/>
      <c r="BJ20" s="276"/>
      <c r="BK20" s="276"/>
      <c r="BL20" s="276"/>
      <c r="BM20" s="276"/>
      <c r="BN20" s="276"/>
      <c r="BO20" s="276"/>
      <c r="BP20" s="276"/>
      <c r="BQ20" s="276"/>
      <c r="BR20" s="276"/>
      <c r="BS20" s="276"/>
      <c r="BT20" s="276"/>
      <c r="BU20" s="276"/>
      <c r="BV20" s="276"/>
      <c r="BW20" s="276"/>
      <c r="BX20" s="276"/>
      <c r="BY20" s="276">
        <f t="shared" si="1"/>
        <v>0</v>
      </c>
      <c r="BZ20" s="276">
        <f t="shared" si="2"/>
        <v>0</v>
      </c>
      <c r="CA20" s="276"/>
      <c r="CB20" s="276"/>
      <c r="CC20" s="276"/>
      <c r="CD20" s="276"/>
      <c r="CE20" s="276"/>
      <c r="CF20" s="276"/>
      <c r="CG20" s="276"/>
      <c r="CH20" s="276"/>
      <c r="CI20" s="276"/>
      <c r="CJ20" s="276"/>
      <c r="CK20" s="276"/>
      <c r="CL20" s="276"/>
      <c r="CM20" s="276"/>
      <c r="CN20" s="276"/>
      <c r="CO20" s="276">
        <f t="shared" si="4"/>
        <v>0</v>
      </c>
      <c r="CP20" s="276"/>
      <c r="CQ20" s="276"/>
      <c r="CR20" s="276"/>
      <c r="CS20" s="276"/>
      <c r="CT20" s="276"/>
      <c r="CU20" s="276"/>
      <c r="CV20" s="276"/>
      <c r="CW20" s="276"/>
      <c r="CX20" s="276"/>
      <c r="CY20" s="276"/>
      <c r="CZ20" s="276"/>
      <c r="DA20" s="276"/>
      <c r="DB20" s="276"/>
      <c r="DC20" s="276"/>
      <c r="DD20" s="276"/>
      <c r="DE20" s="276"/>
      <c r="DF20" s="276"/>
      <c r="DG20" s="276"/>
      <c r="DH20" s="284" t="s">
        <v>1006</v>
      </c>
      <c r="DI20" s="284" t="s">
        <v>1009</v>
      </c>
      <c r="DJ20" s="276"/>
      <c r="DK20" s="276"/>
    </row>
    <row r="21" spans="1:115" ht="75" customHeight="1">
      <c r="A21" s="272" t="s">
        <v>1037</v>
      </c>
      <c r="B21" s="28" t="s">
        <v>1038</v>
      </c>
      <c r="C21" s="28"/>
      <c r="D21" s="273">
        <v>1</v>
      </c>
      <c r="E21" s="273">
        <v>100</v>
      </c>
      <c r="F21" s="273"/>
      <c r="G21" s="274"/>
      <c r="H21" s="274"/>
      <c r="I21" s="274"/>
      <c r="J21" s="273">
        <v>25</v>
      </c>
      <c r="K21" s="275"/>
      <c r="L21" s="275"/>
      <c r="M21" s="276"/>
      <c r="N21" s="277"/>
      <c r="O21" s="276"/>
      <c r="P21" s="276"/>
      <c r="Q21" s="276"/>
      <c r="R21" s="277"/>
      <c r="S21" s="276"/>
      <c r="T21" s="276"/>
      <c r="U21" s="276"/>
      <c r="V21" s="28" t="s">
        <v>1047</v>
      </c>
      <c r="W21" s="28" t="s">
        <v>1057</v>
      </c>
      <c r="X21" s="238" t="s">
        <v>1058</v>
      </c>
      <c r="Y21" s="28"/>
      <c r="Z21" s="273">
        <v>0</v>
      </c>
      <c r="AA21" s="273">
        <v>1</v>
      </c>
      <c r="AB21" s="273"/>
      <c r="AC21" s="278"/>
      <c r="AD21" s="278"/>
      <c r="AE21" s="278"/>
      <c r="AF21" s="278"/>
      <c r="AG21" s="279"/>
      <c r="AH21" s="273">
        <v>0.25</v>
      </c>
      <c r="AI21" s="276"/>
      <c r="AJ21" s="276"/>
      <c r="AK21" s="276"/>
      <c r="AL21" s="276"/>
      <c r="AM21" s="280">
        <f t="shared" si="0"/>
        <v>0</v>
      </c>
      <c r="AN21" s="281">
        <v>0.25</v>
      </c>
      <c r="AO21" s="276"/>
      <c r="AP21" s="276"/>
      <c r="AQ21" s="276"/>
      <c r="AR21" s="276"/>
      <c r="AS21" s="282"/>
      <c r="AT21" s="281"/>
      <c r="AU21" s="276"/>
      <c r="AV21" s="276"/>
      <c r="AW21" s="276"/>
      <c r="AX21" s="276"/>
      <c r="AY21" s="282"/>
      <c r="AZ21" s="283">
        <f t="shared" si="3"/>
        <v>0</v>
      </c>
      <c r="BA21" s="276"/>
      <c r="BB21" s="276"/>
      <c r="BC21" s="276"/>
      <c r="BD21" s="276"/>
      <c r="BE21" s="276"/>
      <c r="BF21" s="276"/>
      <c r="BG21" s="276"/>
      <c r="BH21" s="276"/>
      <c r="BI21" s="276"/>
      <c r="BJ21" s="276"/>
      <c r="BK21" s="276"/>
      <c r="BL21" s="276"/>
      <c r="BM21" s="276"/>
      <c r="BN21" s="276"/>
      <c r="BO21" s="276"/>
      <c r="BP21" s="276"/>
      <c r="BQ21" s="276"/>
      <c r="BR21" s="276"/>
      <c r="BS21" s="276"/>
      <c r="BT21" s="276"/>
      <c r="BU21" s="276"/>
      <c r="BV21" s="276"/>
      <c r="BW21" s="276"/>
      <c r="BX21" s="276"/>
      <c r="BY21" s="276">
        <f t="shared" si="1"/>
        <v>0</v>
      </c>
      <c r="BZ21" s="276">
        <f t="shared" si="2"/>
        <v>0</v>
      </c>
      <c r="CA21" s="276"/>
      <c r="CB21" s="276"/>
      <c r="CC21" s="276"/>
      <c r="CD21" s="276"/>
      <c r="CE21" s="276"/>
      <c r="CF21" s="276"/>
      <c r="CG21" s="276"/>
      <c r="CH21" s="276"/>
      <c r="CI21" s="276"/>
      <c r="CJ21" s="276"/>
      <c r="CK21" s="276"/>
      <c r="CL21" s="276"/>
      <c r="CM21" s="276"/>
      <c r="CN21" s="276"/>
      <c r="CO21" s="276">
        <f t="shared" si="4"/>
        <v>0</v>
      </c>
      <c r="CP21" s="276"/>
      <c r="CQ21" s="276"/>
      <c r="CR21" s="276"/>
      <c r="CS21" s="276"/>
      <c r="CT21" s="276"/>
      <c r="CU21" s="276"/>
      <c r="CV21" s="276"/>
      <c r="CW21" s="276"/>
      <c r="CX21" s="276"/>
      <c r="CY21" s="276"/>
      <c r="CZ21" s="276"/>
      <c r="DA21" s="276"/>
      <c r="DB21" s="276"/>
      <c r="DC21" s="276"/>
      <c r="DD21" s="276"/>
      <c r="DE21" s="276"/>
      <c r="DF21" s="276"/>
      <c r="DG21" s="276"/>
      <c r="DH21" s="284" t="s">
        <v>1006</v>
      </c>
      <c r="DI21" s="284" t="s">
        <v>1009</v>
      </c>
      <c r="DJ21" s="276"/>
      <c r="DK21" s="276"/>
    </row>
    <row r="22" spans="1:115" ht="75" customHeight="1">
      <c r="A22" s="272" t="s">
        <v>1037</v>
      </c>
      <c r="B22" s="28" t="s">
        <v>1038</v>
      </c>
      <c r="C22" s="28"/>
      <c r="D22" s="273">
        <v>1</v>
      </c>
      <c r="E22" s="273">
        <v>100</v>
      </c>
      <c r="F22" s="273"/>
      <c r="G22" s="274"/>
      <c r="H22" s="274"/>
      <c r="I22" s="274"/>
      <c r="J22" s="273">
        <v>25</v>
      </c>
      <c r="K22" s="275"/>
      <c r="L22" s="275"/>
      <c r="M22" s="276"/>
      <c r="N22" s="277"/>
      <c r="O22" s="276"/>
      <c r="P22" s="276"/>
      <c r="Q22" s="276"/>
      <c r="R22" s="277"/>
      <c r="S22" s="276"/>
      <c r="T22" s="276"/>
      <c r="U22" s="276"/>
      <c r="V22" s="28" t="s">
        <v>1039</v>
      </c>
      <c r="W22" s="28" t="s">
        <v>1059</v>
      </c>
      <c r="X22" s="238" t="s">
        <v>1060</v>
      </c>
      <c r="Y22" s="28"/>
      <c r="Z22" s="273">
        <v>0</v>
      </c>
      <c r="AA22" s="273">
        <v>1</v>
      </c>
      <c r="AB22" s="273"/>
      <c r="AC22" s="278"/>
      <c r="AD22" s="278"/>
      <c r="AE22" s="278"/>
      <c r="AF22" s="278"/>
      <c r="AG22" s="279"/>
      <c r="AH22" s="273">
        <v>0</v>
      </c>
      <c r="AI22" s="276"/>
      <c r="AJ22" s="276"/>
      <c r="AK22" s="276"/>
      <c r="AL22" s="276"/>
      <c r="AM22" s="280">
        <v>0</v>
      </c>
      <c r="AN22" s="281">
        <v>0.5</v>
      </c>
      <c r="AO22" s="276"/>
      <c r="AP22" s="276"/>
      <c r="AQ22" s="276"/>
      <c r="AR22" s="276"/>
      <c r="AS22" s="282"/>
      <c r="AT22" s="281"/>
      <c r="AU22" s="276"/>
      <c r="AV22" s="276"/>
      <c r="AW22" s="276"/>
      <c r="AX22" s="276"/>
      <c r="AY22" s="282"/>
      <c r="AZ22" s="283">
        <f t="shared" si="3"/>
        <v>0</v>
      </c>
      <c r="BA22" s="276"/>
      <c r="BB22" s="276"/>
      <c r="BC22" s="276"/>
      <c r="BD22" s="276"/>
      <c r="BE22" s="276"/>
      <c r="BF22" s="276"/>
      <c r="BG22" s="276"/>
      <c r="BH22" s="276"/>
      <c r="BI22" s="276"/>
      <c r="BJ22" s="276"/>
      <c r="BK22" s="276"/>
      <c r="BL22" s="276"/>
      <c r="BM22" s="276"/>
      <c r="BN22" s="276"/>
      <c r="BO22" s="276"/>
      <c r="BP22" s="276"/>
      <c r="BQ22" s="276"/>
      <c r="BR22" s="276"/>
      <c r="BS22" s="276"/>
      <c r="BT22" s="276"/>
      <c r="BU22" s="276"/>
      <c r="BV22" s="276"/>
      <c r="BW22" s="276"/>
      <c r="BX22" s="276"/>
      <c r="BY22" s="276">
        <f t="shared" si="1"/>
        <v>0</v>
      </c>
      <c r="BZ22" s="276">
        <f t="shared" si="2"/>
        <v>0</v>
      </c>
      <c r="CA22" s="276"/>
      <c r="CB22" s="276"/>
      <c r="CC22" s="276"/>
      <c r="CD22" s="276"/>
      <c r="CE22" s="276"/>
      <c r="CF22" s="276"/>
      <c r="CG22" s="276"/>
      <c r="CH22" s="276"/>
      <c r="CI22" s="276"/>
      <c r="CJ22" s="276"/>
      <c r="CK22" s="276"/>
      <c r="CL22" s="276"/>
      <c r="CM22" s="276"/>
      <c r="CN22" s="276"/>
      <c r="CO22" s="276">
        <f t="shared" si="4"/>
        <v>0</v>
      </c>
      <c r="CP22" s="276"/>
      <c r="CQ22" s="276"/>
      <c r="CR22" s="276"/>
      <c r="CS22" s="276"/>
      <c r="CT22" s="276"/>
      <c r="CU22" s="276"/>
      <c r="CV22" s="276"/>
      <c r="CW22" s="276"/>
      <c r="CX22" s="276"/>
      <c r="CY22" s="276"/>
      <c r="CZ22" s="276"/>
      <c r="DA22" s="276"/>
      <c r="DB22" s="276"/>
      <c r="DC22" s="276"/>
      <c r="DD22" s="276"/>
      <c r="DE22" s="276"/>
      <c r="DF22" s="276"/>
      <c r="DG22" s="276"/>
      <c r="DH22" s="284" t="s">
        <v>1006</v>
      </c>
      <c r="DI22" s="284" t="s">
        <v>1009</v>
      </c>
      <c r="DJ22" s="276"/>
      <c r="DK22" s="276"/>
    </row>
    <row r="23" spans="1:115" ht="75" customHeight="1">
      <c r="A23" s="272" t="s">
        <v>1037</v>
      </c>
      <c r="B23" s="28" t="s">
        <v>1038</v>
      </c>
      <c r="C23" s="28"/>
      <c r="D23" s="273">
        <v>1</v>
      </c>
      <c r="E23" s="273">
        <v>100</v>
      </c>
      <c r="F23" s="273"/>
      <c r="G23" s="274"/>
      <c r="H23" s="274"/>
      <c r="I23" s="274"/>
      <c r="J23" s="273">
        <v>25</v>
      </c>
      <c r="K23" s="275"/>
      <c r="L23" s="275"/>
      <c r="M23" s="276"/>
      <c r="N23" s="277"/>
      <c r="O23" s="276"/>
      <c r="P23" s="276"/>
      <c r="Q23" s="276"/>
      <c r="R23" s="277"/>
      <c r="S23" s="276"/>
      <c r="T23" s="276"/>
      <c r="U23" s="276"/>
      <c r="V23" s="28" t="s">
        <v>1042</v>
      </c>
      <c r="W23" s="28" t="s">
        <v>1061</v>
      </c>
      <c r="X23" s="238" t="s">
        <v>1062</v>
      </c>
      <c r="Y23" s="28"/>
      <c r="Z23" s="273">
        <v>0</v>
      </c>
      <c r="AA23" s="273">
        <v>4</v>
      </c>
      <c r="AB23" s="273"/>
      <c r="AC23" s="278"/>
      <c r="AD23" s="278"/>
      <c r="AE23" s="278"/>
      <c r="AF23" s="278"/>
      <c r="AG23" s="279"/>
      <c r="AH23" s="273">
        <v>1</v>
      </c>
      <c r="AI23" s="276"/>
      <c r="AJ23" s="276"/>
      <c r="AK23" s="276"/>
      <c r="AL23" s="276"/>
      <c r="AM23" s="280">
        <f t="shared" si="0"/>
        <v>0</v>
      </c>
      <c r="AN23" s="281">
        <v>1</v>
      </c>
      <c r="AO23" s="276"/>
      <c r="AP23" s="276"/>
      <c r="AQ23" s="276"/>
      <c r="AR23" s="276"/>
      <c r="AS23" s="282"/>
      <c r="AT23" s="281"/>
      <c r="AU23" s="276"/>
      <c r="AV23" s="276"/>
      <c r="AW23" s="276"/>
      <c r="AX23" s="276"/>
      <c r="AY23" s="282"/>
      <c r="AZ23" s="283">
        <f t="shared" si="3"/>
        <v>0</v>
      </c>
      <c r="BA23" s="276"/>
      <c r="BB23" s="276"/>
      <c r="BC23" s="276"/>
      <c r="BD23" s="276"/>
      <c r="BE23" s="276"/>
      <c r="BF23" s="276"/>
      <c r="BG23" s="276"/>
      <c r="BH23" s="276"/>
      <c r="BI23" s="276"/>
      <c r="BJ23" s="276"/>
      <c r="BK23" s="276"/>
      <c r="BL23" s="276"/>
      <c r="BM23" s="276"/>
      <c r="BN23" s="276"/>
      <c r="BO23" s="276"/>
      <c r="BP23" s="276"/>
      <c r="BQ23" s="276"/>
      <c r="BR23" s="276"/>
      <c r="BS23" s="276"/>
      <c r="BT23" s="276"/>
      <c r="BU23" s="276"/>
      <c r="BV23" s="276"/>
      <c r="BW23" s="276"/>
      <c r="BX23" s="276"/>
      <c r="BY23" s="276">
        <f t="shared" si="1"/>
        <v>0</v>
      </c>
      <c r="BZ23" s="276">
        <f t="shared" si="2"/>
        <v>0</v>
      </c>
      <c r="CA23" s="276"/>
      <c r="CB23" s="276"/>
      <c r="CC23" s="276"/>
      <c r="CD23" s="276"/>
      <c r="CE23" s="276"/>
      <c r="CF23" s="276"/>
      <c r="CG23" s="276"/>
      <c r="CH23" s="276"/>
      <c r="CI23" s="276"/>
      <c r="CJ23" s="276"/>
      <c r="CK23" s="276"/>
      <c r="CL23" s="276"/>
      <c r="CM23" s="276"/>
      <c r="CN23" s="276"/>
      <c r="CO23" s="276">
        <f t="shared" si="4"/>
        <v>0</v>
      </c>
      <c r="CP23" s="276"/>
      <c r="CQ23" s="276"/>
      <c r="CR23" s="276"/>
      <c r="CS23" s="276"/>
      <c r="CT23" s="276"/>
      <c r="CU23" s="276"/>
      <c r="CV23" s="276"/>
      <c r="CW23" s="276"/>
      <c r="CX23" s="276"/>
      <c r="CY23" s="276"/>
      <c r="CZ23" s="276"/>
      <c r="DA23" s="276"/>
      <c r="DB23" s="276"/>
      <c r="DC23" s="276"/>
      <c r="DD23" s="276"/>
      <c r="DE23" s="276"/>
      <c r="DF23" s="276"/>
      <c r="DG23" s="276"/>
      <c r="DH23" s="284" t="s">
        <v>1006</v>
      </c>
      <c r="DI23" s="284" t="s">
        <v>1009</v>
      </c>
      <c r="DJ23" s="276"/>
      <c r="DK23" s="276"/>
    </row>
    <row r="24" spans="1:115" ht="75" customHeight="1">
      <c r="A24" s="272" t="s">
        <v>1037</v>
      </c>
      <c r="B24" s="28" t="s">
        <v>1038</v>
      </c>
      <c r="C24" s="28"/>
      <c r="D24" s="273">
        <v>1</v>
      </c>
      <c r="E24" s="273">
        <v>100</v>
      </c>
      <c r="F24" s="273"/>
      <c r="G24" s="274"/>
      <c r="H24" s="274"/>
      <c r="I24" s="274"/>
      <c r="J24" s="273">
        <v>25</v>
      </c>
      <c r="K24" s="275"/>
      <c r="L24" s="275"/>
      <c r="M24" s="276"/>
      <c r="N24" s="277"/>
      <c r="O24" s="276"/>
      <c r="P24" s="276"/>
      <c r="Q24" s="276"/>
      <c r="R24" s="277"/>
      <c r="S24" s="276"/>
      <c r="T24" s="276"/>
      <c r="U24" s="276"/>
      <c r="V24" s="28" t="s">
        <v>1039</v>
      </c>
      <c r="W24" s="28" t="s">
        <v>1063</v>
      </c>
      <c r="X24" s="238" t="s">
        <v>1064</v>
      </c>
      <c r="Y24" s="28"/>
      <c r="Z24" s="273">
        <v>0</v>
      </c>
      <c r="AA24" s="273">
        <v>4</v>
      </c>
      <c r="AB24" s="273"/>
      <c r="AC24" s="278"/>
      <c r="AD24" s="278"/>
      <c r="AE24" s="278"/>
      <c r="AF24" s="278"/>
      <c r="AG24" s="279"/>
      <c r="AH24" s="273">
        <v>1</v>
      </c>
      <c r="AI24" s="276"/>
      <c r="AJ24" s="276">
        <v>2</v>
      </c>
      <c r="AK24" s="276">
        <v>1</v>
      </c>
      <c r="AL24" s="276">
        <v>1</v>
      </c>
      <c r="AM24" s="280">
        <f t="shared" si="0"/>
        <v>4</v>
      </c>
      <c r="AN24" s="281">
        <v>1</v>
      </c>
      <c r="AO24" s="276"/>
      <c r="AP24" s="276"/>
      <c r="AQ24" s="276"/>
      <c r="AR24" s="276"/>
      <c r="AS24" s="282"/>
      <c r="AT24" s="281"/>
      <c r="AU24" s="276"/>
      <c r="AV24" s="276"/>
      <c r="AW24" s="276"/>
      <c r="AX24" s="276"/>
      <c r="AY24" s="282"/>
      <c r="AZ24" s="283">
        <f t="shared" si="3"/>
        <v>4</v>
      </c>
      <c r="BA24" s="276"/>
      <c r="BB24" s="276"/>
      <c r="BC24" s="276"/>
      <c r="BD24" s="276"/>
      <c r="BE24" s="276"/>
      <c r="BF24" s="276"/>
      <c r="BG24" s="276"/>
      <c r="BH24" s="276"/>
      <c r="BI24" s="276"/>
      <c r="BJ24" s="276"/>
      <c r="BK24" s="276"/>
      <c r="BL24" s="276">
        <v>15000000</v>
      </c>
      <c r="BM24" s="276">
        <v>15000000</v>
      </c>
      <c r="BN24" s="276"/>
      <c r="BO24" s="276"/>
      <c r="BP24" s="276"/>
      <c r="BQ24" s="276"/>
      <c r="BR24" s="276"/>
      <c r="BS24" s="276"/>
      <c r="BT24" s="276"/>
      <c r="BU24" s="276"/>
      <c r="BV24" s="276"/>
      <c r="BW24" s="276"/>
      <c r="BX24" s="276"/>
      <c r="BY24" s="276">
        <f t="shared" si="1"/>
        <v>15000000</v>
      </c>
      <c r="BZ24" s="276">
        <f t="shared" si="2"/>
        <v>15000000</v>
      </c>
      <c r="CA24" s="276"/>
      <c r="CB24" s="276"/>
      <c r="CC24" s="276"/>
      <c r="CD24" s="276"/>
      <c r="CE24" s="276"/>
      <c r="CF24" s="276"/>
      <c r="CG24" s="276"/>
      <c r="CH24" s="276"/>
      <c r="CI24" s="276"/>
      <c r="CJ24" s="276"/>
      <c r="CK24" s="276"/>
      <c r="CL24" s="276"/>
      <c r="CM24" s="276"/>
      <c r="CN24" s="276"/>
      <c r="CO24" s="276">
        <f t="shared" si="4"/>
        <v>0</v>
      </c>
      <c r="CP24" s="276"/>
      <c r="CQ24" s="276"/>
      <c r="CR24" s="276"/>
      <c r="CS24" s="276"/>
      <c r="CT24" s="276"/>
      <c r="CU24" s="276"/>
      <c r="CV24" s="276"/>
      <c r="CW24" s="276"/>
      <c r="CX24" s="276"/>
      <c r="CY24" s="276"/>
      <c r="CZ24" s="276"/>
      <c r="DA24" s="276"/>
      <c r="DB24" s="276"/>
      <c r="DC24" s="276"/>
      <c r="DD24" s="276"/>
      <c r="DE24" s="276"/>
      <c r="DF24" s="276"/>
      <c r="DG24" s="276"/>
      <c r="DH24" s="284" t="s">
        <v>1006</v>
      </c>
      <c r="DI24" s="284" t="s">
        <v>1009</v>
      </c>
      <c r="DJ24" s="276"/>
      <c r="DK24" s="276"/>
    </row>
    <row r="25" spans="1:115" ht="75" customHeight="1">
      <c r="A25" s="272" t="s">
        <v>1037</v>
      </c>
      <c r="B25" s="28" t="s">
        <v>1038</v>
      </c>
      <c r="C25" s="28"/>
      <c r="D25" s="273">
        <v>1</v>
      </c>
      <c r="E25" s="273">
        <v>100</v>
      </c>
      <c r="F25" s="273"/>
      <c r="G25" s="274"/>
      <c r="H25" s="274"/>
      <c r="I25" s="274"/>
      <c r="J25" s="273">
        <v>25</v>
      </c>
      <c r="K25" s="275"/>
      <c r="L25" s="275"/>
      <c r="M25" s="276"/>
      <c r="N25" s="277"/>
      <c r="O25" s="276"/>
      <c r="P25" s="276"/>
      <c r="Q25" s="276"/>
      <c r="R25" s="277"/>
      <c r="S25" s="276"/>
      <c r="T25" s="276"/>
      <c r="U25" s="276"/>
      <c r="V25" s="28" t="s">
        <v>1042</v>
      </c>
      <c r="W25" s="28" t="s">
        <v>1065</v>
      </c>
      <c r="X25" s="238" t="s">
        <v>1066</v>
      </c>
      <c r="Y25" s="28"/>
      <c r="Z25" s="273">
        <v>0</v>
      </c>
      <c r="AA25" s="273">
        <v>16</v>
      </c>
      <c r="AB25" s="273"/>
      <c r="AC25" s="278"/>
      <c r="AD25" s="278"/>
      <c r="AE25" s="278"/>
      <c r="AF25" s="278"/>
      <c r="AG25" s="279"/>
      <c r="AH25" s="273">
        <v>4</v>
      </c>
      <c r="AI25" s="276"/>
      <c r="AJ25" s="276">
        <v>2</v>
      </c>
      <c r="AK25" s="276">
        <v>1</v>
      </c>
      <c r="AL25" s="276">
        <v>1</v>
      </c>
      <c r="AM25" s="280">
        <f t="shared" si="0"/>
        <v>1</v>
      </c>
      <c r="AN25" s="281">
        <v>4</v>
      </c>
      <c r="AO25" s="276"/>
      <c r="AP25" s="276"/>
      <c r="AQ25" s="276"/>
      <c r="AR25" s="276"/>
      <c r="AS25" s="282"/>
      <c r="AT25" s="281"/>
      <c r="AU25" s="276"/>
      <c r="AV25" s="276"/>
      <c r="AW25" s="276"/>
      <c r="AX25" s="276"/>
      <c r="AY25" s="282"/>
      <c r="AZ25" s="283">
        <f t="shared" si="3"/>
        <v>4</v>
      </c>
      <c r="BA25" s="276"/>
      <c r="BB25" s="276"/>
      <c r="BC25" s="276"/>
      <c r="BD25" s="276"/>
      <c r="BE25" s="276"/>
      <c r="BF25" s="276"/>
      <c r="BG25" s="276"/>
      <c r="BH25" s="276"/>
      <c r="BI25" s="276"/>
      <c r="BJ25" s="276"/>
      <c r="BK25" s="276"/>
      <c r="BL25" s="276">
        <v>15000000</v>
      </c>
      <c r="BM25" s="276">
        <v>15000000</v>
      </c>
      <c r="BN25" s="276"/>
      <c r="BO25" s="276"/>
      <c r="BP25" s="276"/>
      <c r="BQ25" s="276"/>
      <c r="BR25" s="276"/>
      <c r="BS25" s="276"/>
      <c r="BT25" s="276"/>
      <c r="BU25" s="276"/>
      <c r="BV25" s="276"/>
      <c r="BW25" s="276"/>
      <c r="BX25" s="276"/>
      <c r="BY25" s="276">
        <f t="shared" si="1"/>
        <v>15000000</v>
      </c>
      <c r="BZ25" s="276">
        <f t="shared" si="2"/>
        <v>15000000</v>
      </c>
      <c r="CA25" s="276"/>
      <c r="CB25" s="276"/>
      <c r="CC25" s="276"/>
      <c r="CD25" s="276"/>
      <c r="CE25" s="276"/>
      <c r="CF25" s="276"/>
      <c r="CG25" s="276"/>
      <c r="CH25" s="276"/>
      <c r="CI25" s="276"/>
      <c r="CJ25" s="276"/>
      <c r="CK25" s="276"/>
      <c r="CL25" s="276"/>
      <c r="CM25" s="276"/>
      <c r="CN25" s="276"/>
      <c r="CO25" s="276">
        <f t="shared" si="4"/>
        <v>0</v>
      </c>
      <c r="CP25" s="276"/>
      <c r="CQ25" s="276"/>
      <c r="CR25" s="276"/>
      <c r="CS25" s="276"/>
      <c r="CT25" s="276"/>
      <c r="CU25" s="276"/>
      <c r="CV25" s="276"/>
      <c r="CW25" s="276"/>
      <c r="CX25" s="276"/>
      <c r="CY25" s="276"/>
      <c r="CZ25" s="276"/>
      <c r="DA25" s="276"/>
      <c r="DB25" s="276"/>
      <c r="DC25" s="276"/>
      <c r="DD25" s="276"/>
      <c r="DE25" s="276"/>
      <c r="DF25" s="276"/>
      <c r="DG25" s="276"/>
      <c r="DH25" s="284" t="s">
        <v>1006</v>
      </c>
      <c r="DI25" s="284" t="s">
        <v>1009</v>
      </c>
      <c r="DJ25" s="276"/>
      <c r="DK25" s="276"/>
    </row>
    <row r="26" spans="1:115" ht="75" customHeight="1">
      <c r="A26" s="272" t="s">
        <v>1037</v>
      </c>
      <c r="B26" s="28" t="s">
        <v>1038</v>
      </c>
      <c r="C26" s="28"/>
      <c r="D26" s="273">
        <v>1</v>
      </c>
      <c r="E26" s="273">
        <v>100</v>
      </c>
      <c r="F26" s="273"/>
      <c r="G26" s="274"/>
      <c r="H26" s="274"/>
      <c r="I26" s="274"/>
      <c r="J26" s="273">
        <v>25</v>
      </c>
      <c r="K26" s="275"/>
      <c r="L26" s="275"/>
      <c r="M26" s="276"/>
      <c r="N26" s="277"/>
      <c r="O26" s="276"/>
      <c r="P26" s="276"/>
      <c r="Q26" s="276"/>
      <c r="R26" s="277"/>
      <c r="S26" s="276"/>
      <c r="T26" s="276"/>
      <c r="U26" s="276"/>
      <c r="V26" s="28" t="s">
        <v>1042</v>
      </c>
      <c r="W26" s="28" t="s">
        <v>1067</v>
      </c>
      <c r="X26" s="238" t="s">
        <v>1068</v>
      </c>
      <c r="Y26" s="28"/>
      <c r="Z26" s="273">
        <v>0</v>
      </c>
      <c r="AA26" s="273">
        <v>1</v>
      </c>
      <c r="AB26" s="273"/>
      <c r="AC26" s="278"/>
      <c r="AD26" s="278"/>
      <c r="AE26" s="278"/>
      <c r="AF26" s="278"/>
      <c r="AG26" s="279"/>
      <c r="AH26" s="273">
        <v>1</v>
      </c>
      <c r="AI26" s="276"/>
      <c r="AJ26" s="276"/>
      <c r="AK26" s="276"/>
      <c r="AL26" s="276"/>
      <c r="AM26" s="280">
        <f>SUM(AI26:AL26)/AH26</f>
        <v>0</v>
      </c>
      <c r="AN26" s="281">
        <v>1</v>
      </c>
      <c r="AO26" s="276"/>
      <c r="AP26" s="276"/>
      <c r="AQ26" s="276"/>
      <c r="AR26" s="276"/>
      <c r="AS26" s="282"/>
      <c r="AT26" s="281"/>
      <c r="AU26" s="276"/>
      <c r="AV26" s="276"/>
      <c r="AW26" s="276"/>
      <c r="AX26" s="276"/>
      <c r="AY26" s="282"/>
      <c r="AZ26" s="283">
        <f t="shared" si="3"/>
        <v>0</v>
      </c>
      <c r="BA26" s="276"/>
      <c r="BB26" s="276"/>
      <c r="BC26" s="276"/>
      <c r="BD26" s="276"/>
      <c r="BE26" s="276"/>
      <c r="BF26" s="276"/>
      <c r="BG26" s="276"/>
      <c r="BH26" s="276"/>
      <c r="BI26" s="276"/>
      <c r="BJ26" s="276"/>
      <c r="BK26" s="276"/>
      <c r="BL26" s="276"/>
      <c r="BM26" s="276"/>
      <c r="BN26" s="276"/>
      <c r="BO26" s="276"/>
      <c r="BP26" s="276"/>
      <c r="BQ26" s="276"/>
      <c r="BR26" s="276"/>
      <c r="BS26" s="276"/>
      <c r="BT26" s="276"/>
      <c r="BU26" s="276"/>
      <c r="BV26" s="276"/>
      <c r="BW26" s="276"/>
      <c r="BX26" s="276"/>
      <c r="BY26" s="276">
        <f t="shared" si="1"/>
        <v>0</v>
      </c>
      <c r="BZ26" s="276">
        <f t="shared" si="2"/>
        <v>0</v>
      </c>
      <c r="CA26" s="276"/>
      <c r="CB26" s="276"/>
      <c r="CC26" s="276"/>
      <c r="CD26" s="276"/>
      <c r="CE26" s="276"/>
      <c r="CF26" s="276"/>
      <c r="CG26" s="276"/>
      <c r="CH26" s="276"/>
      <c r="CI26" s="276"/>
      <c r="CJ26" s="276"/>
      <c r="CK26" s="276"/>
      <c r="CL26" s="276"/>
      <c r="CM26" s="276"/>
      <c r="CN26" s="276"/>
      <c r="CO26" s="276">
        <f t="shared" si="4"/>
        <v>0</v>
      </c>
      <c r="CP26" s="276"/>
      <c r="CQ26" s="276"/>
      <c r="CR26" s="276"/>
      <c r="CS26" s="276"/>
      <c r="CT26" s="276"/>
      <c r="CU26" s="276"/>
      <c r="CV26" s="276"/>
      <c r="CW26" s="276"/>
      <c r="CX26" s="276"/>
      <c r="CY26" s="276"/>
      <c r="CZ26" s="276"/>
      <c r="DA26" s="276"/>
      <c r="DB26" s="276"/>
      <c r="DC26" s="276"/>
      <c r="DD26" s="276"/>
      <c r="DE26" s="276"/>
      <c r="DF26" s="276"/>
      <c r="DG26" s="276"/>
      <c r="DH26" s="284" t="s">
        <v>1006</v>
      </c>
      <c r="DI26" s="284" t="s">
        <v>1009</v>
      </c>
      <c r="DJ26" s="276"/>
      <c r="DK26" s="276"/>
    </row>
    <row r="27" spans="78:115" s="286" customFormat="1" ht="12">
      <c r="BZ27" s="287"/>
      <c r="CA27" s="288"/>
      <c r="CB27" s="288"/>
      <c r="CC27" s="288"/>
      <c r="CD27" s="288"/>
      <c r="CE27" s="288"/>
      <c r="CF27" s="288"/>
      <c r="CG27" s="288"/>
      <c r="CH27" s="288"/>
      <c r="CI27" s="288"/>
      <c r="CJ27" s="288"/>
      <c r="CK27" s="288"/>
      <c r="CL27" s="288"/>
      <c r="CM27" s="288"/>
      <c r="CN27" s="288"/>
      <c r="CO27" s="288"/>
      <c r="CP27" s="288"/>
      <c r="CQ27" s="288"/>
      <c r="CR27" s="288"/>
      <c r="CS27" s="288"/>
      <c r="CT27" s="288"/>
      <c r="CU27" s="288"/>
      <c r="CV27" s="288"/>
      <c r="CW27" s="288"/>
      <c r="CX27" s="288"/>
      <c r="CY27" s="288"/>
      <c r="CZ27" s="288"/>
      <c r="DA27" s="288"/>
      <c r="DB27" s="288"/>
      <c r="DC27" s="288"/>
      <c r="DD27" s="288"/>
      <c r="DE27" s="288"/>
      <c r="DF27" s="288"/>
      <c r="DG27" s="288"/>
      <c r="DH27" s="288"/>
      <c r="DI27" s="288"/>
      <c r="DJ27" s="288"/>
      <c r="DK27" s="288"/>
    </row>
    <row r="28" spans="1:114" ht="12" customHeight="1">
      <c r="A28" s="4" t="s">
        <v>2</v>
      </c>
      <c r="B28" s="407" t="s">
        <v>1034</v>
      </c>
      <c r="C28" s="408"/>
      <c r="D28" s="408"/>
      <c r="E28" s="408"/>
      <c r="F28" s="408"/>
      <c r="G28" s="408"/>
      <c r="H28" s="408"/>
      <c r="I28" s="408"/>
      <c r="J28" s="408"/>
      <c r="K28" s="408"/>
      <c r="L28" s="408"/>
      <c r="M28" s="408"/>
      <c r="N28" s="408"/>
      <c r="O28" s="408"/>
      <c r="P28" s="408"/>
      <c r="Q28" s="408"/>
      <c r="R28" s="408"/>
      <c r="S28" s="408"/>
      <c r="T28" s="408"/>
      <c r="U28" s="408"/>
      <c r="V28" s="408"/>
      <c r="W28" s="409"/>
      <c r="X28" s="3"/>
      <c r="Y28" s="3"/>
      <c r="Z28" s="263"/>
      <c r="AA28" s="263"/>
      <c r="AB28" s="263"/>
      <c r="AC28" s="263"/>
      <c r="AD28" s="263"/>
      <c r="AE28" s="263"/>
      <c r="AF28" s="263"/>
      <c r="AG28" s="263"/>
      <c r="AH28" s="263"/>
      <c r="AI28" s="221"/>
      <c r="AJ28" s="221"/>
      <c r="AK28" s="221"/>
      <c r="AL28" s="221"/>
      <c r="AM28" s="221"/>
      <c r="AN28" s="221"/>
      <c r="AO28" s="221"/>
      <c r="AP28" s="221"/>
      <c r="AQ28" s="221"/>
      <c r="AR28" s="221"/>
      <c r="AS28" s="221"/>
      <c r="AT28" s="221"/>
      <c r="AU28" s="221"/>
      <c r="AV28" s="221"/>
      <c r="AW28" s="221"/>
      <c r="AX28" s="221"/>
      <c r="AY28" s="221"/>
      <c r="AZ28" s="216">
        <v>2014</v>
      </c>
      <c r="BA28" s="220"/>
      <c r="BB28" s="220"/>
      <c r="BC28" s="220"/>
      <c r="BD28" s="220"/>
      <c r="BE28" s="220"/>
      <c r="BF28" s="220"/>
      <c r="BG28" s="220"/>
      <c r="BH28" s="220"/>
      <c r="BI28" s="217"/>
      <c r="BJ28" s="217"/>
      <c r="BK28" s="217"/>
      <c r="BL28" s="217"/>
      <c r="BM28" s="217"/>
      <c r="BN28" s="217"/>
      <c r="BO28" s="217"/>
      <c r="BP28" s="217"/>
      <c r="BQ28" s="217"/>
      <c r="BR28" s="217"/>
      <c r="BS28" s="217"/>
      <c r="BT28" s="217"/>
      <c r="BU28" s="217"/>
      <c r="BV28" s="217"/>
      <c r="BW28" s="217"/>
      <c r="BX28" s="217"/>
      <c r="BY28" s="217"/>
      <c r="BZ28" s="217"/>
      <c r="CA28" s="217"/>
      <c r="CB28" s="217"/>
      <c r="CC28" s="217"/>
      <c r="CD28" s="217"/>
      <c r="CE28" s="217"/>
      <c r="CF28" s="217"/>
      <c r="CG28" s="217"/>
      <c r="CH28" s="217"/>
      <c r="CI28" s="217"/>
      <c r="CJ28" s="217"/>
      <c r="CK28" s="217"/>
      <c r="CL28" s="217"/>
      <c r="CM28" s="217"/>
      <c r="CN28" s="217"/>
      <c r="CO28" s="217"/>
      <c r="CP28" s="217"/>
      <c r="CQ28" s="217"/>
      <c r="CR28" s="217"/>
      <c r="CS28" s="217"/>
      <c r="CT28" s="217"/>
      <c r="CU28" s="217"/>
      <c r="CV28" s="217"/>
      <c r="CW28" s="217"/>
      <c r="CX28" s="217"/>
      <c r="CY28" s="217"/>
      <c r="CZ28" s="217"/>
      <c r="DA28" s="217"/>
      <c r="DB28" s="217"/>
      <c r="DC28" s="217"/>
      <c r="DD28" s="217"/>
      <c r="DE28" s="217"/>
      <c r="DF28" s="217"/>
      <c r="DG28" s="217"/>
      <c r="DH28" s="217"/>
      <c r="DI28" s="217"/>
      <c r="DJ28" s="264"/>
    </row>
    <row r="29" spans="1:114" ht="12" customHeight="1">
      <c r="A29" s="5" t="s">
        <v>3</v>
      </c>
      <c r="B29" s="407" t="s">
        <v>1035</v>
      </c>
      <c r="C29" s="408"/>
      <c r="D29" s="408"/>
      <c r="E29" s="408"/>
      <c r="F29" s="408"/>
      <c r="G29" s="408"/>
      <c r="H29" s="408"/>
      <c r="I29" s="408"/>
      <c r="J29" s="408"/>
      <c r="K29" s="408"/>
      <c r="L29" s="408"/>
      <c r="M29" s="408"/>
      <c r="N29" s="408"/>
      <c r="O29" s="408"/>
      <c r="P29" s="408"/>
      <c r="Q29" s="408"/>
      <c r="R29" s="408"/>
      <c r="S29" s="408"/>
      <c r="T29" s="408"/>
      <c r="U29" s="408"/>
      <c r="V29" s="408"/>
      <c r="W29" s="409"/>
      <c r="X29" s="4"/>
      <c r="Y29" s="4"/>
      <c r="Z29" s="265"/>
      <c r="AA29" s="265"/>
      <c r="AB29" s="265"/>
      <c r="AC29" s="265"/>
      <c r="AD29" s="265"/>
      <c r="AE29" s="265"/>
      <c r="AF29" s="265"/>
      <c r="AG29" s="265"/>
      <c r="AH29" s="265"/>
      <c r="AI29" s="220"/>
      <c r="AJ29" s="220"/>
      <c r="AK29" s="220"/>
      <c r="AL29" s="220"/>
      <c r="AM29" s="220"/>
      <c r="AN29" s="220"/>
      <c r="AO29" s="220"/>
      <c r="AP29" s="220"/>
      <c r="AQ29" s="220"/>
      <c r="AR29" s="220"/>
      <c r="AS29" s="220"/>
      <c r="AT29" s="220"/>
      <c r="AU29" s="220"/>
      <c r="AV29" s="220"/>
      <c r="AW29" s="220"/>
      <c r="AX29" s="220"/>
      <c r="AY29" s="220"/>
      <c r="AZ29" s="219">
        <v>2015</v>
      </c>
      <c r="BA29" s="220"/>
      <c r="BB29" s="220"/>
      <c r="BC29" s="220"/>
      <c r="BD29" s="220"/>
      <c r="BE29" s="220"/>
      <c r="BF29" s="220"/>
      <c r="BG29" s="220"/>
      <c r="BH29" s="220"/>
      <c r="BI29" s="217"/>
      <c r="BJ29" s="217"/>
      <c r="BK29" s="217"/>
      <c r="BL29" s="217"/>
      <c r="BM29" s="217"/>
      <c r="BN29" s="217"/>
      <c r="BO29" s="217"/>
      <c r="BP29" s="217"/>
      <c r="BQ29" s="217"/>
      <c r="BR29" s="217"/>
      <c r="BS29" s="217"/>
      <c r="BT29" s="217"/>
      <c r="BU29" s="217"/>
      <c r="BV29" s="217"/>
      <c r="BW29" s="217"/>
      <c r="BX29" s="217"/>
      <c r="BY29" s="217"/>
      <c r="BZ29" s="217"/>
      <c r="CA29" s="217"/>
      <c r="CB29" s="217"/>
      <c r="CC29" s="217"/>
      <c r="CD29" s="217"/>
      <c r="CE29" s="217"/>
      <c r="CF29" s="217"/>
      <c r="CG29" s="217"/>
      <c r="CH29" s="217"/>
      <c r="CI29" s="217"/>
      <c r="CJ29" s="217"/>
      <c r="CK29" s="217"/>
      <c r="CL29" s="217"/>
      <c r="CM29" s="217"/>
      <c r="CN29" s="217"/>
      <c r="CO29" s="217"/>
      <c r="CP29" s="217"/>
      <c r="CQ29" s="217"/>
      <c r="CR29" s="217"/>
      <c r="CS29" s="217"/>
      <c r="CT29" s="217"/>
      <c r="CU29" s="217"/>
      <c r="CV29" s="217"/>
      <c r="CW29" s="217"/>
      <c r="CX29" s="217"/>
      <c r="CY29" s="217"/>
      <c r="CZ29" s="217"/>
      <c r="DA29" s="217"/>
      <c r="DB29" s="217"/>
      <c r="DC29" s="217"/>
      <c r="DD29" s="217"/>
      <c r="DE29" s="217"/>
      <c r="DF29" s="217"/>
      <c r="DG29" s="217"/>
      <c r="DH29" s="217"/>
      <c r="DI29" s="217"/>
      <c r="DJ29" s="264"/>
    </row>
    <row r="30" spans="1:114" ht="12.75" customHeight="1">
      <c r="A30" s="4" t="s">
        <v>4</v>
      </c>
      <c r="B30" s="407" t="s">
        <v>1036</v>
      </c>
      <c r="C30" s="408"/>
      <c r="D30" s="408"/>
      <c r="E30" s="408"/>
      <c r="F30" s="408"/>
      <c r="G30" s="408"/>
      <c r="H30" s="408"/>
      <c r="I30" s="408"/>
      <c r="J30" s="408"/>
      <c r="K30" s="408"/>
      <c r="L30" s="408"/>
      <c r="M30" s="408"/>
      <c r="N30" s="408"/>
      <c r="O30" s="408"/>
      <c r="P30" s="408"/>
      <c r="Q30" s="408"/>
      <c r="R30" s="408"/>
      <c r="S30" s="408"/>
      <c r="T30" s="408"/>
      <c r="U30" s="408"/>
      <c r="V30" s="408"/>
      <c r="W30" s="409"/>
      <c r="X30" s="3"/>
      <c r="Y30" s="3"/>
      <c r="Z30" s="263"/>
      <c r="AA30" s="263"/>
      <c r="AB30" s="263"/>
      <c r="AC30" s="263"/>
      <c r="AD30" s="263"/>
      <c r="AE30" s="263"/>
      <c r="AF30" s="263"/>
      <c r="AG30" s="263"/>
      <c r="AH30" s="263"/>
      <c r="AI30" s="221"/>
      <c r="AJ30" s="221"/>
      <c r="AK30" s="221"/>
      <c r="AL30" s="221"/>
      <c r="AM30" s="221"/>
      <c r="AN30" s="221"/>
      <c r="AO30" s="221"/>
      <c r="AP30" s="221"/>
      <c r="AQ30" s="221"/>
      <c r="AR30" s="221"/>
      <c r="AS30" s="221"/>
      <c r="AT30" s="221"/>
      <c r="AU30" s="221"/>
      <c r="AV30" s="221"/>
      <c r="AW30" s="221"/>
      <c r="AX30" s="221"/>
      <c r="AY30" s="221"/>
      <c r="AZ30" s="3"/>
      <c r="BA30" s="266"/>
      <c r="BB30" s="266"/>
      <c r="BC30" s="220"/>
      <c r="BD30" s="220"/>
      <c r="BE30" s="220"/>
      <c r="BF30" s="220"/>
      <c r="BG30" s="220"/>
      <c r="BH30" s="220"/>
      <c r="BI30" s="220"/>
      <c r="BJ30" s="220"/>
      <c r="BK30" s="220"/>
      <c r="BL30" s="220"/>
      <c r="BM30" s="220"/>
      <c r="BN30" s="220"/>
      <c r="BO30" s="220"/>
      <c r="BP30" s="220"/>
      <c r="BQ30" s="220"/>
      <c r="BR30" s="220"/>
      <c r="BS30" s="220"/>
      <c r="BT30" s="220"/>
      <c r="BU30" s="220"/>
      <c r="BV30" s="220"/>
      <c r="BW30" s="220"/>
      <c r="BX30" s="220"/>
      <c r="BY30" s="221"/>
      <c r="BZ30" s="221"/>
      <c r="CA30" s="221"/>
      <c r="CB30" s="221"/>
      <c r="CC30" s="221"/>
      <c r="CD30" s="221"/>
      <c r="CE30" s="221"/>
      <c r="CF30" s="221"/>
      <c r="CG30" s="221"/>
      <c r="CH30" s="221"/>
      <c r="CI30" s="221"/>
      <c r="CJ30" s="221"/>
      <c r="CK30" s="221"/>
      <c r="CL30" s="221"/>
      <c r="CM30" s="221"/>
      <c r="CN30" s="221"/>
      <c r="CO30" s="221"/>
      <c r="CP30" s="221"/>
      <c r="CQ30" s="221"/>
      <c r="CR30" s="221"/>
      <c r="CS30" s="221"/>
      <c r="CT30" s="221"/>
      <c r="CU30" s="221"/>
      <c r="CV30" s="221"/>
      <c r="CW30" s="221"/>
      <c r="CX30" s="221"/>
      <c r="CY30" s="221"/>
      <c r="CZ30" s="221"/>
      <c r="DA30" s="221"/>
      <c r="DB30" s="221"/>
      <c r="DC30" s="221"/>
      <c r="DD30" s="221"/>
      <c r="DE30" s="221"/>
      <c r="DF30" s="221"/>
      <c r="DG30" s="221"/>
      <c r="DH30" s="221"/>
      <c r="DI30" s="221"/>
      <c r="DJ30" s="221"/>
    </row>
    <row r="31" spans="1:114" ht="12.75" customHeight="1">
      <c r="A31" s="4" t="s">
        <v>5</v>
      </c>
      <c r="B31" s="407" t="s">
        <v>1069</v>
      </c>
      <c r="C31" s="408"/>
      <c r="D31" s="408"/>
      <c r="E31" s="408"/>
      <c r="F31" s="408"/>
      <c r="G31" s="408"/>
      <c r="H31" s="408"/>
      <c r="I31" s="408"/>
      <c r="J31" s="408"/>
      <c r="K31" s="408"/>
      <c r="L31" s="408"/>
      <c r="M31" s="408"/>
      <c r="N31" s="408"/>
      <c r="O31" s="408"/>
      <c r="P31" s="408"/>
      <c r="Q31" s="408"/>
      <c r="R31" s="408"/>
      <c r="S31" s="408"/>
      <c r="T31" s="408"/>
      <c r="U31" s="408"/>
      <c r="V31" s="408"/>
      <c r="W31" s="409"/>
      <c r="X31" s="3"/>
      <c r="Y31" s="3"/>
      <c r="Z31" s="263"/>
      <c r="AA31" s="263"/>
      <c r="AB31" s="263"/>
      <c r="AC31" s="263"/>
      <c r="AD31" s="263"/>
      <c r="AE31" s="263"/>
      <c r="AF31" s="263"/>
      <c r="AG31" s="263"/>
      <c r="AH31" s="263"/>
      <c r="AI31" s="221"/>
      <c r="AJ31" s="221"/>
      <c r="AK31" s="221"/>
      <c r="AL31" s="221"/>
      <c r="AM31" s="221"/>
      <c r="AN31" s="221"/>
      <c r="AO31" s="221"/>
      <c r="AP31" s="221"/>
      <c r="AQ31" s="221"/>
      <c r="AR31" s="221"/>
      <c r="AS31" s="221"/>
      <c r="AT31" s="221"/>
      <c r="AU31" s="221"/>
      <c r="AV31" s="221"/>
      <c r="AW31" s="221"/>
      <c r="AX31" s="221"/>
      <c r="AY31" s="221"/>
      <c r="AZ31" s="3"/>
      <c r="BA31" s="266"/>
      <c r="BB31" s="266"/>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1"/>
      <c r="BZ31" s="221"/>
      <c r="CA31" s="221"/>
      <c r="CB31" s="221"/>
      <c r="CC31" s="221"/>
      <c r="CD31" s="221"/>
      <c r="CE31" s="221"/>
      <c r="CF31" s="221"/>
      <c r="CG31" s="221"/>
      <c r="CH31" s="221"/>
      <c r="CI31" s="221"/>
      <c r="CJ31" s="221"/>
      <c r="CK31" s="221"/>
      <c r="CL31" s="221"/>
      <c r="CM31" s="221"/>
      <c r="CN31" s="221"/>
      <c r="CO31" s="221"/>
      <c r="CP31" s="221"/>
      <c r="CQ31" s="221"/>
      <c r="CR31" s="221"/>
      <c r="CS31" s="221"/>
      <c r="CT31" s="221"/>
      <c r="CU31" s="221"/>
      <c r="CV31" s="221"/>
      <c r="CW31" s="221"/>
      <c r="CX31" s="221"/>
      <c r="CY31" s="221"/>
      <c r="CZ31" s="221"/>
      <c r="DA31" s="221"/>
      <c r="DB31" s="221"/>
      <c r="DC31" s="221"/>
      <c r="DD31" s="221"/>
      <c r="DE31" s="221"/>
      <c r="DF31" s="221"/>
      <c r="DG31" s="221"/>
      <c r="DH31" s="221"/>
      <c r="DI31" s="221"/>
      <c r="DJ31" s="221"/>
    </row>
    <row r="32" spans="1:114" ht="23.25" customHeight="1" thickBot="1">
      <c r="A32" s="4"/>
      <c r="B32" s="4"/>
      <c r="C32" s="4"/>
      <c r="D32" s="265"/>
      <c r="E32" s="265"/>
      <c r="F32" s="265"/>
      <c r="G32" s="265"/>
      <c r="H32" s="265"/>
      <c r="I32" s="265"/>
      <c r="J32" s="265"/>
      <c r="K32" s="4"/>
      <c r="L32" s="4"/>
      <c r="M32" s="4"/>
      <c r="N32" s="4"/>
      <c r="O32" s="4"/>
      <c r="P32" s="4"/>
      <c r="Q32" s="4"/>
      <c r="R32" s="4"/>
      <c r="S32" s="4"/>
      <c r="T32" s="4"/>
      <c r="U32" s="4"/>
      <c r="V32" s="3"/>
      <c r="W32" s="3"/>
      <c r="X32" s="3"/>
      <c r="Y32" s="3"/>
      <c r="Z32" s="263"/>
      <c r="AA32" s="263"/>
      <c r="AB32" s="263"/>
      <c r="AC32" s="263"/>
      <c r="AD32" s="263"/>
      <c r="AE32" s="263"/>
      <c r="AF32" s="263"/>
      <c r="AG32" s="263"/>
      <c r="AH32" s="263"/>
      <c r="AI32" s="221"/>
      <c r="AJ32" s="221"/>
      <c r="AK32" s="221"/>
      <c r="AL32" s="221"/>
      <c r="AM32" s="221"/>
      <c r="AN32" s="221"/>
      <c r="AO32" s="221"/>
      <c r="AP32" s="221"/>
      <c r="AQ32" s="221"/>
      <c r="AR32" s="221"/>
      <c r="AS32" s="221"/>
      <c r="AT32" s="221"/>
      <c r="AU32" s="221"/>
      <c r="AV32" s="221"/>
      <c r="AW32" s="221"/>
      <c r="AX32" s="221"/>
      <c r="AY32" s="221"/>
      <c r="AZ32" s="267">
        <v>2013</v>
      </c>
      <c r="BA32" s="266"/>
      <c r="BB32" s="266"/>
      <c r="BC32" s="220"/>
      <c r="BD32" s="220"/>
      <c r="BE32" s="220"/>
      <c r="BF32" s="220"/>
      <c r="BG32" s="220"/>
      <c r="BH32" s="220"/>
      <c r="BI32" s="223"/>
      <c r="BJ32" s="223"/>
      <c r="BK32" s="223"/>
      <c r="BL32" s="223"/>
      <c r="BM32" s="223"/>
      <c r="BN32" s="223"/>
      <c r="BO32" s="223"/>
      <c r="BP32" s="223"/>
      <c r="BQ32" s="223"/>
      <c r="BR32" s="223"/>
      <c r="BS32" s="223"/>
      <c r="BT32" s="223"/>
      <c r="BU32" s="223"/>
      <c r="BV32" s="223"/>
      <c r="BW32" s="223"/>
      <c r="BX32" s="223"/>
      <c r="BY32" s="257"/>
      <c r="BZ32" s="257"/>
      <c r="CA32" s="224"/>
      <c r="CB32" s="224"/>
      <c r="CC32" s="224"/>
      <c r="CD32" s="224"/>
      <c r="CE32" s="224"/>
      <c r="CF32" s="224"/>
      <c r="CG32" s="224"/>
      <c r="CH32" s="224"/>
      <c r="CI32" s="224"/>
      <c r="CJ32" s="224"/>
      <c r="CK32" s="224"/>
      <c r="CL32" s="224"/>
      <c r="CM32" s="224"/>
      <c r="CN32" s="224"/>
      <c r="CO32" s="224"/>
      <c r="CP32" s="224"/>
      <c r="CQ32" s="221"/>
      <c r="CR32" s="221"/>
      <c r="CS32" s="221"/>
      <c r="CT32" s="221"/>
      <c r="CU32" s="221"/>
      <c r="CV32" s="221"/>
      <c r="CW32" s="221"/>
      <c r="CX32" s="221"/>
      <c r="CY32" s="221"/>
      <c r="CZ32" s="221"/>
      <c r="DA32" s="221"/>
      <c r="DB32" s="221"/>
      <c r="DC32" s="221"/>
      <c r="DD32" s="221"/>
      <c r="DE32" s="221"/>
      <c r="DF32" s="221"/>
      <c r="DG32" s="221"/>
      <c r="DH32" s="221"/>
      <c r="DI32" s="221"/>
      <c r="DJ32" s="221"/>
    </row>
    <row r="33" spans="1:116" ht="144">
      <c r="A33" s="12" t="s">
        <v>6</v>
      </c>
      <c r="B33" s="13" t="s">
        <v>7</v>
      </c>
      <c r="C33" s="14" t="s">
        <v>8</v>
      </c>
      <c r="D33" s="268" t="s">
        <v>9</v>
      </c>
      <c r="E33" s="268" t="s">
        <v>10</v>
      </c>
      <c r="F33" s="268" t="s">
        <v>11</v>
      </c>
      <c r="G33" s="269" t="s">
        <v>12</v>
      </c>
      <c r="H33" s="269" t="s">
        <v>13</v>
      </c>
      <c r="I33" s="268" t="s">
        <v>14</v>
      </c>
      <c r="J33" s="268" t="s">
        <v>15</v>
      </c>
      <c r="K33" s="270" t="s">
        <v>16</v>
      </c>
      <c r="L33" s="270" t="s">
        <v>17</v>
      </c>
      <c r="M33" s="16" t="s">
        <v>18</v>
      </c>
      <c r="N33" s="16" t="s">
        <v>19</v>
      </c>
      <c r="O33" s="270" t="s">
        <v>20</v>
      </c>
      <c r="P33" s="270" t="s">
        <v>21</v>
      </c>
      <c r="Q33" s="16" t="s">
        <v>22</v>
      </c>
      <c r="R33" s="16" t="s">
        <v>23</v>
      </c>
      <c r="S33" s="270" t="s">
        <v>24</v>
      </c>
      <c r="T33" s="270" t="s">
        <v>25</v>
      </c>
      <c r="U33" s="16" t="s">
        <v>26</v>
      </c>
      <c r="V33" s="18" t="s">
        <v>27</v>
      </c>
      <c r="W33" s="18" t="s">
        <v>28</v>
      </c>
      <c r="X33" s="19" t="s">
        <v>29</v>
      </c>
      <c r="Y33" s="14" t="s">
        <v>30</v>
      </c>
      <c r="Z33" s="268" t="s">
        <v>31</v>
      </c>
      <c r="AA33" s="268" t="s">
        <v>32</v>
      </c>
      <c r="AB33" s="268" t="s">
        <v>33</v>
      </c>
      <c r="AC33" s="269" t="s">
        <v>34</v>
      </c>
      <c r="AD33" s="269" t="s">
        <v>35</v>
      </c>
      <c r="AE33" s="269" t="s">
        <v>36</v>
      </c>
      <c r="AF33" s="269" t="s">
        <v>37</v>
      </c>
      <c r="AG33" s="268" t="s">
        <v>38</v>
      </c>
      <c r="AH33" s="268" t="s">
        <v>39</v>
      </c>
      <c r="AI33" s="270" t="s">
        <v>40</v>
      </c>
      <c r="AJ33" s="270" t="s">
        <v>41</v>
      </c>
      <c r="AK33" s="270" t="s">
        <v>42</v>
      </c>
      <c r="AL33" s="270" t="s">
        <v>43</v>
      </c>
      <c r="AM33" s="16" t="s">
        <v>44</v>
      </c>
      <c r="AN33" s="16" t="s">
        <v>45</v>
      </c>
      <c r="AO33" s="270" t="s">
        <v>46</v>
      </c>
      <c r="AP33" s="270" t="s">
        <v>47</v>
      </c>
      <c r="AQ33" s="270" t="s">
        <v>48</v>
      </c>
      <c r="AR33" s="270" t="s">
        <v>49</v>
      </c>
      <c r="AS33" s="16" t="s">
        <v>50</v>
      </c>
      <c r="AT33" s="16" t="s">
        <v>51</v>
      </c>
      <c r="AU33" s="270" t="s">
        <v>52</v>
      </c>
      <c r="AV33" s="270" t="s">
        <v>53</v>
      </c>
      <c r="AW33" s="270" t="s">
        <v>54</v>
      </c>
      <c r="AX33" s="270" t="s">
        <v>55</v>
      </c>
      <c r="AY33" s="16" t="s">
        <v>56</v>
      </c>
      <c r="AZ33" s="20" t="s">
        <v>57</v>
      </c>
      <c r="BA33" s="271" t="s">
        <v>58</v>
      </c>
      <c r="BB33" s="271" t="s">
        <v>59</v>
      </c>
      <c r="BC33" s="270" t="s">
        <v>60</v>
      </c>
      <c r="BD33" s="270" t="s">
        <v>61</v>
      </c>
      <c r="BE33" s="270" t="s">
        <v>62</v>
      </c>
      <c r="BF33" s="270" t="s">
        <v>63</v>
      </c>
      <c r="BG33" s="270" t="s">
        <v>64</v>
      </c>
      <c r="BH33" s="270" t="s">
        <v>65</v>
      </c>
      <c r="BI33" s="21" t="s">
        <v>66</v>
      </c>
      <c r="BJ33" s="22" t="s">
        <v>67</v>
      </c>
      <c r="BK33" s="21" t="s">
        <v>68</v>
      </c>
      <c r="BL33" s="22" t="s">
        <v>69</v>
      </c>
      <c r="BM33" s="21" t="s">
        <v>70</v>
      </c>
      <c r="BN33" s="22" t="s">
        <v>71</v>
      </c>
      <c r="BO33" s="21" t="s">
        <v>72</v>
      </c>
      <c r="BP33" s="22" t="s">
        <v>73</v>
      </c>
      <c r="BQ33" s="21" t="s">
        <v>74</v>
      </c>
      <c r="BR33" s="22" t="s">
        <v>75</v>
      </c>
      <c r="BS33" s="21" t="s">
        <v>76</v>
      </c>
      <c r="BT33" s="22" t="s">
        <v>77</v>
      </c>
      <c r="BU33" s="21" t="s">
        <v>78</v>
      </c>
      <c r="BV33" s="22" t="s">
        <v>79</v>
      </c>
      <c r="BW33" s="21" t="s">
        <v>80</v>
      </c>
      <c r="BX33" s="22" t="s">
        <v>81</v>
      </c>
      <c r="BY33" s="23" t="s">
        <v>82</v>
      </c>
      <c r="BZ33" s="24" t="s">
        <v>83</v>
      </c>
      <c r="CA33" s="21" t="s">
        <v>84</v>
      </c>
      <c r="CB33" s="22" t="s">
        <v>85</v>
      </c>
      <c r="CC33" s="21" t="s">
        <v>86</v>
      </c>
      <c r="CD33" s="22" t="s">
        <v>87</v>
      </c>
      <c r="CE33" s="21" t="s">
        <v>88</v>
      </c>
      <c r="CF33" s="22" t="s">
        <v>89</v>
      </c>
      <c r="CG33" s="21" t="s">
        <v>90</v>
      </c>
      <c r="CH33" s="22" t="s">
        <v>91</v>
      </c>
      <c r="CI33" s="21" t="s">
        <v>92</v>
      </c>
      <c r="CJ33" s="22" t="s">
        <v>93</v>
      </c>
      <c r="CK33" s="21" t="s">
        <v>94</v>
      </c>
      <c r="CL33" s="22" t="s">
        <v>95</v>
      </c>
      <c r="CM33" s="21" t="s">
        <v>96</v>
      </c>
      <c r="CN33" s="22" t="s">
        <v>97</v>
      </c>
      <c r="CO33" s="23" t="s">
        <v>98</v>
      </c>
      <c r="CP33" s="24" t="s">
        <v>99</v>
      </c>
      <c r="CQ33" s="21" t="s">
        <v>100</v>
      </c>
      <c r="CR33" s="22" t="s">
        <v>101</v>
      </c>
      <c r="CS33" s="21" t="s">
        <v>102</v>
      </c>
      <c r="CT33" s="22" t="s">
        <v>103</v>
      </c>
      <c r="CU33" s="21" t="s">
        <v>104</v>
      </c>
      <c r="CV33" s="22" t="s">
        <v>105</v>
      </c>
      <c r="CW33" s="21" t="s">
        <v>106</v>
      </c>
      <c r="CX33" s="22" t="s">
        <v>107</v>
      </c>
      <c r="CY33" s="21" t="s">
        <v>108</v>
      </c>
      <c r="CZ33" s="22" t="s">
        <v>109</v>
      </c>
      <c r="DA33" s="21" t="s">
        <v>110</v>
      </c>
      <c r="DB33" s="22" t="s">
        <v>111</v>
      </c>
      <c r="DC33" s="21" t="s">
        <v>112</v>
      </c>
      <c r="DD33" s="22" t="s">
        <v>113</v>
      </c>
      <c r="DE33" s="23" t="s">
        <v>114</v>
      </c>
      <c r="DF33" s="24" t="s">
        <v>115</v>
      </c>
      <c r="DG33" s="25" t="s">
        <v>116</v>
      </c>
      <c r="DH33" s="25" t="s">
        <v>117</v>
      </c>
      <c r="DI33" s="25" t="s">
        <v>118</v>
      </c>
      <c r="DJ33" s="26" t="s">
        <v>119</v>
      </c>
      <c r="DK33" s="26" t="s">
        <v>120</v>
      </c>
      <c r="DL33" s="27" t="s">
        <v>121</v>
      </c>
    </row>
    <row r="34" spans="1:116" ht="60">
      <c r="A34" s="272" t="s">
        <v>1070</v>
      </c>
      <c r="B34" s="28" t="s">
        <v>1071</v>
      </c>
      <c r="C34" s="28"/>
      <c r="D34" s="273">
        <v>557.84</v>
      </c>
      <c r="E34" s="273">
        <v>20</v>
      </c>
      <c r="F34" s="273"/>
      <c r="G34" s="274"/>
      <c r="H34" s="274"/>
      <c r="I34" s="274"/>
      <c r="J34" s="273">
        <v>5</v>
      </c>
      <c r="K34" s="275"/>
      <c r="L34" s="275"/>
      <c r="M34" s="276"/>
      <c r="N34" s="277"/>
      <c r="O34" s="276"/>
      <c r="P34" s="276"/>
      <c r="Q34" s="276"/>
      <c r="R34" s="277"/>
      <c r="S34" s="276"/>
      <c r="T34" s="276"/>
      <c r="U34" s="276"/>
      <c r="V34" s="28" t="s">
        <v>1042</v>
      </c>
      <c r="W34" s="28" t="s">
        <v>1072</v>
      </c>
      <c r="X34" s="238" t="s">
        <v>1073</v>
      </c>
      <c r="Y34" s="28"/>
      <c r="Z34" s="273">
        <v>0</v>
      </c>
      <c r="AA34" s="273">
        <v>3</v>
      </c>
      <c r="AB34" s="273"/>
      <c r="AC34" s="278"/>
      <c r="AD34" s="278"/>
      <c r="AE34" s="278"/>
      <c r="AF34" s="278"/>
      <c r="AG34" s="279"/>
      <c r="AH34" s="273">
        <v>1</v>
      </c>
      <c r="AI34" s="276"/>
      <c r="AJ34" s="276"/>
      <c r="AK34" s="276"/>
      <c r="AL34" s="276"/>
      <c r="AM34" s="280">
        <f>SUM(AI34:AL34)/AH34</f>
        <v>0</v>
      </c>
      <c r="AN34" s="281">
        <v>1</v>
      </c>
      <c r="AO34" s="276"/>
      <c r="AP34" s="276"/>
      <c r="AQ34" s="276"/>
      <c r="AR34" s="276"/>
      <c r="AS34" s="282"/>
      <c r="AT34" s="281"/>
      <c r="AU34" s="276"/>
      <c r="AV34" s="276"/>
      <c r="AW34" s="276"/>
      <c r="AX34" s="276"/>
      <c r="AY34" s="282"/>
      <c r="AZ34" s="283">
        <f>SUM(AI34:AL34)</f>
        <v>0</v>
      </c>
      <c r="BA34" s="276"/>
      <c r="BB34" s="276"/>
      <c r="BC34" s="276"/>
      <c r="BD34" s="276"/>
      <c r="BE34" s="276"/>
      <c r="BF34" s="276"/>
      <c r="BG34" s="276"/>
      <c r="BH34" s="276"/>
      <c r="BI34" s="276"/>
      <c r="BJ34" s="276"/>
      <c r="BK34" s="276"/>
      <c r="BL34" s="276"/>
      <c r="BM34" s="276"/>
      <c r="BN34" s="276"/>
      <c r="BO34" s="276"/>
      <c r="BP34" s="276"/>
      <c r="BQ34" s="276"/>
      <c r="BR34" s="276"/>
      <c r="BS34" s="276"/>
      <c r="BT34" s="276"/>
      <c r="BU34" s="276"/>
      <c r="BV34" s="276"/>
      <c r="BW34" s="276"/>
      <c r="BX34" s="276"/>
      <c r="BY34" s="276">
        <f>+BW34+BU34+BS34+BQ34+BO34+BM34+BK34+BI34</f>
        <v>0</v>
      </c>
      <c r="BZ34" s="276">
        <f>SUM(BX34,BV34,BT34,BR34,BP34,BN34,BL34,BJ34)</f>
        <v>0</v>
      </c>
      <c r="CA34" s="276"/>
      <c r="CB34" s="276"/>
      <c r="CC34" s="276"/>
      <c r="CD34" s="276"/>
      <c r="CE34" s="276"/>
      <c r="CF34" s="276"/>
      <c r="CG34" s="276"/>
      <c r="CH34" s="276"/>
      <c r="CI34" s="276"/>
      <c r="CJ34" s="276"/>
      <c r="CK34" s="276"/>
      <c r="CL34" s="276"/>
      <c r="CM34" s="276"/>
      <c r="CN34" s="276"/>
      <c r="CO34" s="276">
        <f>SUM(CA34,CC34,CE34,CG34,CI34,CK34,CM34)</f>
        <v>0</v>
      </c>
      <c r="CP34" s="276"/>
      <c r="CQ34" s="276"/>
      <c r="CR34" s="276"/>
      <c r="CS34" s="276"/>
      <c r="CT34" s="276"/>
      <c r="CU34" s="276"/>
      <c r="CV34" s="276"/>
      <c r="CW34" s="276"/>
      <c r="CX34" s="276"/>
      <c r="CY34" s="276"/>
      <c r="CZ34" s="276"/>
      <c r="DA34" s="276"/>
      <c r="DB34" s="276"/>
      <c r="DC34" s="276"/>
      <c r="DD34" s="276"/>
      <c r="DE34" s="276"/>
      <c r="DF34" s="276"/>
      <c r="DG34" s="276"/>
      <c r="DH34" s="284" t="s">
        <v>1006</v>
      </c>
      <c r="DI34" s="284" t="s">
        <v>1009</v>
      </c>
      <c r="DJ34" s="276"/>
      <c r="DK34" s="276"/>
      <c r="DL34" s="285"/>
    </row>
    <row r="35" spans="1:116" ht="144">
      <c r="A35" s="272" t="s">
        <v>1070</v>
      </c>
      <c r="B35" s="28" t="s">
        <v>1071</v>
      </c>
      <c r="C35" s="28"/>
      <c r="D35" s="273">
        <v>557.84</v>
      </c>
      <c r="E35" s="273">
        <v>20</v>
      </c>
      <c r="F35" s="273"/>
      <c r="G35" s="274"/>
      <c r="H35" s="274"/>
      <c r="I35" s="274"/>
      <c r="J35" s="273">
        <v>5</v>
      </c>
      <c r="K35" s="275"/>
      <c r="L35" s="275"/>
      <c r="M35" s="276"/>
      <c r="N35" s="277"/>
      <c r="O35" s="276"/>
      <c r="P35" s="276"/>
      <c r="Q35" s="276"/>
      <c r="R35" s="277"/>
      <c r="S35" s="276"/>
      <c r="T35" s="276"/>
      <c r="U35" s="276"/>
      <c r="V35" s="28" t="s">
        <v>1042</v>
      </c>
      <c r="W35" s="28" t="s">
        <v>1074</v>
      </c>
      <c r="X35" s="238" t="s">
        <v>1075</v>
      </c>
      <c r="Y35" s="28"/>
      <c r="Z35" s="273">
        <v>0</v>
      </c>
      <c r="AA35" s="273">
        <v>1</v>
      </c>
      <c r="AB35" s="273"/>
      <c r="AC35" s="278"/>
      <c r="AD35" s="278"/>
      <c r="AE35" s="278"/>
      <c r="AF35" s="278"/>
      <c r="AG35" s="279"/>
      <c r="AH35" s="273">
        <v>1</v>
      </c>
      <c r="AI35" s="276"/>
      <c r="AJ35" s="276"/>
      <c r="AK35" s="276"/>
      <c r="AL35" s="276"/>
      <c r="AM35" s="280">
        <f>SUM(AI35:AL35)/AH35</f>
        <v>0</v>
      </c>
      <c r="AN35" s="281">
        <v>1</v>
      </c>
      <c r="AO35" s="276"/>
      <c r="AP35" s="276"/>
      <c r="AQ35" s="276"/>
      <c r="AR35" s="276"/>
      <c r="AS35" s="282"/>
      <c r="AT35" s="281"/>
      <c r="AU35" s="276"/>
      <c r="AV35" s="276"/>
      <c r="AW35" s="276"/>
      <c r="AX35" s="276"/>
      <c r="AY35" s="282"/>
      <c r="AZ35" s="283">
        <f>SUM(AI35:AL35)</f>
        <v>0</v>
      </c>
      <c r="BA35" s="276"/>
      <c r="BB35" s="276"/>
      <c r="BC35" s="276"/>
      <c r="BD35" s="276"/>
      <c r="BE35" s="276"/>
      <c r="BF35" s="276"/>
      <c r="BG35" s="276"/>
      <c r="BH35" s="276"/>
      <c r="BI35" s="276"/>
      <c r="BJ35" s="276"/>
      <c r="BK35" s="276"/>
      <c r="BL35" s="276"/>
      <c r="BM35" s="276"/>
      <c r="BN35" s="276"/>
      <c r="BO35" s="276"/>
      <c r="BP35" s="276"/>
      <c r="BQ35" s="276"/>
      <c r="BR35" s="276"/>
      <c r="BS35" s="276"/>
      <c r="BT35" s="276"/>
      <c r="BU35" s="276"/>
      <c r="BV35" s="276"/>
      <c r="BW35" s="276"/>
      <c r="BX35" s="276"/>
      <c r="BY35" s="276">
        <f>+BW35+BU35+BS35+BQ35+BO35+BM35+BK35+BI35</f>
        <v>0</v>
      </c>
      <c r="BZ35" s="276">
        <f>SUM(BX35,BV35,BT35,BR35,BP35,BN35,BL35,BJ35)</f>
        <v>0</v>
      </c>
      <c r="CA35" s="276"/>
      <c r="CB35" s="276"/>
      <c r="CC35" s="276"/>
      <c r="CD35" s="276"/>
      <c r="CE35" s="276"/>
      <c r="CF35" s="276"/>
      <c r="CG35" s="276"/>
      <c r="CH35" s="276"/>
      <c r="CI35" s="276"/>
      <c r="CJ35" s="276"/>
      <c r="CK35" s="276"/>
      <c r="CL35" s="276"/>
      <c r="CM35" s="276"/>
      <c r="CN35" s="276"/>
      <c r="CO35" s="276">
        <f>SUM(CA35,CC35,CE35,CG35,CI35,CK35,CM35)</f>
        <v>0</v>
      </c>
      <c r="CP35" s="276"/>
      <c r="CQ35" s="276"/>
      <c r="CR35" s="276"/>
      <c r="CS35" s="276"/>
      <c r="CT35" s="276"/>
      <c r="CU35" s="276"/>
      <c r="CV35" s="276"/>
      <c r="CW35" s="276"/>
      <c r="CX35" s="276"/>
      <c r="CY35" s="276"/>
      <c r="CZ35" s="276"/>
      <c r="DA35" s="276"/>
      <c r="DB35" s="276"/>
      <c r="DC35" s="276"/>
      <c r="DD35" s="276"/>
      <c r="DE35" s="276"/>
      <c r="DF35" s="276"/>
      <c r="DG35" s="276"/>
      <c r="DH35" s="284" t="s">
        <v>1006</v>
      </c>
      <c r="DI35" s="284" t="s">
        <v>1009</v>
      </c>
      <c r="DJ35" s="276"/>
      <c r="DK35" s="276"/>
      <c r="DL35" s="285"/>
    </row>
    <row r="36" spans="1:116" ht="75" customHeight="1">
      <c r="A36" s="272" t="s">
        <v>1070</v>
      </c>
      <c r="B36" s="28" t="s">
        <v>1071</v>
      </c>
      <c r="C36" s="28"/>
      <c r="D36" s="273">
        <v>557.84</v>
      </c>
      <c r="E36" s="273">
        <v>20</v>
      </c>
      <c r="F36" s="273"/>
      <c r="G36" s="274"/>
      <c r="H36" s="274"/>
      <c r="I36" s="274"/>
      <c r="J36" s="273">
        <v>5</v>
      </c>
      <c r="K36" s="275"/>
      <c r="L36" s="275"/>
      <c r="M36" s="276"/>
      <c r="N36" s="277"/>
      <c r="O36" s="276"/>
      <c r="P36" s="276"/>
      <c r="Q36" s="276"/>
      <c r="R36" s="277"/>
      <c r="S36" s="276"/>
      <c r="T36" s="276"/>
      <c r="U36" s="276"/>
      <c r="V36" s="28" t="s">
        <v>1039</v>
      </c>
      <c r="W36" s="28" t="s">
        <v>1076</v>
      </c>
      <c r="X36" s="238" t="s">
        <v>1075</v>
      </c>
      <c r="Y36" s="28"/>
      <c r="Z36" s="273">
        <v>0</v>
      </c>
      <c r="AA36" s="273">
        <v>1</v>
      </c>
      <c r="AB36" s="273"/>
      <c r="AC36" s="278"/>
      <c r="AD36" s="278"/>
      <c r="AE36" s="278"/>
      <c r="AF36" s="278"/>
      <c r="AG36" s="279"/>
      <c r="AH36" s="273">
        <v>1</v>
      </c>
      <c r="AI36" s="276"/>
      <c r="AJ36" s="276"/>
      <c r="AK36" s="276"/>
      <c r="AL36" s="276"/>
      <c r="AM36" s="280">
        <f>SUM(AI36:AL36)/AH36</f>
        <v>0</v>
      </c>
      <c r="AN36" s="281">
        <v>1</v>
      </c>
      <c r="AO36" s="276"/>
      <c r="AP36" s="276"/>
      <c r="AQ36" s="276"/>
      <c r="AR36" s="276"/>
      <c r="AS36" s="282"/>
      <c r="AT36" s="281"/>
      <c r="AU36" s="276"/>
      <c r="AV36" s="276"/>
      <c r="AW36" s="276"/>
      <c r="AX36" s="276"/>
      <c r="AY36" s="282"/>
      <c r="AZ36" s="283">
        <f>SUM(AI36:AL36)</f>
        <v>0</v>
      </c>
      <c r="BA36" s="276"/>
      <c r="BB36" s="276"/>
      <c r="BC36" s="276"/>
      <c r="BD36" s="276"/>
      <c r="BE36" s="276"/>
      <c r="BF36" s="276"/>
      <c r="BG36" s="276"/>
      <c r="BH36" s="276"/>
      <c r="BI36" s="276"/>
      <c r="BJ36" s="276"/>
      <c r="BK36" s="276"/>
      <c r="BL36" s="276"/>
      <c r="BM36" s="276"/>
      <c r="BN36" s="276"/>
      <c r="BO36" s="276"/>
      <c r="BP36" s="276"/>
      <c r="BQ36" s="276"/>
      <c r="BR36" s="276"/>
      <c r="BS36" s="276"/>
      <c r="BT36" s="276"/>
      <c r="BU36" s="276"/>
      <c r="BV36" s="276"/>
      <c r="BW36" s="276"/>
      <c r="BX36" s="276"/>
      <c r="BY36" s="276">
        <f>+BW36+BU36+BS36+BQ36+BO36+BM36+BK36+BI36</f>
        <v>0</v>
      </c>
      <c r="BZ36" s="276">
        <f>SUM(BX36,BV36,BT36,BR36,BP36,BN36,BL36,BJ36)</f>
        <v>0</v>
      </c>
      <c r="CA36" s="276"/>
      <c r="CB36" s="276"/>
      <c r="CC36" s="276"/>
      <c r="CD36" s="276"/>
      <c r="CE36" s="276"/>
      <c r="CF36" s="276"/>
      <c r="CG36" s="276"/>
      <c r="CH36" s="276"/>
      <c r="CI36" s="276"/>
      <c r="CJ36" s="276"/>
      <c r="CK36" s="276"/>
      <c r="CL36" s="276"/>
      <c r="CM36" s="276"/>
      <c r="CN36" s="276"/>
      <c r="CO36" s="276">
        <f>SUM(CA36,CC36,CE36,CG36,CI36,CK36,CM36)</f>
        <v>0</v>
      </c>
      <c r="CP36" s="276"/>
      <c r="CQ36" s="276"/>
      <c r="CR36" s="276"/>
      <c r="CS36" s="276"/>
      <c r="CT36" s="276"/>
      <c r="CU36" s="276"/>
      <c r="CV36" s="276"/>
      <c r="CW36" s="276"/>
      <c r="CX36" s="276"/>
      <c r="CY36" s="276"/>
      <c r="CZ36" s="276"/>
      <c r="DA36" s="276"/>
      <c r="DB36" s="276"/>
      <c r="DC36" s="276"/>
      <c r="DD36" s="276"/>
      <c r="DE36" s="276"/>
      <c r="DF36" s="276"/>
      <c r="DG36" s="276"/>
      <c r="DH36" s="284" t="s">
        <v>1006</v>
      </c>
      <c r="DI36" s="284" t="s">
        <v>1009</v>
      </c>
      <c r="DJ36" s="276"/>
      <c r="DK36" s="276"/>
      <c r="DL36" s="285"/>
    </row>
    <row r="37" spans="1:116" ht="75" customHeight="1">
      <c r="A37" s="272" t="s">
        <v>1070</v>
      </c>
      <c r="B37" s="28" t="s">
        <v>1071</v>
      </c>
      <c r="C37" s="28"/>
      <c r="D37" s="273">
        <v>557.84</v>
      </c>
      <c r="E37" s="273">
        <v>20</v>
      </c>
      <c r="F37" s="273"/>
      <c r="G37" s="274"/>
      <c r="H37" s="274"/>
      <c r="I37" s="274"/>
      <c r="J37" s="273">
        <v>5</v>
      </c>
      <c r="K37" s="275"/>
      <c r="L37" s="275"/>
      <c r="M37" s="276"/>
      <c r="N37" s="277"/>
      <c r="O37" s="276"/>
      <c r="P37" s="276"/>
      <c r="Q37" s="276"/>
      <c r="R37" s="277"/>
      <c r="S37" s="276"/>
      <c r="T37" s="276"/>
      <c r="U37" s="276"/>
      <c r="V37" s="28" t="s">
        <v>1039</v>
      </c>
      <c r="W37" s="28" t="s">
        <v>1077</v>
      </c>
      <c r="X37" s="238" t="s">
        <v>1078</v>
      </c>
      <c r="Y37" s="28"/>
      <c r="Z37" s="273">
        <v>0</v>
      </c>
      <c r="AA37" s="273">
        <v>4</v>
      </c>
      <c r="AB37" s="273"/>
      <c r="AC37" s="278"/>
      <c r="AD37" s="278"/>
      <c r="AE37" s="278"/>
      <c r="AF37" s="278"/>
      <c r="AG37" s="279"/>
      <c r="AH37" s="273">
        <v>1</v>
      </c>
      <c r="AI37" s="276"/>
      <c r="AJ37" s="276"/>
      <c r="AK37" s="276"/>
      <c r="AL37" s="276"/>
      <c r="AM37" s="280">
        <f>SUM(AI37:AL37)/AH37</f>
        <v>0</v>
      </c>
      <c r="AN37" s="281">
        <v>1</v>
      </c>
      <c r="AO37" s="276"/>
      <c r="AP37" s="276"/>
      <c r="AQ37" s="276"/>
      <c r="AR37" s="276"/>
      <c r="AS37" s="282"/>
      <c r="AT37" s="281"/>
      <c r="AU37" s="276"/>
      <c r="AV37" s="276"/>
      <c r="AW37" s="276"/>
      <c r="AX37" s="276"/>
      <c r="AY37" s="282"/>
      <c r="AZ37" s="283">
        <f>SUM(AI37:AL37)</f>
        <v>0</v>
      </c>
      <c r="BA37" s="276"/>
      <c r="BB37" s="276"/>
      <c r="BC37" s="276"/>
      <c r="BD37" s="276"/>
      <c r="BE37" s="276"/>
      <c r="BF37" s="276"/>
      <c r="BG37" s="276"/>
      <c r="BH37" s="276"/>
      <c r="BI37" s="276"/>
      <c r="BJ37" s="276"/>
      <c r="BK37" s="276"/>
      <c r="BL37" s="276"/>
      <c r="BM37" s="276"/>
      <c r="BN37" s="276"/>
      <c r="BO37" s="276"/>
      <c r="BP37" s="276"/>
      <c r="BQ37" s="276"/>
      <c r="BR37" s="276"/>
      <c r="BS37" s="276"/>
      <c r="BT37" s="276"/>
      <c r="BU37" s="276"/>
      <c r="BV37" s="276"/>
      <c r="BW37" s="276"/>
      <c r="BX37" s="276"/>
      <c r="BY37" s="276">
        <f>+BW37+BU37+BS37+BQ37+BO37+BM37+BK37+BI37</f>
        <v>0</v>
      </c>
      <c r="BZ37" s="276">
        <f>SUM(BX37,BV37,BT37,BR37,BP37,BN37,BL37,BJ37)</f>
        <v>0</v>
      </c>
      <c r="CA37" s="276"/>
      <c r="CB37" s="276"/>
      <c r="CC37" s="276"/>
      <c r="CD37" s="276"/>
      <c r="CE37" s="276"/>
      <c r="CF37" s="276"/>
      <c r="CG37" s="276"/>
      <c r="CH37" s="276"/>
      <c r="CI37" s="276"/>
      <c r="CJ37" s="276"/>
      <c r="CK37" s="276"/>
      <c r="CL37" s="276"/>
      <c r="CM37" s="276"/>
      <c r="CN37" s="276"/>
      <c r="CO37" s="276">
        <f>SUM(CA37,CC37,CE37,CG37,CI37,CK37,CM37)</f>
        <v>0</v>
      </c>
      <c r="CP37" s="276"/>
      <c r="CQ37" s="276"/>
      <c r="CR37" s="276"/>
      <c r="CS37" s="276"/>
      <c r="CT37" s="276"/>
      <c r="CU37" s="276"/>
      <c r="CV37" s="276"/>
      <c r="CW37" s="276"/>
      <c r="CX37" s="276"/>
      <c r="CY37" s="276"/>
      <c r="CZ37" s="276"/>
      <c r="DA37" s="276"/>
      <c r="DB37" s="276"/>
      <c r="DC37" s="276"/>
      <c r="DD37" s="276"/>
      <c r="DE37" s="276"/>
      <c r="DF37" s="276"/>
      <c r="DG37" s="276"/>
      <c r="DH37" s="284" t="s">
        <v>1006</v>
      </c>
      <c r="DI37" s="284" t="s">
        <v>1009</v>
      </c>
      <c r="DJ37" s="276"/>
      <c r="DK37" s="276"/>
      <c r="DL37" s="285"/>
    </row>
    <row r="38" spans="79:115" s="286" customFormat="1" ht="12">
      <c r="CA38" s="288"/>
      <c r="CB38" s="288"/>
      <c r="CC38" s="288"/>
      <c r="CD38" s="288"/>
      <c r="CE38" s="288"/>
      <c r="CF38" s="288"/>
      <c r="CG38" s="288"/>
      <c r="CH38" s="288"/>
      <c r="CI38" s="288"/>
      <c r="CJ38" s="288"/>
      <c r="CK38" s="288"/>
      <c r="CL38" s="288"/>
      <c r="CM38" s="288"/>
      <c r="CN38" s="288"/>
      <c r="CO38" s="288"/>
      <c r="CP38" s="288"/>
      <c r="CQ38" s="288"/>
      <c r="CR38" s="288"/>
      <c r="CS38" s="288"/>
      <c r="CT38" s="288"/>
      <c r="CU38" s="288"/>
      <c r="CV38" s="288"/>
      <c r="CW38" s="288"/>
      <c r="CX38" s="288"/>
      <c r="CY38" s="288"/>
      <c r="CZ38" s="288"/>
      <c r="DA38" s="288"/>
      <c r="DB38" s="288"/>
      <c r="DC38" s="288"/>
      <c r="DD38" s="288"/>
      <c r="DE38" s="288"/>
      <c r="DF38" s="288"/>
      <c r="DG38" s="288"/>
      <c r="DH38" s="288"/>
      <c r="DI38" s="288"/>
      <c r="DJ38" s="288"/>
      <c r="DK38" s="288"/>
    </row>
    <row r="39" spans="1:114" ht="12" customHeight="1">
      <c r="A39" s="4" t="s">
        <v>2</v>
      </c>
      <c r="B39" s="407" t="s">
        <v>1034</v>
      </c>
      <c r="C39" s="408"/>
      <c r="D39" s="408"/>
      <c r="E39" s="408"/>
      <c r="F39" s="408"/>
      <c r="G39" s="408"/>
      <c r="H39" s="408"/>
      <c r="I39" s="408"/>
      <c r="J39" s="408"/>
      <c r="K39" s="408"/>
      <c r="L39" s="408"/>
      <c r="M39" s="408"/>
      <c r="N39" s="408"/>
      <c r="O39" s="408"/>
      <c r="P39" s="408"/>
      <c r="Q39" s="408"/>
      <c r="R39" s="408"/>
      <c r="S39" s="408"/>
      <c r="T39" s="408"/>
      <c r="U39" s="408"/>
      <c r="V39" s="408"/>
      <c r="W39" s="409"/>
      <c r="X39" s="3"/>
      <c r="Y39" s="3"/>
      <c r="Z39" s="263"/>
      <c r="AA39" s="263"/>
      <c r="AB39" s="263"/>
      <c r="AC39" s="263"/>
      <c r="AD39" s="263"/>
      <c r="AE39" s="263"/>
      <c r="AF39" s="263"/>
      <c r="AG39" s="263"/>
      <c r="AH39" s="263"/>
      <c r="AI39" s="221"/>
      <c r="AJ39" s="221"/>
      <c r="AK39" s="221"/>
      <c r="AL39" s="221"/>
      <c r="AM39" s="221"/>
      <c r="AN39" s="221"/>
      <c r="AO39" s="221"/>
      <c r="AP39" s="221"/>
      <c r="AQ39" s="221"/>
      <c r="AR39" s="221"/>
      <c r="AS39" s="221"/>
      <c r="AT39" s="221"/>
      <c r="AU39" s="221"/>
      <c r="AV39" s="221"/>
      <c r="AW39" s="221"/>
      <c r="AX39" s="221"/>
      <c r="AY39" s="221"/>
      <c r="AZ39" s="216">
        <v>2014</v>
      </c>
      <c r="BA39" s="220"/>
      <c r="BB39" s="220"/>
      <c r="BC39" s="220"/>
      <c r="BD39" s="220"/>
      <c r="BE39" s="220"/>
      <c r="BF39" s="220"/>
      <c r="BG39" s="220"/>
      <c r="BH39" s="220"/>
      <c r="BI39" s="217"/>
      <c r="BJ39" s="217"/>
      <c r="BK39" s="217"/>
      <c r="BL39" s="217"/>
      <c r="BM39" s="217"/>
      <c r="BN39" s="217"/>
      <c r="BO39" s="217"/>
      <c r="BP39" s="217"/>
      <c r="BQ39" s="217"/>
      <c r="BR39" s="217"/>
      <c r="BS39" s="217"/>
      <c r="BT39" s="217"/>
      <c r="BU39" s="217"/>
      <c r="BV39" s="217"/>
      <c r="BW39" s="217"/>
      <c r="BX39" s="217"/>
      <c r="BY39" s="217"/>
      <c r="BZ39" s="217"/>
      <c r="CA39" s="217"/>
      <c r="CB39" s="217"/>
      <c r="CC39" s="217"/>
      <c r="CD39" s="217"/>
      <c r="CE39" s="217"/>
      <c r="CF39" s="217"/>
      <c r="CG39" s="217"/>
      <c r="CH39" s="217"/>
      <c r="CI39" s="217"/>
      <c r="CJ39" s="217"/>
      <c r="CK39" s="217"/>
      <c r="CL39" s="217"/>
      <c r="CM39" s="217"/>
      <c r="CN39" s="217"/>
      <c r="CO39" s="217"/>
      <c r="CP39" s="217"/>
      <c r="CQ39" s="217"/>
      <c r="CR39" s="217"/>
      <c r="CS39" s="217"/>
      <c r="CT39" s="217"/>
      <c r="CU39" s="217"/>
      <c r="CV39" s="217"/>
      <c r="CW39" s="217"/>
      <c r="CX39" s="217"/>
      <c r="CY39" s="217"/>
      <c r="CZ39" s="217"/>
      <c r="DA39" s="217"/>
      <c r="DB39" s="217"/>
      <c r="DC39" s="217"/>
      <c r="DD39" s="217"/>
      <c r="DE39" s="217"/>
      <c r="DF39" s="217"/>
      <c r="DG39" s="217"/>
      <c r="DH39" s="217"/>
      <c r="DI39" s="217"/>
      <c r="DJ39" s="264"/>
    </row>
    <row r="40" spans="1:114" ht="12" customHeight="1">
      <c r="A40" s="5" t="s">
        <v>3</v>
      </c>
      <c r="B40" s="407" t="s">
        <v>1035</v>
      </c>
      <c r="C40" s="408"/>
      <c r="D40" s="408"/>
      <c r="E40" s="408"/>
      <c r="F40" s="408"/>
      <c r="G40" s="408"/>
      <c r="H40" s="408"/>
      <c r="I40" s="408"/>
      <c r="J40" s="408"/>
      <c r="K40" s="408"/>
      <c r="L40" s="408"/>
      <c r="M40" s="408"/>
      <c r="N40" s="408"/>
      <c r="O40" s="408"/>
      <c r="P40" s="408"/>
      <c r="Q40" s="408"/>
      <c r="R40" s="408"/>
      <c r="S40" s="408"/>
      <c r="T40" s="408"/>
      <c r="U40" s="408"/>
      <c r="V40" s="408"/>
      <c r="W40" s="409"/>
      <c r="X40" s="4"/>
      <c r="Y40" s="4"/>
      <c r="Z40" s="265"/>
      <c r="AA40" s="265"/>
      <c r="AB40" s="265"/>
      <c r="AC40" s="265"/>
      <c r="AD40" s="265"/>
      <c r="AE40" s="265"/>
      <c r="AF40" s="265"/>
      <c r="AG40" s="265"/>
      <c r="AH40" s="265"/>
      <c r="AI40" s="220"/>
      <c r="AJ40" s="220"/>
      <c r="AK40" s="220"/>
      <c r="AL40" s="220"/>
      <c r="AM40" s="220"/>
      <c r="AN40" s="220"/>
      <c r="AO40" s="220"/>
      <c r="AP40" s="220"/>
      <c r="AQ40" s="220"/>
      <c r="AR40" s="220"/>
      <c r="AS40" s="220"/>
      <c r="AT40" s="220"/>
      <c r="AU40" s="220"/>
      <c r="AV40" s="220"/>
      <c r="AW40" s="220"/>
      <c r="AX40" s="220"/>
      <c r="AY40" s="220"/>
      <c r="AZ40" s="219">
        <v>2015</v>
      </c>
      <c r="BA40" s="220"/>
      <c r="BB40" s="220"/>
      <c r="BC40" s="220"/>
      <c r="BD40" s="220"/>
      <c r="BE40" s="220"/>
      <c r="BF40" s="220"/>
      <c r="BG40" s="220"/>
      <c r="BH40" s="220"/>
      <c r="BI40" s="217"/>
      <c r="BJ40" s="217"/>
      <c r="BK40" s="217"/>
      <c r="BL40" s="217"/>
      <c r="BM40" s="217"/>
      <c r="BN40" s="217"/>
      <c r="BO40" s="217"/>
      <c r="BP40" s="217"/>
      <c r="BQ40" s="217"/>
      <c r="BR40" s="217"/>
      <c r="BS40" s="217"/>
      <c r="BT40" s="217"/>
      <c r="BU40" s="217"/>
      <c r="BV40" s="217"/>
      <c r="BW40" s="217"/>
      <c r="BX40" s="217"/>
      <c r="BY40" s="217"/>
      <c r="BZ40" s="217"/>
      <c r="CA40" s="217"/>
      <c r="CB40" s="217"/>
      <c r="CC40" s="217"/>
      <c r="CD40" s="217"/>
      <c r="CE40" s="217"/>
      <c r="CF40" s="217"/>
      <c r="CG40" s="217"/>
      <c r="CH40" s="217"/>
      <c r="CI40" s="217"/>
      <c r="CJ40" s="217"/>
      <c r="CK40" s="217"/>
      <c r="CL40" s="217"/>
      <c r="CM40" s="217"/>
      <c r="CN40" s="217"/>
      <c r="CO40" s="217"/>
      <c r="CP40" s="217"/>
      <c r="CQ40" s="217"/>
      <c r="CR40" s="217"/>
      <c r="CS40" s="217"/>
      <c r="CT40" s="217"/>
      <c r="CU40" s="217"/>
      <c r="CV40" s="217"/>
      <c r="CW40" s="217"/>
      <c r="CX40" s="217"/>
      <c r="CY40" s="217"/>
      <c r="CZ40" s="217"/>
      <c r="DA40" s="217"/>
      <c r="DB40" s="217"/>
      <c r="DC40" s="217"/>
      <c r="DD40" s="217"/>
      <c r="DE40" s="217"/>
      <c r="DF40" s="217"/>
      <c r="DG40" s="217"/>
      <c r="DH40" s="217"/>
      <c r="DI40" s="217"/>
      <c r="DJ40" s="264"/>
    </row>
    <row r="41" spans="1:114" ht="12.75" customHeight="1">
      <c r="A41" s="4" t="s">
        <v>4</v>
      </c>
      <c r="B41" s="407" t="s">
        <v>1036</v>
      </c>
      <c r="C41" s="408"/>
      <c r="D41" s="408"/>
      <c r="E41" s="408"/>
      <c r="F41" s="408"/>
      <c r="G41" s="408"/>
      <c r="H41" s="408"/>
      <c r="I41" s="408"/>
      <c r="J41" s="408"/>
      <c r="K41" s="408"/>
      <c r="L41" s="408"/>
      <c r="M41" s="408"/>
      <c r="N41" s="408"/>
      <c r="O41" s="408"/>
      <c r="P41" s="408"/>
      <c r="Q41" s="408"/>
      <c r="R41" s="408"/>
      <c r="S41" s="408"/>
      <c r="T41" s="408"/>
      <c r="U41" s="408"/>
      <c r="V41" s="408"/>
      <c r="W41" s="409"/>
      <c r="X41" s="3"/>
      <c r="Y41" s="3"/>
      <c r="Z41" s="263"/>
      <c r="AA41" s="263"/>
      <c r="AB41" s="263"/>
      <c r="AC41" s="263"/>
      <c r="AD41" s="263"/>
      <c r="AE41" s="263"/>
      <c r="AF41" s="263"/>
      <c r="AG41" s="263"/>
      <c r="AH41" s="263"/>
      <c r="AI41" s="221"/>
      <c r="AJ41" s="221"/>
      <c r="AK41" s="221"/>
      <c r="AL41" s="221"/>
      <c r="AM41" s="221"/>
      <c r="AN41" s="221"/>
      <c r="AO41" s="221"/>
      <c r="AP41" s="221"/>
      <c r="AQ41" s="221"/>
      <c r="AR41" s="221"/>
      <c r="AS41" s="221"/>
      <c r="AT41" s="221"/>
      <c r="AU41" s="221"/>
      <c r="AV41" s="221"/>
      <c r="AW41" s="221"/>
      <c r="AX41" s="221"/>
      <c r="AY41" s="221"/>
      <c r="AZ41" s="3"/>
      <c r="BA41" s="266"/>
      <c r="BB41" s="266"/>
      <c r="BC41" s="220"/>
      <c r="BD41" s="220"/>
      <c r="BE41" s="220"/>
      <c r="BF41" s="220"/>
      <c r="BG41" s="220"/>
      <c r="BH41" s="220"/>
      <c r="BI41" s="220"/>
      <c r="BJ41" s="220"/>
      <c r="BK41" s="220"/>
      <c r="BL41" s="220"/>
      <c r="BM41" s="220"/>
      <c r="BN41" s="220"/>
      <c r="BO41" s="220"/>
      <c r="BP41" s="220"/>
      <c r="BQ41" s="220"/>
      <c r="BR41" s="220"/>
      <c r="BS41" s="220"/>
      <c r="BT41" s="220"/>
      <c r="BU41" s="220"/>
      <c r="BV41" s="220"/>
      <c r="BW41" s="220"/>
      <c r="BX41" s="220"/>
      <c r="BY41" s="221"/>
      <c r="BZ41" s="221"/>
      <c r="CA41" s="221"/>
      <c r="CB41" s="221"/>
      <c r="CC41" s="221"/>
      <c r="CD41" s="221"/>
      <c r="CE41" s="221"/>
      <c r="CF41" s="221"/>
      <c r="CG41" s="221"/>
      <c r="CH41" s="221"/>
      <c r="CI41" s="221"/>
      <c r="CJ41" s="221"/>
      <c r="CK41" s="221"/>
      <c r="CL41" s="221"/>
      <c r="CM41" s="221"/>
      <c r="CN41" s="221"/>
      <c r="CO41" s="221"/>
      <c r="CP41" s="221"/>
      <c r="CQ41" s="221"/>
      <c r="CR41" s="221"/>
      <c r="CS41" s="221"/>
      <c r="CT41" s="221"/>
      <c r="CU41" s="221"/>
      <c r="CV41" s="221"/>
      <c r="CW41" s="221"/>
      <c r="CX41" s="221"/>
      <c r="CY41" s="221"/>
      <c r="CZ41" s="221"/>
      <c r="DA41" s="221"/>
      <c r="DB41" s="221"/>
      <c r="DC41" s="221"/>
      <c r="DD41" s="221"/>
      <c r="DE41" s="221"/>
      <c r="DF41" s="221"/>
      <c r="DG41" s="221"/>
      <c r="DH41" s="221"/>
      <c r="DI41" s="221"/>
      <c r="DJ41" s="221"/>
    </row>
    <row r="42" spans="1:114" ht="12.75" customHeight="1">
      <c r="A42" s="4" t="s">
        <v>5</v>
      </c>
      <c r="B42" s="407" t="s">
        <v>1079</v>
      </c>
      <c r="C42" s="408"/>
      <c r="D42" s="408"/>
      <c r="E42" s="408"/>
      <c r="F42" s="408"/>
      <c r="G42" s="408"/>
      <c r="H42" s="408"/>
      <c r="I42" s="408"/>
      <c r="J42" s="408"/>
      <c r="K42" s="408"/>
      <c r="L42" s="408"/>
      <c r="M42" s="408"/>
      <c r="N42" s="408"/>
      <c r="O42" s="408"/>
      <c r="P42" s="408"/>
      <c r="Q42" s="408"/>
      <c r="R42" s="408"/>
      <c r="S42" s="408"/>
      <c r="T42" s="408"/>
      <c r="U42" s="408"/>
      <c r="V42" s="408"/>
      <c r="W42" s="409"/>
      <c r="X42" s="3"/>
      <c r="Y42" s="3"/>
      <c r="Z42" s="263"/>
      <c r="AA42" s="263"/>
      <c r="AB42" s="263"/>
      <c r="AC42" s="263"/>
      <c r="AD42" s="263"/>
      <c r="AE42" s="263"/>
      <c r="AF42" s="263"/>
      <c r="AG42" s="263"/>
      <c r="AH42" s="263"/>
      <c r="AI42" s="221"/>
      <c r="AJ42" s="221"/>
      <c r="AK42" s="221"/>
      <c r="AL42" s="221"/>
      <c r="AM42" s="221"/>
      <c r="AN42" s="221"/>
      <c r="AO42" s="221"/>
      <c r="AP42" s="221"/>
      <c r="AQ42" s="221"/>
      <c r="AR42" s="221"/>
      <c r="AS42" s="221"/>
      <c r="AT42" s="221"/>
      <c r="AU42" s="221"/>
      <c r="AV42" s="221"/>
      <c r="AW42" s="221"/>
      <c r="AX42" s="221"/>
      <c r="AY42" s="221"/>
      <c r="AZ42" s="3"/>
      <c r="BA42" s="266"/>
      <c r="BB42" s="266"/>
      <c r="BC42" s="220"/>
      <c r="BD42" s="220"/>
      <c r="BE42" s="220"/>
      <c r="BF42" s="220"/>
      <c r="BG42" s="220"/>
      <c r="BH42" s="220"/>
      <c r="BI42" s="220"/>
      <c r="BJ42" s="220"/>
      <c r="BK42" s="220"/>
      <c r="BL42" s="220"/>
      <c r="BM42" s="220"/>
      <c r="BN42" s="220"/>
      <c r="BO42" s="220"/>
      <c r="BP42" s="220"/>
      <c r="BQ42" s="220"/>
      <c r="BR42" s="220"/>
      <c r="BS42" s="220"/>
      <c r="BT42" s="220"/>
      <c r="BU42" s="220"/>
      <c r="BV42" s="220"/>
      <c r="BW42" s="220"/>
      <c r="BX42" s="220"/>
      <c r="BY42" s="221"/>
      <c r="BZ42" s="221"/>
      <c r="CA42" s="221"/>
      <c r="CB42" s="221"/>
      <c r="CC42" s="221"/>
      <c r="CD42" s="221"/>
      <c r="CE42" s="221"/>
      <c r="CF42" s="221"/>
      <c r="CG42" s="221"/>
      <c r="CH42" s="221"/>
      <c r="CI42" s="221"/>
      <c r="CJ42" s="221"/>
      <c r="CK42" s="221"/>
      <c r="CL42" s="221"/>
      <c r="CM42" s="221"/>
      <c r="CN42" s="221"/>
      <c r="CO42" s="221"/>
      <c r="CP42" s="221"/>
      <c r="CQ42" s="221"/>
      <c r="CR42" s="221"/>
      <c r="CS42" s="221"/>
      <c r="CT42" s="221"/>
      <c r="CU42" s="221"/>
      <c r="CV42" s="221"/>
      <c r="CW42" s="221"/>
      <c r="CX42" s="221"/>
      <c r="CY42" s="221"/>
      <c r="CZ42" s="221"/>
      <c r="DA42" s="221"/>
      <c r="DB42" s="221"/>
      <c r="DC42" s="221"/>
      <c r="DD42" s="221"/>
      <c r="DE42" s="221"/>
      <c r="DF42" s="221"/>
      <c r="DG42" s="221"/>
      <c r="DH42" s="221"/>
      <c r="DI42" s="221"/>
      <c r="DJ42" s="221"/>
    </row>
    <row r="43" spans="1:114" ht="23.25" customHeight="1" thickBot="1">
      <c r="A43" s="4"/>
      <c r="B43" s="4"/>
      <c r="C43" s="4"/>
      <c r="D43" s="265"/>
      <c r="E43" s="265"/>
      <c r="F43" s="265"/>
      <c r="G43" s="265"/>
      <c r="H43" s="265"/>
      <c r="I43" s="265"/>
      <c r="J43" s="265"/>
      <c r="K43" s="4"/>
      <c r="L43" s="4"/>
      <c r="M43" s="4"/>
      <c r="N43" s="4"/>
      <c r="O43" s="4"/>
      <c r="P43" s="4"/>
      <c r="Q43" s="4"/>
      <c r="R43" s="4"/>
      <c r="S43" s="4"/>
      <c r="T43" s="4"/>
      <c r="U43" s="4"/>
      <c r="V43" s="3"/>
      <c r="W43" s="3"/>
      <c r="X43" s="3"/>
      <c r="Y43" s="3"/>
      <c r="Z43" s="263"/>
      <c r="AA43" s="263"/>
      <c r="AB43" s="263"/>
      <c r="AC43" s="263"/>
      <c r="AD43" s="263"/>
      <c r="AE43" s="263"/>
      <c r="AF43" s="263"/>
      <c r="AG43" s="263"/>
      <c r="AH43" s="263"/>
      <c r="AI43" s="221"/>
      <c r="AJ43" s="221"/>
      <c r="AK43" s="221"/>
      <c r="AL43" s="221"/>
      <c r="AM43" s="221"/>
      <c r="AN43" s="221"/>
      <c r="AO43" s="221"/>
      <c r="AP43" s="221"/>
      <c r="AQ43" s="221"/>
      <c r="AR43" s="221"/>
      <c r="AS43" s="221"/>
      <c r="AT43" s="221"/>
      <c r="AU43" s="221"/>
      <c r="AV43" s="221"/>
      <c r="AW43" s="221"/>
      <c r="AX43" s="221"/>
      <c r="AY43" s="221"/>
      <c r="AZ43" s="267">
        <v>2013</v>
      </c>
      <c r="BA43" s="266"/>
      <c r="BB43" s="266"/>
      <c r="BC43" s="220"/>
      <c r="BD43" s="220"/>
      <c r="BE43" s="220"/>
      <c r="BF43" s="220"/>
      <c r="BG43" s="220"/>
      <c r="BH43" s="220"/>
      <c r="BI43" s="223"/>
      <c r="BJ43" s="223"/>
      <c r="BK43" s="223"/>
      <c r="BL43" s="223"/>
      <c r="BM43" s="223"/>
      <c r="BN43" s="223"/>
      <c r="BO43" s="223"/>
      <c r="BP43" s="223"/>
      <c r="BQ43" s="223"/>
      <c r="BR43" s="223"/>
      <c r="BS43" s="223"/>
      <c r="BT43" s="223"/>
      <c r="BU43" s="223"/>
      <c r="BV43" s="223"/>
      <c r="BW43" s="223"/>
      <c r="BX43" s="223"/>
      <c r="BY43" s="257"/>
      <c r="BZ43" s="257"/>
      <c r="CA43" s="224"/>
      <c r="CB43" s="224"/>
      <c r="CC43" s="224"/>
      <c r="CD43" s="224"/>
      <c r="CE43" s="224"/>
      <c r="CF43" s="224"/>
      <c r="CG43" s="224"/>
      <c r="CH43" s="224"/>
      <c r="CI43" s="224"/>
      <c r="CJ43" s="224"/>
      <c r="CK43" s="224"/>
      <c r="CL43" s="224"/>
      <c r="CM43" s="224"/>
      <c r="CN43" s="224"/>
      <c r="CO43" s="224"/>
      <c r="CP43" s="224"/>
      <c r="CQ43" s="221"/>
      <c r="CR43" s="221"/>
      <c r="CS43" s="221"/>
      <c r="CT43" s="221"/>
      <c r="CU43" s="221"/>
      <c r="CV43" s="221"/>
      <c r="CW43" s="221"/>
      <c r="CX43" s="221"/>
      <c r="CY43" s="221"/>
      <c r="CZ43" s="221"/>
      <c r="DA43" s="221"/>
      <c r="DB43" s="221"/>
      <c r="DC43" s="221"/>
      <c r="DD43" s="221"/>
      <c r="DE43" s="221"/>
      <c r="DF43" s="221"/>
      <c r="DG43" s="221"/>
      <c r="DH43" s="221"/>
      <c r="DI43" s="221"/>
      <c r="DJ43" s="221"/>
    </row>
    <row r="44" spans="1:116" ht="144">
      <c r="A44" s="12" t="s">
        <v>6</v>
      </c>
      <c r="B44" s="13" t="s">
        <v>7</v>
      </c>
      <c r="C44" s="14" t="s">
        <v>8</v>
      </c>
      <c r="D44" s="268" t="s">
        <v>9</v>
      </c>
      <c r="E44" s="268" t="s">
        <v>10</v>
      </c>
      <c r="F44" s="268" t="s">
        <v>11</v>
      </c>
      <c r="G44" s="269" t="s">
        <v>12</v>
      </c>
      <c r="H44" s="269" t="s">
        <v>13</v>
      </c>
      <c r="I44" s="268" t="s">
        <v>14</v>
      </c>
      <c r="J44" s="268" t="s">
        <v>15</v>
      </c>
      <c r="K44" s="270" t="s">
        <v>16</v>
      </c>
      <c r="L44" s="270" t="s">
        <v>17</v>
      </c>
      <c r="M44" s="16" t="s">
        <v>18</v>
      </c>
      <c r="N44" s="16" t="s">
        <v>19</v>
      </c>
      <c r="O44" s="270" t="s">
        <v>20</v>
      </c>
      <c r="P44" s="270" t="s">
        <v>21</v>
      </c>
      <c r="Q44" s="16" t="s">
        <v>22</v>
      </c>
      <c r="R44" s="16" t="s">
        <v>23</v>
      </c>
      <c r="S44" s="270" t="s">
        <v>24</v>
      </c>
      <c r="T44" s="270" t="s">
        <v>25</v>
      </c>
      <c r="U44" s="16" t="s">
        <v>26</v>
      </c>
      <c r="V44" s="18" t="s">
        <v>27</v>
      </c>
      <c r="W44" s="18" t="s">
        <v>28</v>
      </c>
      <c r="X44" s="19" t="s">
        <v>29</v>
      </c>
      <c r="Y44" s="14" t="s">
        <v>30</v>
      </c>
      <c r="Z44" s="268" t="s">
        <v>31</v>
      </c>
      <c r="AA44" s="268" t="s">
        <v>32</v>
      </c>
      <c r="AB44" s="268" t="s">
        <v>33</v>
      </c>
      <c r="AC44" s="269" t="s">
        <v>34</v>
      </c>
      <c r="AD44" s="269" t="s">
        <v>35</v>
      </c>
      <c r="AE44" s="269" t="s">
        <v>36</v>
      </c>
      <c r="AF44" s="269" t="s">
        <v>37</v>
      </c>
      <c r="AG44" s="268" t="s">
        <v>38</v>
      </c>
      <c r="AH44" s="268" t="s">
        <v>39</v>
      </c>
      <c r="AI44" s="270" t="s">
        <v>40</v>
      </c>
      <c r="AJ44" s="270" t="s">
        <v>41</v>
      </c>
      <c r="AK44" s="270" t="s">
        <v>42</v>
      </c>
      <c r="AL44" s="270" t="s">
        <v>43</v>
      </c>
      <c r="AM44" s="16" t="s">
        <v>44</v>
      </c>
      <c r="AN44" s="16" t="s">
        <v>45</v>
      </c>
      <c r="AO44" s="270" t="s">
        <v>46</v>
      </c>
      <c r="AP44" s="270" t="s">
        <v>47</v>
      </c>
      <c r="AQ44" s="270" t="s">
        <v>48</v>
      </c>
      <c r="AR44" s="270" t="s">
        <v>49</v>
      </c>
      <c r="AS44" s="16" t="s">
        <v>50</v>
      </c>
      <c r="AT44" s="16" t="s">
        <v>51</v>
      </c>
      <c r="AU44" s="270" t="s">
        <v>52</v>
      </c>
      <c r="AV44" s="270" t="s">
        <v>53</v>
      </c>
      <c r="AW44" s="270" t="s">
        <v>54</v>
      </c>
      <c r="AX44" s="270" t="s">
        <v>55</v>
      </c>
      <c r="AY44" s="16" t="s">
        <v>56</v>
      </c>
      <c r="AZ44" s="20" t="s">
        <v>57</v>
      </c>
      <c r="BA44" s="271" t="s">
        <v>58</v>
      </c>
      <c r="BB44" s="271" t="s">
        <v>59</v>
      </c>
      <c r="BC44" s="270" t="s">
        <v>60</v>
      </c>
      <c r="BD44" s="270" t="s">
        <v>61</v>
      </c>
      <c r="BE44" s="270" t="s">
        <v>62</v>
      </c>
      <c r="BF44" s="270" t="s">
        <v>63</v>
      </c>
      <c r="BG44" s="270" t="s">
        <v>64</v>
      </c>
      <c r="BH44" s="270" t="s">
        <v>65</v>
      </c>
      <c r="BI44" s="21" t="s">
        <v>66</v>
      </c>
      <c r="BJ44" s="22" t="s">
        <v>67</v>
      </c>
      <c r="BK44" s="21" t="s">
        <v>68</v>
      </c>
      <c r="BL44" s="22" t="s">
        <v>69</v>
      </c>
      <c r="BM44" s="21" t="s">
        <v>70</v>
      </c>
      <c r="BN44" s="22" t="s">
        <v>71</v>
      </c>
      <c r="BO44" s="21" t="s">
        <v>72</v>
      </c>
      <c r="BP44" s="22" t="s">
        <v>73</v>
      </c>
      <c r="BQ44" s="21" t="s">
        <v>74</v>
      </c>
      <c r="BR44" s="22" t="s">
        <v>75</v>
      </c>
      <c r="BS44" s="21" t="s">
        <v>76</v>
      </c>
      <c r="BT44" s="22" t="s">
        <v>77</v>
      </c>
      <c r="BU44" s="21" t="s">
        <v>78</v>
      </c>
      <c r="BV44" s="22" t="s">
        <v>79</v>
      </c>
      <c r="BW44" s="21" t="s">
        <v>80</v>
      </c>
      <c r="BX44" s="22" t="s">
        <v>81</v>
      </c>
      <c r="BY44" s="23" t="s">
        <v>82</v>
      </c>
      <c r="BZ44" s="24" t="s">
        <v>83</v>
      </c>
      <c r="CA44" s="21" t="s">
        <v>84</v>
      </c>
      <c r="CB44" s="22" t="s">
        <v>85</v>
      </c>
      <c r="CC44" s="21" t="s">
        <v>86</v>
      </c>
      <c r="CD44" s="22" t="s">
        <v>87</v>
      </c>
      <c r="CE44" s="21" t="s">
        <v>88</v>
      </c>
      <c r="CF44" s="22" t="s">
        <v>89</v>
      </c>
      <c r="CG44" s="21" t="s">
        <v>90</v>
      </c>
      <c r="CH44" s="22" t="s">
        <v>91</v>
      </c>
      <c r="CI44" s="21" t="s">
        <v>92</v>
      </c>
      <c r="CJ44" s="22" t="s">
        <v>93</v>
      </c>
      <c r="CK44" s="21" t="s">
        <v>94</v>
      </c>
      <c r="CL44" s="22" t="s">
        <v>95</v>
      </c>
      <c r="CM44" s="21" t="s">
        <v>96</v>
      </c>
      <c r="CN44" s="22" t="s">
        <v>97</v>
      </c>
      <c r="CO44" s="23" t="s">
        <v>98</v>
      </c>
      <c r="CP44" s="24" t="s">
        <v>99</v>
      </c>
      <c r="CQ44" s="21" t="s">
        <v>100</v>
      </c>
      <c r="CR44" s="22" t="s">
        <v>101</v>
      </c>
      <c r="CS44" s="21" t="s">
        <v>102</v>
      </c>
      <c r="CT44" s="22" t="s">
        <v>103</v>
      </c>
      <c r="CU44" s="21" t="s">
        <v>104</v>
      </c>
      <c r="CV44" s="22" t="s">
        <v>105</v>
      </c>
      <c r="CW44" s="21" t="s">
        <v>106</v>
      </c>
      <c r="CX44" s="22" t="s">
        <v>107</v>
      </c>
      <c r="CY44" s="21" t="s">
        <v>108</v>
      </c>
      <c r="CZ44" s="22" t="s">
        <v>109</v>
      </c>
      <c r="DA44" s="21" t="s">
        <v>110</v>
      </c>
      <c r="DB44" s="22" t="s">
        <v>111</v>
      </c>
      <c r="DC44" s="21" t="s">
        <v>112</v>
      </c>
      <c r="DD44" s="22" t="s">
        <v>113</v>
      </c>
      <c r="DE44" s="23" t="s">
        <v>114</v>
      </c>
      <c r="DF44" s="24" t="s">
        <v>115</v>
      </c>
      <c r="DG44" s="25" t="s">
        <v>116</v>
      </c>
      <c r="DH44" s="25" t="s">
        <v>117</v>
      </c>
      <c r="DI44" s="25" t="s">
        <v>118</v>
      </c>
      <c r="DJ44" s="26" t="s">
        <v>119</v>
      </c>
      <c r="DK44" s="26" t="s">
        <v>120</v>
      </c>
      <c r="DL44" s="27" t="s">
        <v>121</v>
      </c>
    </row>
    <row r="45" spans="1:116" ht="72">
      <c r="A45" s="272" t="s">
        <v>1080</v>
      </c>
      <c r="B45" s="28" t="s">
        <v>1081</v>
      </c>
      <c r="C45" s="28"/>
      <c r="D45" s="273">
        <v>26449</v>
      </c>
      <c r="E45" s="273">
        <v>30</v>
      </c>
      <c r="F45" s="273"/>
      <c r="G45" s="274"/>
      <c r="H45" s="274"/>
      <c r="I45" s="274"/>
      <c r="J45" s="273">
        <v>5</v>
      </c>
      <c r="K45" s="275"/>
      <c r="L45" s="275"/>
      <c r="M45" s="276"/>
      <c r="N45" s="277"/>
      <c r="O45" s="276"/>
      <c r="P45" s="276"/>
      <c r="Q45" s="276"/>
      <c r="R45" s="277"/>
      <c r="S45" s="276"/>
      <c r="T45" s="276"/>
      <c r="U45" s="276"/>
      <c r="V45" s="28" t="s">
        <v>1042</v>
      </c>
      <c r="W45" s="28" t="s">
        <v>1082</v>
      </c>
      <c r="X45" s="238" t="s">
        <v>1075</v>
      </c>
      <c r="Y45" s="28"/>
      <c r="Z45" s="273">
        <v>0</v>
      </c>
      <c r="AA45" s="273">
        <v>1</v>
      </c>
      <c r="AB45" s="273"/>
      <c r="AC45" s="278"/>
      <c r="AD45" s="278"/>
      <c r="AE45" s="278"/>
      <c r="AF45" s="278"/>
      <c r="AG45" s="279"/>
      <c r="AH45" s="273">
        <v>1</v>
      </c>
      <c r="AI45" s="276"/>
      <c r="AJ45" s="276"/>
      <c r="AK45" s="276"/>
      <c r="AL45" s="276"/>
      <c r="AM45" s="280">
        <f>SUM(AI45:AL45)/AH45</f>
        <v>0</v>
      </c>
      <c r="AN45" s="281">
        <v>1</v>
      </c>
      <c r="AO45" s="276"/>
      <c r="AP45" s="276"/>
      <c r="AQ45" s="276"/>
      <c r="AR45" s="276"/>
      <c r="AS45" s="282"/>
      <c r="AT45" s="281"/>
      <c r="AU45" s="276"/>
      <c r="AV45" s="276"/>
      <c r="AW45" s="276"/>
      <c r="AX45" s="276"/>
      <c r="AY45" s="282"/>
      <c r="AZ45" s="283">
        <f>SUM(AI45:AL45)</f>
        <v>0</v>
      </c>
      <c r="BA45" s="276"/>
      <c r="BB45" s="276"/>
      <c r="BC45" s="276"/>
      <c r="BD45" s="276"/>
      <c r="BE45" s="276"/>
      <c r="BF45" s="276"/>
      <c r="BG45" s="276"/>
      <c r="BH45" s="276"/>
      <c r="BI45" s="276"/>
      <c r="BJ45" s="276"/>
      <c r="BK45" s="276"/>
      <c r="BL45" s="276"/>
      <c r="BM45" s="276"/>
      <c r="BN45" s="276"/>
      <c r="BO45" s="276"/>
      <c r="BP45" s="276"/>
      <c r="BQ45" s="276"/>
      <c r="BR45" s="276"/>
      <c r="BS45" s="276"/>
      <c r="BT45" s="276"/>
      <c r="BU45" s="276"/>
      <c r="BV45" s="276"/>
      <c r="BW45" s="276"/>
      <c r="BX45" s="276"/>
      <c r="BY45" s="276">
        <f>+BW45+BU45+BS45+BQ45+BO45+BM45+BK45+BI45</f>
        <v>0</v>
      </c>
      <c r="BZ45" s="276">
        <f>SUM(BX45,BV45,BT45,BR45,BP45,BN45,BL45,BJ45)</f>
        <v>0</v>
      </c>
      <c r="CA45" s="276"/>
      <c r="CB45" s="276"/>
      <c r="CC45" s="276"/>
      <c r="CD45" s="276"/>
      <c r="CE45" s="276"/>
      <c r="CF45" s="276"/>
      <c r="CG45" s="276"/>
      <c r="CH45" s="276"/>
      <c r="CI45" s="276"/>
      <c r="CJ45" s="276"/>
      <c r="CK45" s="276"/>
      <c r="CL45" s="276"/>
      <c r="CM45" s="276"/>
      <c r="CN45" s="276"/>
      <c r="CO45" s="276">
        <f>SUM(CA45,CC45,CE45,CG45,CI45,CK45,CM45)</f>
        <v>0</v>
      </c>
      <c r="CP45" s="276"/>
      <c r="CQ45" s="276"/>
      <c r="CR45" s="276"/>
      <c r="CS45" s="276"/>
      <c r="CT45" s="276"/>
      <c r="CU45" s="276"/>
      <c r="CV45" s="276"/>
      <c r="CW45" s="276"/>
      <c r="CX45" s="276"/>
      <c r="CY45" s="276"/>
      <c r="CZ45" s="276"/>
      <c r="DA45" s="276"/>
      <c r="DB45" s="276"/>
      <c r="DC45" s="276"/>
      <c r="DD45" s="276"/>
      <c r="DE45" s="276"/>
      <c r="DF45" s="276"/>
      <c r="DG45" s="276"/>
      <c r="DH45" s="284" t="s">
        <v>1006</v>
      </c>
      <c r="DI45" s="284" t="s">
        <v>1009</v>
      </c>
      <c r="DJ45" s="276"/>
      <c r="DK45" s="276"/>
      <c r="DL45" s="285"/>
    </row>
    <row r="46" spans="1:116" ht="84">
      <c r="A46" s="272" t="s">
        <v>1080</v>
      </c>
      <c r="B46" s="28" t="s">
        <v>1081</v>
      </c>
      <c r="C46" s="28"/>
      <c r="D46" s="273">
        <v>26449</v>
      </c>
      <c r="E46" s="273">
        <v>30</v>
      </c>
      <c r="F46" s="273"/>
      <c r="G46" s="274"/>
      <c r="H46" s="274"/>
      <c r="I46" s="274"/>
      <c r="J46" s="273">
        <v>5</v>
      </c>
      <c r="K46" s="275"/>
      <c r="L46" s="275"/>
      <c r="M46" s="276"/>
      <c r="N46" s="277"/>
      <c r="O46" s="276"/>
      <c r="P46" s="276"/>
      <c r="Q46" s="276"/>
      <c r="R46" s="277"/>
      <c r="S46" s="276"/>
      <c r="T46" s="276"/>
      <c r="U46" s="276"/>
      <c r="V46" s="28" t="s">
        <v>1042</v>
      </c>
      <c r="W46" s="28" t="s">
        <v>1083</v>
      </c>
      <c r="X46" s="238" t="s">
        <v>1084</v>
      </c>
      <c r="Y46" s="28"/>
      <c r="Z46" s="273">
        <v>0</v>
      </c>
      <c r="AA46" s="273">
        <v>1</v>
      </c>
      <c r="AB46" s="273"/>
      <c r="AC46" s="278"/>
      <c r="AD46" s="278"/>
      <c r="AE46" s="278"/>
      <c r="AF46" s="278"/>
      <c r="AG46" s="279"/>
      <c r="AH46" s="273">
        <v>1</v>
      </c>
      <c r="AI46" s="276"/>
      <c r="AJ46" s="276"/>
      <c r="AK46" s="276"/>
      <c r="AL46" s="276"/>
      <c r="AM46" s="280">
        <f>SUM(AI46:AL46)/AH46</f>
        <v>0</v>
      </c>
      <c r="AN46" s="281">
        <v>1</v>
      </c>
      <c r="AO46" s="276"/>
      <c r="AP46" s="276"/>
      <c r="AQ46" s="276"/>
      <c r="AR46" s="276"/>
      <c r="AS46" s="282"/>
      <c r="AT46" s="281"/>
      <c r="AU46" s="276"/>
      <c r="AV46" s="276"/>
      <c r="AW46" s="276"/>
      <c r="AX46" s="276"/>
      <c r="AY46" s="282"/>
      <c r="AZ46" s="283">
        <f>SUM(AI46:AL46)</f>
        <v>0</v>
      </c>
      <c r="BA46" s="276"/>
      <c r="BB46" s="276"/>
      <c r="BC46" s="276"/>
      <c r="BD46" s="276"/>
      <c r="BE46" s="276"/>
      <c r="BF46" s="276"/>
      <c r="BG46" s="276"/>
      <c r="BH46" s="276"/>
      <c r="BI46" s="276"/>
      <c r="BJ46" s="276"/>
      <c r="BK46" s="276"/>
      <c r="BL46" s="276"/>
      <c r="BM46" s="276"/>
      <c r="BN46" s="276"/>
      <c r="BO46" s="276"/>
      <c r="BP46" s="276"/>
      <c r="BQ46" s="276"/>
      <c r="BR46" s="276"/>
      <c r="BS46" s="276"/>
      <c r="BT46" s="276"/>
      <c r="BU46" s="276"/>
      <c r="BV46" s="276"/>
      <c r="BW46" s="276"/>
      <c r="BX46" s="276"/>
      <c r="BY46" s="276">
        <f>+BW46+BU46+BS46+BQ46+BO46+BM46+BK46+BI46</f>
        <v>0</v>
      </c>
      <c r="BZ46" s="276">
        <f>SUM(BX46,BV46,BT46,BR46,BP46,BN46,BL46,BJ46)</f>
        <v>0</v>
      </c>
      <c r="CA46" s="276"/>
      <c r="CB46" s="276"/>
      <c r="CC46" s="276"/>
      <c r="CD46" s="276"/>
      <c r="CE46" s="276"/>
      <c r="CF46" s="276"/>
      <c r="CG46" s="276"/>
      <c r="CH46" s="276"/>
      <c r="CI46" s="276"/>
      <c r="CJ46" s="276"/>
      <c r="CK46" s="276"/>
      <c r="CL46" s="276"/>
      <c r="CM46" s="276"/>
      <c r="CN46" s="276"/>
      <c r="CO46" s="276">
        <f>SUM(CA46,CC46,CE46,CG46,CI46,CK46,CM46)</f>
        <v>0</v>
      </c>
      <c r="CP46" s="276"/>
      <c r="CQ46" s="276"/>
      <c r="CR46" s="276"/>
      <c r="CS46" s="276"/>
      <c r="CT46" s="276"/>
      <c r="CU46" s="276"/>
      <c r="CV46" s="276"/>
      <c r="CW46" s="276"/>
      <c r="CX46" s="276"/>
      <c r="CY46" s="276"/>
      <c r="CZ46" s="276"/>
      <c r="DA46" s="276"/>
      <c r="DB46" s="276"/>
      <c r="DC46" s="276"/>
      <c r="DD46" s="276"/>
      <c r="DE46" s="276"/>
      <c r="DF46" s="276"/>
      <c r="DG46" s="276"/>
      <c r="DH46" s="284" t="s">
        <v>1006</v>
      </c>
      <c r="DI46" s="284" t="s">
        <v>1009</v>
      </c>
      <c r="DJ46" s="276"/>
      <c r="DK46" s="276"/>
      <c r="DL46" s="285"/>
    </row>
    <row r="47" spans="1:116" ht="75" customHeight="1">
      <c r="A47" s="272" t="s">
        <v>1080</v>
      </c>
      <c r="B47" s="28" t="s">
        <v>1081</v>
      </c>
      <c r="C47" s="28"/>
      <c r="D47" s="273">
        <v>26449</v>
      </c>
      <c r="E47" s="273">
        <v>30</v>
      </c>
      <c r="F47" s="273"/>
      <c r="G47" s="274"/>
      <c r="H47" s="274"/>
      <c r="I47" s="274"/>
      <c r="J47" s="273">
        <v>5</v>
      </c>
      <c r="K47" s="275"/>
      <c r="L47" s="275"/>
      <c r="M47" s="276"/>
      <c r="N47" s="277"/>
      <c r="O47" s="276"/>
      <c r="P47" s="276"/>
      <c r="Q47" s="276"/>
      <c r="R47" s="277"/>
      <c r="S47" s="276"/>
      <c r="T47" s="276"/>
      <c r="U47" s="276"/>
      <c r="V47" s="28" t="s">
        <v>1085</v>
      </c>
      <c r="W47" s="28" t="s">
        <v>1086</v>
      </c>
      <c r="X47" s="238" t="s">
        <v>1075</v>
      </c>
      <c r="Y47" s="28"/>
      <c r="Z47" s="273" t="s">
        <v>1087</v>
      </c>
      <c r="AA47" s="273">
        <v>1</v>
      </c>
      <c r="AB47" s="273"/>
      <c r="AC47" s="278"/>
      <c r="AD47" s="278"/>
      <c r="AE47" s="278"/>
      <c r="AF47" s="278"/>
      <c r="AG47" s="279"/>
      <c r="AH47" s="273">
        <v>1</v>
      </c>
      <c r="AI47" s="276"/>
      <c r="AJ47" s="276"/>
      <c r="AK47" s="276"/>
      <c r="AL47" s="276"/>
      <c r="AM47" s="280">
        <f>SUM(AI47:AL47)/AH47</f>
        <v>0</v>
      </c>
      <c r="AN47" s="281">
        <v>1</v>
      </c>
      <c r="AO47" s="276"/>
      <c r="AP47" s="276"/>
      <c r="AQ47" s="276"/>
      <c r="AR47" s="276"/>
      <c r="AS47" s="282"/>
      <c r="AT47" s="281"/>
      <c r="AU47" s="276"/>
      <c r="AV47" s="276"/>
      <c r="AW47" s="276"/>
      <c r="AX47" s="276"/>
      <c r="AY47" s="282"/>
      <c r="AZ47" s="283">
        <f>SUM(AI47:AL47)</f>
        <v>0</v>
      </c>
      <c r="BA47" s="276"/>
      <c r="BB47" s="276"/>
      <c r="BC47" s="276"/>
      <c r="BD47" s="276"/>
      <c r="BE47" s="276"/>
      <c r="BF47" s="276"/>
      <c r="BG47" s="276"/>
      <c r="BH47" s="276"/>
      <c r="BI47" s="276"/>
      <c r="BJ47" s="276"/>
      <c r="BK47" s="276"/>
      <c r="BL47" s="276"/>
      <c r="BM47" s="276"/>
      <c r="BN47" s="276"/>
      <c r="BO47" s="276"/>
      <c r="BP47" s="276"/>
      <c r="BQ47" s="276"/>
      <c r="BR47" s="276"/>
      <c r="BS47" s="276"/>
      <c r="BT47" s="276"/>
      <c r="BU47" s="276"/>
      <c r="BV47" s="276"/>
      <c r="BW47" s="276"/>
      <c r="BX47" s="276"/>
      <c r="BY47" s="276">
        <f>+BW47+BU47+BS47+BQ47+BO47+BM47+BK47+BI47</f>
        <v>0</v>
      </c>
      <c r="BZ47" s="276">
        <f>SUM(BX47,BV47,BT47,BR47,BP47,BN47,BL47,BJ47)</f>
        <v>0</v>
      </c>
      <c r="CA47" s="276">
        <v>20000000</v>
      </c>
      <c r="CB47" s="276"/>
      <c r="CC47" s="276"/>
      <c r="CD47" s="276"/>
      <c r="CE47" s="276"/>
      <c r="CF47" s="276"/>
      <c r="CG47" s="276"/>
      <c r="CH47" s="276"/>
      <c r="CI47" s="276"/>
      <c r="CJ47" s="276"/>
      <c r="CK47" s="276"/>
      <c r="CL47" s="276"/>
      <c r="CM47" s="276"/>
      <c r="CN47" s="276"/>
      <c r="CO47" s="276">
        <f>SUM(CA47,CC47,CE47,CG47,CI47,CK47,CM47)</f>
        <v>20000000</v>
      </c>
      <c r="CP47" s="276"/>
      <c r="CQ47" s="276"/>
      <c r="CR47" s="276"/>
      <c r="CS47" s="276"/>
      <c r="CT47" s="276"/>
      <c r="CU47" s="276"/>
      <c r="CV47" s="276"/>
      <c r="CW47" s="276"/>
      <c r="CX47" s="276"/>
      <c r="CY47" s="276"/>
      <c r="CZ47" s="276"/>
      <c r="DA47" s="276"/>
      <c r="DB47" s="276"/>
      <c r="DC47" s="276"/>
      <c r="DD47" s="276"/>
      <c r="DE47" s="276"/>
      <c r="DF47" s="276"/>
      <c r="DG47" s="276"/>
      <c r="DH47" s="284" t="s">
        <v>1006</v>
      </c>
      <c r="DI47" s="284" t="s">
        <v>1009</v>
      </c>
      <c r="DJ47" s="276"/>
      <c r="DK47" s="276"/>
      <c r="DL47" s="285"/>
    </row>
    <row r="48" spans="1:116" ht="75" customHeight="1">
      <c r="A48" s="272" t="s">
        <v>1080</v>
      </c>
      <c r="B48" s="28" t="s">
        <v>1081</v>
      </c>
      <c r="C48" s="28"/>
      <c r="D48" s="273">
        <v>26449</v>
      </c>
      <c r="E48" s="273">
        <v>30</v>
      </c>
      <c r="F48" s="273"/>
      <c r="G48" s="274"/>
      <c r="H48" s="274"/>
      <c r="I48" s="274"/>
      <c r="J48" s="273">
        <v>5</v>
      </c>
      <c r="K48" s="275"/>
      <c r="L48" s="275"/>
      <c r="M48" s="276"/>
      <c r="N48" s="277"/>
      <c r="O48" s="276"/>
      <c r="P48" s="276"/>
      <c r="Q48" s="276"/>
      <c r="R48" s="277"/>
      <c r="S48" s="276"/>
      <c r="T48" s="276"/>
      <c r="U48" s="276"/>
      <c r="V48" s="28" t="s">
        <v>1042</v>
      </c>
      <c r="W48" s="28" t="s">
        <v>1088</v>
      </c>
      <c r="X48" s="238" t="s">
        <v>1089</v>
      </c>
      <c r="Y48" s="28"/>
      <c r="Z48" s="273" t="s">
        <v>1087</v>
      </c>
      <c r="AA48" s="273">
        <v>4</v>
      </c>
      <c r="AB48" s="273"/>
      <c r="AC48" s="278"/>
      <c r="AD48" s="278"/>
      <c r="AE48" s="278"/>
      <c r="AF48" s="278"/>
      <c r="AG48" s="279"/>
      <c r="AH48" s="273">
        <v>1</v>
      </c>
      <c r="AI48" s="276"/>
      <c r="AJ48" s="276">
        <v>1</v>
      </c>
      <c r="AK48" s="276"/>
      <c r="AL48" s="276"/>
      <c r="AM48" s="280">
        <f>SUM(AI48:AL48)/AH48</f>
        <v>1</v>
      </c>
      <c r="AN48" s="281">
        <v>1</v>
      </c>
      <c r="AO48" s="276"/>
      <c r="AP48" s="276"/>
      <c r="AQ48" s="276"/>
      <c r="AR48" s="276"/>
      <c r="AS48" s="282"/>
      <c r="AT48" s="281"/>
      <c r="AU48" s="276"/>
      <c r="AV48" s="276"/>
      <c r="AW48" s="276"/>
      <c r="AX48" s="276"/>
      <c r="AY48" s="282"/>
      <c r="AZ48" s="283">
        <f>SUM(AI48:AL48)</f>
        <v>1</v>
      </c>
      <c r="BA48" s="276"/>
      <c r="BB48" s="276"/>
      <c r="BC48" s="276"/>
      <c r="BD48" s="276"/>
      <c r="BE48" s="276"/>
      <c r="BF48" s="276"/>
      <c r="BG48" s="276"/>
      <c r="BH48" s="276"/>
      <c r="BI48" s="276"/>
      <c r="BJ48" s="276"/>
      <c r="BK48" s="276"/>
      <c r="BL48" s="276"/>
      <c r="BM48" s="276"/>
      <c r="BN48" s="276"/>
      <c r="BO48" s="276"/>
      <c r="BP48" s="276"/>
      <c r="BQ48" s="276"/>
      <c r="BR48" s="276"/>
      <c r="BS48" s="276"/>
      <c r="BT48" s="276"/>
      <c r="BU48" s="276"/>
      <c r="BV48" s="276"/>
      <c r="BW48" s="276"/>
      <c r="BX48" s="276"/>
      <c r="BY48" s="276">
        <f>+BW48+BU48+BS48+BQ48+BO48+BM48+BK48+BI48</f>
        <v>0</v>
      </c>
      <c r="BZ48" s="276">
        <f>SUM(BX48,BV48,BT48,BR48,BP48,BN48,BL48,BJ48)</f>
        <v>0</v>
      </c>
      <c r="CA48" s="276"/>
      <c r="CB48" s="276"/>
      <c r="CC48" s="276"/>
      <c r="CD48" s="276"/>
      <c r="CE48" s="276"/>
      <c r="CF48" s="276"/>
      <c r="CG48" s="276"/>
      <c r="CH48" s="276"/>
      <c r="CI48" s="276"/>
      <c r="CJ48" s="276"/>
      <c r="CK48" s="276"/>
      <c r="CL48" s="276"/>
      <c r="CM48" s="276"/>
      <c r="CN48" s="276"/>
      <c r="CO48" s="276">
        <f>SUM(CA48,CC48,CE48,CG48,CI48,CK48,CM48)</f>
        <v>0</v>
      </c>
      <c r="CP48" s="276"/>
      <c r="CQ48" s="276"/>
      <c r="CR48" s="276"/>
      <c r="CS48" s="276"/>
      <c r="CT48" s="276"/>
      <c r="CU48" s="276"/>
      <c r="CV48" s="276"/>
      <c r="CW48" s="276"/>
      <c r="CX48" s="276"/>
      <c r="CY48" s="276"/>
      <c r="CZ48" s="276"/>
      <c r="DA48" s="276"/>
      <c r="DB48" s="276"/>
      <c r="DC48" s="276"/>
      <c r="DD48" s="276"/>
      <c r="DE48" s="276"/>
      <c r="DF48" s="276"/>
      <c r="DG48" s="276"/>
      <c r="DH48" s="284" t="s">
        <v>1006</v>
      </c>
      <c r="DI48" s="284" t="s">
        <v>1009</v>
      </c>
      <c r="DJ48" s="276"/>
      <c r="DK48" s="276"/>
      <c r="DL48" s="285"/>
    </row>
    <row r="49" spans="1:116" ht="75" customHeight="1">
      <c r="A49" s="272" t="s">
        <v>1080</v>
      </c>
      <c r="B49" s="28" t="s">
        <v>1081</v>
      </c>
      <c r="C49" s="28"/>
      <c r="D49" s="273">
        <v>26449</v>
      </c>
      <c r="E49" s="273">
        <v>30</v>
      </c>
      <c r="F49" s="273"/>
      <c r="G49" s="274"/>
      <c r="H49" s="274"/>
      <c r="I49" s="274"/>
      <c r="J49" s="273">
        <v>5</v>
      </c>
      <c r="K49" s="275"/>
      <c r="L49" s="275"/>
      <c r="M49" s="276"/>
      <c r="N49" s="277"/>
      <c r="O49" s="276"/>
      <c r="P49" s="276"/>
      <c r="Q49" s="276"/>
      <c r="R49" s="277"/>
      <c r="S49" s="276"/>
      <c r="T49" s="276"/>
      <c r="U49" s="276"/>
      <c r="V49" s="28" t="s">
        <v>1042</v>
      </c>
      <c r="W49" s="28" t="s">
        <v>1090</v>
      </c>
      <c r="X49" s="238" t="s">
        <v>1075</v>
      </c>
      <c r="Y49" s="28"/>
      <c r="Z49" s="273" t="s">
        <v>1087</v>
      </c>
      <c r="AA49" s="273">
        <v>1</v>
      </c>
      <c r="AB49" s="273"/>
      <c r="AC49" s="278"/>
      <c r="AD49" s="278"/>
      <c r="AE49" s="278"/>
      <c r="AF49" s="278"/>
      <c r="AG49" s="279"/>
      <c r="AH49" s="273">
        <v>1</v>
      </c>
      <c r="AI49" s="276"/>
      <c r="AJ49" s="276">
        <v>1</v>
      </c>
      <c r="AK49" s="276"/>
      <c r="AL49" s="276"/>
      <c r="AM49" s="280">
        <f>SUM(AI49:AL49)/AH49</f>
        <v>1</v>
      </c>
      <c r="AN49" s="281">
        <v>1</v>
      </c>
      <c r="AO49" s="276"/>
      <c r="AP49" s="276"/>
      <c r="AQ49" s="276"/>
      <c r="AR49" s="276"/>
      <c r="AS49" s="282"/>
      <c r="AT49" s="281"/>
      <c r="AU49" s="276"/>
      <c r="AV49" s="276"/>
      <c r="AW49" s="276"/>
      <c r="AX49" s="276"/>
      <c r="AY49" s="282"/>
      <c r="AZ49" s="283">
        <f>SUM(AI49:AL49)</f>
        <v>1</v>
      </c>
      <c r="BA49" s="276"/>
      <c r="BB49" s="276"/>
      <c r="BC49" s="276"/>
      <c r="BD49" s="276"/>
      <c r="BE49" s="276"/>
      <c r="BF49" s="276"/>
      <c r="BG49" s="276"/>
      <c r="BH49" s="276"/>
      <c r="BI49" s="276"/>
      <c r="BJ49" s="276"/>
      <c r="BK49" s="276"/>
      <c r="BL49" s="276"/>
      <c r="BM49" s="276"/>
      <c r="BN49" s="276"/>
      <c r="BO49" s="276"/>
      <c r="BP49" s="276"/>
      <c r="BQ49" s="276"/>
      <c r="BR49" s="276"/>
      <c r="BS49" s="276"/>
      <c r="BT49" s="276"/>
      <c r="BU49" s="276"/>
      <c r="BV49" s="276"/>
      <c r="BW49" s="276"/>
      <c r="BX49" s="276"/>
      <c r="BY49" s="276">
        <f>+BW49+BU49+BS49+BQ49+BO49+BM49+BK49+BI49</f>
        <v>0</v>
      </c>
      <c r="BZ49" s="276">
        <f>SUM(BX49,BV49,BT49,BR49,BP49,BN49,BL49,BJ49)</f>
        <v>0</v>
      </c>
      <c r="CA49" s="276"/>
      <c r="CB49" s="276"/>
      <c r="CC49" s="276"/>
      <c r="CD49" s="276"/>
      <c r="CE49" s="276"/>
      <c r="CF49" s="276"/>
      <c r="CG49" s="276"/>
      <c r="CH49" s="276"/>
      <c r="CI49" s="276"/>
      <c r="CJ49" s="276"/>
      <c r="CK49" s="276"/>
      <c r="CL49" s="276"/>
      <c r="CM49" s="276"/>
      <c r="CN49" s="276"/>
      <c r="CO49" s="276">
        <f>SUM(CA49,CC49,CE49,CG49,CI49,CK49,CM49)</f>
        <v>0</v>
      </c>
      <c r="CP49" s="276"/>
      <c r="CQ49" s="276"/>
      <c r="CR49" s="276"/>
      <c r="CS49" s="276"/>
      <c r="CT49" s="276"/>
      <c r="CU49" s="276"/>
      <c r="CV49" s="276"/>
      <c r="CW49" s="276"/>
      <c r="CX49" s="276"/>
      <c r="CY49" s="276"/>
      <c r="CZ49" s="276"/>
      <c r="DA49" s="276"/>
      <c r="DB49" s="276"/>
      <c r="DC49" s="276"/>
      <c r="DD49" s="276"/>
      <c r="DE49" s="276"/>
      <c r="DF49" s="276"/>
      <c r="DG49" s="276"/>
      <c r="DH49" s="284" t="s">
        <v>1006</v>
      </c>
      <c r="DI49" s="284" t="s">
        <v>1009</v>
      </c>
      <c r="DJ49" s="276"/>
      <c r="DK49" s="276"/>
      <c r="DL49" s="285"/>
    </row>
    <row r="50" spans="79:115" s="286" customFormat="1" ht="12">
      <c r="CA50" s="288"/>
      <c r="CB50" s="288"/>
      <c r="CC50" s="288"/>
      <c r="CD50" s="288"/>
      <c r="CE50" s="288"/>
      <c r="CF50" s="288"/>
      <c r="CG50" s="288"/>
      <c r="CH50" s="288"/>
      <c r="CI50" s="288"/>
      <c r="CJ50" s="288"/>
      <c r="CK50" s="288"/>
      <c r="CL50" s="288"/>
      <c r="CM50" s="288"/>
      <c r="CN50" s="288"/>
      <c r="CO50" s="288"/>
      <c r="CP50" s="288"/>
      <c r="CQ50" s="288"/>
      <c r="CR50" s="288"/>
      <c r="CS50" s="288"/>
      <c r="CT50" s="288"/>
      <c r="CU50" s="288"/>
      <c r="CV50" s="288"/>
      <c r="CW50" s="288"/>
      <c r="CX50" s="288"/>
      <c r="CY50" s="288"/>
      <c r="CZ50" s="288"/>
      <c r="DA50" s="288"/>
      <c r="DB50" s="288"/>
      <c r="DC50" s="288"/>
      <c r="DD50" s="288"/>
      <c r="DE50" s="288"/>
      <c r="DF50" s="288"/>
      <c r="DG50" s="288"/>
      <c r="DH50" s="288"/>
      <c r="DI50" s="288"/>
      <c r="DJ50" s="288"/>
      <c r="DK50" s="288"/>
    </row>
    <row r="51" spans="79:115" s="286" customFormat="1" ht="12">
      <c r="CA51" s="288"/>
      <c r="CB51" s="288"/>
      <c r="CC51" s="288"/>
      <c r="CD51" s="288"/>
      <c r="CE51" s="288"/>
      <c r="CF51" s="288"/>
      <c r="CG51" s="288"/>
      <c r="CH51" s="288"/>
      <c r="CI51" s="288"/>
      <c r="CJ51" s="288"/>
      <c r="CK51" s="288"/>
      <c r="CL51" s="288"/>
      <c r="CM51" s="288"/>
      <c r="CN51" s="288"/>
      <c r="CO51" s="288"/>
      <c r="CP51" s="288"/>
      <c r="CQ51" s="288"/>
      <c r="CR51" s="288"/>
      <c r="CS51" s="288"/>
      <c r="CT51" s="288"/>
      <c r="CU51" s="288"/>
      <c r="CV51" s="288"/>
      <c r="CW51" s="288"/>
      <c r="CX51" s="288"/>
      <c r="CY51" s="288"/>
      <c r="CZ51" s="288"/>
      <c r="DA51" s="288"/>
      <c r="DB51" s="288"/>
      <c r="DC51" s="288"/>
      <c r="DD51" s="288"/>
      <c r="DE51" s="288"/>
      <c r="DF51" s="288"/>
      <c r="DG51" s="288"/>
      <c r="DH51" s="288"/>
      <c r="DI51" s="288"/>
      <c r="DJ51" s="288"/>
      <c r="DK51" s="288"/>
    </row>
    <row r="52" spans="79:115" s="286" customFormat="1" ht="12">
      <c r="CA52" s="288"/>
      <c r="CB52" s="288"/>
      <c r="CC52" s="288"/>
      <c r="CD52" s="288"/>
      <c r="CE52" s="288"/>
      <c r="CF52" s="288"/>
      <c r="CG52" s="288"/>
      <c r="CH52" s="288"/>
      <c r="CI52" s="288"/>
      <c r="CJ52" s="288"/>
      <c r="CK52" s="288"/>
      <c r="CL52" s="288"/>
      <c r="CM52" s="288"/>
      <c r="CN52" s="288"/>
      <c r="CO52" s="288"/>
      <c r="CP52" s="288"/>
      <c r="CQ52" s="288"/>
      <c r="CR52" s="288"/>
      <c r="CS52" s="288"/>
      <c r="CT52" s="288"/>
      <c r="CU52" s="288"/>
      <c r="CV52" s="288"/>
      <c r="CW52" s="288"/>
      <c r="CX52" s="288"/>
      <c r="CY52" s="288"/>
      <c r="CZ52" s="288"/>
      <c r="DA52" s="288"/>
      <c r="DB52" s="288"/>
      <c r="DC52" s="288"/>
      <c r="DD52" s="288"/>
      <c r="DE52" s="288"/>
      <c r="DF52" s="288"/>
      <c r="DG52" s="288"/>
      <c r="DH52" s="288"/>
      <c r="DI52" s="288"/>
      <c r="DJ52" s="288"/>
      <c r="DK52" s="288"/>
    </row>
    <row r="53" spans="79:115" s="286" customFormat="1" ht="12">
      <c r="CA53" s="288"/>
      <c r="CB53" s="288"/>
      <c r="CC53" s="288"/>
      <c r="CD53" s="288"/>
      <c r="CE53" s="288"/>
      <c r="CF53" s="288"/>
      <c r="CG53" s="288"/>
      <c r="CH53" s="288"/>
      <c r="CI53" s="288"/>
      <c r="CJ53" s="288"/>
      <c r="CK53" s="288"/>
      <c r="CL53" s="288"/>
      <c r="CM53" s="288"/>
      <c r="CN53" s="288"/>
      <c r="CO53" s="288"/>
      <c r="CP53" s="288"/>
      <c r="CQ53" s="288"/>
      <c r="CR53" s="288"/>
      <c r="CS53" s="288"/>
      <c r="CT53" s="288"/>
      <c r="CU53" s="288"/>
      <c r="CV53" s="288"/>
      <c r="CW53" s="288"/>
      <c r="CX53" s="288"/>
      <c r="CY53" s="288"/>
      <c r="CZ53" s="288"/>
      <c r="DA53" s="288"/>
      <c r="DB53" s="288"/>
      <c r="DC53" s="288"/>
      <c r="DD53" s="288"/>
      <c r="DE53" s="288"/>
      <c r="DF53" s="288"/>
      <c r="DG53" s="288"/>
      <c r="DH53" s="288"/>
      <c r="DI53" s="288"/>
      <c r="DJ53" s="288"/>
      <c r="DK53" s="288"/>
    </row>
    <row r="54" spans="79:115" s="286" customFormat="1" ht="12">
      <c r="CA54" s="288"/>
      <c r="CB54" s="288"/>
      <c r="CC54" s="288"/>
      <c r="CD54" s="288"/>
      <c r="CE54" s="288"/>
      <c r="CF54" s="288"/>
      <c r="CG54" s="288"/>
      <c r="CH54" s="288"/>
      <c r="CI54" s="288"/>
      <c r="CJ54" s="288"/>
      <c r="CK54" s="288"/>
      <c r="CL54" s="288"/>
      <c r="CM54" s="288"/>
      <c r="CN54" s="288"/>
      <c r="CO54" s="288"/>
      <c r="CP54" s="288"/>
      <c r="CQ54" s="288"/>
      <c r="CR54" s="288"/>
      <c r="CS54" s="288"/>
      <c r="CT54" s="288"/>
      <c r="CU54" s="288"/>
      <c r="CV54" s="288"/>
      <c r="CW54" s="288"/>
      <c r="CX54" s="288"/>
      <c r="CY54" s="288"/>
      <c r="CZ54" s="288"/>
      <c r="DA54" s="288"/>
      <c r="DB54" s="288"/>
      <c r="DC54" s="288"/>
      <c r="DD54" s="288"/>
      <c r="DE54" s="288"/>
      <c r="DF54" s="288"/>
      <c r="DG54" s="288"/>
      <c r="DH54" s="288"/>
      <c r="DI54" s="288"/>
      <c r="DJ54" s="288"/>
      <c r="DK54" s="288"/>
    </row>
    <row r="55" spans="79:115" s="286" customFormat="1" ht="12">
      <c r="CA55" s="288"/>
      <c r="CB55" s="288"/>
      <c r="CC55" s="288"/>
      <c r="CD55" s="288"/>
      <c r="CE55" s="288"/>
      <c r="CF55" s="288"/>
      <c r="CG55" s="288"/>
      <c r="CH55" s="288"/>
      <c r="CI55" s="288"/>
      <c r="CJ55" s="288"/>
      <c r="CK55" s="288"/>
      <c r="CL55" s="288"/>
      <c r="CM55" s="288"/>
      <c r="CN55" s="288"/>
      <c r="CO55" s="288"/>
      <c r="CP55" s="288"/>
      <c r="CQ55" s="288"/>
      <c r="CR55" s="288"/>
      <c r="CS55" s="288"/>
      <c r="CT55" s="288"/>
      <c r="CU55" s="288"/>
      <c r="CV55" s="288"/>
      <c r="CW55" s="288"/>
      <c r="CX55" s="288"/>
      <c r="CY55" s="288"/>
      <c r="CZ55" s="288"/>
      <c r="DA55" s="288"/>
      <c r="DB55" s="288"/>
      <c r="DC55" s="288"/>
      <c r="DD55" s="288"/>
      <c r="DE55" s="288"/>
      <c r="DF55" s="288"/>
      <c r="DG55" s="288"/>
      <c r="DH55" s="288"/>
      <c r="DI55" s="288"/>
      <c r="DJ55" s="288"/>
      <c r="DK55" s="288"/>
    </row>
    <row r="56" spans="79:115" s="286" customFormat="1" ht="12">
      <c r="CA56" s="288"/>
      <c r="CB56" s="288"/>
      <c r="CC56" s="288"/>
      <c r="CD56" s="288"/>
      <c r="CE56" s="288"/>
      <c r="CF56" s="288"/>
      <c r="CG56" s="288"/>
      <c r="CH56" s="288"/>
      <c r="CI56" s="288"/>
      <c r="CJ56" s="288"/>
      <c r="CK56" s="288"/>
      <c r="CL56" s="288"/>
      <c r="CM56" s="288"/>
      <c r="CN56" s="288"/>
      <c r="CO56" s="288"/>
      <c r="CP56" s="288"/>
      <c r="CQ56" s="288"/>
      <c r="CR56" s="288"/>
      <c r="CS56" s="288"/>
      <c r="CT56" s="288"/>
      <c r="CU56" s="288"/>
      <c r="CV56" s="288"/>
      <c r="CW56" s="288"/>
      <c r="CX56" s="288"/>
      <c r="CY56" s="288"/>
      <c r="CZ56" s="288"/>
      <c r="DA56" s="288"/>
      <c r="DB56" s="288"/>
      <c r="DC56" s="288"/>
      <c r="DD56" s="288"/>
      <c r="DE56" s="288"/>
      <c r="DF56" s="288"/>
      <c r="DG56" s="288"/>
      <c r="DH56" s="288"/>
      <c r="DI56" s="288"/>
      <c r="DJ56" s="288"/>
      <c r="DK56" s="288"/>
    </row>
    <row r="57" spans="79:115" s="286" customFormat="1" ht="12">
      <c r="CA57" s="288"/>
      <c r="CB57" s="288"/>
      <c r="CC57" s="288"/>
      <c r="CD57" s="288"/>
      <c r="CE57" s="288"/>
      <c r="CF57" s="288"/>
      <c r="CG57" s="288"/>
      <c r="CH57" s="288"/>
      <c r="CI57" s="288"/>
      <c r="CJ57" s="288"/>
      <c r="CK57" s="288"/>
      <c r="CL57" s="288"/>
      <c r="CM57" s="288"/>
      <c r="CN57" s="288"/>
      <c r="CO57" s="288"/>
      <c r="CP57" s="288"/>
      <c r="CQ57" s="288"/>
      <c r="CR57" s="288"/>
      <c r="CS57" s="288"/>
      <c r="CT57" s="288"/>
      <c r="CU57" s="288"/>
      <c r="CV57" s="288"/>
      <c r="CW57" s="288"/>
      <c r="CX57" s="288"/>
      <c r="CY57" s="288"/>
      <c r="CZ57" s="288"/>
      <c r="DA57" s="288"/>
      <c r="DB57" s="288"/>
      <c r="DC57" s="288"/>
      <c r="DD57" s="288"/>
      <c r="DE57" s="288"/>
      <c r="DF57" s="288"/>
      <c r="DG57" s="288"/>
      <c r="DH57" s="288"/>
      <c r="DI57" s="288"/>
      <c r="DJ57" s="288"/>
      <c r="DK57" s="288"/>
    </row>
    <row r="58" spans="79:115" s="286" customFormat="1" ht="12">
      <c r="CA58" s="288"/>
      <c r="CB58" s="288"/>
      <c r="CC58" s="288"/>
      <c r="CD58" s="288"/>
      <c r="CE58" s="288"/>
      <c r="CF58" s="288"/>
      <c r="CG58" s="288"/>
      <c r="CH58" s="288"/>
      <c r="CI58" s="288"/>
      <c r="CJ58" s="288"/>
      <c r="CK58" s="288"/>
      <c r="CL58" s="288"/>
      <c r="CM58" s="288"/>
      <c r="CN58" s="288"/>
      <c r="CO58" s="288"/>
      <c r="CP58" s="288"/>
      <c r="CQ58" s="288"/>
      <c r="CR58" s="288"/>
      <c r="CS58" s="288"/>
      <c r="CT58" s="288"/>
      <c r="CU58" s="288"/>
      <c r="CV58" s="288"/>
      <c r="CW58" s="288"/>
      <c r="CX58" s="288"/>
      <c r="CY58" s="288"/>
      <c r="CZ58" s="288"/>
      <c r="DA58" s="288"/>
      <c r="DB58" s="288"/>
      <c r="DC58" s="288"/>
      <c r="DD58" s="288"/>
      <c r="DE58" s="288"/>
      <c r="DF58" s="288"/>
      <c r="DG58" s="288"/>
      <c r="DH58" s="288"/>
      <c r="DI58" s="288"/>
      <c r="DJ58" s="288"/>
      <c r="DK58" s="288"/>
    </row>
    <row r="59" spans="79:115" s="286" customFormat="1" ht="12">
      <c r="CA59" s="288"/>
      <c r="CB59" s="288"/>
      <c r="CC59" s="288"/>
      <c r="CD59" s="288"/>
      <c r="CE59" s="288"/>
      <c r="CF59" s="288"/>
      <c r="CG59" s="288"/>
      <c r="CH59" s="288"/>
      <c r="CI59" s="288"/>
      <c r="CJ59" s="288"/>
      <c r="CK59" s="288"/>
      <c r="CL59" s="288"/>
      <c r="CM59" s="288"/>
      <c r="CN59" s="288"/>
      <c r="CO59" s="288"/>
      <c r="CP59" s="288"/>
      <c r="CQ59" s="288"/>
      <c r="CR59" s="288"/>
      <c r="CS59" s="288"/>
      <c r="CT59" s="288"/>
      <c r="CU59" s="288"/>
      <c r="CV59" s="288"/>
      <c r="CW59" s="288"/>
      <c r="CX59" s="288"/>
      <c r="CY59" s="288"/>
      <c r="CZ59" s="288"/>
      <c r="DA59" s="288"/>
      <c r="DB59" s="288"/>
      <c r="DC59" s="288"/>
      <c r="DD59" s="288"/>
      <c r="DE59" s="288"/>
      <c r="DF59" s="288"/>
      <c r="DG59" s="288"/>
      <c r="DH59" s="288"/>
      <c r="DI59" s="288"/>
      <c r="DJ59" s="288"/>
      <c r="DK59" s="288"/>
    </row>
    <row r="60" spans="79:115" s="286" customFormat="1" ht="12">
      <c r="CA60" s="288"/>
      <c r="CB60" s="288"/>
      <c r="CC60" s="288"/>
      <c r="CD60" s="288"/>
      <c r="CE60" s="288"/>
      <c r="CF60" s="288"/>
      <c r="CG60" s="288"/>
      <c r="CH60" s="288"/>
      <c r="CI60" s="288"/>
      <c r="CJ60" s="288"/>
      <c r="CK60" s="288"/>
      <c r="CL60" s="288"/>
      <c r="CM60" s="288"/>
      <c r="CN60" s="288"/>
      <c r="CO60" s="288"/>
      <c r="CP60" s="288"/>
      <c r="CQ60" s="288"/>
      <c r="CR60" s="288"/>
      <c r="CS60" s="288"/>
      <c r="CT60" s="288"/>
      <c r="CU60" s="288"/>
      <c r="CV60" s="288"/>
      <c r="CW60" s="288"/>
      <c r="CX60" s="288"/>
      <c r="CY60" s="288"/>
      <c r="CZ60" s="288"/>
      <c r="DA60" s="288"/>
      <c r="DB60" s="288"/>
      <c r="DC60" s="288"/>
      <c r="DD60" s="288"/>
      <c r="DE60" s="288"/>
      <c r="DF60" s="288"/>
      <c r="DG60" s="288"/>
      <c r="DH60" s="288"/>
      <c r="DI60" s="288"/>
      <c r="DJ60" s="288"/>
      <c r="DK60" s="288"/>
    </row>
    <row r="61" spans="79:115" s="286" customFormat="1" ht="12">
      <c r="CA61" s="288"/>
      <c r="CB61" s="288"/>
      <c r="CC61" s="288"/>
      <c r="CD61" s="288"/>
      <c r="CE61" s="288"/>
      <c r="CF61" s="288"/>
      <c r="CG61" s="288"/>
      <c r="CH61" s="288"/>
      <c r="CI61" s="288"/>
      <c r="CJ61" s="288"/>
      <c r="CK61" s="288"/>
      <c r="CL61" s="288"/>
      <c r="CM61" s="288"/>
      <c r="CN61" s="288"/>
      <c r="CO61" s="288"/>
      <c r="CP61" s="288"/>
      <c r="CQ61" s="288"/>
      <c r="CR61" s="288"/>
      <c r="CS61" s="288"/>
      <c r="CT61" s="288"/>
      <c r="CU61" s="288"/>
      <c r="CV61" s="288"/>
      <c r="CW61" s="288"/>
      <c r="CX61" s="288"/>
      <c r="CY61" s="288"/>
      <c r="CZ61" s="288"/>
      <c r="DA61" s="288"/>
      <c r="DB61" s="288"/>
      <c r="DC61" s="288"/>
      <c r="DD61" s="288"/>
      <c r="DE61" s="288"/>
      <c r="DF61" s="288"/>
      <c r="DG61" s="288"/>
      <c r="DH61" s="288"/>
      <c r="DI61" s="288"/>
      <c r="DJ61" s="288"/>
      <c r="DK61" s="288"/>
    </row>
    <row r="62" spans="79:115" s="286" customFormat="1" ht="12">
      <c r="CA62" s="288"/>
      <c r="CB62" s="288"/>
      <c r="CC62" s="288"/>
      <c r="CD62" s="288"/>
      <c r="CE62" s="288"/>
      <c r="CF62" s="288"/>
      <c r="CG62" s="288"/>
      <c r="CH62" s="288"/>
      <c r="CI62" s="288"/>
      <c r="CJ62" s="288"/>
      <c r="CK62" s="288"/>
      <c r="CL62" s="288"/>
      <c r="CM62" s="288"/>
      <c r="CN62" s="288"/>
      <c r="CO62" s="288"/>
      <c r="CP62" s="288"/>
      <c r="CQ62" s="288"/>
      <c r="CR62" s="288"/>
      <c r="CS62" s="288"/>
      <c r="CT62" s="288"/>
      <c r="CU62" s="288"/>
      <c r="CV62" s="288"/>
      <c r="CW62" s="288"/>
      <c r="CX62" s="288"/>
      <c r="CY62" s="288"/>
      <c r="CZ62" s="288"/>
      <c r="DA62" s="288"/>
      <c r="DB62" s="288"/>
      <c r="DC62" s="288"/>
      <c r="DD62" s="288"/>
      <c r="DE62" s="288"/>
      <c r="DF62" s="288"/>
      <c r="DG62" s="288"/>
      <c r="DH62" s="288"/>
      <c r="DI62" s="288"/>
      <c r="DJ62" s="288"/>
      <c r="DK62" s="288"/>
    </row>
    <row r="63" spans="79:115" s="286" customFormat="1" ht="12">
      <c r="CA63" s="288"/>
      <c r="CB63" s="288"/>
      <c r="CC63" s="288"/>
      <c r="CD63" s="288"/>
      <c r="CE63" s="288"/>
      <c r="CF63" s="288"/>
      <c r="CG63" s="288"/>
      <c r="CH63" s="288"/>
      <c r="CI63" s="288"/>
      <c r="CJ63" s="288"/>
      <c r="CK63" s="288"/>
      <c r="CL63" s="288"/>
      <c r="CM63" s="288"/>
      <c r="CN63" s="288"/>
      <c r="CO63" s="288"/>
      <c r="CP63" s="288"/>
      <c r="CQ63" s="288"/>
      <c r="CR63" s="288"/>
      <c r="CS63" s="288"/>
      <c r="CT63" s="288"/>
      <c r="CU63" s="288"/>
      <c r="CV63" s="288"/>
      <c r="CW63" s="288"/>
      <c r="CX63" s="288"/>
      <c r="CY63" s="288"/>
      <c r="CZ63" s="288"/>
      <c r="DA63" s="288"/>
      <c r="DB63" s="288"/>
      <c r="DC63" s="288"/>
      <c r="DD63" s="288"/>
      <c r="DE63" s="288"/>
      <c r="DF63" s="288"/>
      <c r="DG63" s="288"/>
      <c r="DH63" s="288"/>
      <c r="DI63" s="288"/>
      <c r="DJ63" s="288"/>
      <c r="DK63" s="288"/>
    </row>
    <row r="64" spans="79:115" s="286" customFormat="1" ht="12">
      <c r="CA64" s="288"/>
      <c r="CB64" s="288"/>
      <c r="CC64" s="288"/>
      <c r="CD64" s="288"/>
      <c r="CE64" s="288"/>
      <c r="CF64" s="288"/>
      <c r="CG64" s="288"/>
      <c r="CH64" s="288"/>
      <c r="CI64" s="288"/>
      <c r="CJ64" s="288"/>
      <c r="CK64" s="288"/>
      <c r="CL64" s="288"/>
      <c r="CM64" s="288"/>
      <c r="CN64" s="288"/>
      <c r="CO64" s="288"/>
      <c r="CP64" s="288"/>
      <c r="CQ64" s="288"/>
      <c r="CR64" s="288"/>
      <c r="CS64" s="288"/>
      <c r="CT64" s="288"/>
      <c r="CU64" s="288"/>
      <c r="CV64" s="288"/>
      <c r="CW64" s="288"/>
      <c r="CX64" s="288"/>
      <c r="CY64" s="288"/>
      <c r="CZ64" s="288"/>
      <c r="DA64" s="288"/>
      <c r="DB64" s="288"/>
      <c r="DC64" s="288"/>
      <c r="DD64" s="288"/>
      <c r="DE64" s="288"/>
      <c r="DF64" s="288"/>
      <c r="DG64" s="288"/>
      <c r="DH64" s="288"/>
      <c r="DI64" s="288"/>
      <c r="DJ64" s="288"/>
      <c r="DK64" s="288"/>
    </row>
    <row r="65" spans="79:115" s="286" customFormat="1" ht="12">
      <c r="CA65" s="288"/>
      <c r="CB65" s="288"/>
      <c r="CC65" s="288"/>
      <c r="CD65" s="288"/>
      <c r="CE65" s="288"/>
      <c r="CF65" s="288"/>
      <c r="CG65" s="288"/>
      <c r="CH65" s="288"/>
      <c r="CI65" s="288"/>
      <c r="CJ65" s="288"/>
      <c r="CK65" s="288"/>
      <c r="CL65" s="288"/>
      <c r="CM65" s="288"/>
      <c r="CN65" s="288"/>
      <c r="CO65" s="288"/>
      <c r="CP65" s="288"/>
      <c r="CQ65" s="288"/>
      <c r="CR65" s="288"/>
      <c r="CS65" s="288"/>
      <c r="CT65" s="288"/>
      <c r="CU65" s="288"/>
      <c r="CV65" s="288"/>
      <c r="CW65" s="288"/>
      <c r="CX65" s="288"/>
      <c r="CY65" s="288"/>
      <c r="CZ65" s="288"/>
      <c r="DA65" s="288"/>
      <c r="DB65" s="288"/>
      <c r="DC65" s="288"/>
      <c r="DD65" s="288"/>
      <c r="DE65" s="288"/>
      <c r="DF65" s="288"/>
      <c r="DG65" s="288"/>
      <c r="DH65" s="288"/>
      <c r="DI65" s="288"/>
      <c r="DJ65" s="288"/>
      <c r="DK65" s="288"/>
    </row>
    <row r="66" spans="79:115" s="286" customFormat="1" ht="12">
      <c r="CA66" s="288"/>
      <c r="CB66" s="288"/>
      <c r="CC66" s="288"/>
      <c r="CD66" s="288"/>
      <c r="CE66" s="288"/>
      <c r="CF66" s="288"/>
      <c r="CG66" s="288"/>
      <c r="CH66" s="288"/>
      <c r="CI66" s="288"/>
      <c r="CJ66" s="288"/>
      <c r="CK66" s="288"/>
      <c r="CL66" s="288"/>
      <c r="CM66" s="288"/>
      <c r="CN66" s="288"/>
      <c r="CO66" s="288"/>
      <c r="CP66" s="288"/>
      <c r="CQ66" s="288"/>
      <c r="CR66" s="288"/>
      <c r="CS66" s="288"/>
      <c r="CT66" s="288"/>
      <c r="CU66" s="288"/>
      <c r="CV66" s="288"/>
      <c r="CW66" s="288"/>
      <c r="CX66" s="288"/>
      <c r="CY66" s="288"/>
      <c r="CZ66" s="288"/>
      <c r="DA66" s="288"/>
      <c r="DB66" s="288"/>
      <c r="DC66" s="288"/>
      <c r="DD66" s="288"/>
      <c r="DE66" s="288"/>
      <c r="DF66" s="288"/>
      <c r="DG66" s="288"/>
      <c r="DH66" s="288"/>
      <c r="DI66" s="288"/>
      <c r="DJ66" s="288"/>
      <c r="DK66" s="288"/>
    </row>
    <row r="67" spans="79:115" s="286" customFormat="1" ht="12">
      <c r="CA67" s="288"/>
      <c r="CB67" s="288"/>
      <c r="CC67" s="288"/>
      <c r="CD67" s="288"/>
      <c r="CE67" s="288"/>
      <c r="CF67" s="288"/>
      <c r="CG67" s="288"/>
      <c r="CH67" s="288"/>
      <c r="CI67" s="288"/>
      <c r="CJ67" s="288"/>
      <c r="CK67" s="288"/>
      <c r="CL67" s="288"/>
      <c r="CM67" s="288"/>
      <c r="CN67" s="288"/>
      <c r="CO67" s="288"/>
      <c r="CP67" s="288"/>
      <c r="CQ67" s="288"/>
      <c r="CR67" s="288"/>
      <c r="CS67" s="288"/>
      <c r="CT67" s="288"/>
      <c r="CU67" s="288"/>
      <c r="CV67" s="288"/>
      <c r="CW67" s="288"/>
      <c r="CX67" s="288"/>
      <c r="CY67" s="288"/>
      <c r="CZ67" s="288"/>
      <c r="DA67" s="288"/>
      <c r="DB67" s="288"/>
      <c r="DC67" s="288"/>
      <c r="DD67" s="288"/>
      <c r="DE67" s="288"/>
      <c r="DF67" s="288"/>
      <c r="DG67" s="288"/>
      <c r="DH67" s="288"/>
      <c r="DI67" s="288"/>
      <c r="DJ67" s="288"/>
      <c r="DK67" s="288"/>
    </row>
    <row r="68" spans="79:115" s="286" customFormat="1" ht="12">
      <c r="CA68" s="288"/>
      <c r="CB68" s="288"/>
      <c r="CC68" s="288"/>
      <c r="CD68" s="288"/>
      <c r="CE68" s="288"/>
      <c r="CF68" s="288"/>
      <c r="CG68" s="288"/>
      <c r="CH68" s="288"/>
      <c r="CI68" s="288"/>
      <c r="CJ68" s="288"/>
      <c r="CK68" s="288"/>
      <c r="CL68" s="288"/>
      <c r="CM68" s="288"/>
      <c r="CN68" s="288"/>
      <c r="CO68" s="288"/>
      <c r="CP68" s="288"/>
      <c r="CQ68" s="288"/>
      <c r="CR68" s="288"/>
      <c r="CS68" s="288"/>
      <c r="CT68" s="288"/>
      <c r="CU68" s="288"/>
      <c r="CV68" s="288"/>
      <c r="CW68" s="288"/>
      <c r="CX68" s="288"/>
      <c r="CY68" s="288"/>
      <c r="CZ68" s="288"/>
      <c r="DA68" s="288"/>
      <c r="DB68" s="288"/>
      <c r="DC68" s="288"/>
      <c r="DD68" s="288"/>
      <c r="DE68" s="288"/>
      <c r="DF68" s="288"/>
      <c r="DG68" s="288"/>
      <c r="DH68" s="288"/>
      <c r="DI68" s="288"/>
      <c r="DJ68" s="288"/>
      <c r="DK68" s="288"/>
    </row>
    <row r="69" spans="79:115" s="286" customFormat="1" ht="12">
      <c r="CA69" s="288"/>
      <c r="CB69" s="288"/>
      <c r="CC69" s="288"/>
      <c r="CD69" s="288"/>
      <c r="CE69" s="288"/>
      <c r="CF69" s="288"/>
      <c r="CG69" s="288"/>
      <c r="CH69" s="288"/>
      <c r="CI69" s="288"/>
      <c r="CJ69" s="288"/>
      <c r="CK69" s="288"/>
      <c r="CL69" s="288"/>
      <c r="CM69" s="288"/>
      <c r="CN69" s="288"/>
      <c r="CO69" s="288"/>
      <c r="CP69" s="288"/>
      <c r="CQ69" s="288"/>
      <c r="CR69" s="288"/>
      <c r="CS69" s="288"/>
      <c r="CT69" s="288"/>
      <c r="CU69" s="288"/>
      <c r="CV69" s="288"/>
      <c r="CW69" s="288"/>
      <c r="CX69" s="288"/>
      <c r="CY69" s="288"/>
      <c r="CZ69" s="288"/>
      <c r="DA69" s="288"/>
      <c r="DB69" s="288"/>
      <c r="DC69" s="288"/>
      <c r="DD69" s="288"/>
      <c r="DE69" s="288"/>
      <c r="DF69" s="288"/>
      <c r="DG69" s="288"/>
      <c r="DH69" s="288"/>
      <c r="DI69" s="288"/>
      <c r="DJ69" s="288"/>
      <c r="DK69" s="288"/>
    </row>
    <row r="70" spans="79:115" s="286" customFormat="1" ht="12">
      <c r="CA70" s="288"/>
      <c r="CB70" s="288"/>
      <c r="CC70" s="288"/>
      <c r="CD70" s="288"/>
      <c r="CE70" s="288"/>
      <c r="CF70" s="288"/>
      <c r="CG70" s="288"/>
      <c r="CH70" s="288"/>
      <c r="CI70" s="288"/>
      <c r="CJ70" s="288"/>
      <c r="CK70" s="288"/>
      <c r="CL70" s="288"/>
      <c r="CM70" s="288"/>
      <c r="CN70" s="288"/>
      <c r="CO70" s="288"/>
      <c r="CP70" s="288"/>
      <c r="CQ70" s="288"/>
      <c r="CR70" s="288"/>
      <c r="CS70" s="288"/>
      <c r="CT70" s="288"/>
      <c r="CU70" s="288"/>
      <c r="CV70" s="288"/>
      <c r="CW70" s="288"/>
      <c r="CX70" s="288"/>
      <c r="CY70" s="288"/>
      <c r="CZ70" s="288"/>
      <c r="DA70" s="288"/>
      <c r="DB70" s="288"/>
      <c r="DC70" s="288"/>
      <c r="DD70" s="288"/>
      <c r="DE70" s="288"/>
      <c r="DF70" s="288"/>
      <c r="DG70" s="288"/>
      <c r="DH70" s="288"/>
      <c r="DI70" s="288"/>
      <c r="DJ70" s="288"/>
      <c r="DK70" s="288"/>
    </row>
    <row r="71" spans="79:115" s="286" customFormat="1" ht="12">
      <c r="CA71" s="288"/>
      <c r="CB71" s="288"/>
      <c r="CC71" s="288"/>
      <c r="CD71" s="288"/>
      <c r="CE71" s="288"/>
      <c r="CF71" s="288"/>
      <c r="CG71" s="288"/>
      <c r="CH71" s="288"/>
      <c r="CI71" s="288"/>
      <c r="CJ71" s="288"/>
      <c r="CK71" s="288"/>
      <c r="CL71" s="288"/>
      <c r="CM71" s="288"/>
      <c r="CN71" s="288"/>
      <c r="CO71" s="288"/>
      <c r="CP71" s="288"/>
      <c r="CQ71" s="288"/>
      <c r="CR71" s="288"/>
      <c r="CS71" s="288"/>
      <c r="CT71" s="288"/>
      <c r="CU71" s="288"/>
      <c r="CV71" s="288"/>
      <c r="CW71" s="288"/>
      <c r="CX71" s="288"/>
      <c r="CY71" s="288"/>
      <c r="CZ71" s="288"/>
      <c r="DA71" s="288"/>
      <c r="DB71" s="288"/>
      <c r="DC71" s="288"/>
      <c r="DD71" s="288"/>
      <c r="DE71" s="288"/>
      <c r="DF71" s="288"/>
      <c r="DG71" s="288"/>
      <c r="DH71" s="288"/>
      <c r="DI71" s="288"/>
      <c r="DJ71" s="288"/>
      <c r="DK71" s="288"/>
    </row>
    <row r="72" spans="79:115" s="286" customFormat="1" ht="12">
      <c r="CA72" s="288"/>
      <c r="CB72" s="288"/>
      <c r="CC72" s="288"/>
      <c r="CD72" s="288"/>
      <c r="CE72" s="288"/>
      <c r="CF72" s="288"/>
      <c r="CG72" s="288"/>
      <c r="CH72" s="288"/>
      <c r="CI72" s="288"/>
      <c r="CJ72" s="288"/>
      <c r="CK72" s="288"/>
      <c r="CL72" s="288"/>
      <c r="CM72" s="288"/>
      <c r="CN72" s="288"/>
      <c r="CO72" s="288"/>
      <c r="CP72" s="288"/>
      <c r="CQ72" s="288"/>
      <c r="CR72" s="288"/>
      <c r="CS72" s="288"/>
      <c r="CT72" s="288"/>
      <c r="CU72" s="288"/>
      <c r="CV72" s="288"/>
      <c r="CW72" s="288"/>
      <c r="CX72" s="288"/>
      <c r="CY72" s="288"/>
      <c r="CZ72" s="288"/>
      <c r="DA72" s="288"/>
      <c r="DB72" s="288"/>
      <c r="DC72" s="288"/>
      <c r="DD72" s="288"/>
      <c r="DE72" s="288"/>
      <c r="DF72" s="288"/>
      <c r="DG72" s="288"/>
      <c r="DH72" s="288"/>
      <c r="DI72" s="288"/>
      <c r="DJ72" s="288"/>
      <c r="DK72" s="288"/>
    </row>
    <row r="73" spans="79:115" s="286" customFormat="1" ht="12">
      <c r="CA73" s="288"/>
      <c r="CB73" s="288"/>
      <c r="CC73" s="288"/>
      <c r="CD73" s="288"/>
      <c r="CE73" s="288"/>
      <c r="CF73" s="288"/>
      <c r="CG73" s="288"/>
      <c r="CH73" s="288"/>
      <c r="CI73" s="288"/>
      <c r="CJ73" s="288"/>
      <c r="CK73" s="288"/>
      <c r="CL73" s="288"/>
      <c r="CM73" s="288"/>
      <c r="CN73" s="288"/>
      <c r="CO73" s="288"/>
      <c r="CP73" s="288"/>
      <c r="CQ73" s="288"/>
      <c r="CR73" s="288"/>
      <c r="CS73" s="288"/>
      <c r="CT73" s="288"/>
      <c r="CU73" s="288"/>
      <c r="CV73" s="288"/>
      <c r="CW73" s="288"/>
      <c r="CX73" s="288"/>
      <c r="CY73" s="288"/>
      <c r="CZ73" s="288"/>
      <c r="DA73" s="288"/>
      <c r="DB73" s="288"/>
      <c r="DC73" s="288"/>
      <c r="DD73" s="288"/>
      <c r="DE73" s="288"/>
      <c r="DF73" s="288"/>
      <c r="DG73" s="288"/>
      <c r="DH73" s="288"/>
      <c r="DI73" s="288"/>
      <c r="DJ73" s="288"/>
      <c r="DK73" s="288"/>
    </row>
    <row r="74" spans="79:115" s="286" customFormat="1" ht="12">
      <c r="CA74" s="288"/>
      <c r="CB74" s="288"/>
      <c r="CC74" s="288"/>
      <c r="CD74" s="288"/>
      <c r="CE74" s="288"/>
      <c r="CF74" s="288"/>
      <c r="CG74" s="288"/>
      <c r="CH74" s="288"/>
      <c r="CI74" s="288"/>
      <c r="CJ74" s="288"/>
      <c r="CK74" s="288"/>
      <c r="CL74" s="288"/>
      <c r="CM74" s="288"/>
      <c r="CN74" s="288"/>
      <c r="CO74" s="288"/>
      <c r="CP74" s="288"/>
      <c r="CQ74" s="288"/>
      <c r="CR74" s="288"/>
      <c r="CS74" s="288"/>
      <c r="CT74" s="288"/>
      <c r="CU74" s="288"/>
      <c r="CV74" s="288"/>
      <c r="CW74" s="288"/>
      <c r="CX74" s="288"/>
      <c r="CY74" s="288"/>
      <c r="CZ74" s="288"/>
      <c r="DA74" s="288"/>
      <c r="DB74" s="288"/>
      <c r="DC74" s="288"/>
      <c r="DD74" s="288"/>
      <c r="DE74" s="288"/>
      <c r="DF74" s="288"/>
      <c r="DG74" s="288"/>
      <c r="DH74" s="288"/>
      <c r="DI74" s="288"/>
      <c r="DJ74" s="288"/>
      <c r="DK74" s="288"/>
    </row>
    <row r="75" spans="79:115" s="286" customFormat="1" ht="12">
      <c r="CA75" s="288"/>
      <c r="CB75" s="288"/>
      <c r="CC75" s="288"/>
      <c r="CD75" s="288"/>
      <c r="CE75" s="288"/>
      <c r="CF75" s="288"/>
      <c r="CG75" s="288"/>
      <c r="CH75" s="288"/>
      <c r="CI75" s="288"/>
      <c r="CJ75" s="288"/>
      <c r="CK75" s="288"/>
      <c r="CL75" s="288"/>
      <c r="CM75" s="288"/>
      <c r="CN75" s="288"/>
      <c r="CO75" s="288"/>
      <c r="CP75" s="288"/>
      <c r="CQ75" s="288"/>
      <c r="CR75" s="288"/>
      <c r="CS75" s="288"/>
      <c r="CT75" s="288"/>
      <c r="CU75" s="288"/>
      <c r="CV75" s="288"/>
      <c r="CW75" s="288"/>
      <c r="CX75" s="288"/>
      <c r="CY75" s="288"/>
      <c r="CZ75" s="288"/>
      <c r="DA75" s="288"/>
      <c r="DB75" s="288"/>
      <c r="DC75" s="288"/>
      <c r="DD75" s="288"/>
      <c r="DE75" s="288"/>
      <c r="DF75" s="288"/>
      <c r="DG75" s="288"/>
      <c r="DH75" s="288"/>
      <c r="DI75" s="288"/>
      <c r="DJ75" s="288"/>
      <c r="DK75" s="288"/>
    </row>
    <row r="76" spans="79:115" s="286" customFormat="1" ht="12">
      <c r="CA76" s="288"/>
      <c r="CB76" s="288"/>
      <c r="CC76" s="288"/>
      <c r="CD76" s="288"/>
      <c r="CE76" s="288"/>
      <c r="CF76" s="288"/>
      <c r="CG76" s="288"/>
      <c r="CH76" s="288"/>
      <c r="CI76" s="288"/>
      <c r="CJ76" s="288"/>
      <c r="CK76" s="288"/>
      <c r="CL76" s="288"/>
      <c r="CM76" s="288"/>
      <c r="CN76" s="288"/>
      <c r="CO76" s="288"/>
      <c r="CP76" s="288"/>
      <c r="CQ76" s="288"/>
      <c r="CR76" s="288"/>
      <c r="CS76" s="288"/>
      <c r="CT76" s="288"/>
      <c r="CU76" s="288"/>
      <c r="CV76" s="288"/>
      <c r="CW76" s="288"/>
      <c r="CX76" s="288"/>
      <c r="CY76" s="288"/>
      <c r="CZ76" s="288"/>
      <c r="DA76" s="288"/>
      <c r="DB76" s="288"/>
      <c r="DC76" s="288"/>
      <c r="DD76" s="288"/>
      <c r="DE76" s="288"/>
      <c r="DF76" s="288"/>
      <c r="DG76" s="288"/>
      <c r="DH76" s="288"/>
      <c r="DI76" s="288"/>
      <c r="DJ76" s="288"/>
      <c r="DK76" s="288"/>
    </row>
    <row r="77" spans="79:115" s="286" customFormat="1" ht="12">
      <c r="CA77" s="288"/>
      <c r="CB77" s="288"/>
      <c r="CC77" s="288"/>
      <c r="CD77" s="288"/>
      <c r="CE77" s="288"/>
      <c r="CF77" s="288"/>
      <c r="CG77" s="288"/>
      <c r="CH77" s="288"/>
      <c r="CI77" s="288"/>
      <c r="CJ77" s="288"/>
      <c r="CK77" s="288"/>
      <c r="CL77" s="288"/>
      <c r="CM77" s="288"/>
      <c r="CN77" s="288"/>
      <c r="CO77" s="288"/>
      <c r="CP77" s="288"/>
      <c r="CQ77" s="288"/>
      <c r="CR77" s="288"/>
      <c r="CS77" s="288"/>
      <c r="CT77" s="288"/>
      <c r="CU77" s="288"/>
      <c r="CV77" s="288"/>
      <c r="CW77" s="288"/>
      <c r="CX77" s="288"/>
      <c r="CY77" s="288"/>
      <c r="CZ77" s="288"/>
      <c r="DA77" s="288"/>
      <c r="DB77" s="288"/>
      <c r="DC77" s="288"/>
      <c r="DD77" s="288"/>
      <c r="DE77" s="288"/>
      <c r="DF77" s="288"/>
      <c r="DG77" s="288"/>
      <c r="DH77" s="288"/>
      <c r="DI77" s="288"/>
      <c r="DJ77" s="288"/>
      <c r="DK77" s="288"/>
    </row>
    <row r="78" spans="79:115" s="286" customFormat="1" ht="12">
      <c r="CA78" s="288"/>
      <c r="CB78" s="288"/>
      <c r="CC78" s="288"/>
      <c r="CD78" s="288"/>
      <c r="CE78" s="288"/>
      <c r="CF78" s="288"/>
      <c r="CG78" s="288"/>
      <c r="CH78" s="288"/>
      <c r="CI78" s="288"/>
      <c r="CJ78" s="288"/>
      <c r="CK78" s="288"/>
      <c r="CL78" s="288"/>
      <c r="CM78" s="288"/>
      <c r="CN78" s="288"/>
      <c r="CO78" s="288"/>
      <c r="CP78" s="288"/>
      <c r="CQ78" s="288"/>
      <c r="CR78" s="288"/>
      <c r="CS78" s="288"/>
      <c r="CT78" s="288"/>
      <c r="CU78" s="288"/>
      <c r="CV78" s="288"/>
      <c r="CW78" s="288"/>
      <c r="CX78" s="288"/>
      <c r="CY78" s="288"/>
      <c r="CZ78" s="288"/>
      <c r="DA78" s="288"/>
      <c r="DB78" s="288"/>
      <c r="DC78" s="288"/>
      <c r="DD78" s="288"/>
      <c r="DE78" s="288"/>
      <c r="DF78" s="288"/>
      <c r="DG78" s="288"/>
      <c r="DH78" s="288"/>
      <c r="DI78" s="288"/>
      <c r="DJ78" s="288"/>
      <c r="DK78" s="288"/>
    </row>
    <row r="79" spans="79:115" s="286" customFormat="1" ht="12">
      <c r="CA79" s="288"/>
      <c r="CB79" s="288"/>
      <c r="CC79" s="288"/>
      <c r="CD79" s="288"/>
      <c r="CE79" s="288"/>
      <c r="CF79" s="288"/>
      <c r="CG79" s="288"/>
      <c r="CH79" s="288"/>
      <c r="CI79" s="288"/>
      <c r="CJ79" s="288"/>
      <c r="CK79" s="288"/>
      <c r="CL79" s="288"/>
      <c r="CM79" s="288"/>
      <c r="CN79" s="288"/>
      <c r="CO79" s="288"/>
      <c r="CP79" s="288"/>
      <c r="CQ79" s="288"/>
      <c r="CR79" s="288"/>
      <c r="CS79" s="288"/>
      <c r="CT79" s="288"/>
      <c r="CU79" s="288"/>
      <c r="CV79" s="288"/>
      <c r="CW79" s="288"/>
      <c r="CX79" s="288"/>
      <c r="CY79" s="288"/>
      <c r="CZ79" s="288"/>
      <c r="DA79" s="288"/>
      <c r="DB79" s="288"/>
      <c r="DC79" s="288"/>
      <c r="DD79" s="288"/>
      <c r="DE79" s="288"/>
      <c r="DF79" s="288"/>
      <c r="DG79" s="288"/>
      <c r="DH79" s="288"/>
      <c r="DI79" s="288"/>
      <c r="DJ79" s="288"/>
      <c r="DK79" s="288"/>
    </row>
    <row r="80" spans="79:115" s="286" customFormat="1" ht="12">
      <c r="CA80" s="288"/>
      <c r="CB80" s="288"/>
      <c r="CC80" s="288"/>
      <c r="CD80" s="288"/>
      <c r="CE80" s="288"/>
      <c r="CF80" s="288"/>
      <c r="CG80" s="288"/>
      <c r="CH80" s="288"/>
      <c r="CI80" s="288"/>
      <c r="CJ80" s="288"/>
      <c r="CK80" s="288"/>
      <c r="CL80" s="288"/>
      <c r="CM80" s="288"/>
      <c r="CN80" s="288"/>
      <c r="CO80" s="288"/>
      <c r="CP80" s="288"/>
      <c r="CQ80" s="288"/>
      <c r="CR80" s="288"/>
      <c r="CS80" s="288"/>
      <c r="CT80" s="288"/>
      <c r="CU80" s="288"/>
      <c r="CV80" s="288"/>
      <c r="CW80" s="288"/>
      <c r="CX80" s="288"/>
      <c r="CY80" s="288"/>
      <c r="CZ80" s="288"/>
      <c r="DA80" s="288"/>
      <c r="DB80" s="288"/>
      <c r="DC80" s="288"/>
      <c r="DD80" s="288"/>
      <c r="DE80" s="288"/>
      <c r="DF80" s="288"/>
      <c r="DG80" s="288"/>
      <c r="DH80" s="288"/>
      <c r="DI80" s="288"/>
      <c r="DJ80" s="288"/>
      <c r="DK80" s="288"/>
    </row>
    <row r="81" spans="79:115" s="286" customFormat="1" ht="12">
      <c r="CA81" s="288"/>
      <c r="CB81" s="288"/>
      <c r="CC81" s="288"/>
      <c r="CD81" s="288"/>
      <c r="CE81" s="288"/>
      <c r="CF81" s="288"/>
      <c r="CG81" s="288"/>
      <c r="CH81" s="288"/>
      <c r="CI81" s="288"/>
      <c r="CJ81" s="288"/>
      <c r="CK81" s="288"/>
      <c r="CL81" s="288"/>
      <c r="CM81" s="288"/>
      <c r="CN81" s="288"/>
      <c r="CO81" s="288"/>
      <c r="CP81" s="288"/>
      <c r="CQ81" s="288"/>
      <c r="CR81" s="288"/>
      <c r="CS81" s="288"/>
      <c r="CT81" s="288"/>
      <c r="CU81" s="288"/>
      <c r="CV81" s="288"/>
      <c r="CW81" s="288"/>
      <c r="CX81" s="288"/>
      <c r="CY81" s="288"/>
      <c r="CZ81" s="288"/>
      <c r="DA81" s="288"/>
      <c r="DB81" s="288"/>
      <c r="DC81" s="288"/>
      <c r="DD81" s="288"/>
      <c r="DE81" s="288"/>
      <c r="DF81" s="288"/>
      <c r="DG81" s="288"/>
      <c r="DH81" s="288"/>
      <c r="DI81" s="288"/>
      <c r="DJ81" s="288"/>
      <c r="DK81" s="288"/>
    </row>
    <row r="82" spans="79:115" s="286" customFormat="1" ht="12">
      <c r="CA82" s="288"/>
      <c r="CB82" s="288"/>
      <c r="CC82" s="288"/>
      <c r="CD82" s="288"/>
      <c r="CE82" s="288"/>
      <c r="CF82" s="288"/>
      <c r="CG82" s="288"/>
      <c r="CH82" s="288"/>
      <c r="CI82" s="288"/>
      <c r="CJ82" s="288"/>
      <c r="CK82" s="288"/>
      <c r="CL82" s="288"/>
      <c r="CM82" s="288"/>
      <c r="CN82" s="288"/>
      <c r="CO82" s="288"/>
      <c r="CP82" s="288"/>
      <c r="CQ82" s="288"/>
      <c r="CR82" s="288"/>
      <c r="CS82" s="288"/>
      <c r="CT82" s="288"/>
      <c r="CU82" s="288"/>
      <c r="CV82" s="288"/>
      <c r="CW82" s="288"/>
      <c r="CX82" s="288"/>
      <c r="CY82" s="288"/>
      <c r="CZ82" s="288"/>
      <c r="DA82" s="288"/>
      <c r="DB82" s="288"/>
      <c r="DC82" s="288"/>
      <c r="DD82" s="288"/>
      <c r="DE82" s="288"/>
      <c r="DF82" s="288"/>
      <c r="DG82" s="288"/>
      <c r="DH82" s="288"/>
      <c r="DI82" s="288"/>
      <c r="DJ82" s="288"/>
      <c r="DK82" s="288"/>
    </row>
    <row r="83" spans="79:115" s="286" customFormat="1" ht="12">
      <c r="CA83" s="288"/>
      <c r="CB83" s="288"/>
      <c r="CC83" s="288"/>
      <c r="CD83" s="288"/>
      <c r="CE83" s="288"/>
      <c r="CF83" s="288"/>
      <c r="CG83" s="288"/>
      <c r="CH83" s="288"/>
      <c r="CI83" s="288"/>
      <c r="CJ83" s="288"/>
      <c r="CK83" s="288"/>
      <c r="CL83" s="288"/>
      <c r="CM83" s="288"/>
      <c r="CN83" s="288"/>
      <c r="CO83" s="288"/>
      <c r="CP83" s="288"/>
      <c r="CQ83" s="288"/>
      <c r="CR83" s="288"/>
      <c r="CS83" s="288"/>
      <c r="CT83" s="288"/>
      <c r="CU83" s="288"/>
      <c r="CV83" s="288"/>
      <c r="CW83" s="288"/>
      <c r="CX83" s="288"/>
      <c r="CY83" s="288"/>
      <c r="CZ83" s="288"/>
      <c r="DA83" s="288"/>
      <c r="DB83" s="288"/>
      <c r="DC83" s="288"/>
      <c r="DD83" s="288"/>
      <c r="DE83" s="288"/>
      <c r="DF83" s="288"/>
      <c r="DG83" s="288"/>
      <c r="DH83" s="288"/>
      <c r="DI83" s="288"/>
      <c r="DJ83" s="288"/>
      <c r="DK83" s="288"/>
    </row>
    <row r="84" spans="79:115" s="286" customFormat="1" ht="12">
      <c r="CA84" s="288"/>
      <c r="CB84" s="288"/>
      <c r="CC84" s="288"/>
      <c r="CD84" s="288"/>
      <c r="CE84" s="288"/>
      <c r="CF84" s="288"/>
      <c r="CG84" s="288"/>
      <c r="CH84" s="288"/>
      <c r="CI84" s="288"/>
      <c r="CJ84" s="288"/>
      <c r="CK84" s="288"/>
      <c r="CL84" s="288"/>
      <c r="CM84" s="288"/>
      <c r="CN84" s="288"/>
      <c r="CO84" s="288"/>
      <c r="CP84" s="288"/>
      <c r="CQ84" s="288"/>
      <c r="CR84" s="288"/>
      <c r="CS84" s="288"/>
      <c r="CT84" s="288"/>
      <c r="CU84" s="288"/>
      <c r="CV84" s="288"/>
      <c r="CW84" s="288"/>
      <c r="CX84" s="288"/>
      <c r="CY84" s="288"/>
      <c r="CZ84" s="288"/>
      <c r="DA84" s="288"/>
      <c r="DB84" s="288"/>
      <c r="DC84" s="288"/>
      <c r="DD84" s="288"/>
      <c r="DE84" s="288"/>
      <c r="DF84" s="288"/>
      <c r="DG84" s="288"/>
      <c r="DH84" s="288"/>
      <c r="DI84" s="288"/>
      <c r="DJ84" s="288"/>
      <c r="DK84" s="288"/>
    </row>
    <row r="85" spans="79:115" s="286" customFormat="1" ht="12">
      <c r="CA85" s="288"/>
      <c r="CB85" s="288"/>
      <c r="CC85" s="288"/>
      <c r="CD85" s="288"/>
      <c r="CE85" s="288"/>
      <c r="CF85" s="288"/>
      <c r="CG85" s="288"/>
      <c r="CH85" s="288"/>
      <c r="CI85" s="288"/>
      <c r="CJ85" s="288"/>
      <c r="CK85" s="288"/>
      <c r="CL85" s="288"/>
      <c r="CM85" s="288"/>
      <c r="CN85" s="288"/>
      <c r="CO85" s="288"/>
      <c r="CP85" s="288"/>
      <c r="CQ85" s="288"/>
      <c r="CR85" s="288"/>
      <c r="CS85" s="288"/>
      <c r="CT85" s="288"/>
      <c r="CU85" s="288"/>
      <c r="CV85" s="288"/>
      <c r="CW85" s="288"/>
      <c r="CX85" s="288"/>
      <c r="CY85" s="288"/>
      <c r="CZ85" s="288"/>
      <c r="DA85" s="288"/>
      <c r="DB85" s="288"/>
      <c r="DC85" s="288"/>
      <c r="DD85" s="288"/>
      <c r="DE85" s="288"/>
      <c r="DF85" s="288"/>
      <c r="DG85" s="288"/>
      <c r="DH85" s="288"/>
      <c r="DI85" s="288"/>
      <c r="DJ85" s="288"/>
      <c r="DK85" s="288"/>
    </row>
    <row r="86" spans="79:115" s="286" customFormat="1" ht="12">
      <c r="CA86" s="288"/>
      <c r="CB86" s="288"/>
      <c r="CC86" s="288"/>
      <c r="CD86" s="288"/>
      <c r="CE86" s="288"/>
      <c r="CF86" s="288"/>
      <c r="CG86" s="288"/>
      <c r="CH86" s="288"/>
      <c r="CI86" s="288"/>
      <c r="CJ86" s="288"/>
      <c r="CK86" s="288"/>
      <c r="CL86" s="288"/>
      <c r="CM86" s="288"/>
      <c r="CN86" s="288"/>
      <c r="CO86" s="288"/>
      <c r="CP86" s="288"/>
      <c r="CQ86" s="288"/>
      <c r="CR86" s="288"/>
      <c r="CS86" s="288"/>
      <c r="CT86" s="288"/>
      <c r="CU86" s="288"/>
      <c r="CV86" s="288"/>
      <c r="CW86" s="288"/>
      <c r="CX86" s="288"/>
      <c r="CY86" s="288"/>
      <c r="CZ86" s="288"/>
      <c r="DA86" s="288"/>
      <c r="DB86" s="288"/>
      <c r="DC86" s="288"/>
      <c r="DD86" s="288"/>
      <c r="DE86" s="288"/>
      <c r="DF86" s="288"/>
      <c r="DG86" s="288"/>
      <c r="DH86" s="288"/>
      <c r="DI86" s="288"/>
      <c r="DJ86" s="288"/>
      <c r="DK86" s="288"/>
    </row>
    <row r="87" spans="79:115" s="286" customFormat="1" ht="12">
      <c r="CA87" s="288"/>
      <c r="CB87" s="288"/>
      <c r="CC87" s="288"/>
      <c r="CD87" s="288"/>
      <c r="CE87" s="288"/>
      <c r="CF87" s="288"/>
      <c r="CG87" s="288"/>
      <c r="CH87" s="288"/>
      <c r="CI87" s="288"/>
      <c r="CJ87" s="288"/>
      <c r="CK87" s="288"/>
      <c r="CL87" s="288"/>
      <c r="CM87" s="288"/>
      <c r="CN87" s="288"/>
      <c r="CO87" s="288"/>
      <c r="CP87" s="288"/>
      <c r="CQ87" s="288"/>
      <c r="CR87" s="288"/>
      <c r="CS87" s="288"/>
      <c r="CT87" s="288"/>
      <c r="CU87" s="288"/>
      <c r="CV87" s="288"/>
      <c r="CW87" s="288"/>
      <c r="CX87" s="288"/>
      <c r="CY87" s="288"/>
      <c r="CZ87" s="288"/>
      <c r="DA87" s="288"/>
      <c r="DB87" s="288"/>
      <c r="DC87" s="288"/>
      <c r="DD87" s="288"/>
      <c r="DE87" s="288"/>
      <c r="DF87" s="288"/>
      <c r="DG87" s="288"/>
      <c r="DH87" s="288"/>
      <c r="DI87" s="288"/>
      <c r="DJ87" s="288"/>
      <c r="DK87" s="288"/>
    </row>
    <row r="88" spans="79:115" s="286" customFormat="1" ht="12">
      <c r="CA88" s="288"/>
      <c r="CB88" s="288"/>
      <c r="CC88" s="288"/>
      <c r="CD88" s="288"/>
      <c r="CE88" s="288"/>
      <c r="CF88" s="288"/>
      <c r="CG88" s="288"/>
      <c r="CH88" s="288"/>
      <c r="CI88" s="288"/>
      <c r="CJ88" s="288"/>
      <c r="CK88" s="288"/>
      <c r="CL88" s="288"/>
      <c r="CM88" s="288"/>
      <c r="CN88" s="288"/>
      <c r="CO88" s="288"/>
      <c r="CP88" s="288"/>
      <c r="CQ88" s="288"/>
      <c r="CR88" s="288"/>
      <c r="CS88" s="288"/>
      <c r="CT88" s="288"/>
      <c r="CU88" s="288"/>
      <c r="CV88" s="288"/>
      <c r="CW88" s="288"/>
      <c r="CX88" s="288"/>
      <c r="CY88" s="288"/>
      <c r="CZ88" s="288"/>
      <c r="DA88" s="288"/>
      <c r="DB88" s="288"/>
      <c r="DC88" s="288"/>
      <c r="DD88" s="288"/>
      <c r="DE88" s="288"/>
      <c r="DF88" s="288"/>
      <c r="DG88" s="288"/>
      <c r="DH88" s="288"/>
      <c r="DI88" s="288"/>
      <c r="DJ88" s="288"/>
      <c r="DK88" s="288"/>
    </row>
    <row r="89" spans="79:115" s="286" customFormat="1" ht="12">
      <c r="CA89" s="288"/>
      <c r="CB89" s="288"/>
      <c r="CC89" s="288"/>
      <c r="CD89" s="288"/>
      <c r="CE89" s="288"/>
      <c r="CF89" s="288"/>
      <c r="CG89" s="288"/>
      <c r="CH89" s="288"/>
      <c r="CI89" s="288"/>
      <c r="CJ89" s="288"/>
      <c r="CK89" s="288"/>
      <c r="CL89" s="288"/>
      <c r="CM89" s="288"/>
      <c r="CN89" s="288"/>
      <c r="CO89" s="288"/>
      <c r="CP89" s="288"/>
      <c r="CQ89" s="288"/>
      <c r="CR89" s="288"/>
      <c r="CS89" s="288"/>
      <c r="CT89" s="288"/>
      <c r="CU89" s="288"/>
      <c r="CV89" s="288"/>
      <c r="CW89" s="288"/>
      <c r="CX89" s="288"/>
      <c r="CY89" s="288"/>
      <c r="CZ89" s="288"/>
      <c r="DA89" s="288"/>
      <c r="DB89" s="288"/>
      <c r="DC89" s="288"/>
      <c r="DD89" s="288"/>
      <c r="DE89" s="288"/>
      <c r="DF89" s="288"/>
      <c r="DG89" s="288"/>
      <c r="DH89" s="288"/>
      <c r="DI89" s="288"/>
      <c r="DJ89" s="288"/>
      <c r="DK89" s="288"/>
    </row>
    <row r="90" spans="79:115" s="286" customFormat="1" ht="12">
      <c r="CA90" s="288"/>
      <c r="CB90" s="288"/>
      <c r="CC90" s="288"/>
      <c r="CD90" s="288"/>
      <c r="CE90" s="288"/>
      <c r="CF90" s="288"/>
      <c r="CG90" s="288"/>
      <c r="CH90" s="288"/>
      <c r="CI90" s="288"/>
      <c r="CJ90" s="288"/>
      <c r="CK90" s="288"/>
      <c r="CL90" s="288"/>
      <c r="CM90" s="288"/>
      <c r="CN90" s="288"/>
      <c r="CO90" s="288"/>
      <c r="CP90" s="288"/>
      <c r="CQ90" s="288"/>
      <c r="CR90" s="288"/>
      <c r="CS90" s="288"/>
      <c r="CT90" s="288"/>
      <c r="CU90" s="288"/>
      <c r="CV90" s="288"/>
      <c r="CW90" s="288"/>
      <c r="CX90" s="288"/>
      <c r="CY90" s="288"/>
      <c r="CZ90" s="288"/>
      <c r="DA90" s="288"/>
      <c r="DB90" s="288"/>
      <c r="DC90" s="288"/>
      <c r="DD90" s="288"/>
      <c r="DE90" s="288"/>
      <c r="DF90" s="288"/>
      <c r="DG90" s="288"/>
      <c r="DH90" s="288"/>
      <c r="DI90" s="288"/>
      <c r="DJ90" s="288"/>
      <c r="DK90" s="288"/>
    </row>
    <row r="91" spans="79:115" s="286" customFormat="1" ht="12">
      <c r="CA91" s="288"/>
      <c r="CB91" s="288"/>
      <c r="CC91" s="288"/>
      <c r="CD91" s="288"/>
      <c r="CE91" s="288"/>
      <c r="CF91" s="288"/>
      <c r="CG91" s="288"/>
      <c r="CH91" s="288"/>
      <c r="CI91" s="288"/>
      <c r="CJ91" s="288"/>
      <c r="CK91" s="288"/>
      <c r="CL91" s="288"/>
      <c r="CM91" s="288"/>
      <c r="CN91" s="288"/>
      <c r="CO91" s="288"/>
      <c r="CP91" s="288"/>
      <c r="CQ91" s="288"/>
      <c r="CR91" s="288"/>
      <c r="CS91" s="288"/>
      <c r="CT91" s="288"/>
      <c r="CU91" s="288"/>
      <c r="CV91" s="288"/>
      <c r="CW91" s="288"/>
      <c r="CX91" s="288"/>
      <c r="CY91" s="288"/>
      <c r="CZ91" s="288"/>
      <c r="DA91" s="288"/>
      <c r="DB91" s="288"/>
      <c r="DC91" s="288"/>
      <c r="DD91" s="288"/>
      <c r="DE91" s="288"/>
      <c r="DF91" s="288"/>
      <c r="DG91" s="288"/>
      <c r="DH91" s="288"/>
      <c r="DI91" s="288"/>
      <c r="DJ91" s="288"/>
      <c r="DK91" s="288"/>
    </row>
    <row r="92" spans="79:115" s="286" customFormat="1" ht="12">
      <c r="CA92" s="288"/>
      <c r="CB92" s="288"/>
      <c r="CC92" s="288"/>
      <c r="CD92" s="288"/>
      <c r="CE92" s="288"/>
      <c r="CF92" s="288"/>
      <c r="CG92" s="288"/>
      <c r="CH92" s="288"/>
      <c r="CI92" s="288"/>
      <c r="CJ92" s="288"/>
      <c r="CK92" s="288"/>
      <c r="CL92" s="288"/>
      <c r="CM92" s="288"/>
      <c r="CN92" s="288"/>
      <c r="CO92" s="288"/>
      <c r="CP92" s="288"/>
      <c r="CQ92" s="288"/>
      <c r="CR92" s="288"/>
      <c r="CS92" s="288"/>
      <c r="CT92" s="288"/>
      <c r="CU92" s="288"/>
      <c r="CV92" s="288"/>
      <c r="CW92" s="288"/>
      <c r="CX92" s="288"/>
      <c r="CY92" s="288"/>
      <c r="CZ92" s="288"/>
      <c r="DA92" s="288"/>
      <c r="DB92" s="288"/>
      <c r="DC92" s="288"/>
      <c r="DD92" s="288"/>
      <c r="DE92" s="288"/>
      <c r="DF92" s="288"/>
      <c r="DG92" s="288"/>
      <c r="DH92" s="288"/>
      <c r="DI92" s="288"/>
      <c r="DJ92" s="288"/>
      <c r="DK92" s="288"/>
    </row>
    <row r="93" spans="79:115" s="286" customFormat="1" ht="12">
      <c r="CA93" s="288"/>
      <c r="CB93" s="288"/>
      <c r="CC93" s="288"/>
      <c r="CD93" s="288"/>
      <c r="CE93" s="288"/>
      <c r="CF93" s="288"/>
      <c r="CG93" s="288"/>
      <c r="CH93" s="288"/>
      <c r="CI93" s="288"/>
      <c r="CJ93" s="288"/>
      <c r="CK93" s="288"/>
      <c r="CL93" s="288"/>
      <c r="CM93" s="288"/>
      <c r="CN93" s="288"/>
      <c r="CO93" s="288"/>
      <c r="CP93" s="288"/>
      <c r="CQ93" s="288"/>
      <c r="CR93" s="288"/>
      <c r="CS93" s="288"/>
      <c r="CT93" s="288"/>
      <c r="CU93" s="288"/>
      <c r="CV93" s="288"/>
      <c r="CW93" s="288"/>
      <c r="CX93" s="288"/>
      <c r="CY93" s="288"/>
      <c r="CZ93" s="288"/>
      <c r="DA93" s="288"/>
      <c r="DB93" s="288"/>
      <c r="DC93" s="288"/>
      <c r="DD93" s="288"/>
      <c r="DE93" s="288"/>
      <c r="DF93" s="288"/>
      <c r="DG93" s="288"/>
      <c r="DH93" s="288"/>
      <c r="DI93" s="288"/>
      <c r="DJ93" s="288"/>
      <c r="DK93" s="288"/>
    </row>
    <row r="94" spans="79:115" s="286" customFormat="1" ht="12">
      <c r="CA94" s="288"/>
      <c r="CB94" s="288"/>
      <c r="CC94" s="288"/>
      <c r="CD94" s="288"/>
      <c r="CE94" s="288"/>
      <c r="CF94" s="288"/>
      <c r="CG94" s="288"/>
      <c r="CH94" s="288"/>
      <c r="CI94" s="288"/>
      <c r="CJ94" s="288"/>
      <c r="CK94" s="288"/>
      <c r="CL94" s="288"/>
      <c r="CM94" s="288"/>
      <c r="CN94" s="288"/>
      <c r="CO94" s="288"/>
      <c r="CP94" s="288"/>
      <c r="CQ94" s="288"/>
      <c r="CR94" s="288"/>
      <c r="CS94" s="288"/>
      <c r="CT94" s="288"/>
      <c r="CU94" s="288"/>
      <c r="CV94" s="288"/>
      <c r="CW94" s="288"/>
      <c r="CX94" s="288"/>
      <c r="CY94" s="288"/>
      <c r="CZ94" s="288"/>
      <c r="DA94" s="288"/>
      <c r="DB94" s="288"/>
      <c r="DC94" s="288"/>
      <c r="DD94" s="288"/>
      <c r="DE94" s="288"/>
      <c r="DF94" s="288"/>
      <c r="DG94" s="288"/>
      <c r="DH94" s="288"/>
      <c r="DI94" s="288"/>
      <c r="DJ94" s="288"/>
      <c r="DK94" s="288"/>
    </row>
    <row r="95" spans="79:115" s="286" customFormat="1" ht="12">
      <c r="CA95" s="288"/>
      <c r="CB95" s="288"/>
      <c r="CC95" s="288"/>
      <c r="CD95" s="288"/>
      <c r="CE95" s="288"/>
      <c r="CF95" s="288"/>
      <c r="CG95" s="288"/>
      <c r="CH95" s="288"/>
      <c r="CI95" s="288"/>
      <c r="CJ95" s="288"/>
      <c r="CK95" s="288"/>
      <c r="CL95" s="288"/>
      <c r="CM95" s="288"/>
      <c r="CN95" s="288"/>
      <c r="CO95" s="288"/>
      <c r="CP95" s="288"/>
      <c r="CQ95" s="288"/>
      <c r="CR95" s="288"/>
      <c r="CS95" s="288"/>
      <c r="CT95" s="288"/>
      <c r="CU95" s="288"/>
      <c r="CV95" s="288"/>
      <c r="CW95" s="288"/>
      <c r="CX95" s="288"/>
      <c r="CY95" s="288"/>
      <c r="CZ95" s="288"/>
      <c r="DA95" s="288"/>
      <c r="DB95" s="288"/>
      <c r="DC95" s="288"/>
      <c r="DD95" s="288"/>
      <c r="DE95" s="288"/>
      <c r="DF95" s="288"/>
      <c r="DG95" s="288"/>
      <c r="DH95" s="288"/>
      <c r="DI95" s="288"/>
      <c r="DJ95" s="288"/>
      <c r="DK95" s="288"/>
    </row>
    <row r="96" spans="79:115" s="286" customFormat="1" ht="12">
      <c r="CA96" s="288"/>
      <c r="CB96" s="288"/>
      <c r="CC96" s="288"/>
      <c r="CD96" s="288"/>
      <c r="CE96" s="288"/>
      <c r="CF96" s="288"/>
      <c r="CG96" s="288"/>
      <c r="CH96" s="288"/>
      <c r="CI96" s="288"/>
      <c r="CJ96" s="288"/>
      <c r="CK96" s="288"/>
      <c r="CL96" s="288"/>
      <c r="CM96" s="288"/>
      <c r="CN96" s="288"/>
      <c r="CO96" s="288"/>
      <c r="CP96" s="288"/>
      <c r="CQ96" s="288"/>
      <c r="CR96" s="288"/>
      <c r="CS96" s="288"/>
      <c r="CT96" s="288"/>
      <c r="CU96" s="288"/>
      <c r="CV96" s="288"/>
      <c r="CW96" s="288"/>
      <c r="CX96" s="288"/>
      <c r="CY96" s="288"/>
      <c r="CZ96" s="288"/>
      <c r="DA96" s="288"/>
      <c r="DB96" s="288"/>
      <c r="DC96" s="288"/>
      <c r="DD96" s="288"/>
      <c r="DE96" s="288"/>
      <c r="DF96" s="288"/>
      <c r="DG96" s="288"/>
      <c r="DH96" s="288"/>
      <c r="DI96" s="288"/>
      <c r="DJ96" s="288"/>
      <c r="DK96" s="288"/>
    </row>
    <row r="97" spans="79:115" s="286" customFormat="1" ht="12">
      <c r="CA97" s="288"/>
      <c r="CB97" s="288"/>
      <c r="CC97" s="288"/>
      <c r="CD97" s="288"/>
      <c r="CE97" s="288"/>
      <c r="CF97" s="288"/>
      <c r="CG97" s="288"/>
      <c r="CH97" s="288"/>
      <c r="CI97" s="288"/>
      <c r="CJ97" s="288"/>
      <c r="CK97" s="288"/>
      <c r="CL97" s="288"/>
      <c r="CM97" s="288"/>
      <c r="CN97" s="288"/>
      <c r="CO97" s="288"/>
      <c r="CP97" s="288"/>
      <c r="CQ97" s="288"/>
      <c r="CR97" s="288"/>
      <c r="CS97" s="288"/>
      <c r="CT97" s="288"/>
      <c r="CU97" s="288"/>
      <c r="CV97" s="288"/>
      <c r="CW97" s="288"/>
      <c r="CX97" s="288"/>
      <c r="CY97" s="288"/>
      <c r="CZ97" s="288"/>
      <c r="DA97" s="288"/>
      <c r="DB97" s="288"/>
      <c r="DC97" s="288"/>
      <c r="DD97" s="288"/>
      <c r="DE97" s="288"/>
      <c r="DF97" s="288"/>
      <c r="DG97" s="288"/>
      <c r="DH97" s="288"/>
      <c r="DI97" s="288"/>
      <c r="DJ97" s="288"/>
      <c r="DK97" s="288"/>
    </row>
    <row r="98" spans="79:115" s="286" customFormat="1" ht="12">
      <c r="CA98" s="288"/>
      <c r="CB98" s="288"/>
      <c r="CC98" s="288"/>
      <c r="CD98" s="288"/>
      <c r="CE98" s="288"/>
      <c r="CF98" s="288"/>
      <c r="CG98" s="288"/>
      <c r="CH98" s="288"/>
      <c r="CI98" s="288"/>
      <c r="CJ98" s="288"/>
      <c r="CK98" s="288"/>
      <c r="CL98" s="288"/>
      <c r="CM98" s="288"/>
      <c r="CN98" s="288"/>
      <c r="CO98" s="288"/>
      <c r="CP98" s="288"/>
      <c r="CQ98" s="288"/>
      <c r="CR98" s="288"/>
      <c r="CS98" s="288"/>
      <c r="CT98" s="288"/>
      <c r="CU98" s="288"/>
      <c r="CV98" s="288"/>
      <c r="CW98" s="288"/>
      <c r="CX98" s="288"/>
      <c r="CY98" s="288"/>
      <c r="CZ98" s="288"/>
      <c r="DA98" s="288"/>
      <c r="DB98" s="288"/>
      <c r="DC98" s="288"/>
      <c r="DD98" s="288"/>
      <c r="DE98" s="288"/>
      <c r="DF98" s="288"/>
      <c r="DG98" s="288"/>
      <c r="DH98" s="288"/>
      <c r="DI98" s="288"/>
      <c r="DJ98" s="288"/>
      <c r="DK98" s="288"/>
    </row>
    <row r="99" spans="79:115" s="286" customFormat="1" ht="12">
      <c r="CA99" s="288"/>
      <c r="CB99" s="288"/>
      <c r="CC99" s="288"/>
      <c r="CD99" s="288"/>
      <c r="CE99" s="288"/>
      <c r="CF99" s="288"/>
      <c r="CG99" s="288"/>
      <c r="CH99" s="288"/>
      <c r="CI99" s="288"/>
      <c r="CJ99" s="288"/>
      <c r="CK99" s="288"/>
      <c r="CL99" s="288"/>
      <c r="CM99" s="288"/>
      <c r="CN99" s="288"/>
      <c r="CO99" s="288"/>
      <c r="CP99" s="288"/>
      <c r="CQ99" s="288"/>
      <c r="CR99" s="288"/>
      <c r="CS99" s="288"/>
      <c r="CT99" s="288"/>
      <c r="CU99" s="288"/>
      <c r="CV99" s="288"/>
      <c r="CW99" s="288"/>
      <c r="CX99" s="288"/>
      <c r="CY99" s="288"/>
      <c r="CZ99" s="288"/>
      <c r="DA99" s="288"/>
      <c r="DB99" s="288"/>
      <c r="DC99" s="288"/>
      <c r="DD99" s="288"/>
      <c r="DE99" s="288"/>
      <c r="DF99" s="288"/>
      <c r="DG99" s="288"/>
      <c r="DH99" s="288"/>
      <c r="DI99" s="288"/>
      <c r="DJ99" s="288"/>
      <c r="DK99" s="288"/>
    </row>
    <row r="100" spans="79:115" s="286" customFormat="1" ht="12">
      <c r="CA100" s="288"/>
      <c r="CB100" s="288"/>
      <c r="CC100" s="288"/>
      <c r="CD100" s="288"/>
      <c r="CE100" s="288"/>
      <c r="CF100" s="288"/>
      <c r="CG100" s="288"/>
      <c r="CH100" s="288"/>
      <c r="CI100" s="288"/>
      <c r="CJ100" s="288"/>
      <c r="CK100" s="288"/>
      <c r="CL100" s="288"/>
      <c r="CM100" s="288"/>
      <c r="CN100" s="288"/>
      <c r="CO100" s="288"/>
      <c r="CP100" s="288"/>
      <c r="CQ100" s="288"/>
      <c r="CR100" s="288"/>
      <c r="CS100" s="288"/>
      <c r="CT100" s="288"/>
      <c r="CU100" s="288"/>
      <c r="CV100" s="288"/>
      <c r="CW100" s="288"/>
      <c r="CX100" s="288"/>
      <c r="CY100" s="288"/>
      <c r="CZ100" s="288"/>
      <c r="DA100" s="288"/>
      <c r="DB100" s="288"/>
      <c r="DC100" s="288"/>
      <c r="DD100" s="288"/>
      <c r="DE100" s="288"/>
      <c r="DF100" s="288"/>
      <c r="DG100" s="288"/>
      <c r="DH100" s="288"/>
      <c r="DI100" s="288"/>
      <c r="DJ100" s="288"/>
      <c r="DK100" s="288"/>
    </row>
    <row r="101" spans="79:115" s="286" customFormat="1" ht="12">
      <c r="CA101" s="288"/>
      <c r="CB101" s="288"/>
      <c r="CC101" s="288"/>
      <c r="CD101" s="288"/>
      <c r="CE101" s="288"/>
      <c r="CF101" s="288"/>
      <c r="CG101" s="288"/>
      <c r="CH101" s="288"/>
      <c r="CI101" s="288"/>
      <c r="CJ101" s="288"/>
      <c r="CK101" s="288"/>
      <c r="CL101" s="288"/>
      <c r="CM101" s="288"/>
      <c r="CN101" s="288"/>
      <c r="CO101" s="288"/>
      <c r="CP101" s="288"/>
      <c r="CQ101" s="288"/>
      <c r="CR101" s="288"/>
      <c r="CS101" s="288"/>
      <c r="CT101" s="288"/>
      <c r="CU101" s="288"/>
      <c r="CV101" s="288"/>
      <c r="CW101" s="288"/>
      <c r="CX101" s="288"/>
      <c r="CY101" s="288"/>
      <c r="CZ101" s="288"/>
      <c r="DA101" s="288"/>
      <c r="DB101" s="288"/>
      <c r="DC101" s="288"/>
      <c r="DD101" s="288"/>
      <c r="DE101" s="288"/>
      <c r="DF101" s="288"/>
      <c r="DG101" s="288"/>
      <c r="DH101" s="288"/>
      <c r="DI101" s="288"/>
      <c r="DJ101" s="288"/>
      <c r="DK101" s="288"/>
    </row>
    <row r="102" spans="79:115" s="286" customFormat="1" ht="12">
      <c r="CA102" s="288"/>
      <c r="CB102" s="288"/>
      <c r="CC102" s="288"/>
      <c r="CD102" s="288"/>
      <c r="CE102" s="288"/>
      <c r="CF102" s="288"/>
      <c r="CG102" s="288"/>
      <c r="CH102" s="288"/>
      <c r="CI102" s="288"/>
      <c r="CJ102" s="288"/>
      <c r="CK102" s="288"/>
      <c r="CL102" s="288"/>
      <c r="CM102" s="288"/>
      <c r="CN102" s="288"/>
      <c r="CO102" s="288"/>
      <c r="CP102" s="288"/>
      <c r="CQ102" s="288"/>
      <c r="CR102" s="288"/>
      <c r="CS102" s="288"/>
      <c r="CT102" s="288"/>
      <c r="CU102" s="288"/>
      <c r="CV102" s="288"/>
      <c r="CW102" s="288"/>
      <c r="CX102" s="288"/>
      <c r="CY102" s="288"/>
      <c r="CZ102" s="288"/>
      <c r="DA102" s="288"/>
      <c r="DB102" s="288"/>
      <c r="DC102" s="288"/>
      <c r="DD102" s="288"/>
      <c r="DE102" s="288"/>
      <c r="DF102" s="288"/>
      <c r="DG102" s="288"/>
      <c r="DH102" s="288"/>
      <c r="DI102" s="288"/>
      <c r="DJ102" s="288"/>
      <c r="DK102" s="288"/>
    </row>
    <row r="103" spans="79:115" s="286" customFormat="1" ht="12">
      <c r="CA103" s="288"/>
      <c r="CB103" s="288"/>
      <c r="CC103" s="288"/>
      <c r="CD103" s="288"/>
      <c r="CE103" s="288"/>
      <c r="CF103" s="288"/>
      <c r="CG103" s="288"/>
      <c r="CH103" s="288"/>
      <c r="CI103" s="288"/>
      <c r="CJ103" s="288"/>
      <c r="CK103" s="288"/>
      <c r="CL103" s="288"/>
      <c r="CM103" s="288"/>
      <c r="CN103" s="288"/>
      <c r="CO103" s="288"/>
      <c r="CP103" s="288"/>
      <c r="CQ103" s="288"/>
      <c r="CR103" s="288"/>
      <c r="CS103" s="288"/>
      <c r="CT103" s="288"/>
      <c r="CU103" s="288"/>
      <c r="CV103" s="288"/>
      <c r="CW103" s="288"/>
      <c r="CX103" s="288"/>
      <c r="CY103" s="288"/>
      <c r="CZ103" s="288"/>
      <c r="DA103" s="288"/>
      <c r="DB103" s="288"/>
      <c r="DC103" s="288"/>
      <c r="DD103" s="288"/>
      <c r="DE103" s="288"/>
      <c r="DF103" s="288"/>
      <c r="DG103" s="288"/>
      <c r="DH103" s="288"/>
      <c r="DI103" s="288"/>
      <c r="DJ103" s="288"/>
      <c r="DK103" s="288"/>
    </row>
    <row r="104" spans="79:115" s="286" customFormat="1" ht="12">
      <c r="CA104" s="288"/>
      <c r="CB104" s="288"/>
      <c r="CC104" s="288"/>
      <c r="CD104" s="288"/>
      <c r="CE104" s="288"/>
      <c r="CF104" s="288"/>
      <c r="CG104" s="288"/>
      <c r="CH104" s="288"/>
      <c r="CI104" s="288"/>
      <c r="CJ104" s="288"/>
      <c r="CK104" s="288"/>
      <c r="CL104" s="288"/>
      <c r="CM104" s="288"/>
      <c r="CN104" s="288"/>
      <c r="CO104" s="288"/>
      <c r="CP104" s="288"/>
      <c r="CQ104" s="288"/>
      <c r="CR104" s="288"/>
      <c r="CS104" s="288"/>
      <c r="CT104" s="288"/>
      <c r="CU104" s="288"/>
      <c r="CV104" s="288"/>
      <c r="CW104" s="288"/>
      <c r="CX104" s="288"/>
      <c r="CY104" s="288"/>
      <c r="CZ104" s="288"/>
      <c r="DA104" s="288"/>
      <c r="DB104" s="288"/>
      <c r="DC104" s="288"/>
      <c r="DD104" s="288"/>
      <c r="DE104" s="288"/>
      <c r="DF104" s="288"/>
      <c r="DG104" s="288"/>
      <c r="DH104" s="288"/>
      <c r="DI104" s="288"/>
      <c r="DJ104" s="288"/>
      <c r="DK104" s="288"/>
    </row>
    <row r="105" spans="79:115" s="286" customFormat="1" ht="12">
      <c r="CA105" s="288"/>
      <c r="CB105" s="288"/>
      <c r="CC105" s="288"/>
      <c r="CD105" s="288"/>
      <c r="CE105" s="288"/>
      <c r="CF105" s="288"/>
      <c r="CG105" s="288"/>
      <c r="CH105" s="288"/>
      <c r="CI105" s="288"/>
      <c r="CJ105" s="288"/>
      <c r="CK105" s="288"/>
      <c r="CL105" s="288"/>
      <c r="CM105" s="288"/>
      <c r="CN105" s="288"/>
      <c r="CO105" s="288"/>
      <c r="CP105" s="288"/>
      <c r="CQ105" s="288"/>
      <c r="CR105" s="288"/>
      <c r="CS105" s="288"/>
      <c r="CT105" s="288"/>
      <c r="CU105" s="288"/>
      <c r="CV105" s="288"/>
      <c r="CW105" s="288"/>
      <c r="CX105" s="288"/>
      <c r="CY105" s="288"/>
      <c r="CZ105" s="288"/>
      <c r="DA105" s="288"/>
      <c r="DB105" s="288"/>
      <c r="DC105" s="288"/>
      <c r="DD105" s="288"/>
      <c r="DE105" s="288"/>
      <c r="DF105" s="288"/>
      <c r="DG105" s="288"/>
      <c r="DH105" s="288"/>
      <c r="DI105" s="288"/>
      <c r="DJ105" s="288"/>
      <c r="DK105" s="288"/>
    </row>
    <row r="106" spans="79:115" s="286" customFormat="1" ht="12">
      <c r="CA106" s="288"/>
      <c r="CB106" s="288"/>
      <c r="CC106" s="288"/>
      <c r="CD106" s="288"/>
      <c r="CE106" s="288"/>
      <c r="CF106" s="288"/>
      <c r="CG106" s="288"/>
      <c r="CH106" s="288"/>
      <c r="CI106" s="288"/>
      <c r="CJ106" s="288"/>
      <c r="CK106" s="288"/>
      <c r="CL106" s="288"/>
      <c r="CM106" s="288"/>
      <c r="CN106" s="288"/>
      <c r="CO106" s="288"/>
      <c r="CP106" s="288"/>
      <c r="CQ106" s="288"/>
      <c r="CR106" s="288"/>
      <c r="CS106" s="288"/>
      <c r="CT106" s="288"/>
      <c r="CU106" s="288"/>
      <c r="CV106" s="288"/>
      <c r="CW106" s="288"/>
      <c r="CX106" s="288"/>
      <c r="CY106" s="288"/>
      <c r="CZ106" s="288"/>
      <c r="DA106" s="288"/>
      <c r="DB106" s="288"/>
      <c r="DC106" s="288"/>
      <c r="DD106" s="288"/>
      <c r="DE106" s="288"/>
      <c r="DF106" s="288"/>
      <c r="DG106" s="288"/>
      <c r="DH106" s="288"/>
      <c r="DI106" s="288"/>
      <c r="DJ106" s="288"/>
      <c r="DK106" s="288"/>
    </row>
    <row r="107" spans="79:115" s="286" customFormat="1" ht="12">
      <c r="CA107" s="288"/>
      <c r="CB107" s="288"/>
      <c r="CC107" s="288"/>
      <c r="CD107" s="288"/>
      <c r="CE107" s="288"/>
      <c r="CF107" s="288"/>
      <c r="CG107" s="288"/>
      <c r="CH107" s="288"/>
      <c r="CI107" s="288"/>
      <c r="CJ107" s="288"/>
      <c r="CK107" s="288"/>
      <c r="CL107" s="288"/>
      <c r="CM107" s="288"/>
      <c r="CN107" s="288"/>
      <c r="CO107" s="288"/>
      <c r="CP107" s="288"/>
      <c r="CQ107" s="288"/>
      <c r="CR107" s="288"/>
      <c r="CS107" s="288"/>
      <c r="CT107" s="288"/>
      <c r="CU107" s="288"/>
      <c r="CV107" s="288"/>
      <c r="CW107" s="288"/>
      <c r="CX107" s="288"/>
      <c r="CY107" s="288"/>
      <c r="CZ107" s="288"/>
      <c r="DA107" s="288"/>
      <c r="DB107" s="288"/>
      <c r="DC107" s="288"/>
      <c r="DD107" s="288"/>
      <c r="DE107" s="288"/>
      <c r="DF107" s="288"/>
      <c r="DG107" s="288"/>
      <c r="DH107" s="288"/>
      <c r="DI107" s="288"/>
      <c r="DJ107" s="288"/>
      <c r="DK107" s="288"/>
    </row>
    <row r="108" spans="79:115" s="286" customFormat="1" ht="12">
      <c r="CA108" s="288"/>
      <c r="CB108" s="288"/>
      <c r="CC108" s="288"/>
      <c r="CD108" s="288"/>
      <c r="CE108" s="288"/>
      <c r="CF108" s="288"/>
      <c r="CG108" s="288"/>
      <c r="CH108" s="288"/>
      <c r="CI108" s="288"/>
      <c r="CJ108" s="288"/>
      <c r="CK108" s="288"/>
      <c r="CL108" s="288"/>
      <c r="CM108" s="288"/>
      <c r="CN108" s="288"/>
      <c r="CO108" s="288"/>
      <c r="CP108" s="288"/>
      <c r="CQ108" s="288"/>
      <c r="CR108" s="288"/>
      <c r="CS108" s="288"/>
      <c r="CT108" s="288"/>
      <c r="CU108" s="288"/>
      <c r="CV108" s="288"/>
      <c r="CW108" s="288"/>
      <c r="CX108" s="288"/>
      <c r="CY108" s="288"/>
      <c r="CZ108" s="288"/>
      <c r="DA108" s="288"/>
      <c r="DB108" s="288"/>
      <c r="DC108" s="288"/>
      <c r="DD108" s="288"/>
      <c r="DE108" s="288"/>
      <c r="DF108" s="288"/>
      <c r="DG108" s="288"/>
      <c r="DH108" s="288"/>
      <c r="DI108" s="288"/>
      <c r="DJ108" s="288"/>
      <c r="DK108" s="288"/>
    </row>
    <row r="109" spans="79:115" s="286" customFormat="1" ht="12">
      <c r="CA109" s="288"/>
      <c r="CB109" s="288"/>
      <c r="CC109" s="288"/>
      <c r="CD109" s="288"/>
      <c r="CE109" s="288"/>
      <c r="CF109" s="288"/>
      <c r="CG109" s="288"/>
      <c r="CH109" s="288"/>
      <c r="CI109" s="288"/>
      <c r="CJ109" s="288"/>
      <c r="CK109" s="288"/>
      <c r="CL109" s="288"/>
      <c r="CM109" s="288"/>
      <c r="CN109" s="288"/>
      <c r="CO109" s="288"/>
      <c r="CP109" s="288"/>
      <c r="CQ109" s="288"/>
      <c r="CR109" s="288"/>
      <c r="CS109" s="288"/>
      <c r="CT109" s="288"/>
      <c r="CU109" s="288"/>
      <c r="CV109" s="288"/>
      <c r="CW109" s="288"/>
      <c r="CX109" s="288"/>
      <c r="CY109" s="288"/>
      <c r="CZ109" s="288"/>
      <c r="DA109" s="288"/>
      <c r="DB109" s="288"/>
      <c r="DC109" s="288"/>
      <c r="DD109" s="288"/>
      <c r="DE109" s="288"/>
      <c r="DF109" s="288"/>
      <c r="DG109" s="288"/>
      <c r="DH109" s="288"/>
      <c r="DI109" s="288"/>
      <c r="DJ109" s="288"/>
      <c r="DK109" s="288"/>
    </row>
    <row r="110" spans="79:115" s="286" customFormat="1" ht="12">
      <c r="CA110" s="288"/>
      <c r="CB110" s="288"/>
      <c r="CC110" s="288"/>
      <c r="CD110" s="288"/>
      <c r="CE110" s="288"/>
      <c r="CF110" s="288"/>
      <c r="CG110" s="288"/>
      <c r="CH110" s="288"/>
      <c r="CI110" s="288"/>
      <c r="CJ110" s="288"/>
      <c r="CK110" s="288"/>
      <c r="CL110" s="288"/>
      <c r="CM110" s="288"/>
      <c r="CN110" s="288"/>
      <c r="CO110" s="288"/>
      <c r="CP110" s="288"/>
      <c r="CQ110" s="288"/>
      <c r="CR110" s="288"/>
      <c r="CS110" s="288"/>
      <c r="CT110" s="288"/>
      <c r="CU110" s="288"/>
      <c r="CV110" s="288"/>
      <c r="CW110" s="288"/>
      <c r="CX110" s="288"/>
      <c r="CY110" s="288"/>
      <c r="CZ110" s="288"/>
      <c r="DA110" s="288"/>
      <c r="DB110" s="288"/>
      <c r="DC110" s="288"/>
      <c r="DD110" s="288"/>
      <c r="DE110" s="288"/>
      <c r="DF110" s="288"/>
      <c r="DG110" s="288"/>
      <c r="DH110" s="288"/>
      <c r="DI110" s="288"/>
      <c r="DJ110" s="288"/>
      <c r="DK110" s="288"/>
    </row>
    <row r="111" spans="79:115" s="286" customFormat="1" ht="12">
      <c r="CA111" s="288"/>
      <c r="CB111" s="288"/>
      <c r="CC111" s="288"/>
      <c r="CD111" s="288"/>
      <c r="CE111" s="288"/>
      <c r="CF111" s="288"/>
      <c r="CG111" s="288"/>
      <c r="CH111" s="288"/>
      <c r="CI111" s="288"/>
      <c r="CJ111" s="288"/>
      <c r="CK111" s="288"/>
      <c r="CL111" s="288"/>
      <c r="CM111" s="288"/>
      <c r="CN111" s="288"/>
      <c r="CO111" s="288"/>
      <c r="CP111" s="288"/>
      <c r="CQ111" s="288"/>
      <c r="CR111" s="288"/>
      <c r="CS111" s="288"/>
      <c r="CT111" s="288"/>
      <c r="CU111" s="288"/>
      <c r="CV111" s="288"/>
      <c r="CW111" s="288"/>
      <c r="CX111" s="288"/>
      <c r="CY111" s="288"/>
      <c r="CZ111" s="288"/>
      <c r="DA111" s="288"/>
      <c r="DB111" s="288"/>
      <c r="DC111" s="288"/>
      <c r="DD111" s="288"/>
      <c r="DE111" s="288"/>
      <c r="DF111" s="288"/>
      <c r="DG111" s="288"/>
      <c r="DH111" s="288"/>
      <c r="DI111" s="288"/>
      <c r="DJ111" s="288"/>
      <c r="DK111" s="288"/>
    </row>
    <row r="112" spans="79:115" s="286" customFormat="1" ht="12">
      <c r="CA112" s="288"/>
      <c r="CB112" s="288"/>
      <c r="CC112" s="288"/>
      <c r="CD112" s="288"/>
      <c r="CE112" s="288"/>
      <c r="CF112" s="288"/>
      <c r="CG112" s="288"/>
      <c r="CH112" s="288"/>
      <c r="CI112" s="288"/>
      <c r="CJ112" s="288"/>
      <c r="CK112" s="288"/>
      <c r="CL112" s="288"/>
      <c r="CM112" s="288"/>
      <c r="CN112" s="288"/>
      <c r="CO112" s="288"/>
      <c r="CP112" s="288"/>
      <c r="CQ112" s="288"/>
      <c r="CR112" s="288"/>
      <c r="CS112" s="288"/>
      <c r="CT112" s="288"/>
      <c r="CU112" s="288"/>
      <c r="CV112" s="288"/>
      <c r="CW112" s="288"/>
      <c r="CX112" s="288"/>
      <c r="CY112" s="288"/>
      <c r="CZ112" s="288"/>
      <c r="DA112" s="288"/>
      <c r="DB112" s="288"/>
      <c r="DC112" s="288"/>
      <c r="DD112" s="288"/>
      <c r="DE112" s="288"/>
      <c r="DF112" s="288"/>
      <c r="DG112" s="288"/>
      <c r="DH112" s="288"/>
      <c r="DI112" s="288"/>
      <c r="DJ112" s="288"/>
      <c r="DK112" s="288"/>
    </row>
    <row r="113" spans="79:115" s="286" customFormat="1" ht="12">
      <c r="CA113" s="288"/>
      <c r="CB113" s="288"/>
      <c r="CC113" s="288"/>
      <c r="CD113" s="288"/>
      <c r="CE113" s="288"/>
      <c r="CF113" s="288"/>
      <c r="CG113" s="288"/>
      <c r="CH113" s="288"/>
      <c r="CI113" s="288"/>
      <c r="CJ113" s="288"/>
      <c r="CK113" s="288"/>
      <c r="CL113" s="288"/>
      <c r="CM113" s="288"/>
      <c r="CN113" s="288"/>
      <c r="CO113" s="288"/>
      <c r="CP113" s="288"/>
      <c r="CQ113" s="288"/>
      <c r="CR113" s="288"/>
      <c r="CS113" s="288"/>
      <c r="CT113" s="288"/>
      <c r="CU113" s="288"/>
      <c r="CV113" s="288"/>
      <c r="CW113" s="288"/>
      <c r="CX113" s="288"/>
      <c r="CY113" s="288"/>
      <c r="CZ113" s="288"/>
      <c r="DA113" s="288"/>
      <c r="DB113" s="288"/>
      <c r="DC113" s="288"/>
      <c r="DD113" s="288"/>
      <c r="DE113" s="288"/>
      <c r="DF113" s="288"/>
      <c r="DG113" s="288"/>
      <c r="DH113" s="288"/>
      <c r="DI113" s="288"/>
      <c r="DJ113" s="288"/>
      <c r="DK113" s="288"/>
    </row>
    <row r="114" spans="79:115" s="286" customFormat="1" ht="12">
      <c r="CA114" s="288"/>
      <c r="CB114" s="288"/>
      <c r="CC114" s="288"/>
      <c r="CD114" s="288"/>
      <c r="CE114" s="288"/>
      <c r="CF114" s="288"/>
      <c r="CG114" s="288"/>
      <c r="CH114" s="288"/>
      <c r="CI114" s="288"/>
      <c r="CJ114" s="288"/>
      <c r="CK114" s="288"/>
      <c r="CL114" s="288"/>
      <c r="CM114" s="288"/>
      <c r="CN114" s="288"/>
      <c r="CO114" s="288"/>
      <c r="CP114" s="288"/>
      <c r="CQ114" s="288"/>
      <c r="CR114" s="288"/>
      <c r="CS114" s="288"/>
      <c r="CT114" s="288"/>
      <c r="CU114" s="288"/>
      <c r="CV114" s="288"/>
      <c r="CW114" s="288"/>
      <c r="CX114" s="288"/>
      <c r="CY114" s="288"/>
      <c r="CZ114" s="288"/>
      <c r="DA114" s="288"/>
      <c r="DB114" s="288"/>
      <c r="DC114" s="288"/>
      <c r="DD114" s="288"/>
      <c r="DE114" s="288"/>
      <c r="DF114" s="288"/>
      <c r="DG114" s="288"/>
      <c r="DH114" s="288"/>
      <c r="DI114" s="288"/>
      <c r="DJ114" s="288"/>
      <c r="DK114" s="288"/>
    </row>
    <row r="115" spans="79:115" s="286" customFormat="1" ht="12">
      <c r="CA115" s="288"/>
      <c r="CB115" s="288"/>
      <c r="CC115" s="288"/>
      <c r="CD115" s="288"/>
      <c r="CE115" s="288"/>
      <c r="CF115" s="288"/>
      <c r="CG115" s="288"/>
      <c r="CH115" s="288"/>
      <c r="CI115" s="288"/>
      <c r="CJ115" s="288"/>
      <c r="CK115" s="288"/>
      <c r="CL115" s="288"/>
      <c r="CM115" s="288"/>
      <c r="CN115" s="288"/>
      <c r="CO115" s="288"/>
      <c r="CP115" s="288"/>
      <c r="CQ115" s="288"/>
      <c r="CR115" s="288"/>
      <c r="CS115" s="288"/>
      <c r="CT115" s="288"/>
      <c r="CU115" s="288"/>
      <c r="CV115" s="288"/>
      <c r="CW115" s="288"/>
      <c r="CX115" s="288"/>
      <c r="CY115" s="288"/>
      <c r="CZ115" s="288"/>
      <c r="DA115" s="288"/>
      <c r="DB115" s="288"/>
      <c r="DC115" s="288"/>
      <c r="DD115" s="288"/>
      <c r="DE115" s="288"/>
      <c r="DF115" s="288"/>
      <c r="DG115" s="288"/>
      <c r="DH115" s="288"/>
      <c r="DI115" s="288"/>
      <c r="DJ115" s="288"/>
      <c r="DK115" s="288"/>
    </row>
    <row r="116" spans="79:115" s="286" customFormat="1" ht="12">
      <c r="CA116" s="288"/>
      <c r="CB116" s="288"/>
      <c r="CC116" s="288"/>
      <c r="CD116" s="288"/>
      <c r="CE116" s="288"/>
      <c r="CF116" s="288"/>
      <c r="CG116" s="288"/>
      <c r="CH116" s="288"/>
      <c r="CI116" s="288"/>
      <c r="CJ116" s="288"/>
      <c r="CK116" s="288"/>
      <c r="CL116" s="288"/>
      <c r="CM116" s="288"/>
      <c r="CN116" s="288"/>
      <c r="CO116" s="288"/>
      <c r="CP116" s="288"/>
      <c r="CQ116" s="288"/>
      <c r="CR116" s="288"/>
      <c r="CS116" s="288"/>
      <c r="CT116" s="288"/>
      <c r="CU116" s="288"/>
      <c r="CV116" s="288"/>
      <c r="CW116" s="288"/>
      <c r="CX116" s="288"/>
      <c r="CY116" s="288"/>
      <c r="CZ116" s="288"/>
      <c r="DA116" s="288"/>
      <c r="DB116" s="288"/>
      <c r="DC116" s="288"/>
      <c r="DD116" s="288"/>
      <c r="DE116" s="288"/>
      <c r="DF116" s="288"/>
      <c r="DG116" s="288"/>
      <c r="DH116" s="288"/>
      <c r="DI116" s="288"/>
      <c r="DJ116" s="288"/>
      <c r="DK116" s="288"/>
    </row>
    <row r="117" spans="79:115" s="286" customFormat="1" ht="12">
      <c r="CA117" s="288"/>
      <c r="CB117" s="288"/>
      <c r="CC117" s="288"/>
      <c r="CD117" s="288"/>
      <c r="CE117" s="288"/>
      <c r="CF117" s="288"/>
      <c r="CG117" s="288"/>
      <c r="CH117" s="288"/>
      <c r="CI117" s="288"/>
      <c r="CJ117" s="288"/>
      <c r="CK117" s="288"/>
      <c r="CL117" s="288"/>
      <c r="CM117" s="288"/>
      <c r="CN117" s="288"/>
      <c r="CO117" s="288"/>
      <c r="CP117" s="288"/>
      <c r="CQ117" s="288"/>
      <c r="CR117" s="288"/>
      <c r="CS117" s="288"/>
      <c r="CT117" s="288"/>
      <c r="CU117" s="288"/>
      <c r="CV117" s="288"/>
      <c r="CW117" s="288"/>
      <c r="CX117" s="288"/>
      <c r="CY117" s="288"/>
      <c r="CZ117" s="288"/>
      <c r="DA117" s="288"/>
      <c r="DB117" s="288"/>
      <c r="DC117" s="288"/>
      <c r="DD117" s="288"/>
      <c r="DE117" s="288"/>
      <c r="DF117" s="288"/>
      <c r="DG117" s="288"/>
      <c r="DH117" s="288"/>
      <c r="DI117" s="288"/>
      <c r="DJ117" s="288"/>
      <c r="DK117" s="288"/>
    </row>
    <row r="118" spans="79:115" s="286" customFormat="1" ht="12">
      <c r="CA118" s="288"/>
      <c r="CB118" s="288"/>
      <c r="CC118" s="288"/>
      <c r="CD118" s="288"/>
      <c r="CE118" s="288"/>
      <c r="CF118" s="288"/>
      <c r="CG118" s="288"/>
      <c r="CH118" s="288"/>
      <c r="CI118" s="288"/>
      <c r="CJ118" s="288"/>
      <c r="CK118" s="288"/>
      <c r="CL118" s="288"/>
      <c r="CM118" s="288"/>
      <c r="CN118" s="288"/>
      <c r="CO118" s="288"/>
      <c r="CP118" s="288"/>
      <c r="CQ118" s="288"/>
      <c r="CR118" s="288"/>
      <c r="CS118" s="288"/>
      <c r="CT118" s="288"/>
      <c r="CU118" s="288"/>
      <c r="CV118" s="288"/>
      <c r="CW118" s="288"/>
      <c r="CX118" s="288"/>
      <c r="CY118" s="288"/>
      <c r="CZ118" s="288"/>
      <c r="DA118" s="288"/>
      <c r="DB118" s="288"/>
      <c r="DC118" s="288"/>
      <c r="DD118" s="288"/>
      <c r="DE118" s="288"/>
      <c r="DF118" s="288"/>
      <c r="DG118" s="288"/>
      <c r="DH118" s="288"/>
      <c r="DI118" s="288"/>
      <c r="DJ118" s="288"/>
      <c r="DK118" s="288"/>
    </row>
    <row r="119" spans="79:115" s="286" customFormat="1" ht="12">
      <c r="CA119" s="288"/>
      <c r="CB119" s="288"/>
      <c r="CC119" s="288"/>
      <c r="CD119" s="288"/>
      <c r="CE119" s="288"/>
      <c r="CF119" s="288"/>
      <c r="CG119" s="288"/>
      <c r="CH119" s="288"/>
      <c r="CI119" s="288"/>
      <c r="CJ119" s="288"/>
      <c r="CK119" s="288"/>
      <c r="CL119" s="288"/>
      <c r="CM119" s="288"/>
      <c r="CN119" s="288"/>
      <c r="CO119" s="288"/>
      <c r="CP119" s="288"/>
      <c r="CQ119" s="288"/>
      <c r="CR119" s="288"/>
      <c r="CS119" s="288"/>
      <c r="CT119" s="288"/>
      <c r="CU119" s="288"/>
      <c r="CV119" s="288"/>
      <c r="CW119" s="288"/>
      <c r="CX119" s="288"/>
      <c r="CY119" s="288"/>
      <c r="CZ119" s="288"/>
      <c r="DA119" s="288"/>
      <c r="DB119" s="288"/>
      <c r="DC119" s="288"/>
      <c r="DD119" s="288"/>
      <c r="DE119" s="288"/>
      <c r="DF119" s="288"/>
      <c r="DG119" s="288"/>
      <c r="DH119" s="288"/>
      <c r="DI119" s="288"/>
      <c r="DJ119" s="288"/>
      <c r="DK119" s="288"/>
    </row>
    <row r="120" spans="79:115" s="286" customFormat="1" ht="12">
      <c r="CA120" s="288"/>
      <c r="CB120" s="288"/>
      <c r="CC120" s="288"/>
      <c r="CD120" s="288"/>
      <c r="CE120" s="288"/>
      <c r="CF120" s="288"/>
      <c r="CG120" s="288"/>
      <c r="CH120" s="288"/>
      <c r="CI120" s="288"/>
      <c r="CJ120" s="288"/>
      <c r="CK120" s="288"/>
      <c r="CL120" s="288"/>
      <c r="CM120" s="288"/>
      <c r="CN120" s="288"/>
      <c r="CO120" s="288"/>
      <c r="CP120" s="288"/>
      <c r="CQ120" s="288"/>
      <c r="CR120" s="288"/>
      <c r="CS120" s="288"/>
      <c r="CT120" s="288"/>
      <c r="CU120" s="288"/>
      <c r="CV120" s="288"/>
      <c r="CW120" s="288"/>
      <c r="CX120" s="288"/>
      <c r="CY120" s="288"/>
      <c r="CZ120" s="288"/>
      <c r="DA120" s="288"/>
      <c r="DB120" s="288"/>
      <c r="DC120" s="288"/>
      <c r="DD120" s="288"/>
      <c r="DE120" s="288"/>
      <c r="DF120" s="288"/>
      <c r="DG120" s="288"/>
      <c r="DH120" s="288"/>
      <c r="DI120" s="288"/>
      <c r="DJ120" s="288"/>
      <c r="DK120" s="288"/>
    </row>
    <row r="121" spans="79:115" s="286" customFormat="1" ht="12">
      <c r="CA121" s="288"/>
      <c r="CB121" s="288"/>
      <c r="CC121" s="288"/>
      <c r="CD121" s="288"/>
      <c r="CE121" s="288"/>
      <c r="CF121" s="288"/>
      <c r="CG121" s="288"/>
      <c r="CH121" s="288"/>
      <c r="CI121" s="288"/>
      <c r="CJ121" s="288"/>
      <c r="CK121" s="288"/>
      <c r="CL121" s="288"/>
      <c r="CM121" s="288"/>
      <c r="CN121" s="288"/>
      <c r="CO121" s="288"/>
      <c r="CP121" s="288"/>
      <c r="CQ121" s="288"/>
      <c r="CR121" s="288"/>
      <c r="CS121" s="288"/>
      <c r="CT121" s="288"/>
      <c r="CU121" s="288"/>
      <c r="CV121" s="288"/>
      <c r="CW121" s="288"/>
      <c r="CX121" s="288"/>
      <c r="CY121" s="288"/>
      <c r="CZ121" s="288"/>
      <c r="DA121" s="288"/>
      <c r="DB121" s="288"/>
      <c r="DC121" s="288"/>
      <c r="DD121" s="288"/>
      <c r="DE121" s="288"/>
      <c r="DF121" s="288"/>
      <c r="DG121" s="288"/>
      <c r="DH121" s="288"/>
      <c r="DI121" s="288"/>
      <c r="DJ121" s="288"/>
      <c r="DK121" s="288"/>
    </row>
    <row r="122" spans="79:115" s="286" customFormat="1" ht="12">
      <c r="CA122" s="288"/>
      <c r="CB122" s="288"/>
      <c r="CC122" s="288"/>
      <c r="CD122" s="288"/>
      <c r="CE122" s="288"/>
      <c r="CF122" s="288"/>
      <c r="CG122" s="288"/>
      <c r="CH122" s="288"/>
      <c r="CI122" s="288"/>
      <c r="CJ122" s="288"/>
      <c r="CK122" s="288"/>
      <c r="CL122" s="288"/>
      <c r="CM122" s="288"/>
      <c r="CN122" s="288"/>
      <c r="CO122" s="288"/>
      <c r="CP122" s="288"/>
      <c r="CQ122" s="288"/>
      <c r="CR122" s="288"/>
      <c r="CS122" s="288"/>
      <c r="CT122" s="288"/>
      <c r="CU122" s="288"/>
      <c r="CV122" s="288"/>
      <c r="CW122" s="288"/>
      <c r="CX122" s="288"/>
      <c r="CY122" s="288"/>
      <c r="CZ122" s="288"/>
      <c r="DA122" s="288"/>
      <c r="DB122" s="288"/>
      <c r="DC122" s="288"/>
      <c r="DD122" s="288"/>
      <c r="DE122" s="288"/>
      <c r="DF122" s="288"/>
      <c r="DG122" s="288"/>
      <c r="DH122" s="288"/>
      <c r="DI122" s="288"/>
      <c r="DJ122" s="288"/>
      <c r="DK122" s="288"/>
    </row>
    <row r="123" spans="79:115" s="286" customFormat="1" ht="12">
      <c r="CA123" s="288"/>
      <c r="CB123" s="288"/>
      <c r="CC123" s="288"/>
      <c r="CD123" s="288"/>
      <c r="CE123" s="288"/>
      <c r="CF123" s="288"/>
      <c r="CG123" s="288"/>
      <c r="CH123" s="288"/>
      <c r="CI123" s="288"/>
      <c r="CJ123" s="288"/>
      <c r="CK123" s="288"/>
      <c r="CL123" s="288"/>
      <c r="CM123" s="288"/>
      <c r="CN123" s="288"/>
      <c r="CO123" s="288"/>
      <c r="CP123" s="288"/>
      <c r="CQ123" s="288"/>
      <c r="CR123" s="288"/>
      <c r="CS123" s="288"/>
      <c r="CT123" s="288"/>
      <c r="CU123" s="288"/>
      <c r="CV123" s="288"/>
      <c r="CW123" s="288"/>
      <c r="CX123" s="288"/>
      <c r="CY123" s="288"/>
      <c r="CZ123" s="288"/>
      <c r="DA123" s="288"/>
      <c r="DB123" s="288"/>
      <c r="DC123" s="288"/>
      <c r="DD123" s="288"/>
      <c r="DE123" s="288"/>
      <c r="DF123" s="288"/>
      <c r="DG123" s="288"/>
      <c r="DH123" s="288"/>
      <c r="DI123" s="288"/>
      <c r="DJ123" s="288"/>
      <c r="DK123" s="288"/>
    </row>
    <row r="124" spans="79:115" s="286" customFormat="1" ht="12">
      <c r="CA124" s="288"/>
      <c r="CB124" s="288"/>
      <c r="CC124" s="288"/>
      <c r="CD124" s="288"/>
      <c r="CE124" s="288"/>
      <c r="CF124" s="288"/>
      <c r="CG124" s="288"/>
      <c r="CH124" s="288"/>
      <c r="CI124" s="288"/>
      <c r="CJ124" s="288"/>
      <c r="CK124" s="288"/>
      <c r="CL124" s="288"/>
      <c r="CM124" s="288"/>
      <c r="CN124" s="288"/>
      <c r="CO124" s="288"/>
      <c r="CP124" s="288"/>
      <c r="CQ124" s="288"/>
      <c r="CR124" s="288"/>
      <c r="CS124" s="288"/>
      <c r="CT124" s="288"/>
      <c r="CU124" s="288"/>
      <c r="CV124" s="288"/>
      <c r="CW124" s="288"/>
      <c r="CX124" s="288"/>
      <c r="CY124" s="288"/>
      <c r="CZ124" s="288"/>
      <c r="DA124" s="288"/>
      <c r="DB124" s="288"/>
      <c r="DC124" s="288"/>
      <c r="DD124" s="288"/>
      <c r="DE124" s="288"/>
      <c r="DF124" s="288"/>
      <c r="DG124" s="288"/>
      <c r="DH124" s="288"/>
      <c r="DI124" s="288"/>
      <c r="DJ124" s="288"/>
      <c r="DK124" s="288"/>
    </row>
    <row r="125" spans="79:115" s="286" customFormat="1" ht="12">
      <c r="CA125" s="288"/>
      <c r="CB125" s="288"/>
      <c r="CC125" s="288"/>
      <c r="CD125" s="288"/>
      <c r="CE125" s="288"/>
      <c r="CF125" s="288"/>
      <c r="CG125" s="288"/>
      <c r="CH125" s="288"/>
      <c r="CI125" s="288"/>
      <c r="CJ125" s="288"/>
      <c r="CK125" s="288"/>
      <c r="CL125" s="288"/>
      <c r="CM125" s="288"/>
      <c r="CN125" s="288"/>
      <c r="CO125" s="288"/>
      <c r="CP125" s="288"/>
      <c r="CQ125" s="288"/>
      <c r="CR125" s="288"/>
      <c r="CS125" s="288"/>
      <c r="CT125" s="288"/>
      <c r="CU125" s="288"/>
      <c r="CV125" s="288"/>
      <c r="CW125" s="288"/>
      <c r="CX125" s="288"/>
      <c r="CY125" s="288"/>
      <c r="CZ125" s="288"/>
      <c r="DA125" s="288"/>
      <c r="DB125" s="288"/>
      <c r="DC125" s="288"/>
      <c r="DD125" s="288"/>
      <c r="DE125" s="288"/>
      <c r="DF125" s="288"/>
      <c r="DG125" s="288"/>
      <c r="DH125" s="288"/>
      <c r="DI125" s="288"/>
      <c r="DJ125" s="288"/>
      <c r="DK125" s="288"/>
    </row>
    <row r="126" spans="79:115" s="286" customFormat="1" ht="12">
      <c r="CA126" s="288"/>
      <c r="CB126" s="288"/>
      <c r="CC126" s="288"/>
      <c r="CD126" s="288"/>
      <c r="CE126" s="288"/>
      <c r="CF126" s="288"/>
      <c r="CG126" s="288"/>
      <c r="CH126" s="288"/>
      <c r="CI126" s="288"/>
      <c r="CJ126" s="288"/>
      <c r="CK126" s="288"/>
      <c r="CL126" s="288"/>
      <c r="CM126" s="288"/>
      <c r="CN126" s="288"/>
      <c r="CO126" s="288"/>
      <c r="CP126" s="288"/>
      <c r="CQ126" s="288"/>
      <c r="CR126" s="288"/>
      <c r="CS126" s="288"/>
      <c r="CT126" s="288"/>
      <c r="CU126" s="288"/>
      <c r="CV126" s="288"/>
      <c r="CW126" s="288"/>
      <c r="CX126" s="288"/>
      <c r="CY126" s="288"/>
      <c r="CZ126" s="288"/>
      <c r="DA126" s="288"/>
      <c r="DB126" s="288"/>
      <c r="DC126" s="288"/>
      <c r="DD126" s="288"/>
      <c r="DE126" s="288"/>
      <c r="DF126" s="288"/>
      <c r="DG126" s="288"/>
      <c r="DH126" s="288"/>
      <c r="DI126" s="288"/>
      <c r="DJ126" s="288"/>
      <c r="DK126" s="288"/>
    </row>
    <row r="127" spans="79:115" s="286" customFormat="1" ht="12">
      <c r="CA127" s="288"/>
      <c r="CB127" s="288"/>
      <c r="CC127" s="288"/>
      <c r="CD127" s="288"/>
      <c r="CE127" s="288"/>
      <c r="CF127" s="288"/>
      <c r="CG127" s="288"/>
      <c r="CH127" s="288"/>
      <c r="CI127" s="288"/>
      <c r="CJ127" s="288"/>
      <c r="CK127" s="288"/>
      <c r="CL127" s="288"/>
      <c r="CM127" s="288"/>
      <c r="CN127" s="288"/>
      <c r="CO127" s="288"/>
      <c r="CP127" s="288"/>
      <c r="CQ127" s="288"/>
      <c r="CR127" s="288"/>
      <c r="CS127" s="288"/>
      <c r="CT127" s="288"/>
      <c r="CU127" s="288"/>
      <c r="CV127" s="288"/>
      <c r="CW127" s="288"/>
      <c r="CX127" s="288"/>
      <c r="CY127" s="288"/>
      <c r="CZ127" s="288"/>
      <c r="DA127" s="288"/>
      <c r="DB127" s="288"/>
      <c r="DC127" s="288"/>
      <c r="DD127" s="288"/>
      <c r="DE127" s="288"/>
      <c r="DF127" s="288"/>
      <c r="DG127" s="288"/>
      <c r="DH127" s="288"/>
      <c r="DI127" s="288"/>
      <c r="DJ127" s="288"/>
      <c r="DK127" s="288"/>
    </row>
    <row r="128" spans="79:115" s="286" customFormat="1" ht="12">
      <c r="CA128" s="288"/>
      <c r="CB128" s="288"/>
      <c r="CC128" s="288"/>
      <c r="CD128" s="288"/>
      <c r="CE128" s="288"/>
      <c r="CF128" s="288"/>
      <c r="CG128" s="288"/>
      <c r="CH128" s="288"/>
      <c r="CI128" s="288"/>
      <c r="CJ128" s="288"/>
      <c r="CK128" s="288"/>
      <c r="CL128" s="288"/>
      <c r="CM128" s="288"/>
      <c r="CN128" s="288"/>
      <c r="CO128" s="288"/>
      <c r="CP128" s="288"/>
      <c r="CQ128" s="288"/>
      <c r="CR128" s="288"/>
      <c r="CS128" s="288"/>
      <c r="CT128" s="288"/>
      <c r="CU128" s="288"/>
      <c r="CV128" s="288"/>
      <c r="CW128" s="288"/>
      <c r="CX128" s="288"/>
      <c r="CY128" s="288"/>
      <c r="CZ128" s="288"/>
      <c r="DA128" s="288"/>
      <c r="DB128" s="288"/>
      <c r="DC128" s="288"/>
      <c r="DD128" s="288"/>
      <c r="DE128" s="288"/>
      <c r="DF128" s="288"/>
      <c r="DG128" s="288"/>
      <c r="DH128" s="288"/>
      <c r="DI128" s="288"/>
      <c r="DJ128" s="288"/>
      <c r="DK128" s="288"/>
    </row>
    <row r="129" spans="79:115" s="286" customFormat="1" ht="12">
      <c r="CA129" s="288"/>
      <c r="CB129" s="288"/>
      <c r="CC129" s="288"/>
      <c r="CD129" s="288"/>
      <c r="CE129" s="288"/>
      <c r="CF129" s="288"/>
      <c r="CG129" s="288"/>
      <c r="CH129" s="288"/>
      <c r="CI129" s="288"/>
      <c r="CJ129" s="288"/>
      <c r="CK129" s="288"/>
      <c r="CL129" s="288"/>
      <c r="CM129" s="288"/>
      <c r="CN129" s="288"/>
      <c r="CO129" s="288"/>
      <c r="CP129" s="288"/>
      <c r="CQ129" s="288"/>
      <c r="CR129" s="288"/>
      <c r="CS129" s="288"/>
      <c r="CT129" s="288"/>
      <c r="CU129" s="288"/>
      <c r="CV129" s="288"/>
      <c r="CW129" s="288"/>
      <c r="CX129" s="288"/>
      <c r="CY129" s="288"/>
      <c r="CZ129" s="288"/>
      <c r="DA129" s="288"/>
      <c r="DB129" s="288"/>
      <c r="DC129" s="288"/>
      <c r="DD129" s="288"/>
      <c r="DE129" s="288"/>
      <c r="DF129" s="288"/>
      <c r="DG129" s="288"/>
      <c r="DH129" s="288"/>
      <c r="DI129" s="288"/>
      <c r="DJ129" s="288"/>
      <c r="DK129" s="288"/>
    </row>
    <row r="130" spans="79:115" s="286" customFormat="1" ht="12">
      <c r="CA130" s="288"/>
      <c r="CB130" s="288"/>
      <c r="CC130" s="288"/>
      <c r="CD130" s="288"/>
      <c r="CE130" s="288"/>
      <c r="CF130" s="288"/>
      <c r="CG130" s="288"/>
      <c r="CH130" s="288"/>
      <c r="CI130" s="288"/>
      <c r="CJ130" s="288"/>
      <c r="CK130" s="288"/>
      <c r="CL130" s="288"/>
      <c r="CM130" s="288"/>
      <c r="CN130" s="288"/>
      <c r="CO130" s="288"/>
      <c r="CP130" s="288"/>
      <c r="CQ130" s="288"/>
      <c r="CR130" s="288"/>
      <c r="CS130" s="288"/>
      <c r="CT130" s="288"/>
      <c r="CU130" s="288"/>
      <c r="CV130" s="288"/>
      <c r="CW130" s="288"/>
      <c r="CX130" s="288"/>
      <c r="CY130" s="288"/>
      <c r="CZ130" s="288"/>
      <c r="DA130" s="288"/>
      <c r="DB130" s="288"/>
      <c r="DC130" s="288"/>
      <c r="DD130" s="288"/>
      <c r="DE130" s="288"/>
      <c r="DF130" s="288"/>
      <c r="DG130" s="288"/>
      <c r="DH130" s="288"/>
      <c r="DI130" s="288"/>
      <c r="DJ130" s="288"/>
      <c r="DK130" s="288"/>
    </row>
    <row r="131" spans="79:115" s="286" customFormat="1" ht="12">
      <c r="CA131" s="288"/>
      <c r="CB131" s="288"/>
      <c r="CC131" s="288"/>
      <c r="CD131" s="288"/>
      <c r="CE131" s="288"/>
      <c r="CF131" s="288"/>
      <c r="CG131" s="288"/>
      <c r="CH131" s="288"/>
      <c r="CI131" s="288"/>
      <c r="CJ131" s="288"/>
      <c r="CK131" s="288"/>
      <c r="CL131" s="288"/>
      <c r="CM131" s="288"/>
      <c r="CN131" s="288"/>
      <c r="CO131" s="288"/>
      <c r="CP131" s="288"/>
      <c r="CQ131" s="288"/>
      <c r="CR131" s="288"/>
      <c r="CS131" s="288"/>
      <c r="CT131" s="288"/>
      <c r="CU131" s="288"/>
      <c r="CV131" s="288"/>
      <c r="CW131" s="288"/>
      <c r="CX131" s="288"/>
      <c r="CY131" s="288"/>
      <c r="CZ131" s="288"/>
      <c r="DA131" s="288"/>
      <c r="DB131" s="288"/>
      <c r="DC131" s="288"/>
      <c r="DD131" s="288"/>
      <c r="DE131" s="288"/>
      <c r="DF131" s="288"/>
      <c r="DG131" s="288"/>
      <c r="DH131" s="288"/>
      <c r="DI131" s="288"/>
      <c r="DJ131" s="288"/>
      <c r="DK131" s="288"/>
    </row>
    <row r="132" spans="79:115" s="286" customFormat="1" ht="12">
      <c r="CA132" s="288"/>
      <c r="CB132" s="288"/>
      <c r="CC132" s="288"/>
      <c r="CD132" s="288"/>
      <c r="CE132" s="288"/>
      <c r="CF132" s="288"/>
      <c r="CG132" s="288"/>
      <c r="CH132" s="288"/>
      <c r="CI132" s="288"/>
      <c r="CJ132" s="288"/>
      <c r="CK132" s="288"/>
      <c r="CL132" s="288"/>
      <c r="CM132" s="288"/>
      <c r="CN132" s="288"/>
      <c r="CO132" s="288"/>
      <c r="CP132" s="288"/>
      <c r="CQ132" s="288"/>
      <c r="CR132" s="288"/>
      <c r="CS132" s="288"/>
      <c r="CT132" s="288"/>
      <c r="CU132" s="288"/>
      <c r="CV132" s="288"/>
      <c r="CW132" s="288"/>
      <c r="CX132" s="288"/>
      <c r="CY132" s="288"/>
      <c r="CZ132" s="288"/>
      <c r="DA132" s="288"/>
      <c r="DB132" s="288"/>
      <c r="DC132" s="288"/>
      <c r="DD132" s="288"/>
      <c r="DE132" s="288"/>
      <c r="DF132" s="288"/>
      <c r="DG132" s="288"/>
      <c r="DH132" s="288"/>
      <c r="DI132" s="288"/>
      <c r="DJ132" s="288"/>
      <c r="DK132" s="288"/>
    </row>
    <row r="133" spans="79:115" s="286" customFormat="1" ht="12">
      <c r="CA133" s="288"/>
      <c r="CB133" s="288"/>
      <c r="CC133" s="288"/>
      <c r="CD133" s="288"/>
      <c r="CE133" s="288"/>
      <c r="CF133" s="288"/>
      <c r="CG133" s="288"/>
      <c r="CH133" s="288"/>
      <c r="CI133" s="288"/>
      <c r="CJ133" s="288"/>
      <c r="CK133" s="288"/>
      <c r="CL133" s="288"/>
      <c r="CM133" s="288"/>
      <c r="CN133" s="288"/>
      <c r="CO133" s="288"/>
      <c r="CP133" s="288"/>
      <c r="CQ133" s="288"/>
      <c r="CR133" s="288"/>
      <c r="CS133" s="288"/>
      <c r="CT133" s="288"/>
      <c r="CU133" s="288"/>
      <c r="CV133" s="288"/>
      <c r="CW133" s="288"/>
      <c r="CX133" s="288"/>
      <c r="CY133" s="288"/>
      <c r="CZ133" s="288"/>
      <c r="DA133" s="288"/>
      <c r="DB133" s="288"/>
      <c r="DC133" s="288"/>
      <c r="DD133" s="288"/>
      <c r="DE133" s="288"/>
      <c r="DF133" s="288"/>
      <c r="DG133" s="288"/>
      <c r="DH133" s="288"/>
      <c r="DI133" s="288"/>
      <c r="DJ133" s="288"/>
      <c r="DK133" s="288"/>
    </row>
    <row r="134" spans="79:115" s="286" customFormat="1" ht="12">
      <c r="CA134" s="288"/>
      <c r="CB134" s="288"/>
      <c r="CC134" s="288"/>
      <c r="CD134" s="288"/>
      <c r="CE134" s="288"/>
      <c r="CF134" s="288"/>
      <c r="CG134" s="288"/>
      <c r="CH134" s="288"/>
      <c r="CI134" s="288"/>
      <c r="CJ134" s="288"/>
      <c r="CK134" s="288"/>
      <c r="CL134" s="288"/>
      <c r="CM134" s="288"/>
      <c r="CN134" s="288"/>
      <c r="CO134" s="288"/>
      <c r="CP134" s="288"/>
      <c r="CQ134" s="288"/>
      <c r="CR134" s="288"/>
      <c r="CS134" s="288"/>
      <c r="CT134" s="288"/>
      <c r="CU134" s="288"/>
      <c r="CV134" s="288"/>
      <c r="CW134" s="288"/>
      <c r="CX134" s="288"/>
      <c r="CY134" s="288"/>
      <c r="CZ134" s="288"/>
      <c r="DA134" s="288"/>
      <c r="DB134" s="288"/>
      <c r="DC134" s="288"/>
      <c r="DD134" s="288"/>
      <c r="DE134" s="288"/>
      <c r="DF134" s="288"/>
      <c r="DG134" s="288"/>
      <c r="DH134" s="288"/>
      <c r="DI134" s="288"/>
      <c r="DJ134" s="288"/>
      <c r="DK134" s="288"/>
    </row>
    <row r="135" spans="79:115" s="286" customFormat="1" ht="12">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row>
    <row r="136" spans="79:115" s="286" customFormat="1" ht="12">
      <c r="CA136" s="288"/>
      <c r="CB136" s="288"/>
      <c r="CC136" s="288"/>
      <c r="CD136" s="288"/>
      <c r="CE136" s="288"/>
      <c r="CF136" s="288"/>
      <c r="CG136" s="288"/>
      <c r="CH136" s="288"/>
      <c r="CI136" s="288"/>
      <c r="CJ136" s="288"/>
      <c r="CK136" s="288"/>
      <c r="CL136" s="288"/>
      <c r="CM136" s="288"/>
      <c r="CN136" s="288"/>
      <c r="CO136" s="288"/>
      <c r="CP136" s="288"/>
      <c r="CQ136" s="288"/>
      <c r="CR136" s="288"/>
      <c r="CS136" s="288"/>
      <c r="CT136" s="288"/>
      <c r="CU136" s="288"/>
      <c r="CV136" s="288"/>
      <c r="CW136" s="288"/>
      <c r="CX136" s="288"/>
      <c r="CY136" s="288"/>
      <c r="CZ136" s="288"/>
      <c r="DA136" s="288"/>
      <c r="DB136" s="288"/>
      <c r="DC136" s="288"/>
      <c r="DD136" s="288"/>
      <c r="DE136" s="288"/>
      <c r="DF136" s="288"/>
      <c r="DG136" s="288"/>
      <c r="DH136" s="288"/>
      <c r="DI136" s="288"/>
      <c r="DJ136" s="288"/>
      <c r="DK136" s="288"/>
    </row>
    <row r="137" spans="79:115" s="286" customFormat="1" ht="12">
      <c r="CA137" s="288"/>
      <c r="CB137" s="288"/>
      <c r="CC137" s="288"/>
      <c r="CD137" s="288"/>
      <c r="CE137" s="288"/>
      <c r="CF137" s="288"/>
      <c r="CG137" s="288"/>
      <c r="CH137" s="288"/>
      <c r="CI137" s="288"/>
      <c r="CJ137" s="288"/>
      <c r="CK137" s="288"/>
      <c r="CL137" s="288"/>
      <c r="CM137" s="288"/>
      <c r="CN137" s="288"/>
      <c r="CO137" s="288"/>
      <c r="CP137" s="288"/>
      <c r="CQ137" s="288"/>
      <c r="CR137" s="288"/>
      <c r="CS137" s="288"/>
      <c r="CT137" s="288"/>
      <c r="CU137" s="288"/>
      <c r="CV137" s="288"/>
      <c r="CW137" s="288"/>
      <c r="CX137" s="288"/>
      <c r="CY137" s="288"/>
      <c r="CZ137" s="288"/>
      <c r="DA137" s="288"/>
      <c r="DB137" s="288"/>
      <c r="DC137" s="288"/>
      <c r="DD137" s="288"/>
      <c r="DE137" s="288"/>
      <c r="DF137" s="288"/>
      <c r="DG137" s="288"/>
      <c r="DH137" s="288"/>
      <c r="DI137" s="288"/>
      <c r="DJ137" s="288"/>
      <c r="DK137" s="288"/>
    </row>
    <row r="138" spans="79:115" s="286" customFormat="1" ht="12">
      <c r="CA138" s="288"/>
      <c r="CB138" s="288"/>
      <c r="CC138" s="288"/>
      <c r="CD138" s="288"/>
      <c r="CE138" s="288"/>
      <c r="CF138" s="288"/>
      <c r="CG138" s="288"/>
      <c r="CH138" s="288"/>
      <c r="CI138" s="288"/>
      <c r="CJ138" s="288"/>
      <c r="CK138" s="288"/>
      <c r="CL138" s="288"/>
      <c r="CM138" s="288"/>
      <c r="CN138" s="288"/>
      <c r="CO138" s="288"/>
      <c r="CP138" s="288"/>
      <c r="CQ138" s="288"/>
      <c r="CR138" s="288"/>
      <c r="CS138" s="288"/>
      <c r="CT138" s="288"/>
      <c r="CU138" s="288"/>
      <c r="CV138" s="288"/>
      <c r="CW138" s="288"/>
      <c r="CX138" s="288"/>
      <c r="CY138" s="288"/>
      <c r="CZ138" s="288"/>
      <c r="DA138" s="288"/>
      <c r="DB138" s="288"/>
      <c r="DC138" s="288"/>
      <c r="DD138" s="288"/>
      <c r="DE138" s="288"/>
      <c r="DF138" s="288"/>
      <c r="DG138" s="288"/>
      <c r="DH138" s="288"/>
      <c r="DI138" s="288"/>
      <c r="DJ138" s="288"/>
      <c r="DK138" s="288"/>
    </row>
    <row r="139" spans="79:115" s="286" customFormat="1" ht="12">
      <c r="CA139" s="288"/>
      <c r="CB139" s="288"/>
      <c r="CC139" s="288"/>
      <c r="CD139" s="288"/>
      <c r="CE139" s="288"/>
      <c r="CF139" s="288"/>
      <c r="CG139" s="288"/>
      <c r="CH139" s="288"/>
      <c r="CI139" s="288"/>
      <c r="CJ139" s="288"/>
      <c r="CK139" s="288"/>
      <c r="CL139" s="288"/>
      <c r="CM139" s="288"/>
      <c r="CN139" s="288"/>
      <c r="CO139" s="288"/>
      <c r="CP139" s="288"/>
      <c r="CQ139" s="288"/>
      <c r="CR139" s="288"/>
      <c r="CS139" s="288"/>
      <c r="CT139" s="288"/>
      <c r="CU139" s="288"/>
      <c r="CV139" s="288"/>
      <c r="CW139" s="288"/>
      <c r="CX139" s="288"/>
      <c r="CY139" s="288"/>
      <c r="CZ139" s="288"/>
      <c r="DA139" s="288"/>
      <c r="DB139" s="288"/>
      <c r="DC139" s="288"/>
      <c r="DD139" s="288"/>
      <c r="DE139" s="288"/>
      <c r="DF139" s="288"/>
      <c r="DG139" s="288"/>
      <c r="DH139" s="288"/>
      <c r="DI139" s="288"/>
      <c r="DJ139" s="288"/>
      <c r="DK139" s="288"/>
    </row>
    <row r="140" spans="79:115" s="286" customFormat="1" ht="12">
      <c r="CA140" s="288"/>
      <c r="CB140" s="288"/>
      <c r="CC140" s="288"/>
      <c r="CD140" s="288"/>
      <c r="CE140" s="288"/>
      <c r="CF140" s="288"/>
      <c r="CG140" s="288"/>
      <c r="CH140" s="288"/>
      <c r="CI140" s="288"/>
      <c r="CJ140" s="288"/>
      <c r="CK140" s="288"/>
      <c r="CL140" s="288"/>
      <c r="CM140" s="288"/>
      <c r="CN140" s="288"/>
      <c r="CO140" s="288"/>
      <c r="CP140" s="288"/>
      <c r="CQ140" s="288"/>
      <c r="CR140" s="288"/>
      <c r="CS140" s="288"/>
      <c r="CT140" s="288"/>
      <c r="CU140" s="288"/>
      <c r="CV140" s="288"/>
      <c r="CW140" s="288"/>
      <c r="CX140" s="288"/>
      <c r="CY140" s="288"/>
      <c r="CZ140" s="288"/>
      <c r="DA140" s="288"/>
      <c r="DB140" s="288"/>
      <c r="DC140" s="288"/>
      <c r="DD140" s="288"/>
      <c r="DE140" s="288"/>
      <c r="DF140" s="288"/>
      <c r="DG140" s="288"/>
      <c r="DH140" s="288"/>
      <c r="DI140" s="288"/>
      <c r="DJ140" s="288"/>
      <c r="DK140" s="288"/>
    </row>
    <row r="141" spans="79:115" s="286" customFormat="1" ht="12">
      <c r="CA141" s="288"/>
      <c r="CB141" s="288"/>
      <c r="CC141" s="288"/>
      <c r="CD141" s="288"/>
      <c r="CE141" s="288"/>
      <c r="CF141" s="288"/>
      <c r="CG141" s="288"/>
      <c r="CH141" s="288"/>
      <c r="CI141" s="288"/>
      <c r="CJ141" s="288"/>
      <c r="CK141" s="288"/>
      <c r="CL141" s="288"/>
      <c r="CM141" s="288"/>
      <c r="CN141" s="288"/>
      <c r="CO141" s="288"/>
      <c r="CP141" s="288"/>
      <c r="CQ141" s="288"/>
      <c r="CR141" s="288"/>
      <c r="CS141" s="288"/>
      <c r="CT141" s="288"/>
      <c r="CU141" s="288"/>
      <c r="CV141" s="288"/>
      <c r="CW141" s="288"/>
      <c r="CX141" s="288"/>
      <c r="CY141" s="288"/>
      <c r="CZ141" s="288"/>
      <c r="DA141" s="288"/>
      <c r="DB141" s="288"/>
      <c r="DC141" s="288"/>
      <c r="DD141" s="288"/>
      <c r="DE141" s="288"/>
      <c r="DF141" s="288"/>
      <c r="DG141" s="288"/>
      <c r="DH141" s="288"/>
      <c r="DI141" s="288"/>
      <c r="DJ141" s="288"/>
      <c r="DK141" s="288"/>
    </row>
    <row r="142" spans="79:115" s="286" customFormat="1" ht="12">
      <c r="CA142" s="288"/>
      <c r="CB142" s="288"/>
      <c r="CC142" s="288"/>
      <c r="CD142" s="288"/>
      <c r="CE142" s="288"/>
      <c r="CF142" s="288"/>
      <c r="CG142" s="288"/>
      <c r="CH142" s="288"/>
      <c r="CI142" s="288"/>
      <c r="CJ142" s="288"/>
      <c r="CK142" s="288"/>
      <c r="CL142" s="288"/>
      <c r="CM142" s="288"/>
      <c r="CN142" s="288"/>
      <c r="CO142" s="288"/>
      <c r="CP142" s="288"/>
      <c r="CQ142" s="288"/>
      <c r="CR142" s="288"/>
      <c r="CS142" s="288"/>
      <c r="CT142" s="288"/>
      <c r="CU142" s="288"/>
      <c r="CV142" s="288"/>
      <c r="CW142" s="288"/>
      <c r="CX142" s="288"/>
      <c r="CY142" s="288"/>
      <c r="CZ142" s="288"/>
      <c r="DA142" s="288"/>
      <c r="DB142" s="288"/>
      <c r="DC142" s="288"/>
      <c r="DD142" s="288"/>
      <c r="DE142" s="288"/>
      <c r="DF142" s="288"/>
      <c r="DG142" s="288"/>
      <c r="DH142" s="288"/>
      <c r="DI142" s="288"/>
      <c r="DJ142" s="288"/>
      <c r="DK142" s="288"/>
    </row>
    <row r="160" ht="12">
      <c r="A160" s="289" t="s">
        <v>999</v>
      </c>
    </row>
    <row r="161" ht="12">
      <c r="A161" s="290" t="s">
        <v>1000</v>
      </c>
    </row>
    <row r="162" ht="12">
      <c r="A162" s="290" t="s">
        <v>1001</v>
      </c>
    </row>
    <row r="163" ht="12">
      <c r="A163" s="290" t="s">
        <v>1002</v>
      </c>
    </row>
    <row r="164" ht="12">
      <c r="A164" s="290" t="s">
        <v>1003</v>
      </c>
    </row>
    <row r="165" ht="24">
      <c r="A165" s="291" t="s">
        <v>1004</v>
      </c>
    </row>
    <row r="166" ht="12">
      <c r="A166" s="289" t="s">
        <v>1005</v>
      </c>
    </row>
    <row r="167" ht="12">
      <c r="A167" s="290" t="s">
        <v>1006</v>
      </c>
    </row>
    <row r="168" ht="12">
      <c r="A168" s="290" t="s">
        <v>1007</v>
      </c>
    </row>
    <row r="169" ht="12">
      <c r="A169" s="290" t="s">
        <v>1008</v>
      </c>
    </row>
    <row r="170" ht="12">
      <c r="A170" s="291" t="s">
        <v>1009</v>
      </c>
    </row>
  </sheetData>
  <sheetProtection/>
  <mergeCells count="17">
    <mergeCell ref="B39:W39"/>
    <mergeCell ref="B40:W40"/>
    <mergeCell ref="B41:W41"/>
    <mergeCell ref="B42:W42"/>
    <mergeCell ref="B28:W28"/>
    <mergeCell ref="B29:W29"/>
    <mergeCell ref="B30:W30"/>
    <mergeCell ref="B31:W31"/>
    <mergeCell ref="A1:DF1"/>
    <mergeCell ref="B7:AR7"/>
    <mergeCell ref="B8:AR8"/>
    <mergeCell ref="B9:AR9"/>
    <mergeCell ref="B10:AR10"/>
    <mergeCell ref="A2:DJ2"/>
    <mergeCell ref="A3:DJ3"/>
    <mergeCell ref="A4:DJ4"/>
    <mergeCell ref="A5:DJ5"/>
  </mergeCells>
  <dataValidations count="2">
    <dataValidation type="list" showInputMessage="1" showErrorMessage="1" sqref="AZ11">
      <formula1>$AZ$6:$AZ$8</formula1>
    </dataValidation>
    <dataValidation type="list" showInputMessage="1" showErrorMessage="1" sqref="DH13:DI26">
      <formula1>$A$160:$A$170</formula1>
    </dataValidation>
  </dataValidations>
  <printOptions/>
  <pageMargins left="0.7" right="0.7" top="0.75" bottom="0.75" header="0.3" footer="0.3"/>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DN39"/>
  <sheetViews>
    <sheetView zoomScale="70" zoomScaleNormal="70" zoomScalePageLayoutView="0" workbookViewId="0" topLeftCell="A1">
      <selection activeCell="A10" sqref="A10"/>
    </sheetView>
  </sheetViews>
  <sheetFormatPr defaultColWidth="11.421875" defaultRowHeight="15" outlineLevelCol="2"/>
  <cols>
    <col min="1" max="1" width="35.28125" style="1" customWidth="1"/>
    <col min="2" max="2" width="33.00390625" style="1" customWidth="1"/>
    <col min="3" max="3" width="4.28125" style="1" customWidth="1"/>
    <col min="4" max="5" width="36.7109375" style="1" customWidth="1"/>
    <col min="6" max="6" width="5.421875" style="1" customWidth="1"/>
    <col min="7" max="8" width="5.421875" style="1" customWidth="1" outlineLevel="1"/>
    <col min="9" max="10" width="5.421875" style="1" customWidth="1"/>
    <col min="11" max="12" width="5.421875" style="1" customWidth="1" outlineLevel="1"/>
    <col min="13" max="14" width="5.421875" style="1" customWidth="1"/>
    <col min="15" max="16" width="5.421875" style="1" customWidth="1" outlineLevel="1"/>
    <col min="17" max="17" width="5.421875" style="1" customWidth="1"/>
    <col min="18" max="18" width="5.57421875" style="1" customWidth="1"/>
    <col min="19" max="20" width="5.421875" style="1" customWidth="1" outlineLevel="1"/>
    <col min="21" max="21" width="5.421875" style="1" customWidth="1"/>
    <col min="22" max="22" width="37.140625" style="1" customWidth="1"/>
    <col min="23" max="23" width="29.8515625" style="1" customWidth="1"/>
    <col min="24" max="24" width="37.140625" style="1" customWidth="1" outlineLevel="1"/>
    <col min="25" max="25" width="5.421875" style="1" customWidth="1" outlineLevel="1"/>
    <col min="26" max="26" width="24.140625" style="1" customWidth="1" outlineLevel="1"/>
    <col min="27" max="27" width="5.421875" style="1" customWidth="1" outlineLevel="1"/>
    <col min="28" max="28" width="7.7109375" style="1" customWidth="1" outlineLevel="1"/>
    <col min="29" max="32" width="5.421875" style="1" hidden="1" customWidth="1" outlineLevel="2"/>
    <col min="33" max="33" width="8.7109375" style="1" customWidth="1" outlineLevel="1" collapsed="1"/>
    <col min="34" max="34" width="7.7109375" style="1" customWidth="1" outlineLevel="1"/>
    <col min="35" max="38" width="5.421875" style="1" customWidth="1" outlineLevel="2"/>
    <col min="39" max="39" width="5.8515625" style="1" customWidth="1" outlineLevel="1"/>
    <col min="40" max="40" width="5.421875" style="1" customWidth="1" outlineLevel="1"/>
    <col min="41" max="44" width="5.421875" style="1" hidden="1" customWidth="1" outlineLevel="2"/>
    <col min="45" max="45" width="5.421875" style="1" customWidth="1" outlineLevel="1" collapsed="1"/>
    <col min="46" max="46" width="5.421875" style="1" customWidth="1" outlineLevel="1"/>
    <col min="47" max="50" width="5.421875" style="1" hidden="1" customWidth="1" outlineLevel="2"/>
    <col min="51" max="51" width="5.421875" style="1" customWidth="1" outlineLevel="1" collapsed="1"/>
    <col min="52" max="52" width="11.00390625" style="1" customWidth="1"/>
    <col min="53" max="53" width="22.421875" style="1" hidden="1" customWidth="1"/>
    <col min="54" max="54" width="9.421875" style="1" hidden="1" customWidth="1"/>
    <col min="55" max="55" width="8.00390625" style="1" hidden="1" customWidth="1"/>
    <col min="56" max="59" width="8.00390625" style="1" hidden="1" customWidth="1" outlineLevel="1"/>
    <col min="60" max="60" width="8.00390625" style="1" hidden="1" customWidth="1" collapsed="1"/>
    <col min="61" max="62" width="13.421875" style="1" bestFit="1" customWidth="1" outlineLevel="2"/>
    <col min="63" max="64" width="13.00390625" style="1" bestFit="1" customWidth="1" outlineLevel="2"/>
    <col min="65" max="66" width="12.28125" style="1" bestFit="1" customWidth="1" outlineLevel="2"/>
    <col min="67" max="67" width="5.421875" style="1" customWidth="1" outlineLevel="2"/>
    <col min="68" max="68" width="7.7109375" style="1" customWidth="1" outlineLevel="2"/>
    <col min="69" max="69" width="5.421875" style="1" customWidth="1" outlineLevel="2"/>
    <col min="70" max="70" width="7.7109375" style="1" customWidth="1" outlineLevel="2"/>
    <col min="71" max="71" width="3.140625" style="1" customWidth="1" outlineLevel="2"/>
    <col min="72" max="72" width="5.421875" style="1" customWidth="1" outlineLevel="2"/>
    <col min="73" max="73" width="5.140625" style="1" customWidth="1" outlineLevel="2"/>
    <col min="74" max="74" width="7.28125" style="1" customWidth="1" outlineLevel="2"/>
    <col min="75" max="76" width="12.7109375" style="1" bestFit="1" customWidth="1" outlineLevel="2"/>
    <col min="77" max="78" width="13.00390625" style="1" bestFit="1" customWidth="1" outlineLevel="1"/>
    <col min="79" max="79" width="12.28125" style="1" bestFit="1" customWidth="1" outlineLevel="2"/>
    <col min="80" max="80" width="7.28125" style="1" customWidth="1" outlineLevel="2"/>
    <col min="81" max="81" width="13.7109375" style="1" bestFit="1" customWidth="1" outlineLevel="2"/>
    <col min="82" max="82" width="7.7109375" style="1" customWidth="1" outlineLevel="2"/>
    <col min="83" max="83" width="5.421875" style="1" customWidth="1" outlineLevel="2"/>
    <col min="84" max="84" width="7.7109375" style="1" customWidth="1" outlineLevel="2"/>
    <col min="85" max="85" width="5.421875" style="1" customWidth="1" outlineLevel="2"/>
    <col min="86" max="86" width="7.7109375" style="1" customWidth="1" outlineLevel="2"/>
    <col min="87" max="87" width="5.421875" style="1" customWidth="1" outlineLevel="2"/>
    <col min="88" max="88" width="7.7109375" style="1" customWidth="1" outlineLevel="2"/>
    <col min="89" max="89" width="3.140625" style="1" customWidth="1" outlineLevel="2"/>
    <col min="90" max="90" width="5.421875" style="1" customWidth="1" outlineLevel="2"/>
    <col min="91" max="91" width="5.140625" style="1" customWidth="1" outlineLevel="2"/>
    <col min="92" max="92" width="7.28125" style="1" customWidth="1" outlineLevel="2"/>
    <col min="93" max="93" width="12.7109375" style="1" bestFit="1" customWidth="1" outlineLevel="2"/>
    <col min="94" max="94" width="7.7109375" style="1" customWidth="1" outlineLevel="2"/>
    <col min="95" max="95" width="13.7109375" style="1" bestFit="1" customWidth="1" outlineLevel="1"/>
    <col min="96" max="96" width="10.00390625" style="1" customWidth="1" outlineLevel="1"/>
    <col min="97" max="97" width="5.140625" style="1" hidden="1" customWidth="1" outlineLevel="2"/>
    <col min="98" max="98" width="7.28125" style="1" hidden="1" customWidth="1" outlineLevel="2"/>
    <col min="99" max="99" width="5.421875" style="1" hidden="1" customWidth="1" outlineLevel="2"/>
    <col min="100" max="100" width="7.7109375" style="1" hidden="1" customWidth="1" outlineLevel="2"/>
    <col min="101" max="101" width="5.421875" style="1" hidden="1" customWidth="1" outlineLevel="2"/>
    <col min="102" max="102" width="7.7109375" style="1" hidden="1" customWidth="1" outlineLevel="2"/>
    <col min="103" max="103" width="5.421875" style="1" hidden="1" customWidth="1" outlineLevel="2"/>
    <col min="104" max="104" width="7.28125" style="1" hidden="1" customWidth="1" outlineLevel="2"/>
    <col min="105" max="105" width="3.140625" style="1" hidden="1" customWidth="1" outlineLevel="2"/>
    <col min="106" max="106" width="5.421875" style="1" hidden="1" customWidth="1" outlineLevel="2"/>
    <col min="107" max="107" width="5.140625" style="1" hidden="1" customWidth="1" outlineLevel="2"/>
    <col min="108" max="108" width="7.28125" style="1" hidden="1" customWidth="1" outlineLevel="2"/>
    <col min="109" max="109" width="5.421875" style="1" hidden="1" customWidth="1" outlineLevel="2"/>
    <col min="110" max="110" width="7.7109375" style="1" hidden="1" customWidth="1" outlineLevel="2"/>
    <col min="111" max="111" width="12.28125" style="1" customWidth="1" outlineLevel="1" collapsed="1"/>
    <col min="112" max="112" width="10.00390625" style="1" customWidth="1" outlineLevel="1"/>
    <col min="113" max="113" width="5.8515625" style="1" bestFit="1" customWidth="1"/>
    <col min="114" max="114" width="7.28125" style="1" customWidth="1"/>
    <col min="115" max="115" width="5.421875" style="1" customWidth="1"/>
    <col min="116" max="116" width="5.421875" style="1" bestFit="1" customWidth="1"/>
    <col min="117" max="16384" width="11.421875" style="1" customWidth="1"/>
  </cols>
  <sheetData>
    <row r="1" spans="1:116" ht="12">
      <c r="A1" s="390" t="s">
        <v>1226</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390"/>
      <c r="BH1" s="390"/>
      <c r="BI1" s="390"/>
      <c r="BJ1" s="390"/>
      <c r="BK1" s="390"/>
      <c r="BL1" s="390"/>
      <c r="BM1" s="390"/>
      <c r="BN1" s="390"/>
      <c r="BO1" s="390"/>
      <c r="BP1" s="390"/>
      <c r="BQ1" s="390"/>
      <c r="BR1" s="390"/>
      <c r="BS1" s="390"/>
      <c r="BT1" s="390"/>
      <c r="BU1" s="390"/>
      <c r="BV1" s="390"/>
      <c r="BW1" s="390"/>
      <c r="BX1" s="390"/>
      <c r="BY1" s="390"/>
      <c r="BZ1" s="390"/>
      <c r="CA1" s="390"/>
      <c r="CB1" s="390"/>
      <c r="CC1" s="390"/>
      <c r="CD1" s="390"/>
      <c r="CE1" s="390"/>
      <c r="CF1" s="390"/>
      <c r="CG1" s="390"/>
      <c r="CH1" s="390"/>
      <c r="CI1" s="390"/>
      <c r="CJ1" s="390"/>
      <c r="CK1" s="390"/>
      <c r="CL1" s="390"/>
      <c r="CM1" s="390"/>
      <c r="CN1" s="390"/>
      <c r="CO1" s="390"/>
      <c r="CP1" s="390"/>
      <c r="CQ1" s="390"/>
      <c r="CR1" s="390"/>
      <c r="CS1" s="390"/>
      <c r="CT1" s="390"/>
      <c r="CU1" s="390"/>
      <c r="CV1" s="390"/>
      <c r="CW1" s="390"/>
      <c r="CX1" s="390"/>
      <c r="CY1" s="390"/>
      <c r="CZ1" s="390"/>
      <c r="DA1" s="390"/>
      <c r="DB1" s="390"/>
      <c r="DC1" s="390"/>
      <c r="DD1" s="390"/>
      <c r="DE1" s="390"/>
      <c r="DF1" s="390"/>
      <c r="DG1" s="390"/>
      <c r="DH1" s="390"/>
      <c r="DI1" s="390"/>
      <c r="DJ1" s="390"/>
      <c r="DK1" s="390"/>
      <c r="DL1" s="390"/>
    </row>
    <row r="2" spans="1:116" ht="12">
      <c r="A2" s="386" t="s">
        <v>1283</v>
      </c>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386"/>
      <c r="AN2" s="386"/>
      <c r="AO2" s="386"/>
      <c r="AP2" s="386"/>
      <c r="AQ2" s="386"/>
      <c r="AR2" s="386"/>
      <c r="AS2" s="386"/>
      <c r="AT2" s="386"/>
      <c r="AU2" s="386"/>
      <c r="AV2" s="386"/>
      <c r="AW2" s="386"/>
      <c r="AX2" s="386"/>
      <c r="AY2" s="386"/>
      <c r="AZ2" s="386"/>
      <c r="BA2" s="386"/>
      <c r="BB2" s="386"/>
      <c r="BC2" s="386"/>
      <c r="BD2" s="386"/>
      <c r="BE2" s="386"/>
      <c r="BF2" s="386"/>
      <c r="BG2" s="386"/>
      <c r="BH2" s="386"/>
      <c r="BI2" s="386"/>
      <c r="BJ2" s="386"/>
      <c r="BK2" s="386"/>
      <c r="BL2" s="386"/>
      <c r="BM2" s="386"/>
      <c r="BN2" s="386"/>
      <c r="BO2" s="386"/>
      <c r="BP2" s="386"/>
      <c r="BQ2" s="386"/>
      <c r="BR2" s="386"/>
      <c r="BS2" s="386"/>
      <c r="BT2" s="386"/>
      <c r="BU2" s="386"/>
      <c r="BV2" s="386"/>
      <c r="BW2" s="386"/>
      <c r="BX2" s="386"/>
      <c r="BY2" s="386"/>
      <c r="BZ2" s="386"/>
      <c r="CA2" s="386"/>
      <c r="CB2" s="386"/>
      <c r="CC2" s="386"/>
      <c r="CD2" s="386"/>
      <c r="CE2" s="386"/>
      <c r="CF2" s="386"/>
      <c r="CG2" s="386"/>
      <c r="CH2" s="386"/>
      <c r="CI2" s="386"/>
      <c r="CJ2" s="386"/>
      <c r="CK2" s="386"/>
      <c r="CL2" s="386"/>
      <c r="CM2" s="386"/>
      <c r="CN2" s="386"/>
      <c r="CO2" s="386"/>
      <c r="CP2" s="386"/>
      <c r="CQ2" s="386"/>
      <c r="CR2" s="386"/>
      <c r="CS2" s="386"/>
      <c r="CT2" s="386"/>
      <c r="CU2" s="386"/>
      <c r="CV2" s="386"/>
      <c r="CW2" s="386"/>
      <c r="CX2" s="386"/>
      <c r="CY2" s="386"/>
      <c r="CZ2" s="386"/>
      <c r="DA2" s="386"/>
      <c r="DB2" s="386"/>
      <c r="DC2" s="386"/>
      <c r="DD2" s="386"/>
      <c r="DE2" s="386"/>
      <c r="DF2" s="386"/>
      <c r="DG2" s="386"/>
      <c r="DH2" s="386"/>
      <c r="DI2" s="386"/>
      <c r="DJ2" s="386"/>
      <c r="DK2" s="386"/>
      <c r="DL2" s="386"/>
    </row>
    <row r="3" spans="1:116" ht="12">
      <c r="A3" s="386" t="s">
        <v>1249</v>
      </c>
      <c r="B3" s="386"/>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86"/>
      <c r="AH3" s="386"/>
      <c r="AI3" s="386"/>
      <c r="AJ3" s="386"/>
      <c r="AK3" s="386"/>
      <c r="AL3" s="386"/>
      <c r="AM3" s="386"/>
      <c r="AN3" s="386"/>
      <c r="AO3" s="386"/>
      <c r="AP3" s="386"/>
      <c r="AQ3" s="386"/>
      <c r="AR3" s="386"/>
      <c r="AS3" s="386"/>
      <c r="AT3" s="386"/>
      <c r="AU3" s="386"/>
      <c r="AV3" s="386"/>
      <c r="AW3" s="386"/>
      <c r="AX3" s="386"/>
      <c r="AY3" s="386"/>
      <c r="AZ3" s="386"/>
      <c r="BA3" s="386"/>
      <c r="BB3" s="386"/>
      <c r="BC3" s="386"/>
      <c r="BD3" s="386"/>
      <c r="BE3" s="386"/>
      <c r="BF3" s="386"/>
      <c r="BG3" s="386"/>
      <c r="BH3" s="386"/>
      <c r="BI3" s="386"/>
      <c r="BJ3" s="386"/>
      <c r="BK3" s="386"/>
      <c r="BL3" s="386"/>
      <c r="BM3" s="386"/>
      <c r="BN3" s="386"/>
      <c r="BO3" s="386"/>
      <c r="BP3" s="386"/>
      <c r="BQ3" s="386"/>
      <c r="BR3" s="386"/>
      <c r="BS3" s="386"/>
      <c r="BT3" s="386"/>
      <c r="BU3" s="386"/>
      <c r="BV3" s="386"/>
      <c r="BW3" s="386"/>
      <c r="BX3" s="386"/>
      <c r="BY3" s="386"/>
      <c r="BZ3" s="386"/>
      <c r="CA3" s="386"/>
      <c r="CB3" s="386"/>
      <c r="CC3" s="386"/>
      <c r="CD3" s="386"/>
      <c r="CE3" s="386"/>
      <c r="CF3" s="386"/>
      <c r="CG3" s="386"/>
      <c r="CH3" s="386"/>
      <c r="CI3" s="386"/>
      <c r="CJ3" s="386"/>
      <c r="CK3" s="386"/>
      <c r="CL3" s="386"/>
      <c r="CM3" s="386"/>
      <c r="CN3" s="386"/>
      <c r="CO3" s="386"/>
      <c r="CP3" s="386"/>
      <c r="CQ3" s="386"/>
      <c r="CR3" s="386"/>
      <c r="CS3" s="386"/>
      <c r="CT3" s="386"/>
      <c r="CU3" s="386"/>
      <c r="CV3" s="386"/>
      <c r="CW3" s="386"/>
      <c r="CX3" s="386"/>
      <c r="CY3" s="386"/>
      <c r="CZ3" s="386"/>
      <c r="DA3" s="386"/>
      <c r="DB3" s="386"/>
      <c r="DC3" s="386"/>
      <c r="DD3" s="386"/>
      <c r="DE3" s="386"/>
      <c r="DF3" s="386"/>
      <c r="DG3" s="386"/>
      <c r="DH3" s="386"/>
      <c r="DI3" s="386"/>
      <c r="DJ3" s="386"/>
      <c r="DK3" s="386"/>
      <c r="DL3" s="386"/>
    </row>
    <row r="4" spans="1:116" ht="12">
      <c r="A4" s="386" t="s">
        <v>1284</v>
      </c>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386"/>
      <c r="AX4" s="386"/>
      <c r="AY4" s="386"/>
      <c r="AZ4" s="386"/>
      <c r="BA4" s="386"/>
      <c r="BB4" s="386"/>
      <c r="BC4" s="386"/>
      <c r="BD4" s="386"/>
      <c r="BE4" s="386"/>
      <c r="BF4" s="386"/>
      <c r="BG4" s="386"/>
      <c r="BH4" s="386"/>
      <c r="BI4" s="386"/>
      <c r="BJ4" s="386"/>
      <c r="BK4" s="386"/>
      <c r="BL4" s="386"/>
      <c r="BM4" s="386"/>
      <c r="BN4" s="386"/>
      <c r="BO4" s="386"/>
      <c r="BP4" s="386"/>
      <c r="BQ4" s="386"/>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c r="DK4" s="386"/>
      <c r="DL4" s="386"/>
    </row>
    <row r="5" spans="1:116" ht="12.75" customHeight="1">
      <c r="A5" s="386" t="s">
        <v>1285</v>
      </c>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c r="BJ5" s="386"/>
      <c r="BK5" s="386"/>
      <c r="BL5" s="386"/>
      <c r="BM5" s="386"/>
      <c r="BN5" s="386"/>
      <c r="BO5" s="386"/>
      <c r="BP5" s="386"/>
      <c r="BQ5" s="386"/>
      <c r="BR5" s="386"/>
      <c r="BS5" s="386"/>
      <c r="BT5" s="386"/>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86"/>
      <c r="DF5" s="386"/>
      <c r="DG5" s="386"/>
      <c r="DH5" s="386"/>
      <c r="DI5" s="386"/>
      <c r="DJ5" s="386"/>
      <c r="DK5" s="386"/>
      <c r="DL5" s="386"/>
    </row>
    <row r="6" spans="1:116" ht="12.7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3">
        <v>2013</v>
      </c>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row>
    <row r="7" spans="1:116" ht="12" customHeight="1">
      <c r="A7" s="4" t="s">
        <v>2</v>
      </c>
      <c r="B7" s="387" t="s">
        <v>1281</v>
      </c>
      <c r="C7" s="388"/>
      <c r="D7" s="388"/>
      <c r="E7" s="388"/>
      <c r="F7" s="388"/>
      <c r="G7" s="388"/>
      <c r="H7" s="388"/>
      <c r="I7" s="388"/>
      <c r="J7" s="388"/>
      <c r="K7" s="388"/>
      <c r="L7" s="388"/>
      <c r="M7" s="388"/>
      <c r="N7" s="388"/>
      <c r="O7" s="388"/>
      <c r="P7" s="388"/>
      <c r="Q7" s="388"/>
      <c r="R7" s="388"/>
      <c r="S7" s="388"/>
      <c r="T7" s="388"/>
      <c r="U7" s="388"/>
      <c r="V7" s="388"/>
      <c r="W7" s="389"/>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v>2014</v>
      </c>
      <c r="BA7" s="4"/>
      <c r="BB7" s="4"/>
      <c r="BC7" s="4"/>
      <c r="BD7" s="4"/>
      <c r="BE7" s="4"/>
      <c r="BF7" s="4"/>
      <c r="BG7" s="4"/>
      <c r="BH7" s="4"/>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6"/>
    </row>
    <row r="8" spans="1:116" ht="12" customHeight="1">
      <c r="A8" s="5" t="s">
        <v>3</v>
      </c>
      <c r="B8" s="387" t="s">
        <v>1286</v>
      </c>
      <c r="C8" s="388"/>
      <c r="D8" s="388"/>
      <c r="E8" s="388"/>
      <c r="F8" s="388"/>
      <c r="G8" s="388"/>
      <c r="H8" s="388"/>
      <c r="I8" s="388"/>
      <c r="J8" s="388"/>
      <c r="K8" s="388"/>
      <c r="L8" s="388"/>
      <c r="M8" s="388"/>
      <c r="N8" s="388"/>
      <c r="O8" s="388"/>
      <c r="P8" s="388"/>
      <c r="Q8" s="388"/>
      <c r="R8" s="388"/>
      <c r="S8" s="388"/>
      <c r="T8" s="388"/>
      <c r="U8" s="388"/>
      <c r="V8" s="388"/>
      <c r="W8" s="389"/>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7">
        <v>2015</v>
      </c>
      <c r="BA8" s="4"/>
      <c r="BB8" s="4"/>
      <c r="BC8" s="4"/>
      <c r="BD8" s="4"/>
      <c r="BE8" s="4"/>
      <c r="BF8" s="4"/>
      <c r="BG8" s="4"/>
      <c r="BH8" s="4"/>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6"/>
    </row>
    <row r="9" spans="1:116" ht="12.75" customHeight="1">
      <c r="A9" s="4" t="s">
        <v>4</v>
      </c>
      <c r="B9" s="387" t="s">
        <v>1287</v>
      </c>
      <c r="C9" s="388"/>
      <c r="D9" s="388"/>
      <c r="E9" s="388"/>
      <c r="F9" s="388"/>
      <c r="G9" s="388"/>
      <c r="H9" s="388"/>
      <c r="I9" s="388"/>
      <c r="J9" s="388"/>
      <c r="K9" s="388"/>
      <c r="L9" s="388"/>
      <c r="M9" s="388"/>
      <c r="N9" s="388"/>
      <c r="O9" s="388"/>
      <c r="P9" s="388"/>
      <c r="Q9" s="388"/>
      <c r="R9" s="388"/>
      <c r="S9" s="388"/>
      <c r="T9" s="388"/>
      <c r="U9" s="388"/>
      <c r="V9" s="388"/>
      <c r="W9" s="389"/>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7"/>
      <c r="BB9" s="7"/>
      <c r="BC9" s="4"/>
      <c r="BD9" s="4"/>
      <c r="BE9" s="4"/>
      <c r="BF9" s="4"/>
      <c r="BG9" s="4"/>
      <c r="BH9" s="4"/>
      <c r="BI9" s="4"/>
      <c r="BJ9" s="4"/>
      <c r="BK9" s="4"/>
      <c r="BL9" s="4"/>
      <c r="BM9" s="4"/>
      <c r="BN9" s="4"/>
      <c r="BO9" s="4"/>
      <c r="BP9" s="4"/>
      <c r="BQ9" s="4"/>
      <c r="BR9" s="4"/>
      <c r="BS9" s="4"/>
      <c r="BT9" s="4"/>
      <c r="BU9" s="4"/>
      <c r="BV9" s="4"/>
      <c r="BW9" s="4"/>
      <c r="BX9" s="4"/>
      <c r="BY9" s="3"/>
      <c r="BZ9" s="3"/>
      <c r="CA9" s="3"/>
      <c r="CB9" s="3"/>
      <c r="CC9" s="3"/>
      <c r="CD9" s="3"/>
      <c r="CE9" s="4"/>
      <c r="CF9" s="4"/>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row>
    <row r="10" spans="1:116" ht="12.75" customHeight="1">
      <c r="A10" s="4" t="s">
        <v>5</v>
      </c>
      <c r="B10" s="387" t="s">
        <v>1288</v>
      </c>
      <c r="C10" s="388"/>
      <c r="D10" s="388"/>
      <c r="E10" s="388"/>
      <c r="F10" s="388"/>
      <c r="G10" s="388"/>
      <c r="H10" s="388"/>
      <c r="I10" s="388"/>
      <c r="J10" s="388"/>
      <c r="K10" s="388"/>
      <c r="L10" s="388"/>
      <c r="M10" s="388"/>
      <c r="N10" s="388"/>
      <c r="O10" s="388"/>
      <c r="P10" s="388"/>
      <c r="Q10" s="388"/>
      <c r="R10" s="388"/>
      <c r="S10" s="388"/>
      <c r="T10" s="388"/>
      <c r="U10" s="388"/>
      <c r="V10" s="388"/>
      <c r="W10" s="389"/>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7"/>
      <c r="BB10" s="7"/>
      <c r="BC10" s="4"/>
      <c r="BD10" s="4"/>
      <c r="BE10" s="4"/>
      <c r="BF10" s="4"/>
      <c r="BG10" s="4"/>
      <c r="BH10" s="4"/>
      <c r="BI10" s="4"/>
      <c r="BJ10" s="4"/>
      <c r="BK10" s="4"/>
      <c r="BL10" s="4"/>
      <c r="BM10" s="4"/>
      <c r="BN10" s="4"/>
      <c r="BO10" s="4"/>
      <c r="BP10" s="4"/>
      <c r="BQ10" s="4"/>
      <c r="BR10" s="4"/>
      <c r="BS10" s="4"/>
      <c r="BT10" s="4"/>
      <c r="BU10" s="4"/>
      <c r="BV10" s="4"/>
      <c r="BW10" s="4"/>
      <c r="BX10" s="4"/>
      <c r="BY10" s="3"/>
      <c r="BZ10" s="3"/>
      <c r="CA10" s="3"/>
      <c r="CB10" s="3"/>
      <c r="CC10" s="3"/>
      <c r="CD10" s="3"/>
      <c r="CE10" s="4"/>
      <c r="CF10" s="4"/>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row>
    <row r="11" spans="1:116" ht="23.25" customHeight="1" thickBot="1">
      <c r="A11" s="4"/>
      <c r="B11" s="4"/>
      <c r="C11" s="4"/>
      <c r="D11" s="4"/>
      <c r="E11" s="4"/>
      <c r="F11" s="4"/>
      <c r="G11" s="4"/>
      <c r="H11" s="4"/>
      <c r="I11" s="4"/>
      <c r="J11" s="4"/>
      <c r="K11" s="4"/>
      <c r="L11" s="4"/>
      <c r="M11" s="4"/>
      <c r="N11" s="4"/>
      <c r="O11" s="4"/>
      <c r="P11" s="4"/>
      <c r="Q11" s="4"/>
      <c r="R11" s="4"/>
      <c r="S11" s="4"/>
      <c r="T11" s="4"/>
      <c r="U11" s="4"/>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8">
        <v>2015</v>
      </c>
      <c r="BA11" s="7"/>
      <c r="BB11" s="7"/>
      <c r="BC11" s="4"/>
      <c r="BD11" s="4"/>
      <c r="BE11" s="4"/>
      <c r="BF11" s="4"/>
      <c r="BG11" s="4"/>
      <c r="BH11" s="4"/>
      <c r="BI11" s="9"/>
      <c r="BJ11" s="9"/>
      <c r="BK11" s="9"/>
      <c r="BL11" s="9"/>
      <c r="BM11" s="9"/>
      <c r="BN11" s="9"/>
      <c r="BO11" s="9"/>
      <c r="BP11" s="9"/>
      <c r="BQ11" s="9"/>
      <c r="BR11" s="9"/>
      <c r="BS11" s="9"/>
      <c r="BT11" s="9"/>
      <c r="BU11" s="9"/>
      <c r="BV11" s="9"/>
      <c r="BW11" s="9"/>
      <c r="BX11" s="9"/>
      <c r="BY11" s="10"/>
      <c r="BZ11" s="10"/>
      <c r="CA11" s="11"/>
      <c r="CB11" s="11"/>
      <c r="CC11" s="11"/>
      <c r="CD11" s="11"/>
      <c r="CE11" s="9"/>
      <c r="CF11" s="9"/>
      <c r="CG11" s="11"/>
      <c r="CH11" s="11"/>
      <c r="CI11" s="11"/>
      <c r="CJ11" s="11"/>
      <c r="CK11" s="11"/>
      <c r="CL11" s="11"/>
      <c r="CM11" s="11"/>
      <c r="CN11" s="11"/>
      <c r="CO11" s="11"/>
      <c r="CP11" s="11"/>
      <c r="CQ11" s="11"/>
      <c r="CR11" s="11"/>
      <c r="CS11" s="3"/>
      <c r="CT11" s="3"/>
      <c r="CU11" s="3"/>
      <c r="CV11" s="3"/>
      <c r="CW11" s="3"/>
      <c r="CX11" s="3"/>
      <c r="CY11" s="3"/>
      <c r="CZ11" s="3"/>
      <c r="DA11" s="3"/>
      <c r="DB11" s="3"/>
      <c r="DC11" s="3"/>
      <c r="DD11" s="3"/>
      <c r="DE11" s="3"/>
      <c r="DF11" s="3"/>
      <c r="DG11" s="3"/>
      <c r="DH11" s="3"/>
      <c r="DI11" s="3"/>
      <c r="DJ11" s="3"/>
      <c r="DK11" s="3"/>
      <c r="DL11" s="3"/>
    </row>
    <row r="12" spans="1:118" ht="147" customHeight="1">
      <c r="A12" s="12" t="s">
        <v>6</v>
      </c>
      <c r="B12" s="13" t="s">
        <v>7</v>
      </c>
      <c r="C12" s="14" t="s">
        <v>8</v>
      </c>
      <c r="D12" s="15" t="s">
        <v>9</v>
      </c>
      <c r="E12" s="16" t="s">
        <v>10</v>
      </c>
      <c r="F12" s="16" t="s">
        <v>11</v>
      </c>
      <c r="G12" s="17" t="s">
        <v>12</v>
      </c>
      <c r="H12" s="17" t="s">
        <v>13</v>
      </c>
      <c r="I12" s="16" t="s">
        <v>14</v>
      </c>
      <c r="J12" s="16" t="s">
        <v>15</v>
      </c>
      <c r="K12" s="17" t="s">
        <v>16</v>
      </c>
      <c r="L12" s="17" t="s">
        <v>17</v>
      </c>
      <c r="M12" s="16" t="s">
        <v>18</v>
      </c>
      <c r="N12" s="16" t="s">
        <v>19</v>
      </c>
      <c r="O12" s="17" t="s">
        <v>20</v>
      </c>
      <c r="P12" s="17" t="s">
        <v>21</v>
      </c>
      <c r="Q12" s="16" t="s">
        <v>22</v>
      </c>
      <c r="R12" s="16" t="s">
        <v>23</v>
      </c>
      <c r="S12" s="17" t="s">
        <v>24</v>
      </c>
      <c r="T12" s="17" t="s">
        <v>25</v>
      </c>
      <c r="U12" s="16" t="s">
        <v>26</v>
      </c>
      <c r="V12" s="18" t="s">
        <v>27</v>
      </c>
      <c r="W12" s="18" t="s">
        <v>28</v>
      </c>
      <c r="X12" s="19" t="s">
        <v>29</v>
      </c>
      <c r="Y12" s="14" t="s">
        <v>30</v>
      </c>
      <c r="Z12" s="15" t="s">
        <v>31</v>
      </c>
      <c r="AA12" s="16" t="s">
        <v>32</v>
      </c>
      <c r="AB12" s="16" t="s">
        <v>33</v>
      </c>
      <c r="AC12" s="17" t="s">
        <v>34</v>
      </c>
      <c r="AD12" s="17" t="s">
        <v>35</v>
      </c>
      <c r="AE12" s="17" t="s">
        <v>36</v>
      </c>
      <c r="AF12" s="17" t="s">
        <v>37</v>
      </c>
      <c r="AG12" s="16" t="s">
        <v>38</v>
      </c>
      <c r="AH12" s="16" t="s">
        <v>39</v>
      </c>
      <c r="AI12" s="17" t="s">
        <v>40</v>
      </c>
      <c r="AJ12" s="17" t="s">
        <v>41</v>
      </c>
      <c r="AK12" s="17" t="s">
        <v>42</v>
      </c>
      <c r="AL12" s="17" t="s">
        <v>43</v>
      </c>
      <c r="AM12" s="16" t="s">
        <v>44</v>
      </c>
      <c r="AN12" s="16" t="s">
        <v>45</v>
      </c>
      <c r="AO12" s="17" t="s">
        <v>46</v>
      </c>
      <c r="AP12" s="17" t="s">
        <v>47</v>
      </c>
      <c r="AQ12" s="17" t="s">
        <v>48</v>
      </c>
      <c r="AR12" s="17" t="s">
        <v>49</v>
      </c>
      <c r="AS12" s="16" t="s">
        <v>50</v>
      </c>
      <c r="AT12" s="16" t="s">
        <v>51</v>
      </c>
      <c r="AU12" s="17" t="s">
        <v>52</v>
      </c>
      <c r="AV12" s="17" t="s">
        <v>53</v>
      </c>
      <c r="AW12" s="17" t="s">
        <v>54</v>
      </c>
      <c r="AX12" s="17" t="s">
        <v>55</v>
      </c>
      <c r="AY12" s="16" t="s">
        <v>56</v>
      </c>
      <c r="AZ12" s="20" t="s">
        <v>57</v>
      </c>
      <c r="BA12" s="19" t="s">
        <v>58</v>
      </c>
      <c r="BB12" s="19" t="s">
        <v>59</v>
      </c>
      <c r="BC12" s="17" t="s">
        <v>60</v>
      </c>
      <c r="BD12" s="17" t="s">
        <v>61</v>
      </c>
      <c r="BE12" s="17" t="s">
        <v>62</v>
      </c>
      <c r="BF12" s="17" t="s">
        <v>63</v>
      </c>
      <c r="BG12" s="17" t="s">
        <v>64</v>
      </c>
      <c r="BH12" s="17" t="s">
        <v>65</v>
      </c>
      <c r="BI12" s="21" t="s">
        <v>66</v>
      </c>
      <c r="BJ12" s="22" t="s">
        <v>67</v>
      </c>
      <c r="BK12" s="21" t="s">
        <v>68</v>
      </c>
      <c r="BL12" s="22" t="s">
        <v>69</v>
      </c>
      <c r="BM12" s="21" t="s">
        <v>70</v>
      </c>
      <c r="BN12" s="22" t="s">
        <v>71</v>
      </c>
      <c r="BO12" s="21" t="s">
        <v>72</v>
      </c>
      <c r="BP12" s="22" t="s">
        <v>73</v>
      </c>
      <c r="BQ12" s="21" t="s">
        <v>74</v>
      </c>
      <c r="BR12" s="22" t="s">
        <v>75</v>
      </c>
      <c r="BS12" s="21" t="s">
        <v>76</v>
      </c>
      <c r="BT12" s="22" t="s">
        <v>77</v>
      </c>
      <c r="BU12" s="21" t="s">
        <v>78</v>
      </c>
      <c r="BV12" s="22" t="s">
        <v>79</v>
      </c>
      <c r="BW12" s="21" t="s">
        <v>80</v>
      </c>
      <c r="BX12" s="22" t="s">
        <v>81</v>
      </c>
      <c r="BY12" s="23" t="s">
        <v>82</v>
      </c>
      <c r="BZ12" s="24" t="s">
        <v>83</v>
      </c>
      <c r="CA12" s="21" t="s">
        <v>84</v>
      </c>
      <c r="CB12" s="22" t="s">
        <v>85</v>
      </c>
      <c r="CC12" s="21" t="s">
        <v>86</v>
      </c>
      <c r="CD12" s="22" t="s">
        <v>87</v>
      </c>
      <c r="CE12" s="21" t="s">
        <v>70</v>
      </c>
      <c r="CF12" s="22" t="s">
        <v>71</v>
      </c>
      <c r="CG12" s="21" t="s">
        <v>88</v>
      </c>
      <c r="CH12" s="22" t="s">
        <v>89</v>
      </c>
      <c r="CI12" s="21" t="s">
        <v>90</v>
      </c>
      <c r="CJ12" s="22" t="s">
        <v>91</v>
      </c>
      <c r="CK12" s="21" t="s">
        <v>92</v>
      </c>
      <c r="CL12" s="22" t="s">
        <v>93</v>
      </c>
      <c r="CM12" s="21" t="s">
        <v>94</v>
      </c>
      <c r="CN12" s="22" t="s">
        <v>95</v>
      </c>
      <c r="CO12" s="21" t="s">
        <v>96</v>
      </c>
      <c r="CP12" s="22" t="s">
        <v>97</v>
      </c>
      <c r="CQ12" s="23" t="s">
        <v>98</v>
      </c>
      <c r="CR12" s="24" t="s">
        <v>99</v>
      </c>
      <c r="CS12" s="21" t="s">
        <v>100</v>
      </c>
      <c r="CT12" s="22" t="s">
        <v>101</v>
      </c>
      <c r="CU12" s="21" t="s">
        <v>102</v>
      </c>
      <c r="CV12" s="22" t="s">
        <v>103</v>
      </c>
      <c r="CW12" s="21" t="s">
        <v>104</v>
      </c>
      <c r="CX12" s="22" t="s">
        <v>105</v>
      </c>
      <c r="CY12" s="21" t="s">
        <v>106</v>
      </c>
      <c r="CZ12" s="22" t="s">
        <v>107</v>
      </c>
      <c r="DA12" s="21" t="s">
        <v>108</v>
      </c>
      <c r="DB12" s="22" t="s">
        <v>109</v>
      </c>
      <c r="DC12" s="21" t="s">
        <v>110</v>
      </c>
      <c r="DD12" s="22" t="s">
        <v>111</v>
      </c>
      <c r="DE12" s="21" t="s">
        <v>112</v>
      </c>
      <c r="DF12" s="22" t="s">
        <v>113</v>
      </c>
      <c r="DG12" s="23" t="s">
        <v>114</v>
      </c>
      <c r="DH12" s="24" t="s">
        <v>115</v>
      </c>
      <c r="DI12" s="25" t="s">
        <v>116</v>
      </c>
      <c r="DJ12" s="25" t="s">
        <v>117</v>
      </c>
      <c r="DK12" s="25" t="s">
        <v>118</v>
      </c>
      <c r="DL12" s="26" t="s">
        <v>119</v>
      </c>
      <c r="DM12" s="26" t="s">
        <v>120</v>
      </c>
      <c r="DN12" s="27" t="s">
        <v>121</v>
      </c>
    </row>
    <row r="13" spans="1:118" s="30" customFormat="1" ht="60">
      <c r="A13" s="391" t="s">
        <v>397</v>
      </c>
      <c r="B13" s="391" t="s">
        <v>398</v>
      </c>
      <c r="C13" s="391"/>
      <c r="D13" s="391" t="s">
        <v>399</v>
      </c>
      <c r="E13" s="391" t="s">
        <v>399</v>
      </c>
      <c r="F13" s="391"/>
      <c r="G13" s="391"/>
      <c r="H13" s="391"/>
      <c r="I13" s="391"/>
      <c r="J13" s="391"/>
      <c r="K13" s="391"/>
      <c r="L13" s="391"/>
      <c r="M13" s="391"/>
      <c r="N13" s="391"/>
      <c r="O13" s="391"/>
      <c r="P13" s="391"/>
      <c r="Q13" s="391"/>
      <c r="R13" s="391"/>
      <c r="S13" s="391"/>
      <c r="T13" s="391"/>
      <c r="U13" s="391"/>
      <c r="V13" s="28" t="s">
        <v>400</v>
      </c>
      <c r="W13" s="28" t="s">
        <v>401</v>
      </c>
      <c r="X13" s="28" t="s">
        <v>402</v>
      </c>
      <c r="Y13" s="28"/>
      <c r="Z13" s="28" t="s">
        <v>403</v>
      </c>
      <c r="AA13" s="28">
        <v>100</v>
      </c>
      <c r="AB13" s="28"/>
      <c r="AC13" s="28"/>
      <c r="AD13" s="28"/>
      <c r="AE13" s="28"/>
      <c r="AF13" s="28"/>
      <c r="AG13" s="28"/>
      <c r="AH13" s="28">
        <v>25</v>
      </c>
      <c r="AI13" s="28">
        <v>5</v>
      </c>
      <c r="AJ13" s="28">
        <v>5</v>
      </c>
      <c r="AK13" s="28">
        <v>5</v>
      </c>
      <c r="AL13" s="28">
        <v>5</v>
      </c>
      <c r="AM13" s="28">
        <v>20</v>
      </c>
      <c r="AN13" s="28">
        <v>25</v>
      </c>
      <c r="AO13" s="28"/>
      <c r="AP13" s="28"/>
      <c r="AQ13" s="28"/>
      <c r="AR13" s="28"/>
      <c r="AS13" s="28"/>
      <c r="AT13" s="28"/>
      <c r="AU13" s="28"/>
      <c r="AV13" s="28"/>
      <c r="AW13" s="28"/>
      <c r="AX13" s="28"/>
      <c r="AY13" s="28"/>
      <c r="AZ13" s="28"/>
      <c r="BA13" s="121"/>
      <c r="BB13" s="121"/>
      <c r="BC13" s="121"/>
      <c r="BD13" s="121"/>
      <c r="BE13" s="121"/>
      <c r="BF13" s="121"/>
      <c r="BG13" s="121"/>
      <c r="BH13" s="121"/>
      <c r="BI13" s="122">
        <v>5798050.4</v>
      </c>
      <c r="BJ13" s="122">
        <v>5798050.4</v>
      </c>
      <c r="BK13" s="122">
        <v>0</v>
      </c>
      <c r="BL13" s="122">
        <v>0</v>
      </c>
      <c r="BM13" s="122">
        <v>0</v>
      </c>
      <c r="BN13" s="122">
        <v>0</v>
      </c>
      <c r="BO13" s="122">
        <v>0</v>
      </c>
      <c r="BP13" s="122">
        <v>0</v>
      </c>
      <c r="BQ13" s="122">
        <v>0</v>
      </c>
      <c r="BR13" s="122">
        <v>0</v>
      </c>
      <c r="BS13" s="122">
        <v>0</v>
      </c>
      <c r="BT13" s="122">
        <v>0</v>
      </c>
      <c r="BU13" s="122">
        <v>0</v>
      </c>
      <c r="BV13" s="122">
        <v>0</v>
      </c>
      <c r="BW13" s="122">
        <v>0</v>
      </c>
      <c r="BX13" s="122">
        <v>0</v>
      </c>
      <c r="BY13" s="122">
        <f>SUM(BI13,BK13,BM13,BO13,BQ13,BS13,BU13,BW13)</f>
        <v>5798050.4</v>
      </c>
      <c r="BZ13" s="122">
        <f>SUM(BJ13,BL13,BN13,BP13,BR13,BT13,BV13,BX13)</f>
        <v>5798050.4</v>
      </c>
      <c r="CA13" s="122">
        <v>0</v>
      </c>
      <c r="CB13" s="122">
        <v>0</v>
      </c>
      <c r="CC13" s="122">
        <v>200000000</v>
      </c>
      <c r="CD13" s="122">
        <v>0</v>
      </c>
      <c r="CE13" s="122">
        <v>0</v>
      </c>
      <c r="CF13" s="122">
        <v>0</v>
      </c>
      <c r="CG13" s="122">
        <v>0</v>
      </c>
      <c r="CH13" s="122">
        <v>0</v>
      </c>
      <c r="CI13" s="122">
        <v>0</v>
      </c>
      <c r="CJ13" s="122">
        <v>0</v>
      </c>
      <c r="CK13" s="122">
        <v>0</v>
      </c>
      <c r="CL13" s="122">
        <v>0</v>
      </c>
      <c r="CM13" s="122">
        <v>0</v>
      </c>
      <c r="CN13" s="122">
        <v>0</v>
      </c>
      <c r="CO13" s="122">
        <v>0</v>
      </c>
      <c r="CP13" s="122">
        <v>0</v>
      </c>
      <c r="CQ13" s="122">
        <f>SUM(CA13,CC13,CE13,CG13,CI13,CK13,CM13,CO13)</f>
        <v>200000000</v>
      </c>
      <c r="CR13" s="122">
        <f>SUM(CB13,CD13,CF13,CH13,CJ13,CL13,CN13,CP13)</f>
        <v>0</v>
      </c>
      <c r="CS13" s="121"/>
      <c r="CT13" s="121"/>
      <c r="CU13" s="121"/>
      <c r="CV13" s="121"/>
      <c r="CW13" s="121"/>
      <c r="CX13" s="121"/>
      <c r="CY13" s="121"/>
      <c r="CZ13" s="121"/>
      <c r="DA13" s="121"/>
      <c r="DB13" s="121"/>
      <c r="DC13" s="121"/>
      <c r="DD13" s="121"/>
      <c r="DE13" s="121"/>
      <c r="DF13" s="121"/>
      <c r="DG13" s="28"/>
      <c r="DH13" s="28"/>
      <c r="DI13" s="28"/>
      <c r="DJ13" s="28"/>
      <c r="DK13" s="28"/>
      <c r="DL13" s="28"/>
      <c r="DM13" s="28"/>
      <c r="DN13" s="28"/>
    </row>
    <row r="14" spans="1:118" s="30" customFormat="1" ht="60">
      <c r="A14" s="391"/>
      <c r="B14" s="391"/>
      <c r="C14" s="391"/>
      <c r="D14" s="391"/>
      <c r="E14" s="391"/>
      <c r="F14" s="391"/>
      <c r="G14" s="391"/>
      <c r="H14" s="391"/>
      <c r="I14" s="391"/>
      <c r="J14" s="391"/>
      <c r="K14" s="391"/>
      <c r="L14" s="391"/>
      <c r="M14" s="391"/>
      <c r="N14" s="391"/>
      <c r="O14" s="391"/>
      <c r="P14" s="391"/>
      <c r="Q14" s="391"/>
      <c r="R14" s="391"/>
      <c r="S14" s="391"/>
      <c r="T14" s="391"/>
      <c r="U14" s="391"/>
      <c r="V14" s="28"/>
      <c r="W14" s="28" t="s">
        <v>404</v>
      </c>
      <c r="X14" s="28" t="s">
        <v>405</v>
      </c>
      <c r="Y14" s="28"/>
      <c r="Z14" s="28">
        <v>0</v>
      </c>
      <c r="AA14" s="28">
        <v>1</v>
      </c>
      <c r="AB14" s="28"/>
      <c r="AC14" s="28"/>
      <c r="AD14" s="28"/>
      <c r="AE14" s="28"/>
      <c r="AF14" s="28"/>
      <c r="AG14" s="28"/>
      <c r="AH14" s="28">
        <v>25</v>
      </c>
      <c r="AI14" s="28">
        <v>0</v>
      </c>
      <c r="AJ14" s="28">
        <v>0</v>
      </c>
      <c r="AK14" s="28">
        <v>0</v>
      </c>
      <c r="AL14" s="28">
        <v>0</v>
      </c>
      <c r="AM14" s="28">
        <v>0</v>
      </c>
      <c r="AN14" s="28">
        <v>25</v>
      </c>
      <c r="AO14" s="28"/>
      <c r="AP14" s="28"/>
      <c r="AQ14" s="28"/>
      <c r="AR14" s="28"/>
      <c r="AS14" s="28"/>
      <c r="AT14" s="28"/>
      <c r="AU14" s="28"/>
      <c r="AV14" s="28"/>
      <c r="AW14" s="28"/>
      <c r="AX14" s="28"/>
      <c r="AY14" s="28"/>
      <c r="AZ14" s="28"/>
      <c r="BA14" s="121"/>
      <c r="BB14" s="121"/>
      <c r="BC14" s="121"/>
      <c r="BD14" s="121"/>
      <c r="BE14" s="121"/>
      <c r="BF14" s="121"/>
      <c r="BG14" s="121"/>
      <c r="BH14" s="121"/>
      <c r="BI14" s="122">
        <v>0</v>
      </c>
      <c r="BJ14" s="122">
        <v>0</v>
      </c>
      <c r="BK14" s="122">
        <v>0</v>
      </c>
      <c r="BL14" s="122">
        <v>0</v>
      </c>
      <c r="BM14" s="122">
        <v>0</v>
      </c>
      <c r="BN14" s="122">
        <v>0</v>
      </c>
      <c r="BO14" s="122">
        <v>0</v>
      </c>
      <c r="BP14" s="122">
        <v>0</v>
      </c>
      <c r="BQ14" s="122">
        <v>0</v>
      </c>
      <c r="BR14" s="122">
        <v>0</v>
      </c>
      <c r="BS14" s="122">
        <v>0</v>
      </c>
      <c r="BT14" s="122">
        <v>0</v>
      </c>
      <c r="BU14" s="122">
        <v>0</v>
      </c>
      <c r="BV14" s="122">
        <v>0</v>
      </c>
      <c r="BW14" s="122">
        <v>0</v>
      </c>
      <c r="BX14" s="122">
        <v>0</v>
      </c>
      <c r="BY14" s="122">
        <f aca="true" t="shared" si="0" ref="BY14:BZ39">SUM(BI14,BK14,BM14,BO14,BQ14,BS14,BU14,BW14)</f>
        <v>0</v>
      </c>
      <c r="BZ14" s="122">
        <f t="shared" si="0"/>
        <v>0</v>
      </c>
      <c r="CA14" s="122">
        <v>0</v>
      </c>
      <c r="CB14" s="122">
        <v>0</v>
      </c>
      <c r="CC14" s="122">
        <v>0</v>
      </c>
      <c r="CD14" s="122">
        <v>0</v>
      </c>
      <c r="CE14" s="122">
        <v>0</v>
      </c>
      <c r="CF14" s="122">
        <v>0</v>
      </c>
      <c r="CG14" s="122">
        <v>0</v>
      </c>
      <c r="CH14" s="122">
        <v>0</v>
      </c>
      <c r="CI14" s="122">
        <v>0</v>
      </c>
      <c r="CJ14" s="122">
        <v>0</v>
      </c>
      <c r="CK14" s="122">
        <v>0</v>
      </c>
      <c r="CL14" s="122">
        <v>0</v>
      </c>
      <c r="CM14" s="122">
        <v>0</v>
      </c>
      <c r="CN14" s="122">
        <v>0</v>
      </c>
      <c r="CO14" s="122">
        <v>0</v>
      </c>
      <c r="CP14" s="122">
        <v>0</v>
      </c>
      <c r="CQ14" s="122">
        <f aca="true" t="shared" si="1" ref="CQ14:CR39">SUM(CA14,CC14,CE14,CG14,CI14,CK14,CM14,CO14)</f>
        <v>0</v>
      </c>
      <c r="CR14" s="122">
        <f t="shared" si="1"/>
        <v>0</v>
      </c>
      <c r="CS14" s="121"/>
      <c r="CT14" s="121"/>
      <c r="CU14" s="121"/>
      <c r="CV14" s="121"/>
      <c r="CW14" s="121"/>
      <c r="CX14" s="121"/>
      <c r="CY14" s="121"/>
      <c r="CZ14" s="121"/>
      <c r="DA14" s="121"/>
      <c r="DB14" s="121"/>
      <c r="DC14" s="121"/>
      <c r="DD14" s="121"/>
      <c r="DE14" s="121"/>
      <c r="DF14" s="121"/>
      <c r="DG14" s="28"/>
      <c r="DH14" s="28"/>
      <c r="DI14" s="28"/>
      <c r="DJ14" s="28"/>
      <c r="DK14" s="28"/>
      <c r="DL14" s="28"/>
      <c r="DM14" s="28"/>
      <c r="DN14" s="28"/>
    </row>
    <row r="15" spans="1:118" s="30" customFormat="1" ht="72">
      <c r="A15" s="391"/>
      <c r="B15" s="391"/>
      <c r="C15" s="391"/>
      <c r="D15" s="391"/>
      <c r="E15" s="391"/>
      <c r="F15" s="391"/>
      <c r="G15" s="391"/>
      <c r="H15" s="391"/>
      <c r="I15" s="391"/>
      <c r="J15" s="391"/>
      <c r="K15" s="391"/>
      <c r="L15" s="391"/>
      <c r="M15" s="391"/>
      <c r="N15" s="391"/>
      <c r="O15" s="391"/>
      <c r="P15" s="391"/>
      <c r="Q15" s="391"/>
      <c r="R15" s="391"/>
      <c r="S15" s="391"/>
      <c r="T15" s="391"/>
      <c r="U15" s="391"/>
      <c r="V15" s="28" t="s">
        <v>406</v>
      </c>
      <c r="W15" s="28" t="s">
        <v>407</v>
      </c>
      <c r="X15" s="28" t="s">
        <v>408</v>
      </c>
      <c r="Y15" s="28"/>
      <c r="Z15" s="28">
        <v>0</v>
      </c>
      <c r="AA15" s="28">
        <v>1</v>
      </c>
      <c r="AB15" s="28"/>
      <c r="AC15" s="28"/>
      <c r="AD15" s="28"/>
      <c r="AE15" s="28"/>
      <c r="AF15" s="28"/>
      <c r="AG15" s="28"/>
      <c r="AH15" s="28">
        <v>25</v>
      </c>
      <c r="AI15" s="28">
        <v>0</v>
      </c>
      <c r="AJ15" s="28">
        <v>0</v>
      </c>
      <c r="AK15" s="28">
        <v>0</v>
      </c>
      <c r="AL15" s="28">
        <v>0</v>
      </c>
      <c r="AM15" s="28">
        <v>0</v>
      </c>
      <c r="AN15" s="28">
        <v>25</v>
      </c>
      <c r="AO15" s="28"/>
      <c r="AP15" s="28"/>
      <c r="AQ15" s="28"/>
      <c r="AR15" s="28"/>
      <c r="AS15" s="28"/>
      <c r="AT15" s="28"/>
      <c r="AU15" s="28"/>
      <c r="AV15" s="28"/>
      <c r="AW15" s="28"/>
      <c r="AX15" s="28"/>
      <c r="AY15" s="28"/>
      <c r="AZ15" s="28"/>
      <c r="BA15" s="121"/>
      <c r="BB15" s="121"/>
      <c r="BC15" s="121"/>
      <c r="BD15" s="121"/>
      <c r="BE15" s="121"/>
      <c r="BF15" s="121"/>
      <c r="BG15" s="121"/>
      <c r="BH15" s="121"/>
      <c r="BI15" s="122">
        <v>0</v>
      </c>
      <c r="BJ15" s="122">
        <v>0</v>
      </c>
      <c r="BK15" s="122">
        <v>0</v>
      </c>
      <c r="BL15" s="122">
        <v>0</v>
      </c>
      <c r="BM15" s="122">
        <v>0</v>
      </c>
      <c r="BN15" s="122">
        <v>0</v>
      </c>
      <c r="BO15" s="122">
        <v>0</v>
      </c>
      <c r="BP15" s="122">
        <v>0</v>
      </c>
      <c r="BQ15" s="122">
        <v>0</v>
      </c>
      <c r="BR15" s="122">
        <v>0</v>
      </c>
      <c r="BS15" s="122">
        <v>0</v>
      </c>
      <c r="BT15" s="122">
        <v>0</v>
      </c>
      <c r="BU15" s="122">
        <v>0</v>
      </c>
      <c r="BV15" s="122">
        <v>0</v>
      </c>
      <c r="BW15" s="122">
        <v>0</v>
      </c>
      <c r="BX15" s="122">
        <v>0</v>
      </c>
      <c r="BY15" s="122">
        <f t="shared" si="0"/>
        <v>0</v>
      </c>
      <c r="BZ15" s="122">
        <f t="shared" si="0"/>
        <v>0</v>
      </c>
      <c r="CA15" s="122">
        <v>0</v>
      </c>
      <c r="CB15" s="122">
        <v>0</v>
      </c>
      <c r="CC15" s="122">
        <v>0</v>
      </c>
      <c r="CD15" s="122">
        <v>0</v>
      </c>
      <c r="CE15" s="122">
        <v>0</v>
      </c>
      <c r="CF15" s="122">
        <v>0</v>
      </c>
      <c r="CG15" s="122">
        <v>0</v>
      </c>
      <c r="CH15" s="122">
        <v>0</v>
      </c>
      <c r="CI15" s="122">
        <v>0</v>
      </c>
      <c r="CJ15" s="122">
        <v>0</v>
      </c>
      <c r="CK15" s="122">
        <v>0</v>
      </c>
      <c r="CL15" s="122">
        <v>0</v>
      </c>
      <c r="CM15" s="122">
        <v>0</v>
      </c>
      <c r="CN15" s="122">
        <v>0</v>
      </c>
      <c r="CO15" s="122">
        <v>0</v>
      </c>
      <c r="CP15" s="122">
        <v>0</v>
      </c>
      <c r="CQ15" s="122">
        <f t="shared" si="1"/>
        <v>0</v>
      </c>
      <c r="CR15" s="122">
        <f t="shared" si="1"/>
        <v>0</v>
      </c>
      <c r="CS15" s="121"/>
      <c r="CT15" s="121"/>
      <c r="CU15" s="121"/>
      <c r="CV15" s="121"/>
      <c r="CW15" s="121"/>
      <c r="CX15" s="121"/>
      <c r="CY15" s="121"/>
      <c r="CZ15" s="121"/>
      <c r="DA15" s="121"/>
      <c r="DB15" s="121"/>
      <c r="DC15" s="121"/>
      <c r="DD15" s="121"/>
      <c r="DE15" s="121"/>
      <c r="DF15" s="121"/>
      <c r="DG15" s="28"/>
      <c r="DH15" s="28"/>
      <c r="DI15" s="28"/>
      <c r="DJ15" s="28"/>
      <c r="DK15" s="28"/>
      <c r="DL15" s="28"/>
      <c r="DM15" s="28"/>
      <c r="DN15" s="28"/>
    </row>
    <row r="16" spans="1:118" s="30" customFormat="1" ht="48">
      <c r="A16" s="391" t="s">
        <v>409</v>
      </c>
      <c r="B16" s="391" t="s">
        <v>410</v>
      </c>
      <c r="C16" s="391"/>
      <c r="D16" s="391" t="s">
        <v>411</v>
      </c>
      <c r="E16" s="391" t="s">
        <v>412</v>
      </c>
      <c r="F16" s="391"/>
      <c r="G16" s="391"/>
      <c r="H16" s="391"/>
      <c r="I16" s="391"/>
      <c r="J16" s="391"/>
      <c r="K16" s="391"/>
      <c r="L16" s="391"/>
      <c r="M16" s="391"/>
      <c r="N16" s="391"/>
      <c r="O16" s="391"/>
      <c r="P16" s="391"/>
      <c r="Q16" s="391"/>
      <c r="R16" s="391"/>
      <c r="S16" s="391"/>
      <c r="T16" s="391"/>
      <c r="U16" s="391"/>
      <c r="V16" s="28" t="s">
        <v>413</v>
      </c>
      <c r="W16" s="28" t="s">
        <v>414</v>
      </c>
      <c r="X16" s="28" t="s">
        <v>415</v>
      </c>
      <c r="Y16" s="28"/>
      <c r="Z16" s="28">
        <v>0</v>
      </c>
      <c r="AA16" s="28">
        <v>1</v>
      </c>
      <c r="AB16" s="28"/>
      <c r="AC16" s="28"/>
      <c r="AD16" s="28"/>
      <c r="AE16" s="28"/>
      <c r="AF16" s="28"/>
      <c r="AG16" s="28"/>
      <c r="AH16" s="28">
        <v>25</v>
      </c>
      <c r="AI16" s="28">
        <v>0</v>
      </c>
      <c r="AJ16" s="28">
        <v>0</v>
      </c>
      <c r="AK16" s="28">
        <v>0</v>
      </c>
      <c r="AL16" s="28">
        <v>0</v>
      </c>
      <c r="AM16" s="28">
        <v>0</v>
      </c>
      <c r="AN16" s="28">
        <v>25</v>
      </c>
      <c r="AO16" s="28"/>
      <c r="AP16" s="28"/>
      <c r="AQ16" s="28"/>
      <c r="AR16" s="28"/>
      <c r="AS16" s="28"/>
      <c r="AT16" s="28"/>
      <c r="AU16" s="28"/>
      <c r="AV16" s="28"/>
      <c r="AW16" s="28"/>
      <c r="AX16" s="28"/>
      <c r="AY16" s="28"/>
      <c r="AZ16" s="28"/>
      <c r="BA16" s="121"/>
      <c r="BB16" s="121"/>
      <c r="BC16" s="121"/>
      <c r="BD16" s="121"/>
      <c r="BE16" s="121"/>
      <c r="BF16" s="121"/>
      <c r="BG16" s="121"/>
      <c r="BH16" s="121"/>
      <c r="BI16" s="122">
        <v>0</v>
      </c>
      <c r="BJ16" s="122">
        <v>0</v>
      </c>
      <c r="BK16" s="122">
        <v>0</v>
      </c>
      <c r="BL16" s="122">
        <v>0</v>
      </c>
      <c r="BM16" s="122">
        <v>0</v>
      </c>
      <c r="BN16" s="122">
        <v>0</v>
      </c>
      <c r="BO16" s="122">
        <v>0</v>
      </c>
      <c r="BP16" s="122">
        <v>0</v>
      </c>
      <c r="BQ16" s="122">
        <v>0</v>
      </c>
      <c r="BR16" s="122">
        <v>0</v>
      </c>
      <c r="BS16" s="122">
        <v>0</v>
      </c>
      <c r="BT16" s="122">
        <v>0</v>
      </c>
      <c r="BU16" s="122">
        <v>0</v>
      </c>
      <c r="BV16" s="122">
        <v>0</v>
      </c>
      <c r="BW16" s="122">
        <v>0</v>
      </c>
      <c r="BX16" s="122">
        <v>0</v>
      </c>
      <c r="BY16" s="122">
        <f t="shared" si="0"/>
        <v>0</v>
      </c>
      <c r="BZ16" s="122">
        <f t="shared" si="0"/>
        <v>0</v>
      </c>
      <c r="CA16" s="122">
        <v>0</v>
      </c>
      <c r="CB16" s="122">
        <v>0</v>
      </c>
      <c r="CC16" s="122">
        <v>0</v>
      </c>
      <c r="CD16" s="122">
        <v>0</v>
      </c>
      <c r="CE16" s="122">
        <v>0</v>
      </c>
      <c r="CF16" s="122">
        <v>0</v>
      </c>
      <c r="CG16" s="122">
        <v>0</v>
      </c>
      <c r="CH16" s="122">
        <v>0</v>
      </c>
      <c r="CI16" s="122">
        <v>0</v>
      </c>
      <c r="CJ16" s="122">
        <v>0</v>
      </c>
      <c r="CK16" s="122">
        <v>0</v>
      </c>
      <c r="CL16" s="122">
        <v>0</v>
      </c>
      <c r="CM16" s="122">
        <v>0</v>
      </c>
      <c r="CN16" s="122">
        <v>0</v>
      </c>
      <c r="CO16" s="122">
        <v>0</v>
      </c>
      <c r="CP16" s="122">
        <v>0</v>
      </c>
      <c r="CQ16" s="122">
        <f t="shared" si="1"/>
        <v>0</v>
      </c>
      <c r="CR16" s="122">
        <f t="shared" si="1"/>
        <v>0</v>
      </c>
      <c r="CS16" s="121"/>
      <c r="CT16" s="121"/>
      <c r="CU16" s="121"/>
      <c r="CV16" s="121"/>
      <c r="CW16" s="121"/>
      <c r="CX16" s="121"/>
      <c r="CY16" s="121"/>
      <c r="CZ16" s="121"/>
      <c r="DA16" s="121"/>
      <c r="DB16" s="121"/>
      <c r="DC16" s="121"/>
      <c r="DD16" s="121"/>
      <c r="DE16" s="121"/>
      <c r="DF16" s="121"/>
      <c r="DG16" s="28"/>
      <c r="DH16" s="28"/>
      <c r="DI16" s="28"/>
      <c r="DJ16" s="28"/>
      <c r="DK16" s="28"/>
      <c r="DL16" s="28"/>
      <c r="DM16" s="28"/>
      <c r="DN16" s="28"/>
    </row>
    <row r="17" spans="1:118" s="30" customFormat="1" ht="72">
      <c r="A17" s="391"/>
      <c r="B17" s="391"/>
      <c r="C17" s="391"/>
      <c r="D17" s="391"/>
      <c r="E17" s="391"/>
      <c r="F17" s="391"/>
      <c r="G17" s="391"/>
      <c r="H17" s="391"/>
      <c r="I17" s="391"/>
      <c r="J17" s="391"/>
      <c r="K17" s="391"/>
      <c r="L17" s="391"/>
      <c r="M17" s="391"/>
      <c r="N17" s="391"/>
      <c r="O17" s="391"/>
      <c r="P17" s="391"/>
      <c r="Q17" s="391"/>
      <c r="R17" s="391"/>
      <c r="S17" s="391"/>
      <c r="T17" s="391"/>
      <c r="U17" s="391"/>
      <c r="V17" s="28" t="s">
        <v>416</v>
      </c>
      <c r="W17" s="28" t="s">
        <v>417</v>
      </c>
      <c r="X17" s="28" t="s">
        <v>418</v>
      </c>
      <c r="Y17" s="28"/>
      <c r="Z17" s="28">
        <v>1</v>
      </c>
      <c r="AA17" s="28">
        <v>100</v>
      </c>
      <c r="AB17" s="28"/>
      <c r="AC17" s="28"/>
      <c r="AD17" s="28"/>
      <c r="AE17" s="28"/>
      <c r="AF17" s="28"/>
      <c r="AG17" s="28"/>
      <c r="AH17" s="28">
        <v>25</v>
      </c>
      <c r="AI17" s="28">
        <v>6</v>
      </c>
      <c r="AJ17" s="28">
        <v>7</v>
      </c>
      <c r="AK17" s="28">
        <v>6</v>
      </c>
      <c r="AL17" s="28">
        <v>6</v>
      </c>
      <c r="AM17" s="28">
        <v>25</v>
      </c>
      <c r="AN17" s="28">
        <v>25</v>
      </c>
      <c r="AO17" s="28"/>
      <c r="AP17" s="28"/>
      <c r="AQ17" s="28"/>
      <c r="AR17" s="28"/>
      <c r="AS17" s="28"/>
      <c r="AT17" s="28"/>
      <c r="AU17" s="28"/>
      <c r="AV17" s="28"/>
      <c r="AW17" s="28"/>
      <c r="AX17" s="28"/>
      <c r="AY17" s="28"/>
      <c r="AZ17" s="28"/>
      <c r="BA17" s="121"/>
      <c r="BB17" s="121"/>
      <c r="BC17" s="121"/>
      <c r="BD17" s="121"/>
      <c r="BE17" s="121"/>
      <c r="BF17" s="121"/>
      <c r="BG17" s="121"/>
      <c r="BH17" s="121"/>
      <c r="BI17" s="122">
        <v>0</v>
      </c>
      <c r="BJ17" s="122">
        <v>0</v>
      </c>
      <c r="BK17" s="122">
        <v>0</v>
      </c>
      <c r="BL17" s="122">
        <v>0</v>
      </c>
      <c r="BM17" s="122">
        <v>0</v>
      </c>
      <c r="BN17" s="122">
        <v>0</v>
      </c>
      <c r="BO17" s="122">
        <v>0</v>
      </c>
      <c r="BP17" s="122">
        <v>0</v>
      </c>
      <c r="BQ17" s="122">
        <v>0</v>
      </c>
      <c r="BR17" s="122">
        <v>0</v>
      </c>
      <c r="BS17" s="122">
        <v>0</v>
      </c>
      <c r="BT17" s="122">
        <v>0</v>
      </c>
      <c r="BU17" s="122">
        <v>0</v>
      </c>
      <c r="BV17" s="122">
        <v>0</v>
      </c>
      <c r="BW17" s="122">
        <v>33541409.46</v>
      </c>
      <c r="BX17" s="122">
        <v>33541409.46</v>
      </c>
      <c r="BY17" s="122">
        <f t="shared" si="0"/>
        <v>33541409.46</v>
      </c>
      <c r="BZ17" s="122">
        <f t="shared" si="0"/>
        <v>33541409.46</v>
      </c>
      <c r="CA17" s="122">
        <v>0</v>
      </c>
      <c r="CB17" s="122">
        <v>0</v>
      </c>
      <c r="CC17" s="122">
        <v>0</v>
      </c>
      <c r="CD17" s="122">
        <v>0</v>
      </c>
      <c r="CE17" s="122">
        <v>0</v>
      </c>
      <c r="CF17" s="122">
        <v>0</v>
      </c>
      <c r="CG17" s="122">
        <v>0</v>
      </c>
      <c r="CH17" s="122">
        <v>0</v>
      </c>
      <c r="CI17" s="122">
        <v>0</v>
      </c>
      <c r="CJ17" s="122">
        <v>0</v>
      </c>
      <c r="CK17" s="122">
        <v>0</v>
      </c>
      <c r="CL17" s="122">
        <v>0</v>
      </c>
      <c r="CM17" s="122">
        <v>0</v>
      </c>
      <c r="CN17" s="122">
        <v>0</v>
      </c>
      <c r="CO17" s="122">
        <v>0</v>
      </c>
      <c r="CP17" s="122">
        <v>0</v>
      </c>
      <c r="CQ17" s="122">
        <f t="shared" si="1"/>
        <v>0</v>
      </c>
      <c r="CR17" s="122">
        <f t="shared" si="1"/>
        <v>0</v>
      </c>
      <c r="CS17" s="121"/>
      <c r="CT17" s="121"/>
      <c r="CU17" s="121"/>
      <c r="CV17" s="121"/>
      <c r="CW17" s="121"/>
      <c r="CX17" s="121"/>
      <c r="CY17" s="121"/>
      <c r="CZ17" s="121"/>
      <c r="DA17" s="121"/>
      <c r="DB17" s="121"/>
      <c r="DC17" s="121"/>
      <c r="DD17" s="121"/>
      <c r="DE17" s="121"/>
      <c r="DF17" s="121"/>
      <c r="DG17" s="28"/>
      <c r="DH17" s="28"/>
      <c r="DI17" s="28"/>
      <c r="DJ17" s="28"/>
      <c r="DK17" s="28"/>
      <c r="DL17" s="28"/>
      <c r="DM17" s="28"/>
      <c r="DN17" s="28"/>
    </row>
    <row r="18" spans="1:118" s="30" customFormat="1" ht="60">
      <c r="A18" s="391"/>
      <c r="B18" s="391"/>
      <c r="C18" s="391"/>
      <c r="D18" s="391"/>
      <c r="E18" s="391"/>
      <c r="F18" s="391"/>
      <c r="G18" s="391"/>
      <c r="H18" s="391"/>
      <c r="I18" s="391"/>
      <c r="J18" s="391"/>
      <c r="K18" s="391"/>
      <c r="L18" s="391"/>
      <c r="M18" s="391"/>
      <c r="N18" s="391"/>
      <c r="O18" s="391"/>
      <c r="P18" s="391"/>
      <c r="Q18" s="391"/>
      <c r="R18" s="391"/>
      <c r="S18" s="391"/>
      <c r="T18" s="391"/>
      <c r="U18" s="391"/>
      <c r="V18" s="28" t="s">
        <v>419</v>
      </c>
      <c r="W18" s="28" t="s">
        <v>420</v>
      </c>
      <c r="X18" s="28" t="s">
        <v>421</v>
      </c>
      <c r="Y18" s="28"/>
      <c r="Z18" s="28" t="s">
        <v>422</v>
      </c>
      <c r="AA18" s="28">
        <v>1</v>
      </c>
      <c r="AB18" s="28"/>
      <c r="AC18" s="28"/>
      <c r="AD18" s="28"/>
      <c r="AE18" s="28"/>
      <c r="AF18" s="28"/>
      <c r="AG18" s="28"/>
      <c r="AH18" s="28">
        <v>25</v>
      </c>
      <c r="AI18" s="28">
        <v>0</v>
      </c>
      <c r="AJ18" s="28">
        <v>0</v>
      </c>
      <c r="AK18" s="28">
        <v>0</v>
      </c>
      <c r="AL18" s="28">
        <v>0</v>
      </c>
      <c r="AM18" s="28">
        <v>0</v>
      </c>
      <c r="AN18" s="28">
        <v>25</v>
      </c>
      <c r="AO18" s="28"/>
      <c r="AP18" s="28"/>
      <c r="AQ18" s="28"/>
      <c r="AR18" s="28"/>
      <c r="AS18" s="28"/>
      <c r="AT18" s="28"/>
      <c r="AU18" s="28"/>
      <c r="AV18" s="28"/>
      <c r="AW18" s="28"/>
      <c r="AX18" s="28"/>
      <c r="AY18" s="28"/>
      <c r="AZ18" s="28"/>
      <c r="BA18" s="121"/>
      <c r="BB18" s="121"/>
      <c r="BC18" s="121"/>
      <c r="BD18" s="121"/>
      <c r="BE18" s="121"/>
      <c r="BF18" s="121"/>
      <c r="BG18" s="121"/>
      <c r="BH18" s="121"/>
      <c r="BI18" s="122">
        <v>0</v>
      </c>
      <c r="BJ18" s="122">
        <v>0</v>
      </c>
      <c r="BK18" s="122">
        <v>0</v>
      </c>
      <c r="BL18" s="122">
        <v>0</v>
      </c>
      <c r="BM18" s="122">
        <v>0</v>
      </c>
      <c r="BN18" s="122">
        <v>0</v>
      </c>
      <c r="BO18" s="122">
        <v>0</v>
      </c>
      <c r="BP18" s="122">
        <v>0</v>
      </c>
      <c r="BQ18" s="122">
        <v>0</v>
      </c>
      <c r="BR18" s="122">
        <v>0</v>
      </c>
      <c r="BS18" s="122">
        <v>0</v>
      </c>
      <c r="BT18" s="122">
        <v>0</v>
      </c>
      <c r="BU18" s="122">
        <v>0</v>
      </c>
      <c r="BV18" s="122">
        <v>0</v>
      </c>
      <c r="BW18" s="122">
        <v>0</v>
      </c>
      <c r="BX18" s="122">
        <v>0</v>
      </c>
      <c r="BY18" s="122">
        <f t="shared" si="0"/>
        <v>0</v>
      </c>
      <c r="BZ18" s="122">
        <f t="shared" si="0"/>
        <v>0</v>
      </c>
      <c r="CA18" s="122">
        <v>0</v>
      </c>
      <c r="CB18" s="122">
        <v>0</v>
      </c>
      <c r="CC18" s="122">
        <v>0</v>
      </c>
      <c r="CD18" s="122">
        <v>0</v>
      </c>
      <c r="CE18" s="122">
        <v>0</v>
      </c>
      <c r="CF18" s="122">
        <v>0</v>
      </c>
      <c r="CG18" s="122">
        <v>0</v>
      </c>
      <c r="CH18" s="122">
        <v>0</v>
      </c>
      <c r="CI18" s="122">
        <v>0</v>
      </c>
      <c r="CJ18" s="122">
        <v>0</v>
      </c>
      <c r="CK18" s="122">
        <v>0</v>
      </c>
      <c r="CL18" s="122">
        <v>0</v>
      </c>
      <c r="CM18" s="122">
        <v>0</v>
      </c>
      <c r="CN18" s="122">
        <v>0</v>
      </c>
      <c r="CO18" s="122">
        <v>0</v>
      </c>
      <c r="CP18" s="122">
        <v>0</v>
      </c>
      <c r="CQ18" s="122">
        <f t="shared" si="1"/>
        <v>0</v>
      </c>
      <c r="CR18" s="122">
        <f t="shared" si="1"/>
        <v>0</v>
      </c>
      <c r="CS18" s="121"/>
      <c r="CT18" s="121"/>
      <c r="CU18" s="121"/>
      <c r="CV18" s="121"/>
      <c r="CW18" s="121"/>
      <c r="CX18" s="121"/>
      <c r="CY18" s="121"/>
      <c r="CZ18" s="121"/>
      <c r="DA18" s="121"/>
      <c r="DB18" s="121"/>
      <c r="DC18" s="121"/>
      <c r="DD18" s="121"/>
      <c r="DE18" s="121"/>
      <c r="DF18" s="121"/>
      <c r="DG18" s="28"/>
      <c r="DH18" s="28"/>
      <c r="DI18" s="28"/>
      <c r="DJ18" s="28"/>
      <c r="DK18" s="28"/>
      <c r="DL18" s="28"/>
      <c r="DM18" s="28"/>
      <c r="DN18" s="28"/>
    </row>
    <row r="19" spans="1:118" s="30" customFormat="1" ht="60">
      <c r="A19" s="391"/>
      <c r="B19" s="391"/>
      <c r="C19" s="391"/>
      <c r="D19" s="391"/>
      <c r="E19" s="391"/>
      <c r="F19" s="391"/>
      <c r="G19" s="391"/>
      <c r="H19" s="391"/>
      <c r="I19" s="391"/>
      <c r="J19" s="391"/>
      <c r="K19" s="391"/>
      <c r="L19" s="391"/>
      <c r="M19" s="391"/>
      <c r="N19" s="391"/>
      <c r="O19" s="391"/>
      <c r="P19" s="391"/>
      <c r="Q19" s="391"/>
      <c r="R19" s="391"/>
      <c r="S19" s="391"/>
      <c r="T19" s="391"/>
      <c r="U19" s="391"/>
      <c r="V19" s="28" t="s">
        <v>423</v>
      </c>
      <c r="W19" s="28" t="s">
        <v>424</v>
      </c>
      <c r="X19" s="28" t="s">
        <v>425</v>
      </c>
      <c r="Y19" s="28"/>
      <c r="Z19" s="28" t="s">
        <v>422</v>
      </c>
      <c r="AA19" s="28">
        <v>1</v>
      </c>
      <c r="AB19" s="28"/>
      <c r="AC19" s="28"/>
      <c r="AD19" s="28"/>
      <c r="AE19" s="28"/>
      <c r="AF19" s="28"/>
      <c r="AG19" s="28"/>
      <c r="AH19" s="28">
        <v>25</v>
      </c>
      <c r="AI19" s="28">
        <v>3</v>
      </c>
      <c r="AJ19" s="28">
        <v>3</v>
      </c>
      <c r="AK19" s="28">
        <v>3.5</v>
      </c>
      <c r="AL19" s="28">
        <v>3</v>
      </c>
      <c r="AM19" s="28">
        <v>12.5</v>
      </c>
      <c r="AN19" s="28">
        <v>25</v>
      </c>
      <c r="AO19" s="28"/>
      <c r="AP19" s="28"/>
      <c r="AQ19" s="28"/>
      <c r="AR19" s="28"/>
      <c r="AS19" s="28"/>
      <c r="AT19" s="28"/>
      <c r="AU19" s="28"/>
      <c r="AV19" s="28"/>
      <c r="AW19" s="28"/>
      <c r="AX19" s="28"/>
      <c r="AY19" s="28"/>
      <c r="AZ19" s="28"/>
      <c r="BA19" s="121"/>
      <c r="BB19" s="121"/>
      <c r="BC19" s="121"/>
      <c r="BD19" s="121"/>
      <c r="BE19" s="121"/>
      <c r="BF19" s="121"/>
      <c r="BG19" s="121"/>
      <c r="BH19" s="121"/>
      <c r="BI19" s="122">
        <v>14458590.54</v>
      </c>
      <c r="BJ19" s="122">
        <v>14458590.54</v>
      </c>
      <c r="BK19" s="122">
        <v>0</v>
      </c>
      <c r="BL19" s="122">
        <v>0</v>
      </c>
      <c r="BM19" s="122">
        <v>0</v>
      </c>
      <c r="BN19" s="122">
        <v>0</v>
      </c>
      <c r="BO19" s="122">
        <v>0</v>
      </c>
      <c r="BP19" s="122">
        <v>0</v>
      </c>
      <c r="BQ19" s="122">
        <v>0</v>
      </c>
      <c r="BR19" s="122">
        <v>0</v>
      </c>
      <c r="BS19" s="122">
        <v>0</v>
      </c>
      <c r="BT19" s="122">
        <v>0</v>
      </c>
      <c r="BU19" s="122">
        <v>0</v>
      </c>
      <c r="BV19" s="122">
        <v>0</v>
      </c>
      <c r="BW19" s="122">
        <v>0</v>
      </c>
      <c r="BX19" s="122">
        <v>0</v>
      </c>
      <c r="BY19" s="122">
        <f t="shared" si="0"/>
        <v>14458590.54</v>
      </c>
      <c r="BZ19" s="122">
        <f t="shared" si="0"/>
        <v>14458590.54</v>
      </c>
      <c r="CA19" s="122">
        <v>0</v>
      </c>
      <c r="CB19" s="122">
        <v>0</v>
      </c>
      <c r="CC19" s="122">
        <v>0</v>
      </c>
      <c r="CD19" s="122">
        <v>0</v>
      </c>
      <c r="CE19" s="122">
        <v>0</v>
      </c>
      <c r="CF19" s="122">
        <v>0</v>
      </c>
      <c r="CG19" s="122">
        <v>0</v>
      </c>
      <c r="CH19" s="122">
        <v>0</v>
      </c>
      <c r="CI19" s="122">
        <v>0</v>
      </c>
      <c r="CJ19" s="122">
        <v>0</v>
      </c>
      <c r="CK19" s="122">
        <v>0</v>
      </c>
      <c r="CL19" s="122">
        <v>0</v>
      </c>
      <c r="CM19" s="122">
        <v>0</v>
      </c>
      <c r="CN19" s="122">
        <v>0</v>
      </c>
      <c r="CO19" s="122">
        <v>0</v>
      </c>
      <c r="CP19" s="122">
        <v>0</v>
      </c>
      <c r="CQ19" s="122">
        <f t="shared" si="1"/>
        <v>0</v>
      </c>
      <c r="CR19" s="122">
        <f t="shared" si="1"/>
        <v>0</v>
      </c>
      <c r="CS19" s="121"/>
      <c r="CT19" s="121"/>
      <c r="CU19" s="121"/>
      <c r="CV19" s="121"/>
      <c r="CW19" s="121"/>
      <c r="CX19" s="121"/>
      <c r="CY19" s="121"/>
      <c r="CZ19" s="121"/>
      <c r="DA19" s="121"/>
      <c r="DB19" s="121"/>
      <c r="DC19" s="121"/>
      <c r="DD19" s="121"/>
      <c r="DE19" s="121"/>
      <c r="DF19" s="121"/>
      <c r="DG19" s="28"/>
      <c r="DH19" s="28"/>
      <c r="DI19" s="28"/>
      <c r="DJ19" s="28"/>
      <c r="DK19" s="28"/>
      <c r="DL19" s="28"/>
      <c r="DM19" s="28"/>
      <c r="DN19" s="28"/>
    </row>
    <row r="20" spans="1:118" s="30" customFormat="1" ht="84">
      <c r="A20" s="391"/>
      <c r="B20" s="391"/>
      <c r="C20" s="391"/>
      <c r="D20" s="391"/>
      <c r="E20" s="391"/>
      <c r="F20" s="391"/>
      <c r="G20" s="391"/>
      <c r="H20" s="391"/>
      <c r="I20" s="391"/>
      <c r="J20" s="391"/>
      <c r="K20" s="391"/>
      <c r="L20" s="391"/>
      <c r="M20" s="391"/>
      <c r="N20" s="391"/>
      <c r="O20" s="391"/>
      <c r="P20" s="391"/>
      <c r="Q20" s="391"/>
      <c r="R20" s="391"/>
      <c r="S20" s="391"/>
      <c r="T20" s="391"/>
      <c r="U20" s="391"/>
      <c r="V20" s="28"/>
      <c r="W20" s="28" t="s">
        <v>426</v>
      </c>
      <c r="X20" s="28" t="s">
        <v>427</v>
      </c>
      <c r="Y20" s="28"/>
      <c r="Z20" s="28">
        <v>0</v>
      </c>
      <c r="AA20" s="28">
        <v>1</v>
      </c>
      <c r="AB20" s="28"/>
      <c r="AC20" s="28"/>
      <c r="AD20" s="28"/>
      <c r="AE20" s="28"/>
      <c r="AF20" s="28"/>
      <c r="AG20" s="28"/>
      <c r="AH20" s="28">
        <v>25</v>
      </c>
      <c r="AI20" s="28">
        <v>6</v>
      </c>
      <c r="AJ20" s="28">
        <v>6</v>
      </c>
      <c r="AK20" s="28">
        <v>6</v>
      </c>
      <c r="AL20" s="28">
        <v>7</v>
      </c>
      <c r="AM20" s="28">
        <v>25</v>
      </c>
      <c r="AN20" s="28">
        <v>25</v>
      </c>
      <c r="AO20" s="28"/>
      <c r="AP20" s="28"/>
      <c r="AQ20" s="28"/>
      <c r="AR20" s="28"/>
      <c r="AS20" s="28"/>
      <c r="AT20" s="28"/>
      <c r="AU20" s="28"/>
      <c r="AV20" s="28"/>
      <c r="AW20" s="28"/>
      <c r="AX20" s="28"/>
      <c r="AY20" s="28"/>
      <c r="AZ20" s="28"/>
      <c r="BA20" s="121"/>
      <c r="BB20" s="121"/>
      <c r="BC20" s="121"/>
      <c r="BD20" s="121"/>
      <c r="BE20" s="121"/>
      <c r="BF20" s="121"/>
      <c r="BG20" s="121"/>
      <c r="BH20" s="121"/>
      <c r="BI20" s="122">
        <v>0</v>
      </c>
      <c r="BJ20" s="122">
        <v>0</v>
      </c>
      <c r="BK20" s="122">
        <v>115783789</v>
      </c>
      <c r="BL20" s="122">
        <v>115783789</v>
      </c>
      <c r="BM20" s="122">
        <v>0</v>
      </c>
      <c r="BN20" s="122">
        <v>0</v>
      </c>
      <c r="BO20" s="122">
        <v>0</v>
      </c>
      <c r="BP20" s="122">
        <v>0</v>
      </c>
      <c r="BQ20" s="122">
        <v>0</v>
      </c>
      <c r="BR20" s="122">
        <v>0</v>
      </c>
      <c r="BS20" s="122">
        <v>0</v>
      </c>
      <c r="BT20" s="122">
        <v>0</v>
      </c>
      <c r="BU20" s="122">
        <v>0</v>
      </c>
      <c r="BV20" s="122">
        <v>0</v>
      </c>
      <c r="BW20" s="122">
        <v>25866451.87</v>
      </c>
      <c r="BX20" s="122">
        <v>25866451.87</v>
      </c>
      <c r="BY20" s="122">
        <f t="shared" si="0"/>
        <v>141650240.87</v>
      </c>
      <c r="BZ20" s="122">
        <f t="shared" si="0"/>
        <v>141650240.87</v>
      </c>
      <c r="CA20" s="122">
        <v>0</v>
      </c>
      <c r="CB20" s="122">
        <v>0</v>
      </c>
      <c r="CC20" s="122">
        <v>112875550</v>
      </c>
      <c r="CD20" s="122">
        <v>0</v>
      </c>
      <c r="CE20" s="122">
        <v>0</v>
      </c>
      <c r="CF20" s="122">
        <v>0</v>
      </c>
      <c r="CG20" s="122">
        <v>0</v>
      </c>
      <c r="CH20" s="122">
        <v>0</v>
      </c>
      <c r="CI20" s="122">
        <v>0</v>
      </c>
      <c r="CJ20" s="122">
        <v>0</v>
      </c>
      <c r="CK20" s="122">
        <v>0</v>
      </c>
      <c r="CL20" s="122">
        <v>0</v>
      </c>
      <c r="CM20" s="122">
        <v>0</v>
      </c>
      <c r="CN20" s="122">
        <v>0</v>
      </c>
      <c r="CO20" s="122">
        <v>46124450</v>
      </c>
      <c r="CP20" s="122">
        <v>0</v>
      </c>
      <c r="CQ20" s="122">
        <f t="shared" si="1"/>
        <v>159000000</v>
      </c>
      <c r="CR20" s="122">
        <f t="shared" si="1"/>
        <v>0</v>
      </c>
      <c r="CS20" s="121"/>
      <c r="CT20" s="121"/>
      <c r="CU20" s="121"/>
      <c r="CV20" s="121"/>
      <c r="CW20" s="121"/>
      <c r="CX20" s="121"/>
      <c r="CY20" s="121"/>
      <c r="CZ20" s="121"/>
      <c r="DA20" s="121"/>
      <c r="DB20" s="121"/>
      <c r="DC20" s="121"/>
      <c r="DD20" s="121"/>
      <c r="DE20" s="121"/>
      <c r="DF20" s="121"/>
      <c r="DG20" s="28"/>
      <c r="DH20" s="28"/>
      <c r="DI20" s="28"/>
      <c r="DJ20" s="28"/>
      <c r="DK20" s="28"/>
      <c r="DL20" s="28"/>
      <c r="DM20" s="28"/>
      <c r="DN20" s="28"/>
    </row>
    <row r="21" spans="1:118" s="30" customFormat="1" ht="36">
      <c r="A21" s="391"/>
      <c r="B21" s="391"/>
      <c r="C21" s="391"/>
      <c r="D21" s="391"/>
      <c r="E21" s="391"/>
      <c r="F21" s="391"/>
      <c r="G21" s="391"/>
      <c r="H21" s="391"/>
      <c r="I21" s="391"/>
      <c r="J21" s="391"/>
      <c r="K21" s="391"/>
      <c r="L21" s="391"/>
      <c r="M21" s="391"/>
      <c r="N21" s="391"/>
      <c r="O21" s="391"/>
      <c r="P21" s="391"/>
      <c r="Q21" s="391"/>
      <c r="R21" s="391"/>
      <c r="S21" s="391"/>
      <c r="T21" s="391"/>
      <c r="U21" s="391"/>
      <c r="V21" s="28" t="s">
        <v>428</v>
      </c>
      <c r="W21" s="28" t="s">
        <v>429</v>
      </c>
      <c r="X21" s="28" t="s">
        <v>430</v>
      </c>
      <c r="Y21" s="28"/>
      <c r="Z21" s="28" t="s">
        <v>422</v>
      </c>
      <c r="AA21" s="28">
        <v>1</v>
      </c>
      <c r="AB21" s="28"/>
      <c r="AC21" s="28"/>
      <c r="AD21" s="28"/>
      <c r="AE21" s="28"/>
      <c r="AF21" s="28"/>
      <c r="AG21" s="28"/>
      <c r="AH21" s="28">
        <v>25</v>
      </c>
      <c r="AI21" s="28">
        <v>0</v>
      </c>
      <c r="AJ21" s="28">
        <v>0</v>
      </c>
      <c r="AK21" s="28">
        <v>0</v>
      </c>
      <c r="AL21" s="28">
        <v>0</v>
      </c>
      <c r="AM21" s="28">
        <v>0</v>
      </c>
      <c r="AN21" s="28">
        <v>25</v>
      </c>
      <c r="AO21" s="28"/>
      <c r="AP21" s="28"/>
      <c r="AQ21" s="28"/>
      <c r="AR21" s="28"/>
      <c r="AS21" s="28"/>
      <c r="AT21" s="28"/>
      <c r="AU21" s="28"/>
      <c r="AV21" s="28"/>
      <c r="AW21" s="28"/>
      <c r="AX21" s="28"/>
      <c r="AY21" s="28"/>
      <c r="AZ21" s="28"/>
      <c r="BA21" s="121"/>
      <c r="BB21" s="121"/>
      <c r="BC21" s="121"/>
      <c r="BD21" s="121"/>
      <c r="BE21" s="121"/>
      <c r="BF21" s="121"/>
      <c r="BG21" s="121"/>
      <c r="BH21" s="121"/>
      <c r="BI21" s="122">
        <v>0</v>
      </c>
      <c r="BJ21" s="122">
        <v>0</v>
      </c>
      <c r="BK21" s="122">
        <v>0</v>
      </c>
      <c r="BL21" s="122">
        <v>0</v>
      </c>
      <c r="BM21" s="122">
        <v>0</v>
      </c>
      <c r="BN21" s="122">
        <v>0</v>
      </c>
      <c r="BO21" s="122">
        <v>0</v>
      </c>
      <c r="BP21" s="122">
        <v>0</v>
      </c>
      <c r="BQ21" s="122">
        <v>0</v>
      </c>
      <c r="BR21" s="122">
        <v>0</v>
      </c>
      <c r="BS21" s="122">
        <v>0</v>
      </c>
      <c r="BT21" s="122">
        <v>0</v>
      </c>
      <c r="BU21" s="122">
        <v>0</v>
      </c>
      <c r="BV21" s="122">
        <v>0</v>
      </c>
      <c r="BW21" s="122">
        <v>0</v>
      </c>
      <c r="BX21" s="122">
        <v>0</v>
      </c>
      <c r="BY21" s="122">
        <f t="shared" si="0"/>
        <v>0</v>
      </c>
      <c r="BZ21" s="122">
        <f t="shared" si="0"/>
        <v>0</v>
      </c>
      <c r="CA21" s="122">
        <v>0</v>
      </c>
      <c r="CB21" s="122">
        <v>0</v>
      </c>
      <c r="CC21" s="122">
        <v>0</v>
      </c>
      <c r="CD21" s="122">
        <v>0</v>
      </c>
      <c r="CE21" s="122">
        <v>0</v>
      </c>
      <c r="CF21" s="122">
        <v>0</v>
      </c>
      <c r="CG21" s="122">
        <v>0</v>
      </c>
      <c r="CH21" s="122">
        <v>0</v>
      </c>
      <c r="CI21" s="122">
        <v>0</v>
      </c>
      <c r="CJ21" s="122">
        <v>0</v>
      </c>
      <c r="CK21" s="122">
        <v>0</v>
      </c>
      <c r="CL21" s="122">
        <v>0</v>
      </c>
      <c r="CM21" s="122">
        <v>0</v>
      </c>
      <c r="CN21" s="122">
        <v>0</v>
      </c>
      <c r="CO21" s="122">
        <v>0</v>
      </c>
      <c r="CP21" s="122">
        <v>0</v>
      </c>
      <c r="CQ21" s="122">
        <f t="shared" si="1"/>
        <v>0</v>
      </c>
      <c r="CR21" s="122">
        <f t="shared" si="1"/>
        <v>0</v>
      </c>
      <c r="CS21" s="121"/>
      <c r="CT21" s="121"/>
      <c r="CU21" s="121"/>
      <c r="CV21" s="121"/>
      <c r="CW21" s="121"/>
      <c r="CX21" s="121"/>
      <c r="CY21" s="121"/>
      <c r="CZ21" s="121"/>
      <c r="DA21" s="121"/>
      <c r="DB21" s="121"/>
      <c r="DC21" s="121"/>
      <c r="DD21" s="121"/>
      <c r="DE21" s="121"/>
      <c r="DF21" s="121"/>
      <c r="DG21" s="28"/>
      <c r="DH21" s="28"/>
      <c r="DI21" s="28"/>
      <c r="DJ21" s="28"/>
      <c r="DK21" s="28"/>
      <c r="DL21" s="28"/>
      <c r="DM21" s="28"/>
      <c r="DN21" s="28"/>
    </row>
    <row r="22" spans="1:118" s="30" customFormat="1" ht="84">
      <c r="A22" s="391"/>
      <c r="B22" s="391"/>
      <c r="C22" s="391"/>
      <c r="D22" s="391"/>
      <c r="E22" s="391"/>
      <c r="F22" s="391"/>
      <c r="G22" s="391"/>
      <c r="H22" s="391"/>
      <c r="I22" s="391"/>
      <c r="J22" s="391"/>
      <c r="K22" s="391"/>
      <c r="L22" s="391"/>
      <c r="M22" s="391"/>
      <c r="N22" s="391"/>
      <c r="O22" s="391"/>
      <c r="P22" s="391"/>
      <c r="Q22" s="391"/>
      <c r="R22" s="391"/>
      <c r="S22" s="391"/>
      <c r="T22" s="391"/>
      <c r="U22" s="391"/>
      <c r="V22" s="28" t="s">
        <v>431</v>
      </c>
      <c r="W22" s="28" t="s">
        <v>432</v>
      </c>
      <c r="X22" s="28" t="s">
        <v>433</v>
      </c>
      <c r="Y22" s="28"/>
      <c r="Z22" s="28" t="s">
        <v>422</v>
      </c>
      <c r="AA22" s="28">
        <v>1</v>
      </c>
      <c r="AB22" s="28"/>
      <c r="AC22" s="28"/>
      <c r="AD22" s="28"/>
      <c r="AE22" s="28"/>
      <c r="AF22" s="28"/>
      <c r="AG22" s="28"/>
      <c r="AH22" s="28">
        <v>25</v>
      </c>
      <c r="AI22" s="28">
        <v>0</v>
      </c>
      <c r="AJ22" s="28">
        <v>0</v>
      </c>
      <c r="AK22" s="28">
        <v>0</v>
      </c>
      <c r="AL22" s="28">
        <v>0</v>
      </c>
      <c r="AM22" s="28">
        <v>0</v>
      </c>
      <c r="AN22" s="28">
        <v>25</v>
      </c>
      <c r="AO22" s="28"/>
      <c r="AP22" s="28"/>
      <c r="AQ22" s="28"/>
      <c r="AR22" s="28"/>
      <c r="AS22" s="28"/>
      <c r="AT22" s="28"/>
      <c r="AU22" s="28"/>
      <c r="AV22" s="28"/>
      <c r="AW22" s="28"/>
      <c r="AX22" s="28"/>
      <c r="AY22" s="28"/>
      <c r="AZ22" s="28"/>
      <c r="BA22" s="121"/>
      <c r="BB22" s="121"/>
      <c r="BC22" s="121"/>
      <c r="BD22" s="121"/>
      <c r="BE22" s="121"/>
      <c r="BF22" s="121"/>
      <c r="BG22" s="121"/>
      <c r="BH22" s="121"/>
      <c r="BI22" s="122">
        <v>0</v>
      </c>
      <c r="BJ22" s="122">
        <v>0</v>
      </c>
      <c r="BK22" s="122">
        <v>0</v>
      </c>
      <c r="BL22" s="122">
        <v>0</v>
      </c>
      <c r="BM22" s="122">
        <v>0</v>
      </c>
      <c r="BN22" s="122">
        <v>0</v>
      </c>
      <c r="BO22" s="122">
        <v>0</v>
      </c>
      <c r="BP22" s="122">
        <v>0</v>
      </c>
      <c r="BQ22" s="122">
        <v>0</v>
      </c>
      <c r="BR22" s="122">
        <v>0</v>
      </c>
      <c r="BS22" s="122">
        <v>0</v>
      </c>
      <c r="BT22" s="122">
        <v>0</v>
      </c>
      <c r="BU22" s="122">
        <v>0</v>
      </c>
      <c r="BV22" s="122">
        <v>0</v>
      </c>
      <c r="BW22" s="122">
        <v>0</v>
      </c>
      <c r="BX22" s="122">
        <v>0</v>
      </c>
      <c r="BY22" s="122">
        <f t="shared" si="0"/>
        <v>0</v>
      </c>
      <c r="BZ22" s="122">
        <f t="shared" si="0"/>
        <v>0</v>
      </c>
      <c r="CA22" s="122">
        <v>0</v>
      </c>
      <c r="CB22" s="122">
        <v>0</v>
      </c>
      <c r="CC22" s="122">
        <v>0</v>
      </c>
      <c r="CD22" s="122">
        <v>0</v>
      </c>
      <c r="CE22" s="122">
        <v>0</v>
      </c>
      <c r="CF22" s="122">
        <v>0</v>
      </c>
      <c r="CG22" s="122">
        <v>0</v>
      </c>
      <c r="CH22" s="122">
        <v>0</v>
      </c>
      <c r="CI22" s="122">
        <v>0</v>
      </c>
      <c r="CJ22" s="122">
        <v>0</v>
      </c>
      <c r="CK22" s="122">
        <v>0</v>
      </c>
      <c r="CL22" s="122">
        <v>0</v>
      </c>
      <c r="CM22" s="122">
        <v>0</v>
      </c>
      <c r="CN22" s="122">
        <v>0</v>
      </c>
      <c r="CO22" s="122">
        <v>0</v>
      </c>
      <c r="CP22" s="122">
        <v>0</v>
      </c>
      <c r="CQ22" s="122">
        <f t="shared" si="1"/>
        <v>0</v>
      </c>
      <c r="CR22" s="122">
        <f t="shared" si="1"/>
        <v>0</v>
      </c>
      <c r="CS22" s="121"/>
      <c r="CT22" s="121"/>
      <c r="CU22" s="121"/>
      <c r="CV22" s="121"/>
      <c r="CW22" s="121"/>
      <c r="CX22" s="121"/>
      <c r="CY22" s="121"/>
      <c r="CZ22" s="121"/>
      <c r="DA22" s="121"/>
      <c r="DB22" s="121"/>
      <c r="DC22" s="121"/>
      <c r="DD22" s="121"/>
      <c r="DE22" s="121"/>
      <c r="DF22" s="121"/>
      <c r="DG22" s="28"/>
      <c r="DH22" s="28"/>
      <c r="DI22" s="28"/>
      <c r="DJ22" s="28"/>
      <c r="DK22" s="28"/>
      <c r="DL22" s="28"/>
      <c r="DM22" s="28"/>
      <c r="DN22" s="28"/>
    </row>
    <row r="23" spans="1:118" s="30" customFormat="1" ht="24">
      <c r="A23" s="391"/>
      <c r="B23" s="391"/>
      <c r="C23" s="391"/>
      <c r="D23" s="391"/>
      <c r="E23" s="391"/>
      <c r="F23" s="391"/>
      <c r="G23" s="391"/>
      <c r="H23" s="391"/>
      <c r="I23" s="391"/>
      <c r="J23" s="391"/>
      <c r="K23" s="391"/>
      <c r="L23" s="391"/>
      <c r="M23" s="391"/>
      <c r="N23" s="391"/>
      <c r="O23" s="391"/>
      <c r="P23" s="391"/>
      <c r="Q23" s="391"/>
      <c r="R23" s="391"/>
      <c r="S23" s="391"/>
      <c r="T23" s="391"/>
      <c r="U23" s="391"/>
      <c r="V23" s="28"/>
      <c r="W23" s="28" t="s">
        <v>434</v>
      </c>
      <c r="X23" s="28" t="s">
        <v>435</v>
      </c>
      <c r="Y23" s="28"/>
      <c r="Z23" s="28">
        <v>1</v>
      </c>
      <c r="AA23" s="28">
        <v>1</v>
      </c>
      <c r="AB23" s="28"/>
      <c r="AC23" s="28"/>
      <c r="AD23" s="28"/>
      <c r="AE23" s="28"/>
      <c r="AF23" s="28"/>
      <c r="AG23" s="28"/>
      <c r="AH23" s="28">
        <v>25</v>
      </c>
      <c r="AI23" s="28">
        <v>0</v>
      </c>
      <c r="AJ23" s="28">
        <v>0</v>
      </c>
      <c r="AK23" s="28">
        <v>0</v>
      </c>
      <c r="AL23" s="28">
        <v>25</v>
      </c>
      <c r="AM23" s="28">
        <v>25</v>
      </c>
      <c r="AN23" s="28">
        <v>25</v>
      </c>
      <c r="AO23" s="28"/>
      <c r="AP23" s="28"/>
      <c r="AQ23" s="28"/>
      <c r="AR23" s="28"/>
      <c r="AS23" s="28"/>
      <c r="AT23" s="28"/>
      <c r="AU23" s="28"/>
      <c r="AV23" s="28"/>
      <c r="AW23" s="28"/>
      <c r="AX23" s="28"/>
      <c r="AY23" s="28"/>
      <c r="AZ23" s="28"/>
      <c r="BA23" s="121"/>
      <c r="BB23" s="121"/>
      <c r="BC23" s="121"/>
      <c r="BD23" s="121"/>
      <c r="BE23" s="121"/>
      <c r="BF23" s="121"/>
      <c r="BG23" s="121"/>
      <c r="BH23" s="121"/>
      <c r="BI23" s="122">
        <v>247616378</v>
      </c>
      <c r="BJ23" s="122">
        <v>247616378</v>
      </c>
      <c r="BK23" s="122">
        <v>0</v>
      </c>
      <c r="BL23" s="122">
        <v>0</v>
      </c>
      <c r="BM23" s="122">
        <v>0</v>
      </c>
      <c r="BN23" s="122">
        <v>0</v>
      </c>
      <c r="BO23" s="122">
        <v>0</v>
      </c>
      <c r="BP23" s="122">
        <v>0</v>
      </c>
      <c r="BQ23" s="122">
        <v>0</v>
      </c>
      <c r="BR23" s="122">
        <v>0</v>
      </c>
      <c r="BS23" s="122">
        <v>0</v>
      </c>
      <c r="BT23" s="122">
        <v>0</v>
      </c>
      <c r="BU23" s="122">
        <v>0</v>
      </c>
      <c r="BV23" s="122">
        <v>0</v>
      </c>
      <c r="BW23" s="122">
        <v>77000791</v>
      </c>
      <c r="BX23" s="122">
        <v>77000791</v>
      </c>
      <c r="BY23" s="122">
        <f t="shared" si="0"/>
        <v>324617169</v>
      </c>
      <c r="BZ23" s="122">
        <f t="shared" si="0"/>
        <v>324617169</v>
      </c>
      <c r="CA23" s="122">
        <v>0</v>
      </c>
      <c r="CB23" s="122">
        <v>0</v>
      </c>
      <c r="CC23" s="122">
        <v>204709934</v>
      </c>
      <c r="CD23" s="122">
        <v>0</v>
      </c>
      <c r="CE23" s="122">
        <v>0</v>
      </c>
      <c r="CF23" s="122">
        <v>0</v>
      </c>
      <c r="CG23" s="122">
        <v>0</v>
      </c>
      <c r="CH23" s="122">
        <v>0</v>
      </c>
      <c r="CI23" s="122">
        <v>0</v>
      </c>
      <c r="CJ23" s="122">
        <v>0</v>
      </c>
      <c r="CK23" s="122">
        <v>0</v>
      </c>
      <c r="CL23" s="122">
        <v>0</v>
      </c>
      <c r="CM23" s="122">
        <v>0</v>
      </c>
      <c r="CN23" s="122">
        <v>0</v>
      </c>
      <c r="CO23" s="122">
        <v>0</v>
      </c>
      <c r="CP23" s="122">
        <v>0</v>
      </c>
      <c r="CQ23" s="122">
        <f t="shared" si="1"/>
        <v>204709934</v>
      </c>
      <c r="CR23" s="122">
        <f t="shared" si="1"/>
        <v>0</v>
      </c>
      <c r="CS23" s="121"/>
      <c r="CT23" s="121"/>
      <c r="CU23" s="121"/>
      <c r="CV23" s="121"/>
      <c r="CW23" s="121"/>
      <c r="CX23" s="121"/>
      <c r="CY23" s="121"/>
      <c r="CZ23" s="121"/>
      <c r="DA23" s="121"/>
      <c r="DB23" s="121"/>
      <c r="DC23" s="121"/>
      <c r="DD23" s="121"/>
      <c r="DE23" s="121"/>
      <c r="DF23" s="121"/>
      <c r="DG23" s="28"/>
      <c r="DH23" s="28"/>
      <c r="DI23" s="28"/>
      <c r="DJ23" s="28"/>
      <c r="DK23" s="28"/>
      <c r="DL23" s="28"/>
      <c r="DM23" s="28"/>
      <c r="DN23" s="28"/>
    </row>
    <row r="24" spans="1:118" s="30" customFormat="1" ht="36">
      <c r="A24" s="391"/>
      <c r="B24" s="391"/>
      <c r="C24" s="391"/>
      <c r="D24" s="391"/>
      <c r="E24" s="391"/>
      <c r="F24" s="391"/>
      <c r="G24" s="391"/>
      <c r="H24" s="391"/>
      <c r="I24" s="391"/>
      <c r="J24" s="391"/>
      <c r="K24" s="391"/>
      <c r="L24" s="391"/>
      <c r="M24" s="391"/>
      <c r="N24" s="391"/>
      <c r="O24" s="391"/>
      <c r="P24" s="391"/>
      <c r="Q24" s="391"/>
      <c r="R24" s="391"/>
      <c r="S24" s="391"/>
      <c r="T24" s="391"/>
      <c r="U24" s="391"/>
      <c r="V24" s="28" t="s">
        <v>436</v>
      </c>
      <c r="W24" s="28" t="s">
        <v>437</v>
      </c>
      <c r="X24" s="28" t="s">
        <v>438</v>
      </c>
      <c r="Y24" s="28"/>
      <c r="Z24" s="28">
        <v>0</v>
      </c>
      <c r="AA24" s="28">
        <v>1</v>
      </c>
      <c r="AB24" s="28"/>
      <c r="AC24" s="28"/>
      <c r="AD24" s="28"/>
      <c r="AE24" s="28"/>
      <c r="AF24" s="28"/>
      <c r="AG24" s="28"/>
      <c r="AH24" s="28">
        <v>25</v>
      </c>
      <c r="AI24" s="28">
        <v>5</v>
      </c>
      <c r="AJ24" s="28">
        <v>5</v>
      </c>
      <c r="AK24" s="28">
        <v>5</v>
      </c>
      <c r="AL24" s="28">
        <v>0</v>
      </c>
      <c r="AM24" s="28">
        <v>15</v>
      </c>
      <c r="AN24" s="28">
        <v>25</v>
      </c>
      <c r="AO24" s="28"/>
      <c r="AP24" s="28"/>
      <c r="AQ24" s="28"/>
      <c r="AR24" s="28"/>
      <c r="AS24" s="28"/>
      <c r="AT24" s="28"/>
      <c r="AU24" s="28"/>
      <c r="AV24" s="28"/>
      <c r="AW24" s="28"/>
      <c r="AX24" s="28"/>
      <c r="AY24" s="28"/>
      <c r="AZ24" s="28"/>
      <c r="BA24" s="121"/>
      <c r="BB24" s="121"/>
      <c r="BC24" s="121"/>
      <c r="BD24" s="121"/>
      <c r="BE24" s="121"/>
      <c r="BF24" s="121"/>
      <c r="BG24" s="121"/>
      <c r="BH24" s="121"/>
      <c r="BI24" s="122">
        <v>0</v>
      </c>
      <c r="BJ24" s="122">
        <v>0</v>
      </c>
      <c r="BK24" s="122">
        <v>0</v>
      </c>
      <c r="BL24" s="122">
        <v>0</v>
      </c>
      <c r="BM24" s="122">
        <v>0</v>
      </c>
      <c r="BN24" s="122">
        <v>0</v>
      </c>
      <c r="BO24" s="122">
        <v>0</v>
      </c>
      <c r="BP24" s="122">
        <v>0</v>
      </c>
      <c r="BQ24" s="122">
        <v>0</v>
      </c>
      <c r="BR24" s="122">
        <v>0</v>
      </c>
      <c r="BS24" s="122">
        <v>0</v>
      </c>
      <c r="BT24" s="122">
        <v>0</v>
      </c>
      <c r="BU24" s="122">
        <v>0</v>
      </c>
      <c r="BV24" s="122">
        <v>0</v>
      </c>
      <c r="BW24" s="122">
        <v>0</v>
      </c>
      <c r="BX24" s="122">
        <v>0</v>
      </c>
      <c r="BY24" s="122">
        <f t="shared" si="0"/>
        <v>0</v>
      </c>
      <c r="BZ24" s="122">
        <f t="shared" si="0"/>
        <v>0</v>
      </c>
      <c r="CA24" s="122">
        <v>0</v>
      </c>
      <c r="CB24" s="122">
        <v>0</v>
      </c>
      <c r="CC24" s="122">
        <v>0</v>
      </c>
      <c r="CD24" s="122">
        <v>0</v>
      </c>
      <c r="CE24" s="122">
        <v>0</v>
      </c>
      <c r="CF24" s="122">
        <v>0</v>
      </c>
      <c r="CG24" s="122">
        <v>0</v>
      </c>
      <c r="CH24" s="122">
        <v>0</v>
      </c>
      <c r="CI24" s="122">
        <v>0</v>
      </c>
      <c r="CJ24" s="122">
        <v>0</v>
      </c>
      <c r="CK24" s="122">
        <v>0</v>
      </c>
      <c r="CL24" s="122">
        <v>0</v>
      </c>
      <c r="CM24" s="122">
        <v>0</v>
      </c>
      <c r="CN24" s="122">
        <v>0</v>
      </c>
      <c r="CO24" s="122">
        <v>0</v>
      </c>
      <c r="CP24" s="122">
        <v>0</v>
      </c>
      <c r="CQ24" s="122">
        <f t="shared" si="1"/>
        <v>0</v>
      </c>
      <c r="CR24" s="122">
        <f t="shared" si="1"/>
        <v>0</v>
      </c>
      <c r="CS24" s="121"/>
      <c r="CT24" s="121"/>
      <c r="CU24" s="121"/>
      <c r="CV24" s="121"/>
      <c r="CW24" s="121"/>
      <c r="CX24" s="121"/>
      <c r="CY24" s="121"/>
      <c r="CZ24" s="121"/>
      <c r="DA24" s="121"/>
      <c r="DB24" s="121"/>
      <c r="DC24" s="121"/>
      <c r="DD24" s="121"/>
      <c r="DE24" s="121"/>
      <c r="DF24" s="121"/>
      <c r="DG24" s="28"/>
      <c r="DH24" s="28"/>
      <c r="DI24" s="28"/>
      <c r="DJ24" s="28"/>
      <c r="DK24" s="28"/>
      <c r="DL24" s="28"/>
      <c r="DM24" s="28"/>
      <c r="DN24" s="28"/>
    </row>
    <row r="25" spans="1:118" s="30" customFormat="1" ht="60">
      <c r="A25" s="391" t="s">
        <v>439</v>
      </c>
      <c r="B25" s="391" t="s">
        <v>440</v>
      </c>
      <c r="C25" s="391"/>
      <c r="D25" s="391" t="s">
        <v>441</v>
      </c>
      <c r="E25" s="391" t="s">
        <v>439</v>
      </c>
      <c r="F25" s="391"/>
      <c r="G25" s="391"/>
      <c r="H25" s="391"/>
      <c r="I25" s="391"/>
      <c r="J25" s="391"/>
      <c r="K25" s="391"/>
      <c r="L25" s="391"/>
      <c r="M25" s="391"/>
      <c r="N25" s="391"/>
      <c r="O25" s="391"/>
      <c r="P25" s="391"/>
      <c r="Q25" s="391"/>
      <c r="R25" s="391"/>
      <c r="S25" s="391"/>
      <c r="T25" s="391"/>
      <c r="U25" s="391"/>
      <c r="V25" s="28" t="s">
        <v>442</v>
      </c>
      <c r="W25" s="28" t="s">
        <v>443</v>
      </c>
      <c r="X25" s="28" t="s">
        <v>444</v>
      </c>
      <c r="Y25" s="28"/>
      <c r="Z25" s="28"/>
      <c r="AA25" s="28">
        <v>1</v>
      </c>
      <c r="AB25" s="28"/>
      <c r="AC25" s="28"/>
      <c r="AD25" s="28"/>
      <c r="AE25" s="28"/>
      <c r="AF25" s="28"/>
      <c r="AG25" s="28"/>
      <c r="AH25" s="28">
        <v>25</v>
      </c>
      <c r="AI25" s="28">
        <v>0</v>
      </c>
      <c r="AJ25" s="28">
        <v>0</v>
      </c>
      <c r="AK25" s="28">
        <v>0</v>
      </c>
      <c r="AL25" s="28">
        <v>25</v>
      </c>
      <c r="AM25" s="28">
        <v>25</v>
      </c>
      <c r="AN25" s="28">
        <v>25</v>
      </c>
      <c r="AO25" s="28"/>
      <c r="AP25" s="28"/>
      <c r="AQ25" s="28"/>
      <c r="AR25" s="28"/>
      <c r="AS25" s="28"/>
      <c r="AT25" s="28"/>
      <c r="AU25" s="28"/>
      <c r="AV25" s="28"/>
      <c r="AW25" s="28"/>
      <c r="AX25" s="28"/>
      <c r="AY25" s="28"/>
      <c r="AZ25" s="28"/>
      <c r="BA25" s="121"/>
      <c r="BB25" s="121"/>
      <c r="BC25" s="121"/>
      <c r="BD25" s="121"/>
      <c r="BE25" s="121"/>
      <c r="BF25" s="121"/>
      <c r="BG25" s="121"/>
      <c r="BH25" s="121"/>
      <c r="BI25" s="122">
        <v>0</v>
      </c>
      <c r="BJ25" s="122">
        <v>0</v>
      </c>
      <c r="BK25" s="122">
        <v>37100398</v>
      </c>
      <c r="BL25" s="122">
        <v>37100398</v>
      </c>
      <c r="BM25" s="122">
        <v>68250102</v>
      </c>
      <c r="BN25" s="122">
        <v>68250102</v>
      </c>
      <c r="BO25" s="122">
        <v>0</v>
      </c>
      <c r="BP25" s="122">
        <v>0</v>
      </c>
      <c r="BQ25" s="122">
        <v>0</v>
      </c>
      <c r="BR25" s="122">
        <v>0</v>
      </c>
      <c r="BS25" s="122">
        <v>0</v>
      </c>
      <c r="BT25" s="122">
        <v>0</v>
      </c>
      <c r="BU25" s="122">
        <v>0</v>
      </c>
      <c r="BV25" s="122">
        <v>0</v>
      </c>
      <c r="BW25" s="122">
        <v>0</v>
      </c>
      <c r="BX25" s="122">
        <v>0</v>
      </c>
      <c r="BY25" s="122">
        <f t="shared" si="0"/>
        <v>105350500</v>
      </c>
      <c r="BZ25" s="122">
        <f t="shared" si="0"/>
        <v>105350500</v>
      </c>
      <c r="CA25" s="122">
        <v>63122830</v>
      </c>
      <c r="CB25" s="122">
        <v>0</v>
      </c>
      <c r="CC25" s="122">
        <v>0</v>
      </c>
      <c r="CD25" s="122">
        <v>0</v>
      </c>
      <c r="CE25" s="122">
        <v>0</v>
      </c>
      <c r="CF25" s="122">
        <v>0</v>
      </c>
      <c r="CG25" s="122">
        <v>0</v>
      </c>
      <c r="CH25" s="122">
        <v>0</v>
      </c>
      <c r="CI25" s="122">
        <v>0</v>
      </c>
      <c r="CJ25" s="122">
        <v>0</v>
      </c>
      <c r="CK25" s="122">
        <v>0</v>
      </c>
      <c r="CL25" s="122">
        <v>0</v>
      </c>
      <c r="CM25" s="122">
        <v>0</v>
      </c>
      <c r="CN25" s="122">
        <v>0</v>
      </c>
      <c r="CO25" s="122">
        <v>0</v>
      </c>
      <c r="CP25" s="122">
        <v>0</v>
      </c>
      <c r="CQ25" s="122">
        <f t="shared" si="1"/>
        <v>63122830</v>
      </c>
      <c r="CR25" s="122">
        <f t="shared" si="1"/>
        <v>0</v>
      </c>
      <c r="CS25" s="121"/>
      <c r="CT25" s="121"/>
      <c r="CU25" s="121"/>
      <c r="CV25" s="121"/>
      <c r="CW25" s="121"/>
      <c r="CX25" s="121"/>
      <c r="CY25" s="121"/>
      <c r="CZ25" s="121"/>
      <c r="DA25" s="121"/>
      <c r="DB25" s="121"/>
      <c r="DC25" s="121"/>
      <c r="DD25" s="121"/>
      <c r="DE25" s="121"/>
      <c r="DF25" s="121"/>
      <c r="DG25" s="28"/>
      <c r="DH25" s="28"/>
      <c r="DI25" s="28"/>
      <c r="DJ25" s="28"/>
      <c r="DK25" s="28"/>
      <c r="DL25" s="28"/>
      <c r="DM25" s="28"/>
      <c r="DN25" s="28"/>
    </row>
    <row r="26" spans="1:118" s="30" customFormat="1" ht="36">
      <c r="A26" s="391"/>
      <c r="B26" s="391"/>
      <c r="C26" s="391"/>
      <c r="D26" s="391"/>
      <c r="E26" s="391"/>
      <c r="F26" s="391"/>
      <c r="G26" s="391"/>
      <c r="H26" s="391"/>
      <c r="I26" s="391"/>
      <c r="J26" s="391"/>
      <c r="K26" s="391"/>
      <c r="L26" s="391"/>
      <c r="M26" s="391"/>
      <c r="N26" s="391"/>
      <c r="O26" s="391"/>
      <c r="P26" s="391"/>
      <c r="Q26" s="391"/>
      <c r="R26" s="391"/>
      <c r="S26" s="391"/>
      <c r="T26" s="391"/>
      <c r="U26" s="391"/>
      <c r="V26" s="28" t="s">
        <v>445</v>
      </c>
      <c r="W26" s="28" t="s">
        <v>446</v>
      </c>
      <c r="X26" s="28" t="s">
        <v>446</v>
      </c>
      <c r="Y26" s="28"/>
      <c r="Z26" s="28">
        <v>1</v>
      </c>
      <c r="AA26" s="28">
        <v>1</v>
      </c>
      <c r="AB26" s="28"/>
      <c r="AC26" s="28"/>
      <c r="AD26" s="28"/>
      <c r="AE26" s="28"/>
      <c r="AF26" s="28"/>
      <c r="AG26" s="28"/>
      <c r="AH26" s="28">
        <v>25</v>
      </c>
      <c r="AI26" s="28">
        <v>3</v>
      </c>
      <c r="AJ26" s="28">
        <v>3</v>
      </c>
      <c r="AK26" s="28">
        <v>3.5</v>
      </c>
      <c r="AL26" s="28">
        <v>3</v>
      </c>
      <c r="AM26" s="28">
        <v>12.5</v>
      </c>
      <c r="AN26" s="28">
        <v>25</v>
      </c>
      <c r="AO26" s="28"/>
      <c r="AP26" s="28"/>
      <c r="AQ26" s="28"/>
      <c r="AR26" s="28"/>
      <c r="AS26" s="28"/>
      <c r="AT26" s="28"/>
      <c r="AU26" s="28"/>
      <c r="AV26" s="28"/>
      <c r="AW26" s="28"/>
      <c r="AX26" s="28"/>
      <c r="AY26" s="28"/>
      <c r="AZ26" s="28"/>
      <c r="BA26" s="121"/>
      <c r="BB26" s="121"/>
      <c r="BC26" s="121"/>
      <c r="BD26" s="121"/>
      <c r="BE26" s="121"/>
      <c r="BF26" s="121"/>
      <c r="BG26" s="121"/>
      <c r="BH26" s="121"/>
      <c r="BI26" s="122">
        <v>61700000</v>
      </c>
      <c r="BJ26" s="122">
        <v>61700000</v>
      </c>
      <c r="BK26" s="122">
        <v>0</v>
      </c>
      <c r="BL26" s="122">
        <v>0</v>
      </c>
      <c r="BM26" s="122">
        <v>0</v>
      </c>
      <c r="BN26" s="122">
        <v>0</v>
      </c>
      <c r="BO26" s="122">
        <v>0</v>
      </c>
      <c r="BP26" s="122">
        <v>0</v>
      </c>
      <c r="BQ26" s="122">
        <v>0</v>
      </c>
      <c r="BR26" s="122">
        <v>0</v>
      </c>
      <c r="BS26" s="122">
        <v>0</v>
      </c>
      <c r="BT26" s="122">
        <v>0</v>
      </c>
      <c r="BU26" s="122">
        <v>0</v>
      </c>
      <c r="BV26" s="122">
        <v>0</v>
      </c>
      <c r="BW26" s="122">
        <v>0</v>
      </c>
      <c r="BX26" s="122">
        <v>0</v>
      </c>
      <c r="BY26" s="122">
        <f t="shared" si="0"/>
        <v>61700000</v>
      </c>
      <c r="BZ26" s="122">
        <f t="shared" si="0"/>
        <v>61700000</v>
      </c>
      <c r="CA26" s="122">
        <v>0</v>
      </c>
      <c r="CB26" s="122">
        <v>0</v>
      </c>
      <c r="CC26" s="122">
        <v>0</v>
      </c>
      <c r="CD26" s="122">
        <v>0</v>
      </c>
      <c r="CE26" s="122">
        <v>0</v>
      </c>
      <c r="CF26" s="122">
        <v>0</v>
      </c>
      <c r="CG26" s="122">
        <v>0</v>
      </c>
      <c r="CH26" s="122">
        <v>0</v>
      </c>
      <c r="CI26" s="122">
        <v>0</v>
      </c>
      <c r="CJ26" s="122">
        <v>0</v>
      </c>
      <c r="CK26" s="122">
        <v>0</v>
      </c>
      <c r="CL26" s="122">
        <v>0</v>
      </c>
      <c r="CM26" s="122">
        <v>0</v>
      </c>
      <c r="CN26" s="122">
        <v>0</v>
      </c>
      <c r="CO26" s="122">
        <v>25000000</v>
      </c>
      <c r="CP26" s="122">
        <v>0</v>
      </c>
      <c r="CQ26" s="122">
        <f t="shared" si="1"/>
        <v>25000000</v>
      </c>
      <c r="CR26" s="122">
        <f t="shared" si="1"/>
        <v>0</v>
      </c>
      <c r="CS26" s="121"/>
      <c r="CT26" s="121"/>
      <c r="CU26" s="121"/>
      <c r="CV26" s="121"/>
      <c r="CW26" s="121"/>
      <c r="CX26" s="121"/>
      <c r="CY26" s="121"/>
      <c r="CZ26" s="121"/>
      <c r="DA26" s="121"/>
      <c r="DB26" s="121"/>
      <c r="DC26" s="121"/>
      <c r="DD26" s="121"/>
      <c r="DE26" s="121"/>
      <c r="DF26" s="121"/>
      <c r="DG26" s="28"/>
      <c r="DH26" s="28"/>
      <c r="DI26" s="28"/>
      <c r="DJ26" s="28"/>
      <c r="DK26" s="28"/>
      <c r="DL26" s="28"/>
      <c r="DM26" s="28"/>
      <c r="DN26" s="28"/>
    </row>
    <row r="27" spans="1:118" s="30" customFormat="1" ht="60">
      <c r="A27" s="391" t="s">
        <v>447</v>
      </c>
      <c r="B27" s="391" t="s">
        <v>448</v>
      </c>
      <c r="C27" s="391"/>
      <c r="D27" s="391"/>
      <c r="E27" s="391" t="s">
        <v>449</v>
      </c>
      <c r="F27" s="391"/>
      <c r="G27" s="391"/>
      <c r="H27" s="391"/>
      <c r="I27" s="391"/>
      <c r="J27" s="391"/>
      <c r="K27" s="391"/>
      <c r="L27" s="391"/>
      <c r="M27" s="391"/>
      <c r="N27" s="391"/>
      <c r="O27" s="391"/>
      <c r="P27" s="391"/>
      <c r="Q27" s="391"/>
      <c r="R27" s="391"/>
      <c r="S27" s="391"/>
      <c r="T27" s="391"/>
      <c r="U27" s="391"/>
      <c r="V27" s="391" t="s">
        <v>450</v>
      </c>
      <c r="W27" s="28" t="s">
        <v>451</v>
      </c>
      <c r="X27" s="28" t="s">
        <v>452</v>
      </c>
      <c r="Y27" s="28"/>
      <c r="Z27" s="28"/>
      <c r="AA27" s="28">
        <v>1</v>
      </c>
      <c r="AB27" s="28"/>
      <c r="AC27" s="28"/>
      <c r="AD27" s="28"/>
      <c r="AE27" s="28"/>
      <c r="AF27" s="28"/>
      <c r="AG27" s="28"/>
      <c r="AH27" s="28">
        <v>25</v>
      </c>
      <c r="AI27" s="28">
        <v>0</v>
      </c>
      <c r="AJ27" s="28">
        <v>0</v>
      </c>
      <c r="AK27" s="28">
        <v>0</v>
      </c>
      <c r="AL27" s="28">
        <v>0</v>
      </c>
      <c r="AM27" s="28">
        <v>0</v>
      </c>
      <c r="AN27" s="28">
        <v>25</v>
      </c>
      <c r="AO27" s="28"/>
      <c r="AP27" s="28"/>
      <c r="AQ27" s="28"/>
      <c r="AR27" s="28"/>
      <c r="AS27" s="28"/>
      <c r="AT27" s="28"/>
      <c r="AU27" s="28"/>
      <c r="AV27" s="28"/>
      <c r="AW27" s="28"/>
      <c r="AX27" s="28"/>
      <c r="AY27" s="28"/>
      <c r="AZ27" s="28"/>
      <c r="BA27" s="121"/>
      <c r="BB27" s="121"/>
      <c r="BC27" s="121"/>
      <c r="BD27" s="121"/>
      <c r="BE27" s="121"/>
      <c r="BF27" s="121"/>
      <c r="BG27" s="121"/>
      <c r="BH27" s="121"/>
      <c r="BI27" s="122"/>
      <c r="BJ27" s="122">
        <v>0</v>
      </c>
      <c r="BK27" s="122">
        <v>0</v>
      </c>
      <c r="BL27" s="122">
        <v>0</v>
      </c>
      <c r="BM27" s="122">
        <v>0</v>
      </c>
      <c r="BN27" s="122">
        <v>0</v>
      </c>
      <c r="BO27" s="122">
        <v>0</v>
      </c>
      <c r="BP27" s="122">
        <v>0</v>
      </c>
      <c r="BQ27" s="122">
        <v>0</v>
      </c>
      <c r="BR27" s="122">
        <v>0</v>
      </c>
      <c r="BS27" s="122">
        <v>0</v>
      </c>
      <c r="BT27" s="122">
        <v>0</v>
      </c>
      <c r="BU27" s="122">
        <v>0</v>
      </c>
      <c r="BV27" s="122">
        <v>0</v>
      </c>
      <c r="BW27" s="122">
        <v>0</v>
      </c>
      <c r="BX27" s="122">
        <v>0</v>
      </c>
      <c r="BY27" s="122">
        <f t="shared" si="0"/>
        <v>0</v>
      </c>
      <c r="BZ27" s="122">
        <f t="shared" si="0"/>
        <v>0</v>
      </c>
      <c r="CA27" s="122">
        <v>5000000</v>
      </c>
      <c r="CB27" s="122">
        <v>0</v>
      </c>
      <c r="CC27" s="122">
        <v>0</v>
      </c>
      <c r="CD27" s="122">
        <v>0</v>
      </c>
      <c r="CE27" s="122">
        <v>0</v>
      </c>
      <c r="CF27" s="122">
        <v>0</v>
      </c>
      <c r="CG27" s="122">
        <v>0</v>
      </c>
      <c r="CH27" s="122">
        <v>0</v>
      </c>
      <c r="CI27" s="122">
        <v>0</v>
      </c>
      <c r="CJ27" s="122">
        <v>0</v>
      </c>
      <c r="CK27" s="122">
        <v>0</v>
      </c>
      <c r="CL27" s="122">
        <v>0</v>
      </c>
      <c r="CM27" s="122">
        <v>0</v>
      </c>
      <c r="CN27" s="122">
        <v>0</v>
      </c>
      <c r="CO27" s="122">
        <v>0</v>
      </c>
      <c r="CP27" s="122">
        <v>0</v>
      </c>
      <c r="CQ27" s="122">
        <f t="shared" si="1"/>
        <v>5000000</v>
      </c>
      <c r="CR27" s="122">
        <f t="shared" si="1"/>
        <v>0</v>
      </c>
      <c r="CS27" s="121"/>
      <c r="CT27" s="121"/>
      <c r="CU27" s="121"/>
      <c r="CV27" s="121"/>
      <c r="CW27" s="121"/>
      <c r="CX27" s="121"/>
      <c r="CY27" s="121"/>
      <c r="CZ27" s="121"/>
      <c r="DA27" s="121"/>
      <c r="DB27" s="121"/>
      <c r="DC27" s="121"/>
      <c r="DD27" s="121"/>
      <c r="DE27" s="121"/>
      <c r="DF27" s="121"/>
      <c r="DG27" s="28"/>
      <c r="DH27" s="28"/>
      <c r="DI27" s="28"/>
      <c r="DJ27" s="28"/>
      <c r="DK27" s="28"/>
      <c r="DL27" s="28"/>
      <c r="DM27" s="28"/>
      <c r="DN27" s="28"/>
    </row>
    <row r="28" spans="1:118" s="30" customFormat="1" ht="48">
      <c r="A28" s="391"/>
      <c r="B28" s="391"/>
      <c r="C28" s="391"/>
      <c r="D28" s="391"/>
      <c r="E28" s="391"/>
      <c r="F28" s="391"/>
      <c r="G28" s="391"/>
      <c r="H28" s="391"/>
      <c r="I28" s="391"/>
      <c r="J28" s="391"/>
      <c r="K28" s="391"/>
      <c r="L28" s="391"/>
      <c r="M28" s="391"/>
      <c r="N28" s="391"/>
      <c r="O28" s="391"/>
      <c r="P28" s="391"/>
      <c r="Q28" s="391"/>
      <c r="R28" s="391"/>
      <c r="S28" s="391"/>
      <c r="T28" s="391"/>
      <c r="U28" s="391"/>
      <c r="V28" s="391"/>
      <c r="W28" s="28" t="s">
        <v>453</v>
      </c>
      <c r="X28" s="28" t="s">
        <v>454</v>
      </c>
      <c r="Y28" s="28"/>
      <c r="Z28" s="28"/>
      <c r="AA28" s="28">
        <v>1</v>
      </c>
      <c r="AB28" s="28"/>
      <c r="AC28" s="28"/>
      <c r="AD28" s="28"/>
      <c r="AE28" s="28"/>
      <c r="AF28" s="28"/>
      <c r="AG28" s="28"/>
      <c r="AH28" s="28">
        <v>25</v>
      </c>
      <c r="AI28" s="28">
        <v>0</v>
      </c>
      <c r="AJ28" s="28">
        <v>0</v>
      </c>
      <c r="AK28" s="28">
        <v>5</v>
      </c>
      <c r="AL28" s="28">
        <v>0</v>
      </c>
      <c r="AM28" s="28">
        <v>5</v>
      </c>
      <c r="AN28" s="28">
        <v>25</v>
      </c>
      <c r="AO28" s="28"/>
      <c r="AP28" s="28"/>
      <c r="AQ28" s="28"/>
      <c r="AR28" s="28"/>
      <c r="AS28" s="28"/>
      <c r="AT28" s="28"/>
      <c r="AU28" s="28"/>
      <c r="AV28" s="28"/>
      <c r="AW28" s="28"/>
      <c r="AX28" s="28"/>
      <c r="AY28" s="28"/>
      <c r="AZ28" s="28"/>
      <c r="BA28" s="121"/>
      <c r="BB28" s="121"/>
      <c r="BC28" s="121"/>
      <c r="BD28" s="121"/>
      <c r="BE28" s="121"/>
      <c r="BF28" s="121"/>
      <c r="BG28" s="121"/>
      <c r="BH28" s="121"/>
      <c r="BI28" s="122"/>
      <c r="BJ28" s="122">
        <v>0</v>
      </c>
      <c r="BK28" s="122">
        <v>0</v>
      </c>
      <c r="BL28" s="122">
        <v>0</v>
      </c>
      <c r="BM28" s="122">
        <v>0</v>
      </c>
      <c r="BN28" s="122">
        <v>0</v>
      </c>
      <c r="BO28" s="122">
        <v>0</v>
      </c>
      <c r="BP28" s="122">
        <v>0</v>
      </c>
      <c r="BQ28" s="122">
        <v>0</v>
      </c>
      <c r="BR28" s="122">
        <v>0</v>
      </c>
      <c r="BS28" s="122">
        <v>0</v>
      </c>
      <c r="BT28" s="122">
        <v>0</v>
      </c>
      <c r="BU28" s="122">
        <v>0</v>
      </c>
      <c r="BV28" s="122">
        <v>0</v>
      </c>
      <c r="BW28" s="122">
        <v>74501000</v>
      </c>
      <c r="BX28" s="122">
        <v>74501000</v>
      </c>
      <c r="BY28" s="122">
        <f t="shared" si="0"/>
        <v>74501000</v>
      </c>
      <c r="BZ28" s="122">
        <f t="shared" si="0"/>
        <v>74501000</v>
      </c>
      <c r="CA28" s="122">
        <v>0</v>
      </c>
      <c r="CB28" s="122">
        <v>0</v>
      </c>
      <c r="CC28" s="122">
        <v>0</v>
      </c>
      <c r="CD28" s="122">
        <v>0</v>
      </c>
      <c r="CE28" s="122">
        <v>0</v>
      </c>
      <c r="CF28" s="122">
        <v>0</v>
      </c>
      <c r="CG28" s="122">
        <v>0</v>
      </c>
      <c r="CH28" s="122">
        <v>0</v>
      </c>
      <c r="CI28" s="122">
        <v>0</v>
      </c>
      <c r="CJ28" s="122">
        <v>0</v>
      </c>
      <c r="CK28" s="122">
        <v>0</v>
      </c>
      <c r="CL28" s="122">
        <v>0</v>
      </c>
      <c r="CM28" s="122">
        <v>0</v>
      </c>
      <c r="CN28" s="122">
        <v>0</v>
      </c>
      <c r="CO28" s="122">
        <v>20000000</v>
      </c>
      <c r="CP28" s="122">
        <v>0</v>
      </c>
      <c r="CQ28" s="122">
        <f t="shared" si="1"/>
        <v>20000000</v>
      </c>
      <c r="CR28" s="122">
        <f t="shared" si="1"/>
        <v>0</v>
      </c>
      <c r="CS28" s="121"/>
      <c r="CT28" s="121"/>
      <c r="CU28" s="121"/>
      <c r="CV28" s="121"/>
      <c r="CW28" s="121"/>
      <c r="CX28" s="121"/>
      <c r="CY28" s="121"/>
      <c r="CZ28" s="121"/>
      <c r="DA28" s="121"/>
      <c r="DB28" s="121"/>
      <c r="DC28" s="121"/>
      <c r="DD28" s="121"/>
      <c r="DE28" s="121"/>
      <c r="DF28" s="121"/>
      <c r="DG28" s="28"/>
      <c r="DH28" s="28"/>
      <c r="DI28" s="28"/>
      <c r="DJ28" s="28"/>
      <c r="DK28" s="28"/>
      <c r="DL28" s="28"/>
      <c r="DM28" s="28"/>
      <c r="DN28" s="28"/>
    </row>
    <row r="29" spans="1:118" s="30" customFormat="1" ht="36">
      <c r="A29" s="391"/>
      <c r="B29" s="391"/>
      <c r="C29" s="391"/>
      <c r="D29" s="391"/>
      <c r="E29" s="391"/>
      <c r="F29" s="391"/>
      <c r="G29" s="391"/>
      <c r="H29" s="391"/>
      <c r="I29" s="391"/>
      <c r="J29" s="391"/>
      <c r="K29" s="391"/>
      <c r="L29" s="391"/>
      <c r="M29" s="391"/>
      <c r="N29" s="391"/>
      <c r="O29" s="391"/>
      <c r="P29" s="391"/>
      <c r="Q29" s="391"/>
      <c r="R29" s="391"/>
      <c r="S29" s="391"/>
      <c r="T29" s="391"/>
      <c r="U29" s="391"/>
      <c r="V29" s="391" t="s">
        <v>445</v>
      </c>
      <c r="W29" s="28" t="s">
        <v>455</v>
      </c>
      <c r="X29" s="28" t="s">
        <v>456</v>
      </c>
      <c r="Y29" s="28"/>
      <c r="Z29" s="28" t="s">
        <v>457</v>
      </c>
      <c r="AA29" s="28">
        <v>1</v>
      </c>
      <c r="AB29" s="28"/>
      <c r="AC29" s="28"/>
      <c r="AD29" s="28"/>
      <c r="AE29" s="28"/>
      <c r="AF29" s="28"/>
      <c r="AG29" s="28"/>
      <c r="AH29" s="28">
        <v>25</v>
      </c>
      <c r="AI29" s="28">
        <v>0</v>
      </c>
      <c r="AJ29" s="28">
        <v>0</v>
      </c>
      <c r="AK29" s="28">
        <v>0</v>
      </c>
      <c r="AL29" s="28">
        <v>0</v>
      </c>
      <c r="AM29" s="28">
        <v>0</v>
      </c>
      <c r="AN29" s="28">
        <v>25</v>
      </c>
      <c r="AO29" s="28"/>
      <c r="AP29" s="28"/>
      <c r="AQ29" s="28"/>
      <c r="AR29" s="28"/>
      <c r="AS29" s="28"/>
      <c r="AT29" s="28"/>
      <c r="AU29" s="28"/>
      <c r="AV29" s="28"/>
      <c r="AW29" s="28"/>
      <c r="AX29" s="28"/>
      <c r="AY29" s="28"/>
      <c r="AZ29" s="28"/>
      <c r="BA29" s="121"/>
      <c r="BB29" s="121"/>
      <c r="BC29" s="121"/>
      <c r="BD29" s="121"/>
      <c r="BE29" s="121"/>
      <c r="BF29" s="121"/>
      <c r="BG29" s="121"/>
      <c r="BH29" s="121"/>
      <c r="BI29" s="122"/>
      <c r="BJ29" s="122">
        <v>0</v>
      </c>
      <c r="BK29" s="122">
        <v>0</v>
      </c>
      <c r="BL29" s="122">
        <v>0</v>
      </c>
      <c r="BM29" s="122">
        <v>0</v>
      </c>
      <c r="BN29" s="122">
        <v>0</v>
      </c>
      <c r="BO29" s="122">
        <v>0</v>
      </c>
      <c r="BP29" s="122">
        <v>0</v>
      </c>
      <c r="BQ29" s="122">
        <v>0</v>
      </c>
      <c r="BR29" s="122">
        <v>0</v>
      </c>
      <c r="BS29" s="122">
        <v>0</v>
      </c>
      <c r="BT29" s="122">
        <v>0</v>
      </c>
      <c r="BU29" s="122">
        <v>0</v>
      </c>
      <c r="BV29" s="122">
        <v>0</v>
      </c>
      <c r="BW29" s="122">
        <v>0</v>
      </c>
      <c r="BX29" s="122">
        <v>0</v>
      </c>
      <c r="BY29" s="122">
        <f t="shared" si="0"/>
        <v>0</v>
      </c>
      <c r="BZ29" s="122">
        <f t="shared" si="0"/>
        <v>0</v>
      </c>
      <c r="CA29" s="122">
        <v>5000000</v>
      </c>
      <c r="CB29" s="122">
        <v>0</v>
      </c>
      <c r="CC29" s="122">
        <v>0</v>
      </c>
      <c r="CD29" s="122">
        <v>0</v>
      </c>
      <c r="CE29" s="122">
        <v>0</v>
      </c>
      <c r="CF29" s="122">
        <v>0</v>
      </c>
      <c r="CG29" s="122">
        <v>0</v>
      </c>
      <c r="CH29" s="122">
        <v>0</v>
      </c>
      <c r="CI29" s="122">
        <v>0</v>
      </c>
      <c r="CJ29" s="122">
        <v>0</v>
      </c>
      <c r="CK29" s="122">
        <v>0</v>
      </c>
      <c r="CL29" s="122">
        <v>0</v>
      </c>
      <c r="CM29" s="122">
        <v>0</v>
      </c>
      <c r="CN29" s="122">
        <v>0</v>
      </c>
      <c r="CO29" s="122">
        <v>15000000</v>
      </c>
      <c r="CP29" s="122">
        <v>0</v>
      </c>
      <c r="CQ29" s="122">
        <f t="shared" si="1"/>
        <v>20000000</v>
      </c>
      <c r="CR29" s="122">
        <f t="shared" si="1"/>
        <v>0</v>
      </c>
      <c r="CS29" s="121"/>
      <c r="CT29" s="121"/>
      <c r="CU29" s="121"/>
      <c r="CV29" s="121"/>
      <c r="CW29" s="121"/>
      <c r="CX29" s="121"/>
      <c r="CY29" s="121"/>
      <c r="CZ29" s="121"/>
      <c r="DA29" s="121"/>
      <c r="DB29" s="121"/>
      <c r="DC29" s="121"/>
      <c r="DD29" s="121"/>
      <c r="DE29" s="121"/>
      <c r="DF29" s="121"/>
      <c r="DG29" s="28"/>
      <c r="DH29" s="28"/>
      <c r="DI29" s="28"/>
      <c r="DJ29" s="28"/>
      <c r="DK29" s="28"/>
      <c r="DL29" s="28"/>
      <c r="DM29" s="28"/>
      <c r="DN29" s="28"/>
    </row>
    <row r="30" spans="1:118" s="30" customFormat="1" ht="36">
      <c r="A30" s="391" t="s">
        <v>458</v>
      </c>
      <c r="B30" s="391" t="s">
        <v>459</v>
      </c>
      <c r="C30" s="391"/>
      <c r="D30" s="391" t="s">
        <v>460</v>
      </c>
      <c r="E30" s="391" t="s">
        <v>461</v>
      </c>
      <c r="F30" s="391"/>
      <c r="G30" s="391"/>
      <c r="H30" s="391"/>
      <c r="I30" s="391"/>
      <c r="J30" s="391"/>
      <c r="K30" s="391"/>
      <c r="L30" s="391"/>
      <c r="M30" s="391"/>
      <c r="N30" s="391"/>
      <c r="O30" s="391"/>
      <c r="P30" s="391"/>
      <c r="Q30" s="391"/>
      <c r="R30" s="391"/>
      <c r="S30" s="391"/>
      <c r="T30" s="391"/>
      <c r="U30" s="391"/>
      <c r="V30" s="391"/>
      <c r="W30" s="28" t="s">
        <v>462</v>
      </c>
      <c r="X30" s="28" t="s">
        <v>463</v>
      </c>
      <c r="Y30" s="28"/>
      <c r="Z30" s="28"/>
      <c r="AA30" s="28">
        <v>1</v>
      </c>
      <c r="AB30" s="28"/>
      <c r="AC30" s="28"/>
      <c r="AD30" s="28"/>
      <c r="AE30" s="28"/>
      <c r="AF30" s="28"/>
      <c r="AG30" s="28"/>
      <c r="AH30" s="28">
        <v>25</v>
      </c>
      <c r="AI30" s="28">
        <v>0</v>
      </c>
      <c r="AJ30" s="28">
        <v>0</v>
      </c>
      <c r="AK30" s="28">
        <v>0</v>
      </c>
      <c r="AL30" s="28">
        <v>0</v>
      </c>
      <c r="AM30" s="28">
        <v>0</v>
      </c>
      <c r="AN30" s="28">
        <v>25</v>
      </c>
      <c r="AO30" s="28"/>
      <c r="AP30" s="28"/>
      <c r="AQ30" s="28"/>
      <c r="AR30" s="28"/>
      <c r="AS30" s="28"/>
      <c r="AT30" s="28"/>
      <c r="AU30" s="28"/>
      <c r="AV30" s="28"/>
      <c r="AW30" s="28"/>
      <c r="AX30" s="28"/>
      <c r="AY30" s="28"/>
      <c r="AZ30" s="28"/>
      <c r="BA30" s="121"/>
      <c r="BB30" s="121"/>
      <c r="BC30" s="121"/>
      <c r="BD30" s="121"/>
      <c r="BE30" s="121"/>
      <c r="BF30" s="121"/>
      <c r="BG30" s="121"/>
      <c r="BH30" s="121"/>
      <c r="BI30" s="122">
        <v>0</v>
      </c>
      <c r="BJ30" s="122">
        <v>0</v>
      </c>
      <c r="BK30" s="122">
        <v>0</v>
      </c>
      <c r="BL30" s="122">
        <v>0</v>
      </c>
      <c r="BM30" s="122">
        <v>0</v>
      </c>
      <c r="BN30" s="122">
        <v>0</v>
      </c>
      <c r="BO30" s="122">
        <v>0</v>
      </c>
      <c r="BP30" s="122">
        <v>0</v>
      </c>
      <c r="BQ30" s="122">
        <v>0</v>
      </c>
      <c r="BR30" s="122">
        <v>0</v>
      </c>
      <c r="BS30" s="122">
        <v>0</v>
      </c>
      <c r="BT30" s="122">
        <v>0</v>
      </c>
      <c r="BU30" s="122">
        <v>0</v>
      </c>
      <c r="BV30" s="122">
        <v>0</v>
      </c>
      <c r="BW30" s="122">
        <v>0</v>
      </c>
      <c r="BX30" s="122">
        <v>0</v>
      </c>
      <c r="BY30" s="122">
        <f t="shared" si="0"/>
        <v>0</v>
      </c>
      <c r="BZ30" s="122">
        <f t="shared" si="0"/>
        <v>0</v>
      </c>
      <c r="CA30" s="122">
        <v>0</v>
      </c>
      <c r="CB30" s="122">
        <v>0</v>
      </c>
      <c r="CC30" s="122">
        <v>0</v>
      </c>
      <c r="CD30" s="122">
        <v>0</v>
      </c>
      <c r="CE30" s="122">
        <v>0</v>
      </c>
      <c r="CF30" s="122">
        <v>0</v>
      </c>
      <c r="CG30" s="122">
        <v>0</v>
      </c>
      <c r="CH30" s="122">
        <v>0</v>
      </c>
      <c r="CI30" s="122">
        <v>0</v>
      </c>
      <c r="CJ30" s="122">
        <v>0</v>
      </c>
      <c r="CK30" s="122">
        <v>0</v>
      </c>
      <c r="CL30" s="122">
        <v>0</v>
      </c>
      <c r="CM30" s="122">
        <v>0</v>
      </c>
      <c r="CN30" s="122">
        <v>0</v>
      </c>
      <c r="CO30" s="122">
        <v>18000000</v>
      </c>
      <c r="CP30" s="122">
        <v>0</v>
      </c>
      <c r="CQ30" s="122">
        <f t="shared" si="1"/>
        <v>18000000</v>
      </c>
      <c r="CR30" s="122">
        <f t="shared" si="1"/>
        <v>0</v>
      </c>
      <c r="CS30" s="121"/>
      <c r="CT30" s="121"/>
      <c r="CU30" s="121"/>
      <c r="CV30" s="121"/>
      <c r="CW30" s="121"/>
      <c r="CX30" s="121"/>
      <c r="CY30" s="121"/>
      <c r="CZ30" s="121"/>
      <c r="DA30" s="121"/>
      <c r="DB30" s="121"/>
      <c r="DC30" s="121"/>
      <c r="DD30" s="121"/>
      <c r="DE30" s="121"/>
      <c r="DF30" s="121"/>
      <c r="DG30" s="28"/>
      <c r="DH30" s="28"/>
      <c r="DI30" s="28"/>
      <c r="DJ30" s="28"/>
      <c r="DK30" s="28"/>
      <c r="DL30" s="28"/>
      <c r="DM30" s="28"/>
      <c r="DN30" s="28"/>
    </row>
    <row r="31" spans="1:118" s="30" customFormat="1" ht="72">
      <c r="A31" s="391"/>
      <c r="B31" s="391"/>
      <c r="C31" s="391"/>
      <c r="D31" s="391"/>
      <c r="E31" s="391"/>
      <c r="F31" s="391"/>
      <c r="G31" s="391"/>
      <c r="H31" s="391"/>
      <c r="I31" s="391"/>
      <c r="J31" s="391"/>
      <c r="K31" s="391"/>
      <c r="L31" s="391"/>
      <c r="M31" s="391"/>
      <c r="N31" s="391"/>
      <c r="O31" s="391"/>
      <c r="P31" s="391"/>
      <c r="Q31" s="391"/>
      <c r="R31" s="391"/>
      <c r="S31" s="391"/>
      <c r="T31" s="391"/>
      <c r="U31" s="391"/>
      <c r="V31" s="28" t="s">
        <v>464</v>
      </c>
      <c r="W31" s="28" t="s">
        <v>465</v>
      </c>
      <c r="X31" s="28" t="s">
        <v>466</v>
      </c>
      <c r="Y31" s="28"/>
      <c r="Z31" s="28">
        <v>0</v>
      </c>
      <c r="AA31" s="28">
        <v>1</v>
      </c>
      <c r="AB31" s="28"/>
      <c r="AC31" s="28"/>
      <c r="AD31" s="28"/>
      <c r="AE31" s="28"/>
      <c r="AF31" s="28"/>
      <c r="AG31" s="28"/>
      <c r="AH31" s="28">
        <v>25</v>
      </c>
      <c r="AI31" s="28">
        <v>0</v>
      </c>
      <c r="AJ31" s="28">
        <v>0</v>
      </c>
      <c r="AK31" s="28">
        <v>0</v>
      </c>
      <c r="AL31" s="28">
        <v>0</v>
      </c>
      <c r="AM31" s="28">
        <v>0</v>
      </c>
      <c r="AN31" s="28">
        <v>25</v>
      </c>
      <c r="AO31" s="28"/>
      <c r="AP31" s="28"/>
      <c r="AQ31" s="28"/>
      <c r="AR31" s="28"/>
      <c r="AS31" s="28"/>
      <c r="AT31" s="28"/>
      <c r="AU31" s="28"/>
      <c r="AV31" s="28"/>
      <c r="AW31" s="28"/>
      <c r="AX31" s="28"/>
      <c r="AY31" s="28"/>
      <c r="AZ31" s="28"/>
      <c r="BA31" s="121"/>
      <c r="BB31" s="121"/>
      <c r="BC31" s="121"/>
      <c r="BD31" s="121"/>
      <c r="BE31" s="121"/>
      <c r="BF31" s="121"/>
      <c r="BG31" s="121"/>
      <c r="BH31" s="121"/>
      <c r="BI31" s="122">
        <v>0</v>
      </c>
      <c r="BJ31" s="122">
        <v>0</v>
      </c>
      <c r="BK31" s="122">
        <v>0</v>
      </c>
      <c r="BL31" s="122">
        <v>0</v>
      </c>
      <c r="BM31" s="122">
        <v>0</v>
      </c>
      <c r="BN31" s="122">
        <v>0</v>
      </c>
      <c r="BO31" s="122">
        <v>0</v>
      </c>
      <c r="BP31" s="122">
        <v>0</v>
      </c>
      <c r="BQ31" s="122">
        <v>0</v>
      </c>
      <c r="BR31" s="122">
        <v>0</v>
      </c>
      <c r="BS31" s="122">
        <v>0</v>
      </c>
      <c r="BT31" s="122">
        <v>0</v>
      </c>
      <c r="BU31" s="122">
        <v>0</v>
      </c>
      <c r="BV31" s="122">
        <v>0</v>
      </c>
      <c r="BW31" s="122">
        <v>0</v>
      </c>
      <c r="BX31" s="122">
        <v>0</v>
      </c>
      <c r="BY31" s="122">
        <f t="shared" si="0"/>
        <v>0</v>
      </c>
      <c r="BZ31" s="122">
        <f t="shared" si="0"/>
        <v>0</v>
      </c>
      <c r="CA31" s="122">
        <v>0</v>
      </c>
      <c r="CB31" s="122">
        <v>0</v>
      </c>
      <c r="CC31" s="122">
        <v>0</v>
      </c>
      <c r="CD31" s="122">
        <v>0</v>
      </c>
      <c r="CE31" s="122">
        <v>0</v>
      </c>
      <c r="CF31" s="122">
        <v>0</v>
      </c>
      <c r="CG31" s="122">
        <v>0</v>
      </c>
      <c r="CH31" s="122">
        <v>0</v>
      </c>
      <c r="CI31" s="122">
        <v>0</v>
      </c>
      <c r="CJ31" s="122">
        <v>0</v>
      </c>
      <c r="CK31" s="122">
        <v>0</v>
      </c>
      <c r="CL31" s="122">
        <v>0</v>
      </c>
      <c r="CM31" s="122">
        <v>0</v>
      </c>
      <c r="CN31" s="122">
        <v>0</v>
      </c>
      <c r="CO31" s="122">
        <v>15000000</v>
      </c>
      <c r="CP31" s="122">
        <v>0</v>
      </c>
      <c r="CQ31" s="122">
        <f t="shared" si="1"/>
        <v>15000000</v>
      </c>
      <c r="CR31" s="122">
        <f t="shared" si="1"/>
        <v>0</v>
      </c>
      <c r="CS31" s="121"/>
      <c r="CT31" s="121"/>
      <c r="CU31" s="121"/>
      <c r="CV31" s="121"/>
      <c r="CW31" s="121"/>
      <c r="CX31" s="121"/>
      <c r="CY31" s="121"/>
      <c r="CZ31" s="121"/>
      <c r="DA31" s="121"/>
      <c r="DB31" s="121"/>
      <c r="DC31" s="121"/>
      <c r="DD31" s="121"/>
      <c r="DE31" s="121"/>
      <c r="DF31" s="121"/>
      <c r="DG31" s="28"/>
      <c r="DH31" s="28"/>
      <c r="DI31" s="28"/>
      <c r="DJ31" s="28"/>
      <c r="DK31" s="28"/>
      <c r="DL31" s="28"/>
      <c r="DM31" s="28"/>
      <c r="DN31" s="28"/>
    </row>
    <row r="32" spans="1:118" s="30" customFormat="1" ht="24">
      <c r="A32" s="391"/>
      <c r="B32" s="391"/>
      <c r="C32" s="391"/>
      <c r="D32" s="391"/>
      <c r="E32" s="391"/>
      <c r="F32" s="391"/>
      <c r="G32" s="391"/>
      <c r="H32" s="391"/>
      <c r="I32" s="391"/>
      <c r="J32" s="391"/>
      <c r="K32" s="391"/>
      <c r="L32" s="391"/>
      <c r="M32" s="391"/>
      <c r="N32" s="391"/>
      <c r="O32" s="391"/>
      <c r="P32" s="391"/>
      <c r="Q32" s="391"/>
      <c r="R32" s="391"/>
      <c r="S32" s="391"/>
      <c r="T32" s="391"/>
      <c r="U32" s="391"/>
      <c r="V32" s="28"/>
      <c r="W32" s="28" t="s">
        <v>467</v>
      </c>
      <c r="X32" s="28" t="s">
        <v>468</v>
      </c>
      <c r="Y32" s="28"/>
      <c r="Z32" s="28">
        <v>100</v>
      </c>
      <c r="AA32" s="28">
        <v>1</v>
      </c>
      <c r="AB32" s="28"/>
      <c r="AC32" s="28"/>
      <c r="AD32" s="28"/>
      <c r="AE32" s="28"/>
      <c r="AF32" s="28"/>
      <c r="AG32" s="28"/>
      <c r="AH32" s="28">
        <v>25</v>
      </c>
      <c r="AI32" s="28">
        <v>6</v>
      </c>
      <c r="AJ32" s="28">
        <v>6</v>
      </c>
      <c r="AK32" s="28">
        <v>6</v>
      </c>
      <c r="AL32" s="28">
        <v>7</v>
      </c>
      <c r="AM32" s="28">
        <v>25</v>
      </c>
      <c r="AN32" s="28">
        <v>25</v>
      </c>
      <c r="AO32" s="28"/>
      <c r="AP32" s="28"/>
      <c r="AQ32" s="28"/>
      <c r="AR32" s="28"/>
      <c r="AS32" s="28"/>
      <c r="AT32" s="28"/>
      <c r="AU32" s="28"/>
      <c r="AV32" s="28"/>
      <c r="AW32" s="28"/>
      <c r="AX32" s="28"/>
      <c r="AY32" s="28"/>
      <c r="AZ32" s="28"/>
      <c r="BA32" s="121"/>
      <c r="BB32" s="121"/>
      <c r="BC32" s="121"/>
      <c r="BD32" s="121"/>
      <c r="BE32" s="121"/>
      <c r="BF32" s="121"/>
      <c r="BG32" s="121"/>
      <c r="BH32" s="121"/>
      <c r="BI32" s="122">
        <v>0</v>
      </c>
      <c r="BJ32" s="122">
        <v>0</v>
      </c>
      <c r="BK32" s="122">
        <v>37892876</v>
      </c>
      <c r="BL32" s="122">
        <v>37892876</v>
      </c>
      <c r="BM32" s="122">
        <v>0</v>
      </c>
      <c r="BN32" s="122">
        <v>0</v>
      </c>
      <c r="BO32" s="122">
        <v>0</v>
      </c>
      <c r="BP32" s="122">
        <v>0</v>
      </c>
      <c r="BQ32" s="122">
        <v>0</v>
      </c>
      <c r="BR32" s="122">
        <v>0</v>
      </c>
      <c r="BS32" s="122">
        <v>0</v>
      </c>
      <c r="BT32" s="122">
        <v>0</v>
      </c>
      <c r="BU32" s="122">
        <v>0</v>
      </c>
      <c r="BV32" s="122">
        <v>0</v>
      </c>
      <c r="BW32" s="122">
        <v>8174274.77</v>
      </c>
      <c r="BX32" s="122">
        <v>8174274.77</v>
      </c>
      <c r="BY32" s="122">
        <f t="shared" si="0"/>
        <v>46067150.769999996</v>
      </c>
      <c r="BZ32" s="122">
        <f t="shared" si="0"/>
        <v>46067150.769999996</v>
      </c>
      <c r="CA32" s="122">
        <v>0</v>
      </c>
      <c r="CB32" s="122">
        <v>0</v>
      </c>
      <c r="CC32" s="122">
        <v>35859114</v>
      </c>
      <c r="CD32" s="122">
        <v>0</v>
      </c>
      <c r="CE32" s="122">
        <v>0</v>
      </c>
      <c r="CF32" s="122">
        <v>0</v>
      </c>
      <c r="CG32" s="122">
        <v>0</v>
      </c>
      <c r="CH32" s="122">
        <v>0</v>
      </c>
      <c r="CI32" s="122">
        <v>0</v>
      </c>
      <c r="CJ32" s="122">
        <v>0</v>
      </c>
      <c r="CK32" s="122">
        <v>0</v>
      </c>
      <c r="CL32" s="122">
        <v>0</v>
      </c>
      <c r="CM32" s="122">
        <v>0</v>
      </c>
      <c r="CN32" s="122">
        <v>0</v>
      </c>
      <c r="CO32" s="122">
        <v>14849820</v>
      </c>
      <c r="CP32" s="122">
        <v>0</v>
      </c>
      <c r="CQ32" s="122">
        <f t="shared" si="1"/>
        <v>50708934</v>
      </c>
      <c r="CR32" s="122">
        <f t="shared" si="1"/>
        <v>0</v>
      </c>
      <c r="CS32" s="121"/>
      <c r="CT32" s="121"/>
      <c r="CU32" s="121"/>
      <c r="CV32" s="121"/>
      <c r="CW32" s="121"/>
      <c r="CX32" s="121"/>
      <c r="CY32" s="121"/>
      <c r="CZ32" s="121"/>
      <c r="DA32" s="121"/>
      <c r="DB32" s="121"/>
      <c r="DC32" s="121"/>
      <c r="DD32" s="121"/>
      <c r="DE32" s="121"/>
      <c r="DF32" s="121"/>
      <c r="DG32" s="28"/>
      <c r="DH32" s="28"/>
      <c r="DI32" s="28"/>
      <c r="DJ32" s="28"/>
      <c r="DK32" s="28"/>
      <c r="DL32" s="28"/>
      <c r="DM32" s="28"/>
      <c r="DN32" s="28"/>
    </row>
    <row r="33" spans="1:118" s="30" customFormat="1" ht="24">
      <c r="A33" s="391"/>
      <c r="B33" s="391"/>
      <c r="C33" s="391"/>
      <c r="D33" s="391"/>
      <c r="E33" s="391"/>
      <c r="F33" s="391"/>
      <c r="G33" s="391"/>
      <c r="H33" s="391"/>
      <c r="I33" s="391"/>
      <c r="J33" s="391"/>
      <c r="K33" s="391"/>
      <c r="L33" s="391"/>
      <c r="M33" s="391"/>
      <c r="N33" s="391"/>
      <c r="O33" s="391"/>
      <c r="P33" s="391"/>
      <c r="Q33" s="391"/>
      <c r="R33" s="391"/>
      <c r="S33" s="391"/>
      <c r="T33" s="391"/>
      <c r="U33" s="391"/>
      <c r="V33" s="28" t="s">
        <v>469</v>
      </c>
      <c r="W33" s="28" t="s">
        <v>470</v>
      </c>
      <c r="X33" s="28" t="s">
        <v>471</v>
      </c>
      <c r="Y33" s="28"/>
      <c r="Z33" s="28">
        <v>0</v>
      </c>
      <c r="AA33" s="28">
        <v>1</v>
      </c>
      <c r="AB33" s="28"/>
      <c r="AC33" s="28"/>
      <c r="AD33" s="28"/>
      <c r="AE33" s="28"/>
      <c r="AF33" s="28"/>
      <c r="AG33" s="28"/>
      <c r="AH33" s="28">
        <v>25</v>
      </c>
      <c r="AI33" s="28">
        <v>0</v>
      </c>
      <c r="AJ33" s="28">
        <v>0</v>
      </c>
      <c r="AK33" s="28">
        <v>0</v>
      </c>
      <c r="AL33" s="28">
        <v>0</v>
      </c>
      <c r="AM33" s="28">
        <v>0</v>
      </c>
      <c r="AN33" s="28">
        <v>25</v>
      </c>
      <c r="AO33" s="28"/>
      <c r="AP33" s="28"/>
      <c r="AQ33" s="28"/>
      <c r="AR33" s="28"/>
      <c r="AS33" s="28"/>
      <c r="AT33" s="28"/>
      <c r="AU33" s="28"/>
      <c r="AV33" s="28"/>
      <c r="AW33" s="28"/>
      <c r="AX33" s="28"/>
      <c r="AY33" s="28"/>
      <c r="AZ33" s="28"/>
      <c r="BA33" s="121"/>
      <c r="BB33" s="121"/>
      <c r="BC33" s="121"/>
      <c r="BD33" s="121"/>
      <c r="BE33" s="121"/>
      <c r="BF33" s="121"/>
      <c r="BG33" s="121"/>
      <c r="BH33" s="121"/>
      <c r="BI33" s="122">
        <v>0</v>
      </c>
      <c r="BJ33" s="122">
        <v>0</v>
      </c>
      <c r="BK33" s="122">
        <v>0</v>
      </c>
      <c r="BL33" s="122">
        <v>0</v>
      </c>
      <c r="BM33" s="122">
        <v>0</v>
      </c>
      <c r="BN33" s="122">
        <v>0</v>
      </c>
      <c r="BO33" s="122">
        <v>0</v>
      </c>
      <c r="BP33" s="122">
        <v>0</v>
      </c>
      <c r="BQ33" s="122">
        <v>0</v>
      </c>
      <c r="BR33" s="122">
        <v>0</v>
      </c>
      <c r="BS33" s="122">
        <v>0</v>
      </c>
      <c r="BT33" s="122">
        <v>0</v>
      </c>
      <c r="BU33" s="122">
        <v>0</v>
      </c>
      <c r="BV33" s="122">
        <v>0</v>
      </c>
      <c r="BW33" s="122">
        <v>0</v>
      </c>
      <c r="BX33" s="122">
        <v>0</v>
      </c>
      <c r="BY33" s="122">
        <f t="shared" si="0"/>
        <v>0</v>
      </c>
      <c r="BZ33" s="122">
        <f t="shared" si="0"/>
        <v>0</v>
      </c>
      <c r="CA33" s="122">
        <v>0</v>
      </c>
      <c r="CB33" s="122">
        <v>0</v>
      </c>
      <c r="CC33" s="122">
        <v>0</v>
      </c>
      <c r="CD33" s="122">
        <v>0</v>
      </c>
      <c r="CE33" s="122">
        <v>0</v>
      </c>
      <c r="CF33" s="122">
        <v>0</v>
      </c>
      <c r="CG33" s="122">
        <v>0</v>
      </c>
      <c r="CH33" s="122">
        <v>0</v>
      </c>
      <c r="CI33" s="122">
        <v>0</v>
      </c>
      <c r="CJ33" s="122">
        <v>0</v>
      </c>
      <c r="CK33" s="122">
        <v>0</v>
      </c>
      <c r="CL33" s="122">
        <v>0</v>
      </c>
      <c r="CM33" s="122">
        <v>0</v>
      </c>
      <c r="CN33" s="122">
        <v>0</v>
      </c>
      <c r="CO33" s="122">
        <v>8000000</v>
      </c>
      <c r="CP33" s="122">
        <v>0</v>
      </c>
      <c r="CQ33" s="122">
        <f t="shared" si="1"/>
        <v>8000000</v>
      </c>
      <c r="CR33" s="122">
        <f t="shared" si="1"/>
        <v>0</v>
      </c>
      <c r="CS33" s="121"/>
      <c r="CT33" s="121"/>
      <c r="CU33" s="121"/>
      <c r="CV33" s="121"/>
      <c r="CW33" s="121"/>
      <c r="CX33" s="121"/>
      <c r="CY33" s="121"/>
      <c r="CZ33" s="121"/>
      <c r="DA33" s="121"/>
      <c r="DB33" s="121"/>
      <c r="DC33" s="121"/>
      <c r="DD33" s="121"/>
      <c r="DE33" s="121"/>
      <c r="DF33" s="121"/>
      <c r="DG33" s="28"/>
      <c r="DH33" s="28"/>
      <c r="DI33" s="28"/>
      <c r="DJ33" s="28"/>
      <c r="DK33" s="28"/>
      <c r="DL33" s="28"/>
      <c r="DM33" s="28"/>
      <c r="DN33" s="28"/>
    </row>
    <row r="34" spans="1:118" s="30" customFormat="1" ht="12" customHeight="1">
      <c r="A34" s="391" t="s">
        <v>472</v>
      </c>
      <c r="B34" s="391" t="s">
        <v>473</v>
      </c>
      <c r="C34" s="391"/>
      <c r="D34" s="392">
        <v>0</v>
      </c>
      <c r="E34" s="391" t="s">
        <v>474</v>
      </c>
      <c r="F34" s="391"/>
      <c r="G34" s="391"/>
      <c r="H34" s="391"/>
      <c r="I34" s="391"/>
      <c r="J34" s="391"/>
      <c r="K34" s="391"/>
      <c r="L34" s="391"/>
      <c r="M34" s="391"/>
      <c r="N34" s="391"/>
      <c r="O34" s="391"/>
      <c r="P34" s="391"/>
      <c r="Q34" s="391"/>
      <c r="R34" s="391"/>
      <c r="S34" s="391"/>
      <c r="T34" s="391"/>
      <c r="U34" s="391"/>
      <c r="V34" s="391" t="s">
        <v>475</v>
      </c>
      <c r="W34" s="28" t="s">
        <v>476</v>
      </c>
      <c r="X34" s="28" t="s">
        <v>477</v>
      </c>
      <c r="Y34" s="28"/>
      <c r="Z34" s="28">
        <v>1</v>
      </c>
      <c r="AA34" s="28">
        <v>1</v>
      </c>
      <c r="AB34" s="28"/>
      <c r="AC34" s="28"/>
      <c r="AD34" s="28"/>
      <c r="AE34" s="28"/>
      <c r="AF34" s="28"/>
      <c r="AG34" s="28"/>
      <c r="AH34" s="28">
        <v>25</v>
      </c>
      <c r="AI34" s="28">
        <v>0</v>
      </c>
      <c r="AJ34" s="28">
        <v>0</v>
      </c>
      <c r="AK34" s="28">
        <v>10</v>
      </c>
      <c r="AL34" s="28">
        <v>5</v>
      </c>
      <c r="AM34" s="28">
        <v>15</v>
      </c>
      <c r="AN34" s="28">
        <v>25</v>
      </c>
      <c r="AO34" s="28"/>
      <c r="AP34" s="28"/>
      <c r="AQ34" s="28"/>
      <c r="AR34" s="28"/>
      <c r="AS34" s="28"/>
      <c r="AT34" s="28"/>
      <c r="AU34" s="28"/>
      <c r="AV34" s="28"/>
      <c r="AW34" s="28"/>
      <c r="AX34" s="28"/>
      <c r="AY34" s="28"/>
      <c r="AZ34" s="28"/>
      <c r="BA34" s="121"/>
      <c r="BB34" s="121"/>
      <c r="BC34" s="121"/>
      <c r="BD34" s="121"/>
      <c r="BE34" s="121"/>
      <c r="BF34" s="121"/>
      <c r="BG34" s="121"/>
      <c r="BH34" s="121"/>
      <c r="BI34" s="122">
        <v>0</v>
      </c>
      <c r="BJ34" s="122">
        <v>0</v>
      </c>
      <c r="BK34" s="122">
        <v>0</v>
      </c>
      <c r="BL34" s="122">
        <v>0</v>
      </c>
      <c r="BM34" s="122">
        <v>0</v>
      </c>
      <c r="BN34" s="122">
        <v>0</v>
      </c>
      <c r="BO34" s="122">
        <v>0</v>
      </c>
      <c r="BP34" s="122">
        <v>0</v>
      </c>
      <c r="BQ34" s="122">
        <v>0</v>
      </c>
      <c r="BR34" s="122">
        <v>0</v>
      </c>
      <c r="BS34" s="122">
        <v>0</v>
      </c>
      <c r="BT34" s="122">
        <v>0</v>
      </c>
      <c r="BU34" s="122">
        <v>0</v>
      </c>
      <c r="BV34" s="122">
        <v>0</v>
      </c>
      <c r="BW34" s="122">
        <v>0</v>
      </c>
      <c r="BX34" s="122">
        <v>0</v>
      </c>
      <c r="BY34" s="122">
        <f t="shared" si="0"/>
        <v>0</v>
      </c>
      <c r="BZ34" s="122">
        <f t="shared" si="0"/>
        <v>0</v>
      </c>
      <c r="CA34" s="122">
        <v>0</v>
      </c>
      <c r="CB34" s="122">
        <v>0</v>
      </c>
      <c r="CC34" s="122">
        <v>0</v>
      </c>
      <c r="CD34" s="122">
        <v>0</v>
      </c>
      <c r="CE34" s="122">
        <v>0</v>
      </c>
      <c r="CF34" s="122">
        <v>0</v>
      </c>
      <c r="CG34" s="122">
        <v>0</v>
      </c>
      <c r="CH34" s="122">
        <v>0</v>
      </c>
      <c r="CI34" s="122">
        <v>0</v>
      </c>
      <c r="CJ34" s="122">
        <v>0</v>
      </c>
      <c r="CK34" s="122">
        <v>0</v>
      </c>
      <c r="CL34" s="122">
        <v>0</v>
      </c>
      <c r="CM34" s="122">
        <v>0</v>
      </c>
      <c r="CN34" s="122">
        <v>0</v>
      </c>
      <c r="CO34" s="122">
        <v>2000000</v>
      </c>
      <c r="CP34" s="122">
        <v>0</v>
      </c>
      <c r="CQ34" s="122">
        <f t="shared" si="1"/>
        <v>2000000</v>
      </c>
      <c r="CR34" s="122">
        <f t="shared" si="1"/>
        <v>0</v>
      </c>
      <c r="CS34" s="121"/>
      <c r="CT34" s="121"/>
      <c r="CU34" s="121"/>
      <c r="CV34" s="121"/>
      <c r="CW34" s="121"/>
      <c r="CX34" s="121"/>
      <c r="CY34" s="121"/>
      <c r="CZ34" s="121"/>
      <c r="DA34" s="121"/>
      <c r="DB34" s="121"/>
      <c r="DC34" s="121"/>
      <c r="DD34" s="121"/>
      <c r="DE34" s="121"/>
      <c r="DF34" s="121"/>
      <c r="DG34" s="28"/>
      <c r="DH34" s="28"/>
      <c r="DI34" s="28"/>
      <c r="DJ34" s="28"/>
      <c r="DK34" s="28"/>
      <c r="DL34" s="28"/>
      <c r="DM34" s="28"/>
      <c r="DN34" s="28"/>
    </row>
    <row r="35" spans="1:118" s="30" customFormat="1" ht="48">
      <c r="A35" s="391"/>
      <c r="B35" s="391"/>
      <c r="C35" s="391"/>
      <c r="D35" s="392"/>
      <c r="E35" s="391"/>
      <c r="F35" s="391"/>
      <c r="G35" s="391"/>
      <c r="H35" s="391"/>
      <c r="I35" s="391"/>
      <c r="J35" s="391"/>
      <c r="K35" s="391"/>
      <c r="L35" s="391"/>
      <c r="M35" s="391"/>
      <c r="N35" s="391"/>
      <c r="O35" s="391"/>
      <c r="P35" s="391"/>
      <c r="Q35" s="391"/>
      <c r="R35" s="391"/>
      <c r="S35" s="391"/>
      <c r="T35" s="391"/>
      <c r="U35" s="391"/>
      <c r="V35" s="391"/>
      <c r="W35" s="28" t="s">
        <v>478</v>
      </c>
      <c r="X35" s="28" t="s">
        <v>479</v>
      </c>
      <c r="Y35" s="28"/>
      <c r="Z35" s="28">
        <v>0</v>
      </c>
      <c r="AA35" s="28">
        <v>1</v>
      </c>
      <c r="AB35" s="28"/>
      <c r="AC35" s="28"/>
      <c r="AD35" s="28"/>
      <c r="AE35" s="28"/>
      <c r="AF35" s="28"/>
      <c r="AG35" s="28"/>
      <c r="AH35" s="28">
        <v>25</v>
      </c>
      <c r="AI35" s="28">
        <v>10</v>
      </c>
      <c r="AJ35" s="28">
        <v>10</v>
      </c>
      <c r="AK35" s="28">
        <v>10</v>
      </c>
      <c r="AL35" s="28">
        <v>5</v>
      </c>
      <c r="AM35" s="28">
        <v>35</v>
      </c>
      <c r="AN35" s="28">
        <v>25</v>
      </c>
      <c r="AO35" s="28"/>
      <c r="AP35" s="28"/>
      <c r="AQ35" s="28"/>
      <c r="AR35" s="28"/>
      <c r="AS35" s="28"/>
      <c r="AT35" s="28"/>
      <c r="AU35" s="28"/>
      <c r="AV35" s="28"/>
      <c r="AW35" s="28"/>
      <c r="AX35" s="28"/>
      <c r="AY35" s="28"/>
      <c r="AZ35" s="28"/>
      <c r="BA35" s="121"/>
      <c r="BB35" s="121"/>
      <c r="BC35" s="121"/>
      <c r="BD35" s="121"/>
      <c r="BE35" s="121"/>
      <c r="BF35" s="121"/>
      <c r="BG35" s="121"/>
      <c r="BH35" s="121"/>
      <c r="BI35" s="122">
        <v>0</v>
      </c>
      <c r="BJ35" s="122">
        <v>0</v>
      </c>
      <c r="BK35" s="122">
        <v>0</v>
      </c>
      <c r="BL35" s="122">
        <v>0</v>
      </c>
      <c r="BM35" s="122">
        <v>0</v>
      </c>
      <c r="BN35" s="122">
        <v>0</v>
      </c>
      <c r="BO35" s="122">
        <v>0</v>
      </c>
      <c r="BP35" s="122">
        <v>0</v>
      </c>
      <c r="BQ35" s="122">
        <v>0</v>
      </c>
      <c r="BR35" s="122">
        <v>0</v>
      </c>
      <c r="BS35" s="122">
        <v>0</v>
      </c>
      <c r="BT35" s="122">
        <v>0</v>
      </c>
      <c r="BU35" s="122">
        <v>0</v>
      </c>
      <c r="BV35" s="122">
        <v>0</v>
      </c>
      <c r="BW35" s="122">
        <v>0</v>
      </c>
      <c r="BX35" s="122">
        <v>0</v>
      </c>
      <c r="BY35" s="122">
        <f t="shared" si="0"/>
        <v>0</v>
      </c>
      <c r="BZ35" s="122">
        <f t="shared" si="0"/>
        <v>0</v>
      </c>
      <c r="CA35" s="122">
        <v>0</v>
      </c>
      <c r="CB35" s="122">
        <v>0</v>
      </c>
      <c r="CC35" s="122">
        <v>0</v>
      </c>
      <c r="CD35" s="122">
        <v>0</v>
      </c>
      <c r="CE35" s="122">
        <v>0</v>
      </c>
      <c r="CF35" s="122">
        <v>0</v>
      </c>
      <c r="CG35" s="122">
        <v>0</v>
      </c>
      <c r="CH35" s="122">
        <v>0</v>
      </c>
      <c r="CI35" s="122">
        <v>0</v>
      </c>
      <c r="CJ35" s="122">
        <v>0</v>
      </c>
      <c r="CK35" s="122">
        <v>0</v>
      </c>
      <c r="CL35" s="122">
        <v>0</v>
      </c>
      <c r="CM35" s="122">
        <v>0</v>
      </c>
      <c r="CN35" s="122">
        <v>0</v>
      </c>
      <c r="CO35" s="122">
        <v>2000170</v>
      </c>
      <c r="CP35" s="122">
        <v>0</v>
      </c>
      <c r="CQ35" s="122">
        <f t="shared" si="1"/>
        <v>2000170</v>
      </c>
      <c r="CR35" s="122">
        <f t="shared" si="1"/>
        <v>0</v>
      </c>
      <c r="CS35" s="121"/>
      <c r="CT35" s="121"/>
      <c r="CU35" s="121"/>
      <c r="CV35" s="121"/>
      <c r="CW35" s="121"/>
      <c r="CX35" s="121"/>
      <c r="CY35" s="121"/>
      <c r="CZ35" s="121"/>
      <c r="DA35" s="121"/>
      <c r="DB35" s="121"/>
      <c r="DC35" s="121"/>
      <c r="DD35" s="121"/>
      <c r="DE35" s="121"/>
      <c r="DF35" s="121"/>
      <c r="DG35" s="28"/>
      <c r="DH35" s="28"/>
      <c r="DI35" s="28"/>
      <c r="DJ35" s="28"/>
      <c r="DK35" s="28"/>
      <c r="DL35" s="28"/>
      <c r="DM35" s="28"/>
      <c r="DN35" s="28"/>
    </row>
    <row r="36" spans="1:118" s="30" customFormat="1" ht="48">
      <c r="A36" s="391"/>
      <c r="B36" s="391"/>
      <c r="C36" s="391"/>
      <c r="D36" s="392"/>
      <c r="E36" s="391"/>
      <c r="F36" s="391"/>
      <c r="G36" s="391"/>
      <c r="H36" s="391"/>
      <c r="I36" s="391"/>
      <c r="J36" s="391"/>
      <c r="K36" s="391"/>
      <c r="L36" s="391"/>
      <c r="M36" s="391"/>
      <c r="N36" s="391"/>
      <c r="O36" s="391"/>
      <c r="P36" s="391"/>
      <c r="Q36" s="391"/>
      <c r="R36" s="391"/>
      <c r="S36" s="391"/>
      <c r="T36" s="391"/>
      <c r="U36" s="391"/>
      <c r="V36" s="391"/>
      <c r="W36" s="28" t="s">
        <v>480</v>
      </c>
      <c r="X36" s="28" t="s">
        <v>481</v>
      </c>
      <c r="Y36" s="28"/>
      <c r="Z36" s="28">
        <v>0</v>
      </c>
      <c r="AA36" s="28">
        <v>1</v>
      </c>
      <c r="AB36" s="28"/>
      <c r="AC36" s="28"/>
      <c r="AD36" s="28"/>
      <c r="AE36" s="28"/>
      <c r="AF36" s="28"/>
      <c r="AG36" s="28"/>
      <c r="AH36" s="28">
        <v>25</v>
      </c>
      <c r="AI36" s="28">
        <v>0</v>
      </c>
      <c r="AJ36" s="28">
        <v>0</v>
      </c>
      <c r="AK36" s="28">
        <v>5</v>
      </c>
      <c r="AL36" s="28">
        <v>5</v>
      </c>
      <c r="AM36" s="28">
        <v>10</v>
      </c>
      <c r="AN36" s="28">
        <v>25</v>
      </c>
      <c r="AO36" s="28"/>
      <c r="AP36" s="28"/>
      <c r="AQ36" s="28"/>
      <c r="AR36" s="28"/>
      <c r="AS36" s="28"/>
      <c r="AT36" s="28"/>
      <c r="AU36" s="28"/>
      <c r="AV36" s="28"/>
      <c r="AW36" s="28"/>
      <c r="AX36" s="28"/>
      <c r="AY36" s="28"/>
      <c r="AZ36" s="28"/>
      <c r="BA36" s="121"/>
      <c r="BB36" s="121"/>
      <c r="BC36" s="121"/>
      <c r="BD36" s="121"/>
      <c r="BE36" s="121"/>
      <c r="BF36" s="121"/>
      <c r="BG36" s="121"/>
      <c r="BH36" s="121"/>
      <c r="BI36" s="122">
        <v>10960000</v>
      </c>
      <c r="BJ36" s="122">
        <v>10960000</v>
      </c>
      <c r="BK36" s="122">
        <v>0</v>
      </c>
      <c r="BL36" s="122">
        <v>0</v>
      </c>
      <c r="BM36" s="122">
        <v>0</v>
      </c>
      <c r="BN36" s="122">
        <v>0</v>
      </c>
      <c r="BO36" s="122">
        <v>0</v>
      </c>
      <c r="BP36" s="122">
        <v>0</v>
      </c>
      <c r="BQ36" s="122">
        <v>0</v>
      </c>
      <c r="BR36" s="122">
        <v>0</v>
      </c>
      <c r="BS36" s="122">
        <v>0</v>
      </c>
      <c r="BT36" s="122">
        <v>0</v>
      </c>
      <c r="BU36" s="122">
        <v>0</v>
      </c>
      <c r="BV36" s="122">
        <v>0</v>
      </c>
      <c r="BW36" s="122">
        <v>0</v>
      </c>
      <c r="BX36" s="122">
        <v>0</v>
      </c>
      <c r="BY36" s="122">
        <f t="shared" si="0"/>
        <v>10960000</v>
      </c>
      <c r="BZ36" s="122">
        <f t="shared" si="0"/>
        <v>10960000</v>
      </c>
      <c r="CA36" s="122">
        <v>0</v>
      </c>
      <c r="CB36" s="122">
        <v>0</v>
      </c>
      <c r="CC36" s="122">
        <v>0</v>
      </c>
      <c r="CD36" s="122">
        <v>0</v>
      </c>
      <c r="CE36" s="122">
        <v>0</v>
      </c>
      <c r="CF36" s="122">
        <v>0</v>
      </c>
      <c r="CG36" s="122">
        <v>0</v>
      </c>
      <c r="CH36" s="122">
        <v>0</v>
      </c>
      <c r="CI36" s="122">
        <v>0</v>
      </c>
      <c r="CJ36" s="122">
        <v>0</v>
      </c>
      <c r="CK36" s="122">
        <v>0</v>
      </c>
      <c r="CL36" s="122">
        <v>0</v>
      </c>
      <c r="CM36" s="122">
        <v>0</v>
      </c>
      <c r="CN36" s="122">
        <v>0</v>
      </c>
      <c r="CO36" s="122">
        <v>1000000</v>
      </c>
      <c r="CP36" s="122">
        <v>0</v>
      </c>
      <c r="CQ36" s="122">
        <f t="shared" si="1"/>
        <v>1000000</v>
      </c>
      <c r="CR36" s="122">
        <f t="shared" si="1"/>
        <v>0</v>
      </c>
      <c r="CS36" s="121"/>
      <c r="CT36" s="121"/>
      <c r="CU36" s="121"/>
      <c r="CV36" s="121"/>
      <c r="CW36" s="121"/>
      <c r="CX36" s="121"/>
      <c r="CY36" s="121"/>
      <c r="CZ36" s="121"/>
      <c r="DA36" s="121"/>
      <c r="DB36" s="121"/>
      <c r="DC36" s="121"/>
      <c r="DD36" s="121"/>
      <c r="DE36" s="121"/>
      <c r="DF36" s="121"/>
      <c r="DG36" s="28"/>
      <c r="DH36" s="28"/>
      <c r="DI36" s="28"/>
      <c r="DJ36" s="28"/>
      <c r="DK36" s="28"/>
      <c r="DL36" s="28"/>
      <c r="DM36" s="28"/>
      <c r="DN36" s="28"/>
    </row>
    <row r="37" spans="1:118" s="30" customFormat="1" ht="24">
      <c r="A37" s="391"/>
      <c r="B37" s="391"/>
      <c r="C37" s="391"/>
      <c r="D37" s="392"/>
      <c r="E37" s="391"/>
      <c r="F37" s="391"/>
      <c r="G37" s="391"/>
      <c r="H37" s="391"/>
      <c r="I37" s="391"/>
      <c r="J37" s="391"/>
      <c r="K37" s="391"/>
      <c r="L37" s="391"/>
      <c r="M37" s="391"/>
      <c r="N37" s="391"/>
      <c r="O37" s="391"/>
      <c r="P37" s="391"/>
      <c r="Q37" s="391"/>
      <c r="R37" s="391"/>
      <c r="S37" s="391"/>
      <c r="T37" s="391"/>
      <c r="U37" s="391"/>
      <c r="V37" s="28" t="s">
        <v>482</v>
      </c>
      <c r="W37" s="28" t="s">
        <v>483</v>
      </c>
      <c r="X37" s="28" t="s">
        <v>484</v>
      </c>
      <c r="Y37" s="28"/>
      <c r="Z37" s="28">
        <v>0</v>
      </c>
      <c r="AA37" s="28">
        <v>1</v>
      </c>
      <c r="AB37" s="28"/>
      <c r="AC37" s="28"/>
      <c r="AD37" s="28"/>
      <c r="AE37" s="28"/>
      <c r="AF37" s="28"/>
      <c r="AG37" s="28"/>
      <c r="AH37" s="28">
        <v>25</v>
      </c>
      <c r="AI37" s="28">
        <v>0</v>
      </c>
      <c r="AJ37" s="28">
        <v>0</v>
      </c>
      <c r="AK37" s="28">
        <v>5</v>
      </c>
      <c r="AL37" s="28">
        <v>5</v>
      </c>
      <c r="AM37" s="28">
        <v>10</v>
      </c>
      <c r="AN37" s="28">
        <v>25</v>
      </c>
      <c r="AO37" s="28"/>
      <c r="AP37" s="28"/>
      <c r="AQ37" s="28"/>
      <c r="AR37" s="28"/>
      <c r="AS37" s="28"/>
      <c r="AT37" s="28"/>
      <c r="AU37" s="28"/>
      <c r="AV37" s="28"/>
      <c r="AW37" s="28"/>
      <c r="AX37" s="28"/>
      <c r="AY37" s="28"/>
      <c r="AZ37" s="28"/>
      <c r="BA37" s="121"/>
      <c r="BB37" s="121"/>
      <c r="BC37" s="121"/>
      <c r="BD37" s="121"/>
      <c r="BE37" s="121"/>
      <c r="BF37" s="121"/>
      <c r="BG37" s="121"/>
      <c r="BH37" s="121"/>
      <c r="BI37" s="122">
        <v>10000000</v>
      </c>
      <c r="BJ37" s="122">
        <v>10000000</v>
      </c>
      <c r="BK37" s="122">
        <v>0</v>
      </c>
      <c r="BL37" s="122">
        <v>0</v>
      </c>
      <c r="BM37" s="122">
        <v>0</v>
      </c>
      <c r="BN37" s="122">
        <v>0</v>
      </c>
      <c r="BO37" s="122">
        <v>0</v>
      </c>
      <c r="BP37" s="122">
        <v>0</v>
      </c>
      <c r="BQ37" s="122">
        <v>0</v>
      </c>
      <c r="BR37" s="122">
        <v>0</v>
      </c>
      <c r="BS37" s="122">
        <v>0</v>
      </c>
      <c r="BT37" s="122">
        <v>0</v>
      </c>
      <c r="BU37" s="122">
        <v>0</v>
      </c>
      <c r="BV37" s="122">
        <v>0</v>
      </c>
      <c r="BW37" s="122">
        <v>0</v>
      </c>
      <c r="BX37" s="122">
        <v>0</v>
      </c>
      <c r="BY37" s="122">
        <f t="shared" si="0"/>
        <v>10000000</v>
      </c>
      <c r="BZ37" s="122">
        <f t="shared" si="0"/>
        <v>10000000</v>
      </c>
      <c r="CA37" s="122">
        <v>0</v>
      </c>
      <c r="CB37" s="122">
        <v>0</v>
      </c>
      <c r="CC37" s="122">
        <v>0</v>
      </c>
      <c r="CD37" s="122">
        <v>0</v>
      </c>
      <c r="CE37" s="122">
        <v>0</v>
      </c>
      <c r="CF37" s="122">
        <v>0</v>
      </c>
      <c r="CG37" s="122">
        <v>0</v>
      </c>
      <c r="CH37" s="122">
        <v>0</v>
      </c>
      <c r="CI37" s="122">
        <v>0</v>
      </c>
      <c r="CJ37" s="122">
        <v>0</v>
      </c>
      <c r="CK37" s="122">
        <v>0</v>
      </c>
      <c r="CL37" s="122">
        <v>0</v>
      </c>
      <c r="CM37" s="122">
        <v>0</v>
      </c>
      <c r="CN37" s="122">
        <v>0</v>
      </c>
      <c r="CO37" s="122">
        <v>2000000</v>
      </c>
      <c r="CP37" s="122">
        <v>0</v>
      </c>
      <c r="CQ37" s="122">
        <f t="shared" si="1"/>
        <v>2000000</v>
      </c>
      <c r="CR37" s="122">
        <f t="shared" si="1"/>
        <v>0</v>
      </c>
      <c r="CS37" s="121"/>
      <c r="CT37" s="121"/>
      <c r="CU37" s="121"/>
      <c r="CV37" s="121"/>
      <c r="CW37" s="121"/>
      <c r="CX37" s="121"/>
      <c r="CY37" s="121"/>
      <c r="CZ37" s="121"/>
      <c r="DA37" s="121"/>
      <c r="DB37" s="121"/>
      <c r="DC37" s="121"/>
      <c r="DD37" s="121"/>
      <c r="DE37" s="121"/>
      <c r="DF37" s="121"/>
      <c r="DG37" s="28"/>
      <c r="DH37" s="28"/>
      <c r="DI37" s="28"/>
      <c r="DJ37" s="28"/>
      <c r="DK37" s="28"/>
      <c r="DL37" s="28"/>
      <c r="DM37" s="28"/>
      <c r="DN37" s="28"/>
    </row>
    <row r="38" spans="1:118" s="30" customFormat="1" ht="24">
      <c r="A38" s="391"/>
      <c r="B38" s="391"/>
      <c r="C38" s="391"/>
      <c r="D38" s="392"/>
      <c r="E38" s="391"/>
      <c r="F38" s="391"/>
      <c r="G38" s="391"/>
      <c r="H38" s="391"/>
      <c r="I38" s="391"/>
      <c r="J38" s="391"/>
      <c r="K38" s="391"/>
      <c r="L38" s="391"/>
      <c r="M38" s="391"/>
      <c r="N38" s="391"/>
      <c r="O38" s="391"/>
      <c r="P38" s="391"/>
      <c r="Q38" s="391"/>
      <c r="R38" s="391"/>
      <c r="S38" s="391"/>
      <c r="T38" s="391"/>
      <c r="U38" s="391"/>
      <c r="V38" s="28"/>
      <c r="W38" s="28" t="s">
        <v>485</v>
      </c>
      <c r="X38" s="28" t="s">
        <v>486</v>
      </c>
      <c r="Y38" s="28"/>
      <c r="Z38" s="28">
        <v>0</v>
      </c>
      <c r="AA38" s="28">
        <v>1</v>
      </c>
      <c r="AB38" s="28"/>
      <c r="AC38" s="28"/>
      <c r="AD38" s="28"/>
      <c r="AE38" s="28"/>
      <c r="AF38" s="28"/>
      <c r="AG38" s="28"/>
      <c r="AH38" s="28">
        <v>25</v>
      </c>
      <c r="AI38" s="28">
        <v>6</v>
      </c>
      <c r="AJ38" s="28">
        <v>6</v>
      </c>
      <c r="AK38" s="28">
        <v>6</v>
      </c>
      <c r="AL38" s="28">
        <v>7</v>
      </c>
      <c r="AM38" s="28">
        <v>25</v>
      </c>
      <c r="AN38" s="28">
        <v>25</v>
      </c>
      <c r="AO38" s="28"/>
      <c r="AP38" s="28"/>
      <c r="AQ38" s="28"/>
      <c r="AR38" s="28"/>
      <c r="AS38" s="28"/>
      <c r="AT38" s="28"/>
      <c r="AU38" s="28"/>
      <c r="AV38" s="28"/>
      <c r="AW38" s="28"/>
      <c r="AX38" s="28"/>
      <c r="AY38" s="28"/>
      <c r="AZ38" s="28"/>
      <c r="BA38" s="121"/>
      <c r="BB38" s="121"/>
      <c r="BC38" s="121"/>
      <c r="BD38" s="121"/>
      <c r="BE38" s="121"/>
      <c r="BF38" s="121"/>
      <c r="BG38" s="121"/>
      <c r="BH38" s="121"/>
      <c r="BI38" s="122">
        <v>0</v>
      </c>
      <c r="BJ38" s="122">
        <v>0</v>
      </c>
      <c r="BK38" s="122">
        <v>56839315</v>
      </c>
      <c r="BL38" s="122">
        <v>56839315</v>
      </c>
      <c r="BM38" s="122">
        <v>0</v>
      </c>
      <c r="BN38" s="122">
        <v>0</v>
      </c>
      <c r="BO38" s="122">
        <v>0</v>
      </c>
      <c r="BP38" s="122">
        <v>0</v>
      </c>
      <c r="BQ38" s="122">
        <v>0</v>
      </c>
      <c r="BR38" s="122">
        <v>0</v>
      </c>
      <c r="BS38" s="122">
        <v>0</v>
      </c>
      <c r="BT38" s="122">
        <v>0</v>
      </c>
      <c r="BU38" s="122">
        <v>0</v>
      </c>
      <c r="BV38" s="122">
        <v>0</v>
      </c>
      <c r="BW38" s="122">
        <v>12904602.13</v>
      </c>
      <c r="BX38" s="122">
        <v>12904602.13</v>
      </c>
      <c r="BY38" s="122">
        <f t="shared" si="0"/>
        <v>69743917.13</v>
      </c>
      <c r="BZ38" s="122">
        <f t="shared" si="0"/>
        <v>69743917.13</v>
      </c>
      <c r="CA38" s="122">
        <v>0</v>
      </c>
      <c r="CB38" s="122">
        <v>0</v>
      </c>
      <c r="CC38" s="122">
        <v>55975270</v>
      </c>
      <c r="CD38" s="122">
        <v>0</v>
      </c>
      <c r="CE38" s="122">
        <v>0</v>
      </c>
      <c r="CF38" s="122">
        <v>0</v>
      </c>
      <c r="CG38" s="122">
        <v>0</v>
      </c>
      <c r="CH38" s="122">
        <v>0</v>
      </c>
      <c r="CI38" s="122">
        <v>0</v>
      </c>
      <c r="CJ38" s="122">
        <v>0</v>
      </c>
      <c r="CK38" s="122">
        <v>0</v>
      </c>
      <c r="CL38" s="122">
        <v>0</v>
      </c>
      <c r="CM38" s="122">
        <v>0</v>
      </c>
      <c r="CN38" s="122">
        <v>0</v>
      </c>
      <c r="CO38" s="122">
        <v>24524730</v>
      </c>
      <c r="CP38" s="122">
        <v>0</v>
      </c>
      <c r="CQ38" s="122">
        <f t="shared" si="1"/>
        <v>80500000</v>
      </c>
      <c r="CR38" s="122">
        <f t="shared" si="1"/>
        <v>0</v>
      </c>
      <c r="CS38" s="121"/>
      <c r="CT38" s="121"/>
      <c r="CU38" s="121"/>
      <c r="CV38" s="121"/>
      <c r="CW38" s="121"/>
      <c r="CX38" s="121"/>
      <c r="CY38" s="121"/>
      <c r="CZ38" s="121"/>
      <c r="DA38" s="121"/>
      <c r="DB38" s="121"/>
      <c r="DC38" s="121"/>
      <c r="DD38" s="121"/>
      <c r="DE38" s="121"/>
      <c r="DF38" s="121"/>
      <c r="DG38" s="28"/>
      <c r="DH38" s="28"/>
      <c r="DI38" s="28"/>
      <c r="DJ38" s="28"/>
      <c r="DK38" s="28"/>
      <c r="DL38" s="28"/>
      <c r="DM38" s="28"/>
      <c r="DN38" s="28"/>
    </row>
    <row r="39" spans="1:118" s="30" customFormat="1" ht="36">
      <c r="A39" s="391"/>
      <c r="B39" s="391"/>
      <c r="C39" s="391"/>
      <c r="D39" s="392"/>
      <c r="E39" s="391"/>
      <c r="F39" s="391"/>
      <c r="G39" s="391"/>
      <c r="H39" s="391"/>
      <c r="I39" s="391"/>
      <c r="J39" s="391"/>
      <c r="K39" s="391"/>
      <c r="L39" s="391"/>
      <c r="M39" s="391"/>
      <c r="N39" s="391"/>
      <c r="O39" s="391"/>
      <c r="P39" s="391"/>
      <c r="Q39" s="391"/>
      <c r="R39" s="391"/>
      <c r="S39" s="391"/>
      <c r="T39" s="391"/>
      <c r="U39" s="391"/>
      <c r="V39" s="28" t="s">
        <v>487</v>
      </c>
      <c r="W39" s="28" t="s">
        <v>488</v>
      </c>
      <c r="X39" s="28" t="s">
        <v>489</v>
      </c>
      <c r="Y39" s="28"/>
      <c r="Z39" s="28">
        <v>0</v>
      </c>
      <c r="AA39" s="28">
        <v>1</v>
      </c>
      <c r="AB39" s="28"/>
      <c r="AC39" s="28"/>
      <c r="AD39" s="28"/>
      <c r="AE39" s="28"/>
      <c r="AF39" s="28"/>
      <c r="AG39" s="28"/>
      <c r="AH39" s="28">
        <v>25</v>
      </c>
      <c r="AI39" s="28">
        <v>0</v>
      </c>
      <c r="AJ39" s="28">
        <v>0</v>
      </c>
      <c r="AK39" s="28">
        <v>0</v>
      </c>
      <c r="AL39" s="28">
        <v>0</v>
      </c>
      <c r="AM39" s="28">
        <v>0</v>
      </c>
      <c r="AN39" s="28">
        <v>25</v>
      </c>
      <c r="AO39" s="28"/>
      <c r="AP39" s="28"/>
      <c r="AQ39" s="28"/>
      <c r="AR39" s="28"/>
      <c r="AS39" s="28"/>
      <c r="AT39" s="28"/>
      <c r="AU39" s="28"/>
      <c r="AV39" s="28"/>
      <c r="AW39" s="28"/>
      <c r="AX39" s="28"/>
      <c r="AY39" s="28"/>
      <c r="AZ39" s="28"/>
      <c r="BA39" s="121"/>
      <c r="BB39" s="121"/>
      <c r="BC39" s="121"/>
      <c r="BD39" s="121"/>
      <c r="BE39" s="121"/>
      <c r="BF39" s="121"/>
      <c r="BG39" s="121"/>
      <c r="BH39" s="121"/>
      <c r="BI39" s="122">
        <v>0</v>
      </c>
      <c r="BJ39" s="122">
        <v>0</v>
      </c>
      <c r="BK39" s="122">
        <v>0</v>
      </c>
      <c r="BL39" s="122">
        <v>0</v>
      </c>
      <c r="BM39" s="122">
        <v>0</v>
      </c>
      <c r="BN39" s="122">
        <v>0</v>
      </c>
      <c r="BO39" s="122">
        <v>0</v>
      </c>
      <c r="BP39" s="122">
        <v>0</v>
      </c>
      <c r="BQ39" s="122">
        <v>0</v>
      </c>
      <c r="BR39" s="122">
        <v>0</v>
      </c>
      <c r="BS39" s="122">
        <v>0</v>
      </c>
      <c r="BT39" s="122">
        <v>0</v>
      </c>
      <c r="BU39" s="122">
        <v>0</v>
      </c>
      <c r="BV39" s="122">
        <v>0</v>
      </c>
      <c r="BW39" s="122">
        <v>0</v>
      </c>
      <c r="BX39" s="122">
        <v>0</v>
      </c>
      <c r="BY39" s="122">
        <f t="shared" si="0"/>
        <v>0</v>
      </c>
      <c r="BZ39" s="122">
        <f t="shared" si="0"/>
        <v>0</v>
      </c>
      <c r="CA39" s="122">
        <v>0</v>
      </c>
      <c r="CB39" s="122">
        <v>0</v>
      </c>
      <c r="CC39" s="122">
        <v>0</v>
      </c>
      <c r="CD39" s="122">
        <v>0</v>
      </c>
      <c r="CE39" s="122">
        <v>0</v>
      </c>
      <c r="CF39" s="122">
        <v>0</v>
      </c>
      <c r="CG39" s="122">
        <v>0</v>
      </c>
      <c r="CH39" s="122">
        <v>0</v>
      </c>
      <c r="CI39" s="122">
        <v>0</v>
      </c>
      <c r="CJ39" s="122">
        <v>0</v>
      </c>
      <c r="CK39" s="122">
        <v>0</v>
      </c>
      <c r="CL39" s="122">
        <v>0</v>
      </c>
      <c r="CM39" s="122">
        <v>0</v>
      </c>
      <c r="CN39" s="122">
        <v>0</v>
      </c>
      <c r="CO39" s="122">
        <v>20877000</v>
      </c>
      <c r="CP39" s="122">
        <v>0</v>
      </c>
      <c r="CQ39" s="122">
        <f t="shared" si="1"/>
        <v>20877000</v>
      </c>
      <c r="CR39" s="122">
        <f t="shared" si="1"/>
        <v>0</v>
      </c>
      <c r="CS39" s="121"/>
      <c r="CT39" s="121"/>
      <c r="CU39" s="121"/>
      <c r="CV39" s="121"/>
      <c r="CW39" s="121"/>
      <c r="CX39" s="121"/>
      <c r="CY39" s="121"/>
      <c r="CZ39" s="121"/>
      <c r="DA39" s="121"/>
      <c r="DB39" s="121"/>
      <c r="DC39" s="121"/>
      <c r="DD39" s="121"/>
      <c r="DE39" s="121"/>
      <c r="DF39" s="121"/>
      <c r="DG39" s="28"/>
      <c r="DH39" s="28"/>
      <c r="DI39" s="28"/>
      <c r="DJ39" s="28"/>
      <c r="DK39" s="28"/>
      <c r="DL39" s="28"/>
      <c r="DM39" s="28"/>
      <c r="DN39" s="28"/>
    </row>
  </sheetData>
  <sheetProtection/>
  <mergeCells count="138">
    <mergeCell ref="A2:DL2"/>
    <mergeCell ref="A3:DL3"/>
    <mergeCell ref="A4:DL4"/>
    <mergeCell ref="A5:DL5"/>
    <mergeCell ref="B7:W7"/>
    <mergeCell ref="B8:W8"/>
    <mergeCell ref="J13:J15"/>
    <mergeCell ref="K13:K15"/>
    <mergeCell ref="L13:L15"/>
    <mergeCell ref="M13:M15"/>
    <mergeCell ref="N13:N15"/>
    <mergeCell ref="B9:W9"/>
    <mergeCell ref="B10:W10"/>
    <mergeCell ref="A13:A15"/>
    <mergeCell ref="B13:B15"/>
    <mergeCell ref="C13:C15"/>
    <mergeCell ref="D13:D15"/>
    <mergeCell ref="E13:E15"/>
    <mergeCell ref="F13:F15"/>
    <mergeCell ref="G13:G15"/>
    <mergeCell ref="H13:H15"/>
    <mergeCell ref="U13:U15"/>
    <mergeCell ref="A16:A24"/>
    <mergeCell ref="B16:B24"/>
    <mergeCell ref="C16:C24"/>
    <mergeCell ref="D16:D24"/>
    <mergeCell ref="E16:E24"/>
    <mergeCell ref="F16:F24"/>
    <mergeCell ref="G16:G24"/>
    <mergeCell ref="H16:H24"/>
    <mergeCell ref="I16:I24"/>
    <mergeCell ref="O13:O15"/>
    <mergeCell ref="P13:P15"/>
    <mergeCell ref="Q13:Q15"/>
    <mergeCell ref="R13:R15"/>
    <mergeCell ref="S13:S15"/>
    <mergeCell ref="T13:T15"/>
    <mergeCell ref="I13:I15"/>
    <mergeCell ref="U27:U29"/>
    <mergeCell ref="C25:C26"/>
    <mergeCell ref="D25:D26"/>
    <mergeCell ref="E25:E26"/>
    <mergeCell ref="F25:F26"/>
    <mergeCell ref="P16:P24"/>
    <mergeCell ref="Q16:Q24"/>
    <mergeCell ref="R16:R24"/>
    <mergeCell ref="S16:S24"/>
    <mergeCell ref="T16:T24"/>
    <mergeCell ref="S25:S26"/>
    <mergeCell ref="T25:T26"/>
    <mergeCell ref="U16:U24"/>
    <mergeCell ref="J16:J24"/>
    <mergeCell ref="K16:K24"/>
    <mergeCell ref="L16:L24"/>
    <mergeCell ref="M16:M24"/>
    <mergeCell ref="N16:N24"/>
    <mergeCell ref="O16:O24"/>
    <mergeCell ref="O30:O33"/>
    <mergeCell ref="U25:U26"/>
    <mergeCell ref="A27:A29"/>
    <mergeCell ref="B27:B29"/>
    <mergeCell ref="C27:C29"/>
    <mergeCell ref="D27:D29"/>
    <mergeCell ref="E27:E29"/>
    <mergeCell ref="F27:F29"/>
    <mergeCell ref="G27:G29"/>
    <mergeCell ref="M25:M26"/>
    <mergeCell ref="N25:N26"/>
    <mergeCell ref="O25:O26"/>
    <mergeCell ref="P25:P26"/>
    <mergeCell ref="Q25:Q26"/>
    <mergeCell ref="R25:R26"/>
    <mergeCell ref="G25:G26"/>
    <mergeCell ref="H25:H26"/>
    <mergeCell ref="I25:I26"/>
    <mergeCell ref="J25:J26"/>
    <mergeCell ref="K25:K26"/>
    <mergeCell ref="L25:L26"/>
    <mergeCell ref="A25:A26"/>
    <mergeCell ref="B25:B26"/>
    <mergeCell ref="T27:T29"/>
    <mergeCell ref="M34:M39"/>
    <mergeCell ref="V27:V28"/>
    <mergeCell ref="V29:V30"/>
    <mergeCell ref="A30:A33"/>
    <mergeCell ref="B30:B33"/>
    <mergeCell ref="C30:C33"/>
    <mergeCell ref="D30:D33"/>
    <mergeCell ref="E30:E33"/>
    <mergeCell ref="F30:F33"/>
    <mergeCell ref="N27:N29"/>
    <mergeCell ref="O27:O29"/>
    <mergeCell ref="P27:P29"/>
    <mergeCell ref="Q27:Q29"/>
    <mergeCell ref="R27:R29"/>
    <mergeCell ref="S27:S29"/>
    <mergeCell ref="H27:H29"/>
    <mergeCell ref="I27:I29"/>
    <mergeCell ref="J27:J29"/>
    <mergeCell ref="K27:K29"/>
    <mergeCell ref="L27:L29"/>
    <mergeCell ref="M27:M29"/>
    <mergeCell ref="S30:S33"/>
    <mergeCell ref="T30:T33"/>
    <mergeCell ref="U30:U33"/>
    <mergeCell ref="I30:I33"/>
    <mergeCell ref="J30:J33"/>
    <mergeCell ref="K30:K33"/>
    <mergeCell ref="L30:L33"/>
    <mergeCell ref="H34:H39"/>
    <mergeCell ref="I34:I39"/>
    <mergeCell ref="J34:J39"/>
    <mergeCell ref="K34:K39"/>
    <mergeCell ref="L34:L39"/>
    <mergeCell ref="A1:DL1"/>
    <mergeCell ref="P30:P33"/>
    <mergeCell ref="Q30:Q33"/>
    <mergeCell ref="R30:R33"/>
    <mergeCell ref="T34:T39"/>
    <mergeCell ref="U34:U39"/>
    <mergeCell ref="V34:V36"/>
    <mergeCell ref="N34:N39"/>
    <mergeCell ref="O34:O39"/>
    <mergeCell ref="P34:P39"/>
    <mergeCell ref="Q34:Q39"/>
    <mergeCell ref="R34:R39"/>
    <mergeCell ref="S34:S39"/>
    <mergeCell ref="A34:A39"/>
    <mergeCell ref="B34:B39"/>
    <mergeCell ref="C34:C39"/>
    <mergeCell ref="D34:D39"/>
    <mergeCell ref="E34:E39"/>
    <mergeCell ref="F34:F39"/>
    <mergeCell ref="G34:G39"/>
    <mergeCell ref="M30:M33"/>
    <mergeCell ref="N30:N33"/>
    <mergeCell ref="G30:G33"/>
    <mergeCell ref="H30:H33"/>
  </mergeCells>
  <dataValidations count="1">
    <dataValidation type="list" showInputMessage="1" showErrorMessage="1" sqref="AZ11">
      <formula1>$AZ$6:$AZ$8</formula1>
    </dataValidation>
  </dataValidation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DN18"/>
  <sheetViews>
    <sheetView zoomScale="70" zoomScaleNormal="70" zoomScalePageLayoutView="0" workbookViewId="0" topLeftCell="A3">
      <selection activeCell="B10" sqref="B10:W10"/>
    </sheetView>
  </sheetViews>
  <sheetFormatPr defaultColWidth="11.421875" defaultRowHeight="15" outlineLevelCol="2"/>
  <cols>
    <col min="1" max="1" width="32.8515625" style="1" customWidth="1"/>
    <col min="2" max="2" width="33.00390625" style="1" customWidth="1"/>
    <col min="3" max="3" width="4.28125" style="1" customWidth="1"/>
    <col min="4" max="5" width="36.7109375" style="1" customWidth="1"/>
    <col min="6" max="6" width="5.421875" style="1" customWidth="1"/>
    <col min="7" max="8" width="5.421875" style="1" customWidth="1" outlineLevel="1"/>
    <col min="9" max="10" width="5.421875" style="1" customWidth="1"/>
    <col min="11" max="12" width="5.421875" style="1" customWidth="1" outlineLevel="1"/>
    <col min="13" max="14" width="5.421875" style="1" customWidth="1"/>
    <col min="15" max="16" width="5.421875" style="1" customWidth="1" outlineLevel="1"/>
    <col min="17" max="17" width="5.421875" style="1" customWidth="1"/>
    <col min="18" max="18" width="5.57421875" style="1" customWidth="1"/>
    <col min="19" max="20" width="5.421875" style="1" customWidth="1" outlineLevel="1"/>
    <col min="21" max="21" width="5.421875" style="1" customWidth="1"/>
    <col min="22" max="23" width="37.140625" style="1" customWidth="1"/>
    <col min="24" max="24" width="37.140625" style="1" customWidth="1" outlineLevel="1"/>
    <col min="25" max="25" width="5.421875" style="1" customWidth="1" outlineLevel="1"/>
    <col min="26" max="26" width="24.140625" style="1" customWidth="1" outlineLevel="1"/>
    <col min="27" max="27" width="5.421875" style="1" customWidth="1" outlineLevel="1"/>
    <col min="28" max="28" width="7.7109375" style="1" customWidth="1" outlineLevel="1"/>
    <col min="29" max="32" width="5.421875" style="1" hidden="1" customWidth="1" outlineLevel="2"/>
    <col min="33" max="33" width="8.7109375" style="1" customWidth="1" outlineLevel="1" collapsed="1"/>
    <col min="34" max="34" width="7.7109375" style="1" customWidth="1" outlineLevel="1"/>
    <col min="35" max="38" width="5.421875" style="1" customWidth="1" outlineLevel="2"/>
    <col min="39" max="39" width="5.8515625" style="1" customWidth="1" outlineLevel="1"/>
    <col min="40" max="40" width="5.421875" style="1" customWidth="1" outlineLevel="1"/>
    <col min="41" max="44" width="5.421875" style="1" hidden="1" customWidth="1" outlineLevel="2"/>
    <col min="45" max="45" width="5.421875" style="1" customWidth="1" outlineLevel="1" collapsed="1"/>
    <col min="46" max="46" width="5.421875" style="1" customWidth="1" outlineLevel="1"/>
    <col min="47" max="50" width="5.421875" style="1" hidden="1" customWidth="1" outlineLevel="2"/>
    <col min="51" max="51" width="5.421875" style="1" customWidth="1" outlineLevel="1" collapsed="1"/>
    <col min="52" max="52" width="11.00390625" style="1" customWidth="1"/>
    <col min="53" max="53" width="22.421875" style="1" hidden="1" customWidth="1"/>
    <col min="54" max="54" width="9.421875" style="1" hidden="1" customWidth="1"/>
    <col min="55" max="55" width="8.00390625" style="1" hidden="1" customWidth="1"/>
    <col min="56" max="59" width="8.00390625" style="1" hidden="1" customWidth="1" outlineLevel="1"/>
    <col min="60" max="60" width="8.00390625" style="1" hidden="1" customWidth="1"/>
    <col min="61" max="62" width="13.7109375" style="1" bestFit="1" customWidth="1" outlineLevel="2"/>
    <col min="63" max="64" width="7.28125" style="1" customWidth="1" outlineLevel="2"/>
    <col min="65" max="65" width="5.421875" style="1" customWidth="1" outlineLevel="2"/>
    <col min="66" max="66" width="7.7109375" style="1" customWidth="1" outlineLevel="2"/>
    <col min="67" max="67" width="5.421875" style="1" customWidth="1" outlineLevel="2"/>
    <col min="68" max="68" width="7.7109375" style="1" customWidth="1" outlineLevel="2"/>
    <col min="69" max="69" width="5.421875" style="1" customWidth="1" outlineLevel="2"/>
    <col min="70" max="70" width="7.7109375" style="1" customWidth="1" outlineLevel="2"/>
    <col min="71" max="71" width="3.140625" style="1" customWidth="1" outlineLevel="2"/>
    <col min="72" max="72" width="5.421875" style="1" customWidth="1" outlineLevel="2"/>
    <col min="73" max="73" width="5.140625" style="1" customWidth="1" outlineLevel="2"/>
    <col min="74" max="74" width="7.28125" style="1" customWidth="1" outlineLevel="2"/>
    <col min="75" max="75" width="5.421875" style="1" customWidth="1" outlineLevel="2"/>
    <col min="76" max="76" width="7.7109375" style="1" customWidth="1" outlineLevel="2"/>
    <col min="77" max="78" width="13.7109375" style="1" bestFit="1" customWidth="1" outlineLevel="1"/>
    <col min="79" max="79" width="15.28125" style="1" bestFit="1" customWidth="1" outlineLevel="2"/>
    <col min="80" max="80" width="7.28125" style="1" customWidth="1" outlineLevel="2"/>
    <col min="81" max="81" width="5.421875" style="1" customWidth="1" outlineLevel="2"/>
    <col min="82" max="82" width="7.7109375" style="1" customWidth="1" outlineLevel="2"/>
    <col min="83" max="83" width="5.421875" style="1" customWidth="1" outlineLevel="2"/>
    <col min="84" max="84" width="7.7109375" style="1" customWidth="1" outlineLevel="2"/>
    <col min="85" max="85" width="5.421875" style="1" customWidth="1" outlineLevel="2"/>
    <col min="86" max="86" width="7.7109375" style="1" customWidth="1" outlineLevel="2"/>
    <col min="87" max="87" width="5.421875" style="1" customWidth="1" outlineLevel="2"/>
    <col min="88" max="88" width="7.7109375" style="1" customWidth="1" outlineLevel="2"/>
    <col min="89" max="89" width="3.140625" style="1" customWidth="1" outlineLevel="2"/>
    <col min="90" max="90" width="5.421875" style="1" customWidth="1" outlineLevel="2"/>
    <col min="91" max="91" width="5.140625" style="1" customWidth="1" outlineLevel="2"/>
    <col min="92" max="92" width="7.28125" style="1" customWidth="1" outlineLevel="2"/>
    <col min="93" max="93" width="5.421875" style="1" customWidth="1" outlineLevel="2"/>
    <col min="94" max="94" width="7.7109375" style="1" customWidth="1" outlineLevel="2"/>
    <col min="95" max="95" width="13.7109375" style="1" bestFit="1" customWidth="1" outlineLevel="1"/>
    <col min="96" max="96" width="10.00390625" style="1" customWidth="1" outlineLevel="1"/>
    <col min="97" max="97" width="5.140625" style="1" hidden="1" customWidth="1" outlineLevel="2"/>
    <col min="98" max="98" width="7.28125" style="1" hidden="1" customWidth="1" outlineLevel="2"/>
    <col min="99" max="99" width="5.421875" style="1" hidden="1" customWidth="1" outlineLevel="2"/>
    <col min="100" max="100" width="7.7109375" style="1" hidden="1" customWidth="1" outlineLevel="2"/>
    <col min="101" max="101" width="5.421875" style="1" hidden="1" customWidth="1" outlineLevel="2"/>
    <col min="102" max="102" width="7.7109375" style="1" hidden="1" customWidth="1" outlineLevel="2"/>
    <col min="103" max="103" width="5.421875" style="1" hidden="1" customWidth="1" outlineLevel="2"/>
    <col min="104" max="104" width="7.28125" style="1" hidden="1" customWidth="1" outlineLevel="2"/>
    <col min="105" max="105" width="3.140625" style="1" hidden="1" customWidth="1" outlineLevel="2"/>
    <col min="106" max="106" width="5.421875" style="1" hidden="1" customWidth="1" outlineLevel="2"/>
    <col min="107" max="107" width="5.140625" style="1" hidden="1" customWidth="1" outlineLevel="2"/>
    <col min="108" max="108" width="7.28125" style="1" hidden="1" customWidth="1" outlineLevel="2"/>
    <col min="109" max="109" width="5.421875" style="1" hidden="1" customWidth="1" outlineLevel="2"/>
    <col min="110" max="110" width="7.7109375" style="1" hidden="1" customWidth="1" outlineLevel="2"/>
    <col min="111" max="111" width="12.28125" style="1" customWidth="1" outlineLevel="1" collapsed="1"/>
    <col min="112" max="112" width="10.00390625" style="1" customWidth="1" outlineLevel="1"/>
    <col min="113" max="113" width="5.8515625" style="1" bestFit="1" customWidth="1"/>
    <col min="114" max="114" width="7.28125" style="1" customWidth="1"/>
    <col min="115" max="115" width="5.421875" style="1" customWidth="1"/>
    <col min="116" max="116" width="5.421875" style="1" bestFit="1" customWidth="1"/>
    <col min="117" max="16384" width="11.421875" style="1" customWidth="1"/>
  </cols>
  <sheetData>
    <row r="1" spans="1:116" ht="12">
      <c r="A1" s="386" t="s">
        <v>1289</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c r="AW1" s="386"/>
      <c r="AX1" s="386"/>
      <c r="AY1" s="386"/>
      <c r="AZ1" s="386"/>
      <c r="BA1" s="386"/>
      <c r="BB1" s="386"/>
      <c r="BC1" s="386"/>
      <c r="BD1" s="386"/>
      <c r="BE1" s="386"/>
      <c r="BF1" s="386"/>
      <c r="BG1" s="386"/>
      <c r="BH1" s="386"/>
      <c r="BI1" s="386"/>
      <c r="BJ1" s="386"/>
      <c r="BK1" s="386"/>
      <c r="BL1" s="386"/>
      <c r="BM1" s="386"/>
      <c r="BN1" s="386"/>
      <c r="BO1" s="386"/>
      <c r="BP1" s="386"/>
      <c r="BQ1" s="386"/>
      <c r="BR1" s="386"/>
      <c r="BS1" s="386"/>
      <c r="BT1" s="386"/>
      <c r="BU1" s="386"/>
      <c r="BV1" s="386"/>
      <c r="BW1" s="386"/>
      <c r="BX1" s="386"/>
      <c r="BY1" s="386"/>
      <c r="BZ1" s="386"/>
      <c r="CA1" s="386"/>
      <c r="CB1" s="386"/>
      <c r="CC1" s="386"/>
      <c r="CD1" s="386"/>
      <c r="CE1" s="386"/>
      <c r="CF1" s="386"/>
      <c r="CG1" s="386"/>
      <c r="CH1" s="386"/>
      <c r="CI1" s="386"/>
      <c r="CJ1" s="386"/>
      <c r="CK1" s="386"/>
      <c r="CL1" s="386"/>
      <c r="CM1" s="386"/>
      <c r="CN1" s="386"/>
      <c r="CO1" s="386"/>
      <c r="CP1" s="386"/>
      <c r="CQ1" s="386"/>
      <c r="CR1" s="386"/>
      <c r="CS1" s="386"/>
      <c r="CT1" s="386"/>
      <c r="CU1" s="386"/>
      <c r="CV1" s="386"/>
      <c r="CW1" s="386"/>
      <c r="CX1" s="386"/>
      <c r="CY1" s="386"/>
      <c r="CZ1" s="386"/>
      <c r="DA1" s="386"/>
      <c r="DB1" s="386"/>
      <c r="DC1" s="386"/>
      <c r="DD1" s="386"/>
      <c r="DE1" s="386"/>
      <c r="DF1" s="386"/>
      <c r="DG1" s="386"/>
      <c r="DH1" s="386"/>
      <c r="DI1" s="386"/>
      <c r="DJ1" s="386"/>
      <c r="DK1" s="386"/>
      <c r="DL1" s="386"/>
    </row>
    <row r="2" spans="1:116" ht="12">
      <c r="A2" s="386" t="s">
        <v>1227</v>
      </c>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386"/>
      <c r="AN2" s="386"/>
      <c r="AO2" s="386"/>
      <c r="AP2" s="386"/>
      <c r="AQ2" s="386"/>
      <c r="AR2" s="386"/>
      <c r="AS2" s="386"/>
      <c r="AT2" s="386"/>
      <c r="AU2" s="386"/>
      <c r="AV2" s="386"/>
      <c r="AW2" s="386"/>
      <c r="AX2" s="386"/>
      <c r="AY2" s="386"/>
      <c r="AZ2" s="386"/>
      <c r="BA2" s="386"/>
      <c r="BB2" s="386"/>
      <c r="BC2" s="386"/>
      <c r="BD2" s="386"/>
      <c r="BE2" s="386"/>
      <c r="BF2" s="386"/>
      <c r="BG2" s="386"/>
      <c r="BH2" s="386"/>
      <c r="BI2" s="386"/>
      <c r="BJ2" s="386"/>
      <c r="BK2" s="386"/>
      <c r="BL2" s="386"/>
      <c r="BM2" s="386"/>
      <c r="BN2" s="386"/>
      <c r="BO2" s="386"/>
      <c r="BP2" s="386"/>
      <c r="BQ2" s="386"/>
      <c r="BR2" s="386"/>
      <c r="BS2" s="386"/>
      <c r="BT2" s="386"/>
      <c r="BU2" s="386"/>
      <c r="BV2" s="386"/>
      <c r="BW2" s="386"/>
      <c r="BX2" s="386"/>
      <c r="BY2" s="386"/>
      <c r="BZ2" s="386"/>
      <c r="CA2" s="386"/>
      <c r="CB2" s="386"/>
      <c r="CC2" s="386"/>
      <c r="CD2" s="386"/>
      <c r="CE2" s="386"/>
      <c r="CF2" s="386"/>
      <c r="CG2" s="386"/>
      <c r="CH2" s="386"/>
      <c r="CI2" s="386"/>
      <c r="CJ2" s="386"/>
      <c r="CK2" s="386"/>
      <c r="CL2" s="386"/>
      <c r="CM2" s="386"/>
      <c r="CN2" s="386"/>
      <c r="CO2" s="386"/>
      <c r="CP2" s="386"/>
      <c r="CQ2" s="386"/>
      <c r="CR2" s="386"/>
      <c r="CS2" s="386"/>
      <c r="CT2" s="386"/>
      <c r="CU2" s="386"/>
      <c r="CV2" s="386"/>
      <c r="CW2" s="386"/>
      <c r="CX2" s="386"/>
      <c r="CY2" s="386"/>
      <c r="CZ2" s="386"/>
      <c r="DA2" s="386"/>
      <c r="DB2" s="386"/>
      <c r="DC2" s="386"/>
      <c r="DD2" s="386"/>
      <c r="DE2" s="386"/>
      <c r="DF2" s="386"/>
      <c r="DG2" s="386"/>
      <c r="DH2" s="386"/>
      <c r="DI2" s="386"/>
      <c r="DJ2" s="386"/>
      <c r="DK2" s="386"/>
      <c r="DL2" s="386"/>
    </row>
    <row r="3" spans="1:116" ht="12">
      <c r="A3" s="386" t="s">
        <v>1249</v>
      </c>
      <c r="B3" s="386"/>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86"/>
      <c r="AH3" s="386"/>
      <c r="AI3" s="386"/>
      <c r="AJ3" s="386"/>
      <c r="AK3" s="386"/>
      <c r="AL3" s="386"/>
      <c r="AM3" s="386"/>
      <c r="AN3" s="386"/>
      <c r="AO3" s="386"/>
      <c r="AP3" s="386"/>
      <c r="AQ3" s="386"/>
      <c r="AR3" s="386"/>
      <c r="AS3" s="386"/>
      <c r="AT3" s="386"/>
      <c r="AU3" s="386"/>
      <c r="AV3" s="386"/>
      <c r="AW3" s="386"/>
      <c r="AX3" s="386"/>
      <c r="AY3" s="386"/>
      <c r="AZ3" s="386"/>
      <c r="BA3" s="386"/>
      <c r="BB3" s="386"/>
      <c r="BC3" s="386"/>
      <c r="BD3" s="386"/>
      <c r="BE3" s="386"/>
      <c r="BF3" s="386"/>
      <c r="BG3" s="386"/>
      <c r="BH3" s="386"/>
      <c r="BI3" s="386"/>
      <c r="BJ3" s="386"/>
      <c r="BK3" s="386"/>
      <c r="BL3" s="386"/>
      <c r="BM3" s="386"/>
      <c r="BN3" s="386"/>
      <c r="BO3" s="386"/>
      <c r="BP3" s="386"/>
      <c r="BQ3" s="386"/>
      <c r="BR3" s="386"/>
      <c r="BS3" s="386"/>
      <c r="BT3" s="386"/>
      <c r="BU3" s="386"/>
      <c r="BV3" s="386"/>
      <c r="BW3" s="386"/>
      <c r="BX3" s="386"/>
      <c r="BY3" s="386"/>
      <c r="BZ3" s="386"/>
      <c r="CA3" s="386"/>
      <c r="CB3" s="386"/>
      <c r="CC3" s="386"/>
      <c r="CD3" s="386"/>
      <c r="CE3" s="386"/>
      <c r="CF3" s="386"/>
      <c r="CG3" s="386"/>
      <c r="CH3" s="386"/>
      <c r="CI3" s="386"/>
      <c r="CJ3" s="386"/>
      <c r="CK3" s="386"/>
      <c r="CL3" s="386"/>
      <c r="CM3" s="386"/>
      <c r="CN3" s="386"/>
      <c r="CO3" s="386"/>
      <c r="CP3" s="386"/>
      <c r="CQ3" s="386"/>
      <c r="CR3" s="386"/>
      <c r="CS3" s="386"/>
      <c r="CT3" s="386"/>
      <c r="CU3" s="386"/>
      <c r="CV3" s="386"/>
      <c r="CW3" s="386"/>
      <c r="CX3" s="386"/>
      <c r="CY3" s="386"/>
      <c r="CZ3" s="386"/>
      <c r="DA3" s="386"/>
      <c r="DB3" s="386"/>
      <c r="DC3" s="386"/>
      <c r="DD3" s="386"/>
      <c r="DE3" s="386"/>
      <c r="DF3" s="386"/>
      <c r="DG3" s="386"/>
      <c r="DH3" s="386"/>
      <c r="DI3" s="386"/>
      <c r="DJ3" s="386"/>
      <c r="DK3" s="386"/>
      <c r="DL3" s="386"/>
    </row>
    <row r="4" spans="1:116" ht="12">
      <c r="A4" s="386" t="s">
        <v>1290</v>
      </c>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386"/>
      <c r="AX4" s="386"/>
      <c r="AY4" s="386"/>
      <c r="AZ4" s="386"/>
      <c r="BA4" s="386"/>
      <c r="BB4" s="386"/>
      <c r="BC4" s="386"/>
      <c r="BD4" s="386"/>
      <c r="BE4" s="386"/>
      <c r="BF4" s="386"/>
      <c r="BG4" s="386"/>
      <c r="BH4" s="386"/>
      <c r="BI4" s="386"/>
      <c r="BJ4" s="386"/>
      <c r="BK4" s="386"/>
      <c r="BL4" s="386"/>
      <c r="BM4" s="386"/>
      <c r="BN4" s="386"/>
      <c r="BO4" s="386"/>
      <c r="BP4" s="386"/>
      <c r="BQ4" s="386"/>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c r="DK4" s="386"/>
      <c r="DL4" s="386"/>
    </row>
    <row r="5" spans="1:116" ht="12.75" customHeight="1">
      <c r="A5" s="386" t="s">
        <v>1291</v>
      </c>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c r="BJ5" s="386"/>
      <c r="BK5" s="386"/>
      <c r="BL5" s="386"/>
      <c r="BM5" s="386"/>
      <c r="BN5" s="386"/>
      <c r="BO5" s="386"/>
      <c r="BP5" s="386"/>
      <c r="BQ5" s="386"/>
      <c r="BR5" s="386"/>
      <c r="BS5" s="386"/>
      <c r="BT5" s="386"/>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86"/>
      <c r="DF5" s="386"/>
      <c r="DG5" s="386"/>
      <c r="DH5" s="386"/>
      <c r="DI5" s="386"/>
      <c r="DJ5" s="386"/>
      <c r="DK5" s="386"/>
      <c r="DL5" s="386"/>
    </row>
    <row r="6" spans="1:116" ht="12.7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3">
        <v>2013</v>
      </c>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row>
    <row r="7" spans="1:116" ht="12" customHeight="1">
      <c r="A7" s="4" t="s">
        <v>2</v>
      </c>
      <c r="B7" s="387" t="s">
        <v>1281</v>
      </c>
      <c r="C7" s="388"/>
      <c r="D7" s="388"/>
      <c r="E7" s="388"/>
      <c r="F7" s="388"/>
      <c r="G7" s="388"/>
      <c r="H7" s="388"/>
      <c r="I7" s="388"/>
      <c r="J7" s="388"/>
      <c r="K7" s="388"/>
      <c r="L7" s="388"/>
      <c r="M7" s="388"/>
      <c r="N7" s="388"/>
      <c r="O7" s="388"/>
      <c r="P7" s="388"/>
      <c r="Q7" s="388"/>
      <c r="R7" s="388"/>
      <c r="S7" s="388"/>
      <c r="T7" s="388"/>
      <c r="U7" s="388"/>
      <c r="V7" s="388"/>
      <c r="W7" s="389"/>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v>2014</v>
      </c>
      <c r="BA7" s="4"/>
      <c r="BB7" s="4"/>
      <c r="BC7" s="4"/>
      <c r="BD7" s="4"/>
      <c r="BE7" s="4"/>
      <c r="BF7" s="4"/>
      <c r="BG7" s="4"/>
      <c r="BH7" s="4"/>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6"/>
    </row>
    <row r="8" spans="1:116" ht="12" customHeight="1">
      <c r="A8" s="5" t="s">
        <v>3</v>
      </c>
      <c r="B8" s="387" t="s">
        <v>1292</v>
      </c>
      <c r="C8" s="388"/>
      <c r="D8" s="388"/>
      <c r="E8" s="388"/>
      <c r="F8" s="388"/>
      <c r="G8" s="388"/>
      <c r="H8" s="388"/>
      <c r="I8" s="388"/>
      <c r="J8" s="388"/>
      <c r="K8" s="388"/>
      <c r="L8" s="388"/>
      <c r="M8" s="388"/>
      <c r="N8" s="388"/>
      <c r="O8" s="388"/>
      <c r="P8" s="388"/>
      <c r="Q8" s="388"/>
      <c r="R8" s="388"/>
      <c r="S8" s="388"/>
      <c r="T8" s="388"/>
      <c r="U8" s="388"/>
      <c r="V8" s="388"/>
      <c r="W8" s="389"/>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7">
        <v>2015</v>
      </c>
      <c r="BA8" s="4"/>
      <c r="BB8" s="4"/>
      <c r="BC8" s="4"/>
      <c r="BD8" s="4"/>
      <c r="BE8" s="4"/>
      <c r="BF8" s="4"/>
      <c r="BG8" s="4"/>
      <c r="BH8" s="4"/>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6"/>
    </row>
    <row r="9" spans="1:116" ht="12.75" customHeight="1">
      <c r="A9" s="4" t="s">
        <v>4</v>
      </c>
      <c r="B9" s="387" t="s">
        <v>1293</v>
      </c>
      <c r="C9" s="388"/>
      <c r="D9" s="388"/>
      <c r="E9" s="388"/>
      <c r="F9" s="388"/>
      <c r="G9" s="388"/>
      <c r="H9" s="388"/>
      <c r="I9" s="388"/>
      <c r="J9" s="388"/>
      <c r="K9" s="388"/>
      <c r="L9" s="388"/>
      <c r="M9" s="388"/>
      <c r="N9" s="388"/>
      <c r="O9" s="388"/>
      <c r="P9" s="388"/>
      <c r="Q9" s="388"/>
      <c r="R9" s="388"/>
      <c r="S9" s="388"/>
      <c r="T9" s="388"/>
      <c r="U9" s="388"/>
      <c r="V9" s="388"/>
      <c r="W9" s="389"/>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7"/>
      <c r="BB9" s="7"/>
      <c r="BC9" s="4"/>
      <c r="BD9" s="4"/>
      <c r="BE9" s="4"/>
      <c r="BF9" s="4"/>
      <c r="BG9" s="4"/>
      <c r="BH9" s="4"/>
      <c r="BI9" s="4"/>
      <c r="BJ9" s="4"/>
      <c r="BK9" s="4"/>
      <c r="BL9" s="4"/>
      <c r="BM9" s="4"/>
      <c r="BN9" s="4"/>
      <c r="BO9" s="4"/>
      <c r="BP9" s="4"/>
      <c r="BQ9" s="4"/>
      <c r="BR9" s="4"/>
      <c r="BS9" s="4"/>
      <c r="BT9" s="4"/>
      <c r="BU9" s="4"/>
      <c r="BV9" s="4"/>
      <c r="BW9" s="4"/>
      <c r="BX9" s="4"/>
      <c r="BY9" s="3"/>
      <c r="BZ9" s="3"/>
      <c r="CA9" s="3"/>
      <c r="CB9" s="3"/>
      <c r="CC9" s="3"/>
      <c r="CD9" s="3"/>
      <c r="CE9" s="4"/>
      <c r="CF9" s="4"/>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row>
    <row r="10" spans="1:116" ht="12.75" customHeight="1">
      <c r="A10" s="4" t="s">
        <v>5</v>
      </c>
      <c r="B10" s="387" t="s">
        <v>1294</v>
      </c>
      <c r="C10" s="388"/>
      <c r="D10" s="388"/>
      <c r="E10" s="388"/>
      <c r="F10" s="388"/>
      <c r="G10" s="388"/>
      <c r="H10" s="388"/>
      <c r="I10" s="388"/>
      <c r="J10" s="388"/>
      <c r="K10" s="388"/>
      <c r="L10" s="388"/>
      <c r="M10" s="388"/>
      <c r="N10" s="388"/>
      <c r="O10" s="388"/>
      <c r="P10" s="388"/>
      <c r="Q10" s="388"/>
      <c r="R10" s="388"/>
      <c r="S10" s="388"/>
      <c r="T10" s="388"/>
      <c r="U10" s="388"/>
      <c r="V10" s="388"/>
      <c r="W10" s="389"/>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7"/>
      <c r="BB10" s="7"/>
      <c r="BC10" s="4"/>
      <c r="BD10" s="4"/>
      <c r="BE10" s="4"/>
      <c r="BF10" s="4"/>
      <c r="BG10" s="4"/>
      <c r="BH10" s="4"/>
      <c r="BI10" s="4"/>
      <c r="BJ10" s="4"/>
      <c r="BK10" s="4"/>
      <c r="BL10" s="4"/>
      <c r="BM10" s="4"/>
      <c r="BN10" s="4"/>
      <c r="BO10" s="4"/>
      <c r="BP10" s="4"/>
      <c r="BQ10" s="4"/>
      <c r="BR10" s="4"/>
      <c r="BS10" s="4"/>
      <c r="BT10" s="4"/>
      <c r="BU10" s="4"/>
      <c r="BV10" s="4"/>
      <c r="BW10" s="4"/>
      <c r="BX10" s="4"/>
      <c r="BY10" s="3"/>
      <c r="BZ10" s="3"/>
      <c r="CA10" s="3"/>
      <c r="CB10" s="3"/>
      <c r="CC10" s="3"/>
      <c r="CD10" s="3"/>
      <c r="CE10" s="4"/>
      <c r="CF10" s="4"/>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row>
    <row r="11" spans="1:116" ht="23.25" customHeight="1" thickBot="1">
      <c r="A11" s="4"/>
      <c r="B11" s="4"/>
      <c r="C11" s="4"/>
      <c r="D11" s="4"/>
      <c r="E11" s="4"/>
      <c r="F11" s="4"/>
      <c r="G11" s="4"/>
      <c r="H11" s="4"/>
      <c r="I11" s="4"/>
      <c r="J11" s="4"/>
      <c r="K11" s="4"/>
      <c r="L11" s="4"/>
      <c r="M11" s="4"/>
      <c r="N11" s="4"/>
      <c r="O11" s="4"/>
      <c r="P11" s="4"/>
      <c r="Q11" s="4"/>
      <c r="R11" s="4"/>
      <c r="S11" s="4"/>
      <c r="T11" s="4"/>
      <c r="U11" s="4"/>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8">
        <v>2015</v>
      </c>
      <c r="BA11" s="7"/>
      <c r="BB11" s="7"/>
      <c r="BC11" s="4"/>
      <c r="BD11" s="4"/>
      <c r="BE11" s="4"/>
      <c r="BF11" s="4"/>
      <c r="BG11" s="4"/>
      <c r="BH11" s="4"/>
      <c r="BI11" s="9"/>
      <c r="BJ11" s="9"/>
      <c r="BK11" s="9"/>
      <c r="BL11" s="9"/>
      <c r="BM11" s="9"/>
      <c r="BN11" s="9"/>
      <c r="BO11" s="9"/>
      <c r="BP11" s="9"/>
      <c r="BQ11" s="9"/>
      <c r="BR11" s="9"/>
      <c r="BS11" s="9"/>
      <c r="BT11" s="9"/>
      <c r="BU11" s="9"/>
      <c r="BV11" s="9"/>
      <c r="BW11" s="9"/>
      <c r="BX11" s="9"/>
      <c r="BY11" s="10"/>
      <c r="BZ11" s="10"/>
      <c r="CA11" s="11"/>
      <c r="CB11" s="11"/>
      <c r="CC11" s="11"/>
      <c r="CD11" s="11"/>
      <c r="CE11" s="9"/>
      <c r="CF11" s="9"/>
      <c r="CG11" s="11"/>
      <c r="CH11" s="11"/>
      <c r="CI11" s="11"/>
      <c r="CJ11" s="11"/>
      <c r="CK11" s="11"/>
      <c r="CL11" s="11"/>
      <c r="CM11" s="11"/>
      <c r="CN11" s="11"/>
      <c r="CO11" s="11"/>
      <c r="CP11" s="11"/>
      <c r="CQ11" s="11"/>
      <c r="CR11" s="11"/>
      <c r="CS11" s="3"/>
      <c r="CT11" s="3"/>
      <c r="CU11" s="3"/>
      <c r="CV11" s="3"/>
      <c r="CW11" s="3"/>
      <c r="CX11" s="3"/>
      <c r="CY11" s="3"/>
      <c r="CZ11" s="3"/>
      <c r="DA11" s="3"/>
      <c r="DB11" s="3"/>
      <c r="DC11" s="3"/>
      <c r="DD11" s="3"/>
      <c r="DE11" s="3"/>
      <c r="DF11" s="3"/>
      <c r="DG11" s="3"/>
      <c r="DH11" s="3"/>
      <c r="DI11" s="3"/>
      <c r="DJ11" s="3"/>
      <c r="DK11" s="3"/>
      <c r="DL11" s="3"/>
    </row>
    <row r="12" spans="1:118" ht="147" customHeight="1">
      <c r="A12" s="12" t="s">
        <v>6</v>
      </c>
      <c r="B12" s="13" t="s">
        <v>7</v>
      </c>
      <c r="C12" s="14" t="s">
        <v>8</v>
      </c>
      <c r="D12" s="15" t="s">
        <v>9</v>
      </c>
      <c r="E12" s="16" t="s">
        <v>10</v>
      </c>
      <c r="F12" s="16" t="s">
        <v>11</v>
      </c>
      <c r="G12" s="17" t="s">
        <v>12</v>
      </c>
      <c r="H12" s="17" t="s">
        <v>13</v>
      </c>
      <c r="I12" s="16" t="s">
        <v>14</v>
      </c>
      <c r="J12" s="16" t="s">
        <v>15</v>
      </c>
      <c r="K12" s="17" t="s">
        <v>16</v>
      </c>
      <c r="L12" s="17" t="s">
        <v>17</v>
      </c>
      <c r="M12" s="16" t="s">
        <v>18</v>
      </c>
      <c r="N12" s="16" t="s">
        <v>19</v>
      </c>
      <c r="O12" s="17" t="s">
        <v>20</v>
      </c>
      <c r="P12" s="17" t="s">
        <v>21</v>
      </c>
      <c r="Q12" s="16" t="s">
        <v>22</v>
      </c>
      <c r="R12" s="16" t="s">
        <v>23</v>
      </c>
      <c r="S12" s="17" t="s">
        <v>24</v>
      </c>
      <c r="T12" s="17" t="s">
        <v>25</v>
      </c>
      <c r="U12" s="16" t="s">
        <v>26</v>
      </c>
      <c r="V12" s="18" t="s">
        <v>27</v>
      </c>
      <c r="W12" s="18" t="s">
        <v>28</v>
      </c>
      <c r="X12" s="19" t="s">
        <v>29</v>
      </c>
      <c r="Y12" s="14" t="s">
        <v>30</v>
      </c>
      <c r="Z12" s="15" t="s">
        <v>31</v>
      </c>
      <c r="AA12" s="16" t="s">
        <v>32</v>
      </c>
      <c r="AB12" s="16" t="s">
        <v>33</v>
      </c>
      <c r="AC12" s="17" t="s">
        <v>34</v>
      </c>
      <c r="AD12" s="17" t="s">
        <v>35</v>
      </c>
      <c r="AE12" s="17" t="s">
        <v>36</v>
      </c>
      <c r="AF12" s="17" t="s">
        <v>37</v>
      </c>
      <c r="AG12" s="16" t="s">
        <v>38</v>
      </c>
      <c r="AH12" s="16" t="s">
        <v>39</v>
      </c>
      <c r="AI12" s="17" t="s">
        <v>40</v>
      </c>
      <c r="AJ12" s="17" t="s">
        <v>41</v>
      </c>
      <c r="AK12" s="17" t="s">
        <v>42</v>
      </c>
      <c r="AL12" s="17" t="s">
        <v>43</v>
      </c>
      <c r="AM12" s="16" t="s">
        <v>44</v>
      </c>
      <c r="AN12" s="16" t="s">
        <v>45</v>
      </c>
      <c r="AO12" s="17" t="s">
        <v>46</v>
      </c>
      <c r="AP12" s="17" t="s">
        <v>47</v>
      </c>
      <c r="AQ12" s="17" t="s">
        <v>48</v>
      </c>
      <c r="AR12" s="17" t="s">
        <v>49</v>
      </c>
      <c r="AS12" s="16" t="s">
        <v>50</v>
      </c>
      <c r="AT12" s="16" t="s">
        <v>51</v>
      </c>
      <c r="AU12" s="17" t="s">
        <v>52</v>
      </c>
      <c r="AV12" s="17" t="s">
        <v>53</v>
      </c>
      <c r="AW12" s="17" t="s">
        <v>54</v>
      </c>
      <c r="AX12" s="17" t="s">
        <v>55</v>
      </c>
      <c r="AY12" s="16" t="s">
        <v>56</v>
      </c>
      <c r="AZ12" s="20" t="s">
        <v>57</v>
      </c>
      <c r="BA12" s="19" t="s">
        <v>58</v>
      </c>
      <c r="BB12" s="19" t="s">
        <v>59</v>
      </c>
      <c r="BC12" s="17" t="s">
        <v>60</v>
      </c>
      <c r="BD12" s="17" t="s">
        <v>61</v>
      </c>
      <c r="BE12" s="17" t="s">
        <v>62</v>
      </c>
      <c r="BF12" s="17" t="s">
        <v>63</v>
      </c>
      <c r="BG12" s="17" t="s">
        <v>64</v>
      </c>
      <c r="BH12" s="17" t="s">
        <v>65</v>
      </c>
      <c r="BI12" s="21" t="s">
        <v>66</v>
      </c>
      <c r="BJ12" s="22" t="s">
        <v>67</v>
      </c>
      <c r="BK12" s="21" t="s">
        <v>68</v>
      </c>
      <c r="BL12" s="22" t="s">
        <v>69</v>
      </c>
      <c r="BM12" s="21" t="s">
        <v>70</v>
      </c>
      <c r="BN12" s="22" t="s">
        <v>71</v>
      </c>
      <c r="BO12" s="21" t="s">
        <v>72</v>
      </c>
      <c r="BP12" s="22" t="s">
        <v>73</v>
      </c>
      <c r="BQ12" s="21" t="s">
        <v>74</v>
      </c>
      <c r="BR12" s="22" t="s">
        <v>75</v>
      </c>
      <c r="BS12" s="21" t="s">
        <v>76</v>
      </c>
      <c r="BT12" s="22" t="s">
        <v>77</v>
      </c>
      <c r="BU12" s="21" t="s">
        <v>78</v>
      </c>
      <c r="BV12" s="22" t="s">
        <v>79</v>
      </c>
      <c r="BW12" s="21" t="s">
        <v>80</v>
      </c>
      <c r="BX12" s="22" t="s">
        <v>81</v>
      </c>
      <c r="BY12" s="23" t="s">
        <v>82</v>
      </c>
      <c r="BZ12" s="24" t="s">
        <v>83</v>
      </c>
      <c r="CA12" s="21" t="s">
        <v>84</v>
      </c>
      <c r="CB12" s="22" t="s">
        <v>85</v>
      </c>
      <c r="CC12" s="21" t="s">
        <v>86</v>
      </c>
      <c r="CD12" s="22" t="s">
        <v>87</v>
      </c>
      <c r="CE12" s="21" t="s">
        <v>70</v>
      </c>
      <c r="CF12" s="22" t="s">
        <v>71</v>
      </c>
      <c r="CG12" s="21" t="s">
        <v>88</v>
      </c>
      <c r="CH12" s="22" t="s">
        <v>89</v>
      </c>
      <c r="CI12" s="21" t="s">
        <v>90</v>
      </c>
      <c r="CJ12" s="22" t="s">
        <v>91</v>
      </c>
      <c r="CK12" s="21" t="s">
        <v>92</v>
      </c>
      <c r="CL12" s="22" t="s">
        <v>93</v>
      </c>
      <c r="CM12" s="21" t="s">
        <v>94</v>
      </c>
      <c r="CN12" s="22" t="s">
        <v>95</v>
      </c>
      <c r="CO12" s="21" t="s">
        <v>96</v>
      </c>
      <c r="CP12" s="22" t="s">
        <v>97</v>
      </c>
      <c r="CQ12" s="23" t="s">
        <v>98</v>
      </c>
      <c r="CR12" s="24" t="s">
        <v>99</v>
      </c>
      <c r="CS12" s="21" t="s">
        <v>100</v>
      </c>
      <c r="CT12" s="22" t="s">
        <v>101</v>
      </c>
      <c r="CU12" s="21" t="s">
        <v>102</v>
      </c>
      <c r="CV12" s="22" t="s">
        <v>103</v>
      </c>
      <c r="CW12" s="21" t="s">
        <v>104</v>
      </c>
      <c r="CX12" s="22" t="s">
        <v>105</v>
      </c>
      <c r="CY12" s="21" t="s">
        <v>106</v>
      </c>
      <c r="CZ12" s="22" t="s">
        <v>107</v>
      </c>
      <c r="DA12" s="21" t="s">
        <v>108</v>
      </c>
      <c r="DB12" s="22" t="s">
        <v>109</v>
      </c>
      <c r="DC12" s="21" t="s">
        <v>110</v>
      </c>
      <c r="DD12" s="22" t="s">
        <v>111</v>
      </c>
      <c r="DE12" s="21" t="s">
        <v>112</v>
      </c>
      <c r="DF12" s="22" t="s">
        <v>113</v>
      </c>
      <c r="DG12" s="23" t="s">
        <v>114</v>
      </c>
      <c r="DH12" s="24" t="s">
        <v>115</v>
      </c>
      <c r="DI12" s="25" t="s">
        <v>116</v>
      </c>
      <c r="DJ12" s="25" t="s">
        <v>117</v>
      </c>
      <c r="DK12" s="25" t="s">
        <v>118</v>
      </c>
      <c r="DL12" s="26" t="s">
        <v>119</v>
      </c>
      <c r="DM12" s="26" t="s">
        <v>120</v>
      </c>
      <c r="DN12" s="27" t="s">
        <v>121</v>
      </c>
    </row>
    <row r="13" spans="1:118" s="30" customFormat="1" ht="36">
      <c r="A13" s="28" t="s">
        <v>490</v>
      </c>
      <c r="B13" s="28" t="s">
        <v>491</v>
      </c>
      <c r="C13" s="28"/>
      <c r="D13" s="28" t="s">
        <v>492</v>
      </c>
      <c r="E13" s="28" t="s">
        <v>490</v>
      </c>
      <c r="F13" s="28"/>
      <c r="G13" s="28"/>
      <c r="H13" s="28"/>
      <c r="I13" s="28"/>
      <c r="J13" s="28"/>
      <c r="K13" s="28"/>
      <c r="L13" s="28"/>
      <c r="M13" s="28"/>
      <c r="N13" s="28"/>
      <c r="O13" s="28"/>
      <c r="P13" s="28"/>
      <c r="Q13" s="28"/>
      <c r="R13" s="28"/>
      <c r="S13" s="28"/>
      <c r="T13" s="28"/>
      <c r="U13" s="28"/>
      <c r="V13" s="28" t="s">
        <v>493</v>
      </c>
      <c r="W13" s="28" t="s">
        <v>494</v>
      </c>
      <c r="X13" s="28" t="s">
        <v>495</v>
      </c>
      <c r="Y13" s="28"/>
      <c r="Z13" s="28" t="s">
        <v>496</v>
      </c>
      <c r="AA13" s="28">
        <v>1000</v>
      </c>
      <c r="AB13" s="28"/>
      <c r="AC13" s="28"/>
      <c r="AD13" s="28"/>
      <c r="AE13" s="28"/>
      <c r="AF13" s="28"/>
      <c r="AG13" s="28"/>
      <c r="AH13" s="28">
        <v>25</v>
      </c>
      <c r="AI13" s="28">
        <v>7</v>
      </c>
      <c r="AJ13" s="28">
        <v>7</v>
      </c>
      <c r="AK13" s="28">
        <v>6</v>
      </c>
      <c r="AL13" s="28">
        <v>5</v>
      </c>
      <c r="AM13" s="28">
        <v>25</v>
      </c>
      <c r="AN13" s="28">
        <v>25</v>
      </c>
      <c r="AO13" s="28"/>
      <c r="AP13" s="28"/>
      <c r="AQ13" s="28"/>
      <c r="AR13" s="28"/>
      <c r="AS13" s="28"/>
      <c r="AT13" s="28"/>
      <c r="AU13" s="28"/>
      <c r="AV13" s="28"/>
      <c r="AW13" s="28"/>
      <c r="AX13" s="28"/>
      <c r="AY13" s="28"/>
      <c r="AZ13" s="28"/>
      <c r="BA13" s="121"/>
      <c r="BB13" s="121"/>
      <c r="BC13" s="121"/>
      <c r="BD13" s="121"/>
      <c r="BE13" s="121"/>
      <c r="BF13" s="121"/>
      <c r="BG13" s="121"/>
      <c r="BH13" s="121"/>
      <c r="BI13" s="122">
        <v>0</v>
      </c>
      <c r="BJ13" s="122">
        <v>0</v>
      </c>
      <c r="BK13" s="122">
        <v>0</v>
      </c>
      <c r="BL13" s="122">
        <v>0</v>
      </c>
      <c r="BM13" s="122">
        <v>0</v>
      </c>
      <c r="BN13" s="122">
        <v>0</v>
      </c>
      <c r="BO13" s="122">
        <v>0</v>
      </c>
      <c r="BP13" s="122">
        <v>0</v>
      </c>
      <c r="BQ13" s="122">
        <v>0</v>
      </c>
      <c r="BR13" s="122">
        <v>0</v>
      </c>
      <c r="BS13" s="122">
        <v>0</v>
      </c>
      <c r="BT13" s="122">
        <v>0</v>
      </c>
      <c r="BU13" s="122">
        <v>0</v>
      </c>
      <c r="BV13" s="122">
        <v>0</v>
      </c>
      <c r="BW13" s="122">
        <v>0</v>
      </c>
      <c r="BX13" s="122">
        <v>0</v>
      </c>
      <c r="BY13" s="122">
        <f aca="true" t="shared" si="0" ref="BY13:BZ18">SUM(BI13,BK13,BM13,BO13,BQ13,BS13,BU13,BW13)</f>
        <v>0</v>
      </c>
      <c r="BZ13" s="122">
        <f t="shared" si="0"/>
        <v>0</v>
      </c>
      <c r="CA13" s="122">
        <v>0</v>
      </c>
      <c r="CB13" s="122">
        <v>0</v>
      </c>
      <c r="CC13" s="122">
        <v>0</v>
      </c>
      <c r="CD13" s="122">
        <v>0</v>
      </c>
      <c r="CE13" s="122">
        <v>0</v>
      </c>
      <c r="CF13" s="122">
        <v>0</v>
      </c>
      <c r="CG13" s="122">
        <v>0</v>
      </c>
      <c r="CH13" s="122">
        <v>0</v>
      </c>
      <c r="CI13" s="122">
        <v>0</v>
      </c>
      <c r="CJ13" s="122">
        <v>0</v>
      </c>
      <c r="CK13" s="122">
        <v>0</v>
      </c>
      <c r="CL13" s="122">
        <v>0</v>
      </c>
      <c r="CM13" s="122">
        <v>0</v>
      </c>
      <c r="CN13" s="122">
        <v>0</v>
      </c>
      <c r="CO13" s="122">
        <v>0</v>
      </c>
      <c r="CP13" s="122">
        <v>0</v>
      </c>
      <c r="CQ13" s="122">
        <f aca="true" t="shared" si="1" ref="CQ13:CR18">SUM(CA13,CC13,CE13,CG13,CI13,CK13,CM13,CO13)</f>
        <v>0</v>
      </c>
      <c r="CR13" s="122">
        <f t="shared" si="1"/>
        <v>0</v>
      </c>
      <c r="CS13" s="121"/>
      <c r="CT13" s="121"/>
      <c r="CU13" s="121"/>
      <c r="CV13" s="121"/>
      <c r="CW13" s="121"/>
      <c r="CX13" s="121"/>
      <c r="CY13" s="121"/>
      <c r="CZ13" s="121"/>
      <c r="DA13" s="121"/>
      <c r="DB13" s="121"/>
      <c r="DC13" s="121"/>
      <c r="DD13" s="121"/>
      <c r="DE13" s="121"/>
      <c r="DF13" s="121"/>
      <c r="DG13" s="28"/>
      <c r="DH13" s="28"/>
      <c r="DI13" s="28"/>
      <c r="DJ13" s="28"/>
      <c r="DK13" s="28"/>
      <c r="DL13" s="28"/>
      <c r="DM13" s="28"/>
      <c r="DN13" s="28"/>
    </row>
    <row r="14" spans="1:118" s="30" customFormat="1" ht="72" customHeight="1">
      <c r="A14" s="391" t="s">
        <v>497</v>
      </c>
      <c r="B14" s="391" t="s">
        <v>498</v>
      </c>
      <c r="C14" s="391"/>
      <c r="D14" s="391" t="s">
        <v>499</v>
      </c>
      <c r="E14" s="391" t="s">
        <v>500</v>
      </c>
      <c r="F14" s="391"/>
      <c r="G14" s="391"/>
      <c r="H14" s="391"/>
      <c r="I14" s="391"/>
      <c r="J14" s="391"/>
      <c r="K14" s="391"/>
      <c r="L14" s="391"/>
      <c r="M14" s="391"/>
      <c r="N14" s="391"/>
      <c r="O14" s="391"/>
      <c r="P14" s="391"/>
      <c r="Q14" s="391"/>
      <c r="R14" s="391"/>
      <c r="S14" s="391"/>
      <c r="T14" s="391"/>
      <c r="U14" s="391"/>
      <c r="V14" s="391" t="s">
        <v>501</v>
      </c>
      <c r="W14" s="28" t="s">
        <v>502</v>
      </c>
      <c r="X14" s="28" t="s">
        <v>503</v>
      </c>
      <c r="Y14" s="28"/>
      <c r="Z14" s="28" t="s">
        <v>504</v>
      </c>
      <c r="AA14" s="28">
        <v>1</v>
      </c>
      <c r="AB14" s="28"/>
      <c r="AC14" s="28"/>
      <c r="AD14" s="28"/>
      <c r="AE14" s="28"/>
      <c r="AF14" s="28"/>
      <c r="AG14" s="28"/>
      <c r="AH14" s="28">
        <v>25</v>
      </c>
      <c r="AI14" s="28">
        <v>7</v>
      </c>
      <c r="AJ14" s="28">
        <v>7</v>
      </c>
      <c r="AK14" s="28">
        <v>6</v>
      </c>
      <c r="AL14" s="28">
        <v>5</v>
      </c>
      <c r="AM14" s="28">
        <v>25</v>
      </c>
      <c r="AN14" s="28">
        <v>25</v>
      </c>
      <c r="AO14" s="28"/>
      <c r="AP14" s="28"/>
      <c r="AQ14" s="28"/>
      <c r="AR14" s="28"/>
      <c r="AS14" s="28"/>
      <c r="AT14" s="28"/>
      <c r="AU14" s="28"/>
      <c r="AV14" s="28"/>
      <c r="AW14" s="28"/>
      <c r="AX14" s="28"/>
      <c r="AY14" s="28"/>
      <c r="AZ14" s="28"/>
      <c r="BA14" s="121"/>
      <c r="BB14" s="121"/>
      <c r="BC14" s="121"/>
      <c r="BD14" s="121"/>
      <c r="BE14" s="121"/>
      <c r="BF14" s="121"/>
      <c r="BG14" s="121"/>
      <c r="BH14" s="121"/>
      <c r="BI14" s="122">
        <v>296775360</v>
      </c>
      <c r="BJ14" s="122">
        <v>296775360</v>
      </c>
      <c r="BK14" s="122">
        <v>0</v>
      </c>
      <c r="BL14" s="122">
        <v>0</v>
      </c>
      <c r="BM14" s="122">
        <v>0</v>
      </c>
      <c r="BN14" s="122">
        <v>0</v>
      </c>
      <c r="BO14" s="122">
        <v>0</v>
      </c>
      <c r="BP14" s="122">
        <v>0</v>
      </c>
      <c r="BQ14" s="122">
        <v>0</v>
      </c>
      <c r="BR14" s="122">
        <v>0</v>
      </c>
      <c r="BS14" s="122">
        <v>0</v>
      </c>
      <c r="BT14" s="122">
        <v>0</v>
      </c>
      <c r="BU14" s="122">
        <v>0</v>
      </c>
      <c r="BV14" s="122">
        <v>0</v>
      </c>
      <c r="BW14" s="122">
        <v>0</v>
      </c>
      <c r="BX14" s="122">
        <v>0</v>
      </c>
      <c r="BY14" s="122">
        <f t="shared" si="0"/>
        <v>296775360</v>
      </c>
      <c r="BZ14" s="122">
        <f t="shared" si="0"/>
        <v>296775360</v>
      </c>
      <c r="CA14" s="122">
        <v>300000000</v>
      </c>
      <c r="CB14" s="122">
        <v>0</v>
      </c>
      <c r="CC14" s="122">
        <v>0</v>
      </c>
      <c r="CD14" s="122">
        <v>0</v>
      </c>
      <c r="CE14" s="122">
        <v>0</v>
      </c>
      <c r="CF14" s="122">
        <v>0</v>
      </c>
      <c r="CG14" s="122">
        <v>0</v>
      </c>
      <c r="CH14" s="122">
        <v>0</v>
      </c>
      <c r="CI14" s="122">
        <v>0</v>
      </c>
      <c r="CJ14" s="122">
        <v>0</v>
      </c>
      <c r="CK14" s="122">
        <v>0</v>
      </c>
      <c r="CL14" s="122">
        <v>0</v>
      </c>
      <c r="CM14" s="122">
        <v>0</v>
      </c>
      <c r="CN14" s="122">
        <v>0</v>
      </c>
      <c r="CO14" s="122">
        <v>0</v>
      </c>
      <c r="CP14" s="122">
        <v>0</v>
      </c>
      <c r="CQ14" s="122">
        <f t="shared" si="1"/>
        <v>300000000</v>
      </c>
      <c r="CR14" s="122">
        <f t="shared" si="1"/>
        <v>0</v>
      </c>
      <c r="CS14" s="121"/>
      <c r="CT14" s="121"/>
      <c r="CU14" s="121"/>
      <c r="CV14" s="121"/>
      <c r="CW14" s="121"/>
      <c r="CX14" s="121"/>
      <c r="CY14" s="121"/>
      <c r="CZ14" s="121"/>
      <c r="DA14" s="121"/>
      <c r="DB14" s="121"/>
      <c r="DC14" s="121"/>
      <c r="DD14" s="121"/>
      <c r="DE14" s="121"/>
      <c r="DF14" s="121"/>
      <c r="DG14" s="28"/>
      <c r="DH14" s="28"/>
      <c r="DI14" s="28"/>
      <c r="DJ14" s="28"/>
      <c r="DK14" s="28"/>
      <c r="DL14" s="28"/>
      <c r="DM14" s="28"/>
      <c r="DN14" s="28"/>
    </row>
    <row r="15" spans="1:118" s="30" customFormat="1" ht="36">
      <c r="A15" s="391"/>
      <c r="B15" s="391"/>
      <c r="C15" s="391"/>
      <c r="D15" s="391"/>
      <c r="E15" s="391"/>
      <c r="F15" s="391"/>
      <c r="G15" s="391"/>
      <c r="H15" s="391"/>
      <c r="I15" s="391"/>
      <c r="J15" s="391"/>
      <c r="K15" s="391"/>
      <c r="L15" s="391"/>
      <c r="M15" s="391"/>
      <c r="N15" s="391"/>
      <c r="O15" s="391"/>
      <c r="P15" s="391"/>
      <c r="Q15" s="391"/>
      <c r="R15" s="391"/>
      <c r="S15" s="391"/>
      <c r="T15" s="391"/>
      <c r="U15" s="391"/>
      <c r="V15" s="391"/>
      <c r="W15" s="28" t="s">
        <v>505</v>
      </c>
      <c r="X15" s="28" t="s">
        <v>506</v>
      </c>
      <c r="Y15" s="28"/>
      <c r="Z15" s="28">
        <v>0</v>
      </c>
      <c r="AA15" s="28">
        <v>1</v>
      </c>
      <c r="AB15" s="28"/>
      <c r="AC15" s="28"/>
      <c r="AD15" s="28"/>
      <c r="AE15" s="28"/>
      <c r="AF15" s="28"/>
      <c r="AG15" s="28"/>
      <c r="AH15" s="28">
        <v>25</v>
      </c>
      <c r="AI15" s="28">
        <v>7</v>
      </c>
      <c r="AJ15" s="28">
        <v>7</v>
      </c>
      <c r="AK15" s="28">
        <v>6</v>
      </c>
      <c r="AL15" s="28">
        <v>5</v>
      </c>
      <c r="AM15" s="28">
        <v>25</v>
      </c>
      <c r="AN15" s="28">
        <v>25</v>
      </c>
      <c r="AO15" s="28"/>
      <c r="AP15" s="28"/>
      <c r="AQ15" s="28"/>
      <c r="AR15" s="28"/>
      <c r="AS15" s="28"/>
      <c r="AT15" s="28"/>
      <c r="AU15" s="28"/>
      <c r="AV15" s="28"/>
      <c r="AW15" s="28"/>
      <c r="AX15" s="28"/>
      <c r="AY15" s="28"/>
      <c r="AZ15" s="28"/>
      <c r="BA15" s="121"/>
      <c r="BB15" s="121"/>
      <c r="BC15" s="121"/>
      <c r="BD15" s="121"/>
      <c r="BE15" s="121"/>
      <c r="BF15" s="121"/>
      <c r="BG15" s="121"/>
      <c r="BH15" s="121"/>
      <c r="BI15" s="122">
        <v>364075524</v>
      </c>
      <c r="BJ15" s="122">
        <v>364075524</v>
      </c>
      <c r="BK15" s="122">
        <v>0</v>
      </c>
      <c r="BL15" s="122">
        <v>0</v>
      </c>
      <c r="BM15" s="122">
        <v>0</v>
      </c>
      <c r="BN15" s="122">
        <v>0</v>
      </c>
      <c r="BO15" s="122">
        <v>0</v>
      </c>
      <c r="BP15" s="122">
        <v>0</v>
      </c>
      <c r="BQ15" s="122">
        <v>0</v>
      </c>
      <c r="BR15" s="122">
        <v>0</v>
      </c>
      <c r="BS15" s="122">
        <v>0</v>
      </c>
      <c r="BT15" s="122">
        <v>0</v>
      </c>
      <c r="BU15" s="122">
        <v>0</v>
      </c>
      <c r="BV15" s="122">
        <v>0</v>
      </c>
      <c r="BW15" s="122">
        <v>0</v>
      </c>
      <c r="BX15" s="122">
        <v>0</v>
      </c>
      <c r="BY15" s="122">
        <f t="shared" si="0"/>
        <v>364075524</v>
      </c>
      <c r="BZ15" s="122">
        <f t="shared" si="0"/>
        <v>364075524</v>
      </c>
      <c r="CA15" s="122">
        <v>100000000</v>
      </c>
      <c r="CB15" s="122">
        <v>0</v>
      </c>
      <c r="CC15" s="122">
        <v>0</v>
      </c>
      <c r="CD15" s="122">
        <v>0</v>
      </c>
      <c r="CE15" s="122">
        <v>0</v>
      </c>
      <c r="CF15" s="122">
        <v>0</v>
      </c>
      <c r="CG15" s="122">
        <v>0</v>
      </c>
      <c r="CH15" s="122">
        <v>0</v>
      </c>
      <c r="CI15" s="122">
        <v>0</v>
      </c>
      <c r="CJ15" s="122">
        <v>0</v>
      </c>
      <c r="CK15" s="122">
        <v>0</v>
      </c>
      <c r="CL15" s="122">
        <v>0</v>
      </c>
      <c r="CM15" s="122">
        <v>0</v>
      </c>
      <c r="CN15" s="122">
        <v>0</v>
      </c>
      <c r="CO15" s="122">
        <v>0</v>
      </c>
      <c r="CP15" s="122">
        <v>0</v>
      </c>
      <c r="CQ15" s="122">
        <f t="shared" si="1"/>
        <v>100000000</v>
      </c>
      <c r="CR15" s="122">
        <f t="shared" si="1"/>
        <v>0</v>
      </c>
      <c r="CS15" s="121"/>
      <c r="CT15" s="121"/>
      <c r="CU15" s="121"/>
      <c r="CV15" s="121"/>
      <c r="CW15" s="121"/>
      <c r="CX15" s="121"/>
      <c r="CY15" s="121"/>
      <c r="CZ15" s="121"/>
      <c r="DA15" s="121"/>
      <c r="DB15" s="121"/>
      <c r="DC15" s="121"/>
      <c r="DD15" s="121"/>
      <c r="DE15" s="121"/>
      <c r="DF15" s="121"/>
      <c r="DG15" s="28"/>
      <c r="DH15" s="28"/>
      <c r="DI15" s="28"/>
      <c r="DJ15" s="28"/>
      <c r="DK15" s="28"/>
      <c r="DL15" s="28"/>
      <c r="DM15" s="28"/>
      <c r="DN15" s="28"/>
    </row>
    <row r="16" spans="1:118" s="30" customFormat="1" ht="24">
      <c r="A16" s="391"/>
      <c r="B16" s="391"/>
      <c r="C16" s="391"/>
      <c r="D16" s="391"/>
      <c r="E16" s="391"/>
      <c r="F16" s="391"/>
      <c r="G16" s="391"/>
      <c r="H16" s="391"/>
      <c r="I16" s="391"/>
      <c r="J16" s="391"/>
      <c r="K16" s="391"/>
      <c r="L16" s="391"/>
      <c r="M16" s="391"/>
      <c r="N16" s="391"/>
      <c r="O16" s="391"/>
      <c r="P16" s="391"/>
      <c r="Q16" s="391"/>
      <c r="R16" s="391"/>
      <c r="S16" s="391"/>
      <c r="T16" s="391"/>
      <c r="U16" s="391"/>
      <c r="V16" s="28" t="s">
        <v>507</v>
      </c>
      <c r="W16" s="28" t="s">
        <v>508</v>
      </c>
      <c r="X16" s="28" t="s">
        <v>509</v>
      </c>
      <c r="Y16" s="28"/>
      <c r="Z16" s="28" t="s">
        <v>510</v>
      </c>
      <c r="AA16" s="28">
        <v>10</v>
      </c>
      <c r="AB16" s="28"/>
      <c r="AC16" s="28"/>
      <c r="AD16" s="28"/>
      <c r="AE16" s="28"/>
      <c r="AF16" s="28"/>
      <c r="AG16" s="28"/>
      <c r="AH16" s="28">
        <v>25</v>
      </c>
      <c r="AI16" s="28">
        <v>0</v>
      </c>
      <c r="AJ16" s="28">
        <v>14</v>
      </c>
      <c r="AK16" s="28">
        <v>11</v>
      </c>
      <c r="AL16" s="28">
        <v>0</v>
      </c>
      <c r="AM16" s="28">
        <v>25</v>
      </c>
      <c r="AN16" s="28">
        <v>25</v>
      </c>
      <c r="AO16" s="28"/>
      <c r="AP16" s="28"/>
      <c r="AQ16" s="28"/>
      <c r="AR16" s="28"/>
      <c r="AS16" s="28"/>
      <c r="AT16" s="28"/>
      <c r="AU16" s="28"/>
      <c r="AV16" s="28"/>
      <c r="AW16" s="28"/>
      <c r="AX16" s="28"/>
      <c r="AY16" s="28"/>
      <c r="AZ16" s="28"/>
      <c r="BA16" s="121"/>
      <c r="BB16" s="121"/>
      <c r="BC16" s="121"/>
      <c r="BD16" s="121"/>
      <c r="BE16" s="121"/>
      <c r="BF16" s="121"/>
      <c r="BG16" s="121"/>
      <c r="BH16" s="121"/>
      <c r="BI16" s="122">
        <v>232912673.92</v>
      </c>
      <c r="BJ16" s="122">
        <v>232912673.92</v>
      </c>
      <c r="BK16" s="122">
        <v>0</v>
      </c>
      <c r="BL16" s="122">
        <v>0</v>
      </c>
      <c r="BM16" s="122">
        <v>0</v>
      </c>
      <c r="BN16" s="122">
        <v>0</v>
      </c>
      <c r="BO16" s="122">
        <v>0</v>
      </c>
      <c r="BP16" s="122">
        <v>0</v>
      </c>
      <c r="BQ16" s="122">
        <v>0</v>
      </c>
      <c r="BR16" s="122">
        <v>0</v>
      </c>
      <c r="BS16" s="122">
        <v>0</v>
      </c>
      <c r="BT16" s="122">
        <v>0</v>
      </c>
      <c r="BU16" s="122">
        <v>0</v>
      </c>
      <c r="BV16" s="122">
        <v>0</v>
      </c>
      <c r="BW16" s="122">
        <v>0</v>
      </c>
      <c r="BX16" s="122">
        <v>0</v>
      </c>
      <c r="BY16" s="122">
        <f t="shared" si="0"/>
        <v>232912673.92</v>
      </c>
      <c r="BZ16" s="122">
        <f t="shared" si="0"/>
        <v>232912673.92</v>
      </c>
      <c r="CA16" s="122">
        <v>80000000</v>
      </c>
      <c r="CB16" s="122">
        <v>0</v>
      </c>
      <c r="CC16" s="122">
        <v>0</v>
      </c>
      <c r="CD16" s="122">
        <v>0</v>
      </c>
      <c r="CE16" s="122">
        <v>0</v>
      </c>
      <c r="CF16" s="122">
        <v>0</v>
      </c>
      <c r="CG16" s="122">
        <v>0</v>
      </c>
      <c r="CH16" s="122">
        <v>0</v>
      </c>
      <c r="CI16" s="122">
        <v>0</v>
      </c>
      <c r="CJ16" s="122">
        <v>0</v>
      </c>
      <c r="CK16" s="122">
        <v>0</v>
      </c>
      <c r="CL16" s="122">
        <v>0</v>
      </c>
      <c r="CM16" s="122">
        <v>0</v>
      </c>
      <c r="CN16" s="122">
        <v>0</v>
      </c>
      <c r="CO16" s="122">
        <v>0</v>
      </c>
      <c r="CP16" s="122">
        <v>0</v>
      </c>
      <c r="CQ16" s="122">
        <f t="shared" si="1"/>
        <v>80000000</v>
      </c>
      <c r="CR16" s="122">
        <f t="shared" si="1"/>
        <v>0</v>
      </c>
      <c r="CS16" s="121"/>
      <c r="CT16" s="121"/>
      <c r="CU16" s="121"/>
      <c r="CV16" s="121"/>
      <c r="CW16" s="121"/>
      <c r="CX16" s="121"/>
      <c r="CY16" s="121"/>
      <c r="CZ16" s="121"/>
      <c r="DA16" s="121"/>
      <c r="DB16" s="121"/>
      <c r="DC16" s="121"/>
      <c r="DD16" s="121"/>
      <c r="DE16" s="121"/>
      <c r="DF16" s="121"/>
      <c r="DG16" s="28"/>
      <c r="DH16" s="28"/>
      <c r="DI16" s="28"/>
      <c r="DJ16" s="28"/>
      <c r="DK16" s="28"/>
      <c r="DL16" s="28"/>
      <c r="DM16" s="28"/>
      <c r="DN16" s="28"/>
    </row>
    <row r="17" spans="1:118" s="30" customFormat="1" ht="24">
      <c r="A17" s="391" t="s">
        <v>511</v>
      </c>
      <c r="B17" s="391" t="s">
        <v>512</v>
      </c>
      <c r="C17" s="391"/>
      <c r="D17" s="391">
        <v>4</v>
      </c>
      <c r="E17" s="391" t="s">
        <v>511</v>
      </c>
      <c r="F17" s="391"/>
      <c r="G17" s="391"/>
      <c r="H17" s="391"/>
      <c r="I17" s="391"/>
      <c r="J17" s="391"/>
      <c r="K17" s="391"/>
      <c r="L17" s="391"/>
      <c r="M17" s="391"/>
      <c r="N17" s="391"/>
      <c r="O17" s="391"/>
      <c r="P17" s="391"/>
      <c r="Q17" s="391"/>
      <c r="R17" s="391"/>
      <c r="S17" s="391"/>
      <c r="T17" s="391"/>
      <c r="U17" s="391"/>
      <c r="V17" s="391" t="s">
        <v>513</v>
      </c>
      <c r="W17" s="28" t="s">
        <v>514</v>
      </c>
      <c r="X17" s="28" t="s">
        <v>515</v>
      </c>
      <c r="Y17" s="28"/>
      <c r="Z17" s="28">
        <v>0</v>
      </c>
      <c r="AA17" s="28">
        <v>1</v>
      </c>
      <c r="AB17" s="28"/>
      <c r="AC17" s="28"/>
      <c r="AD17" s="28"/>
      <c r="AE17" s="28"/>
      <c r="AF17" s="28"/>
      <c r="AG17" s="28"/>
      <c r="AH17" s="28">
        <v>25</v>
      </c>
      <c r="AI17" s="28">
        <v>0</v>
      </c>
      <c r="AJ17" s="28">
        <v>0</v>
      </c>
      <c r="AK17" s="28">
        <v>0</v>
      </c>
      <c r="AL17" s="28">
        <v>0</v>
      </c>
      <c r="AM17" s="28">
        <v>0</v>
      </c>
      <c r="AN17" s="28">
        <v>25</v>
      </c>
      <c r="AO17" s="28"/>
      <c r="AP17" s="28"/>
      <c r="AQ17" s="28"/>
      <c r="AR17" s="28"/>
      <c r="AS17" s="28"/>
      <c r="AT17" s="28"/>
      <c r="AU17" s="28"/>
      <c r="AV17" s="28"/>
      <c r="AW17" s="28"/>
      <c r="AX17" s="28"/>
      <c r="AY17" s="28"/>
      <c r="AZ17" s="28"/>
      <c r="BA17" s="121"/>
      <c r="BB17" s="121"/>
      <c r="BC17" s="121"/>
      <c r="BD17" s="121"/>
      <c r="BE17" s="121"/>
      <c r="BF17" s="121"/>
      <c r="BG17" s="121"/>
      <c r="BH17" s="121"/>
      <c r="BI17" s="122">
        <v>0</v>
      </c>
      <c r="BJ17" s="122">
        <v>0</v>
      </c>
      <c r="BK17" s="122">
        <v>0</v>
      </c>
      <c r="BL17" s="122">
        <v>0</v>
      </c>
      <c r="BM17" s="122">
        <v>0</v>
      </c>
      <c r="BN17" s="122">
        <v>0</v>
      </c>
      <c r="BO17" s="122">
        <v>0</v>
      </c>
      <c r="BP17" s="122">
        <v>0</v>
      </c>
      <c r="BQ17" s="122">
        <v>0</v>
      </c>
      <c r="BR17" s="122">
        <v>0</v>
      </c>
      <c r="BS17" s="122">
        <v>0</v>
      </c>
      <c r="BT17" s="122">
        <v>0</v>
      </c>
      <c r="BU17" s="122">
        <v>0</v>
      </c>
      <c r="BV17" s="122">
        <v>0</v>
      </c>
      <c r="BW17" s="122">
        <v>0</v>
      </c>
      <c r="BX17" s="122">
        <v>0</v>
      </c>
      <c r="BY17" s="122">
        <f t="shared" si="0"/>
        <v>0</v>
      </c>
      <c r="BZ17" s="122">
        <f t="shared" si="0"/>
        <v>0</v>
      </c>
      <c r="CA17" s="122">
        <v>0</v>
      </c>
      <c r="CB17" s="122">
        <v>0</v>
      </c>
      <c r="CC17" s="122">
        <v>0</v>
      </c>
      <c r="CD17" s="122">
        <v>0</v>
      </c>
      <c r="CE17" s="122">
        <v>0</v>
      </c>
      <c r="CF17" s="122">
        <v>0</v>
      </c>
      <c r="CG17" s="122">
        <v>0</v>
      </c>
      <c r="CH17" s="122">
        <v>0</v>
      </c>
      <c r="CI17" s="122">
        <v>0</v>
      </c>
      <c r="CJ17" s="122">
        <v>0</v>
      </c>
      <c r="CK17" s="122">
        <v>0</v>
      </c>
      <c r="CL17" s="122">
        <v>0</v>
      </c>
      <c r="CM17" s="122">
        <v>0</v>
      </c>
      <c r="CN17" s="122">
        <v>0</v>
      </c>
      <c r="CO17" s="122">
        <v>0</v>
      </c>
      <c r="CP17" s="122">
        <v>0</v>
      </c>
      <c r="CQ17" s="122">
        <f t="shared" si="1"/>
        <v>0</v>
      </c>
      <c r="CR17" s="122">
        <f t="shared" si="1"/>
        <v>0</v>
      </c>
      <c r="CS17" s="121"/>
      <c r="CT17" s="121"/>
      <c r="CU17" s="121"/>
      <c r="CV17" s="121"/>
      <c r="CW17" s="121"/>
      <c r="CX17" s="121"/>
      <c r="CY17" s="121"/>
      <c r="CZ17" s="121"/>
      <c r="DA17" s="121"/>
      <c r="DB17" s="121"/>
      <c r="DC17" s="121"/>
      <c r="DD17" s="121"/>
      <c r="DE17" s="121"/>
      <c r="DF17" s="121"/>
      <c r="DG17" s="28"/>
      <c r="DH17" s="28"/>
      <c r="DI17" s="28"/>
      <c r="DJ17" s="28"/>
      <c r="DK17" s="28"/>
      <c r="DL17" s="28"/>
      <c r="DM17" s="28"/>
      <c r="DN17" s="28"/>
    </row>
    <row r="18" spans="1:118" s="30" customFormat="1" ht="24">
      <c r="A18" s="391"/>
      <c r="B18" s="391"/>
      <c r="C18" s="391"/>
      <c r="D18" s="391"/>
      <c r="E18" s="391"/>
      <c r="F18" s="391"/>
      <c r="G18" s="391"/>
      <c r="H18" s="391"/>
      <c r="I18" s="391"/>
      <c r="J18" s="391"/>
      <c r="K18" s="391"/>
      <c r="L18" s="391"/>
      <c r="M18" s="391"/>
      <c r="N18" s="391"/>
      <c r="O18" s="391"/>
      <c r="P18" s="391"/>
      <c r="Q18" s="391"/>
      <c r="R18" s="391"/>
      <c r="S18" s="391"/>
      <c r="T18" s="391"/>
      <c r="U18" s="391"/>
      <c r="V18" s="391"/>
      <c r="W18" s="28" t="s">
        <v>516</v>
      </c>
      <c r="X18" s="28" t="s">
        <v>517</v>
      </c>
      <c r="Y18" s="28"/>
      <c r="Z18" s="28">
        <v>0</v>
      </c>
      <c r="AA18" s="28">
        <v>1</v>
      </c>
      <c r="AB18" s="28"/>
      <c r="AC18" s="28"/>
      <c r="AD18" s="28"/>
      <c r="AE18" s="28"/>
      <c r="AF18" s="28"/>
      <c r="AG18" s="28"/>
      <c r="AH18" s="28">
        <v>25</v>
      </c>
      <c r="AI18" s="28">
        <v>0</v>
      </c>
      <c r="AJ18" s="28">
        <v>0</v>
      </c>
      <c r="AK18" s="28">
        <v>0</v>
      </c>
      <c r="AL18" s="28">
        <v>0</v>
      </c>
      <c r="AM18" s="28">
        <v>0</v>
      </c>
      <c r="AN18" s="28">
        <v>25</v>
      </c>
      <c r="AO18" s="28"/>
      <c r="AP18" s="28"/>
      <c r="AQ18" s="28"/>
      <c r="AR18" s="28"/>
      <c r="AS18" s="28"/>
      <c r="AT18" s="28"/>
      <c r="AU18" s="28"/>
      <c r="AV18" s="28"/>
      <c r="AW18" s="28"/>
      <c r="AX18" s="28"/>
      <c r="AY18" s="28"/>
      <c r="AZ18" s="28"/>
      <c r="BA18" s="121"/>
      <c r="BB18" s="121"/>
      <c r="BC18" s="121"/>
      <c r="BD18" s="121"/>
      <c r="BE18" s="121"/>
      <c r="BF18" s="121"/>
      <c r="BG18" s="121"/>
      <c r="BH18" s="121"/>
      <c r="BI18" s="122">
        <v>0</v>
      </c>
      <c r="BJ18" s="122">
        <v>0</v>
      </c>
      <c r="BK18" s="122">
        <v>0</v>
      </c>
      <c r="BL18" s="122">
        <v>0</v>
      </c>
      <c r="BM18" s="122">
        <v>0</v>
      </c>
      <c r="BN18" s="122">
        <v>0</v>
      </c>
      <c r="BO18" s="122">
        <v>0</v>
      </c>
      <c r="BP18" s="122">
        <v>0</v>
      </c>
      <c r="BQ18" s="122">
        <v>0</v>
      </c>
      <c r="BR18" s="122">
        <v>0</v>
      </c>
      <c r="BS18" s="122">
        <v>0</v>
      </c>
      <c r="BT18" s="122">
        <v>0</v>
      </c>
      <c r="BU18" s="122">
        <v>0</v>
      </c>
      <c r="BV18" s="122">
        <v>0</v>
      </c>
      <c r="BW18" s="122">
        <v>0</v>
      </c>
      <c r="BX18" s="122">
        <v>0</v>
      </c>
      <c r="BY18" s="122">
        <f t="shared" si="0"/>
        <v>0</v>
      </c>
      <c r="BZ18" s="122">
        <f t="shared" si="0"/>
        <v>0</v>
      </c>
      <c r="CA18" s="122">
        <v>0</v>
      </c>
      <c r="CB18" s="122">
        <v>0</v>
      </c>
      <c r="CC18" s="122">
        <v>0</v>
      </c>
      <c r="CD18" s="122">
        <v>0</v>
      </c>
      <c r="CE18" s="122">
        <v>0</v>
      </c>
      <c r="CF18" s="122">
        <v>0</v>
      </c>
      <c r="CG18" s="122">
        <v>0</v>
      </c>
      <c r="CH18" s="122">
        <v>0</v>
      </c>
      <c r="CI18" s="122">
        <v>0</v>
      </c>
      <c r="CJ18" s="122">
        <v>0</v>
      </c>
      <c r="CK18" s="122">
        <v>0</v>
      </c>
      <c r="CL18" s="122">
        <v>0</v>
      </c>
      <c r="CM18" s="122">
        <v>0</v>
      </c>
      <c r="CN18" s="122">
        <v>0</v>
      </c>
      <c r="CO18" s="122">
        <v>0</v>
      </c>
      <c r="CP18" s="122">
        <v>0</v>
      </c>
      <c r="CQ18" s="122">
        <f t="shared" si="1"/>
        <v>0</v>
      </c>
      <c r="CR18" s="122">
        <f t="shared" si="1"/>
        <v>0</v>
      </c>
      <c r="CS18" s="121"/>
      <c r="CT18" s="121"/>
      <c r="CU18" s="121"/>
      <c r="CV18" s="121"/>
      <c r="CW18" s="121"/>
      <c r="CX18" s="121"/>
      <c r="CY18" s="121"/>
      <c r="CZ18" s="121"/>
      <c r="DA18" s="121"/>
      <c r="DB18" s="121"/>
      <c r="DC18" s="121"/>
      <c r="DD18" s="121"/>
      <c r="DE18" s="121"/>
      <c r="DF18" s="121"/>
      <c r="DG18" s="28"/>
      <c r="DH18" s="28"/>
      <c r="DI18" s="28"/>
      <c r="DJ18" s="28"/>
      <c r="DK18" s="28"/>
      <c r="DL18" s="28"/>
      <c r="DM18" s="28"/>
      <c r="DN18" s="28"/>
    </row>
  </sheetData>
  <sheetProtection/>
  <mergeCells count="53">
    <mergeCell ref="B8:W8"/>
    <mergeCell ref="A1:DL1"/>
    <mergeCell ref="A2:DL2"/>
    <mergeCell ref="A3:DL3"/>
    <mergeCell ref="A5:DL5"/>
    <mergeCell ref="B7:W7"/>
    <mergeCell ref="A4:DL4"/>
    <mergeCell ref="B9:W9"/>
    <mergeCell ref="B10:W10"/>
    <mergeCell ref="A14:A16"/>
    <mergeCell ref="B14:B16"/>
    <mergeCell ref="C14:C16"/>
    <mergeCell ref="D14:D16"/>
    <mergeCell ref="E14:E16"/>
    <mergeCell ref="F14:F16"/>
    <mergeCell ref="G14:G16"/>
    <mergeCell ref="H14:H16"/>
    <mergeCell ref="T14:T16"/>
    <mergeCell ref="I14:I16"/>
    <mergeCell ref="J14:J16"/>
    <mergeCell ref="K14:K16"/>
    <mergeCell ref="L14:L16"/>
    <mergeCell ref="M14:M16"/>
    <mergeCell ref="U14:U16"/>
    <mergeCell ref="V14:V15"/>
    <mergeCell ref="A17:A18"/>
    <mergeCell ref="B17:B18"/>
    <mergeCell ref="C17:C18"/>
    <mergeCell ref="D17:D18"/>
    <mergeCell ref="E17:E18"/>
    <mergeCell ref="F17:F18"/>
    <mergeCell ref="G17:G18"/>
    <mergeCell ref="H17:H18"/>
    <mergeCell ref="O14:O16"/>
    <mergeCell ref="P14:P16"/>
    <mergeCell ref="Q14:Q16"/>
    <mergeCell ref="R14:R16"/>
    <mergeCell ref="S14:S16"/>
    <mergeCell ref="I17:I18"/>
    <mergeCell ref="J17:J18"/>
    <mergeCell ref="K17:K18"/>
    <mergeCell ref="L17:L18"/>
    <mergeCell ref="M17:M18"/>
    <mergeCell ref="N14:N16"/>
    <mergeCell ref="N17:N18"/>
    <mergeCell ref="U17:U18"/>
    <mergeCell ref="V17:V18"/>
    <mergeCell ref="O17:O18"/>
    <mergeCell ref="P17:P18"/>
    <mergeCell ref="Q17:Q18"/>
    <mergeCell ref="R17:R18"/>
    <mergeCell ref="S17:S18"/>
    <mergeCell ref="T17:T18"/>
  </mergeCells>
  <dataValidations count="1">
    <dataValidation type="list" showInputMessage="1" showErrorMessage="1" sqref="AZ11">
      <formula1>$AZ$6:$AZ$8</formula1>
    </dataValidation>
  </dataValidation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DN26"/>
  <sheetViews>
    <sheetView zoomScale="76" zoomScaleNormal="76" zoomScalePageLayoutView="0" workbookViewId="0" topLeftCell="A1">
      <selection activeCell="A6" sqref="A6"/>
    </sheetView>
  </sheetViews>
  <sheetFormatPr defaultColWidth="11.421875" defaultRowHeight="15" outlineLevelCol="2"/>
  <cols>
    <col min="1" max="2" width="33.00390625" style="1" customWidth="1"/>
    <col min="3" max="3" width="4.28125" style="1" customWidth="1"/>
    <col min="4" max="5" width="36.7109375" style="1" customWidth="1"/>
    <col min="6" max="6" width="5.421875" style="1" customWidth="1"/>
    <col min="7" max="8" width="5.421875" style="1" customWidth="1" outlineLevel="1"/>
    <col min="9" max="10" width="5.421875" style="1" customWidth="1"/>
    <col min="11" max="12" width="5.421875" style="1" customWidth="1" outlineLevel="1"/>
    <col min="13" max="14" width="5.421875" style="1" customWidth="1"/>
    <col min="15" max="16" width="5.421875" style="1" customWidth="1" outlineLevel="1"/>
    <col min="17" max="17" width="5.421875" style="1" customWidth="1"/>
    <col min="18" max="18" width="5.57421875" style="1" customWidth="1"/>
    <col min="19" max="20" width="5.421875" style="1" customWidth="1" outlineLevel="1"/>
    <col min="21" max="21" width="5.421875" style="1" customWidth="1"/>
    <col min="22" max="23" width="37.140625" style="1" customWidth="1"/>
    <col min="24" max="24" width="37.140625" style="1" customWidth="1" outlineLevel="1"/>
    <col min="25" max="25" width="5.421875" style="1" customWidth="1" outlineLevel="1"/>
    <col min="26" max="26" width="24.140625" style="1" customWidth="1" outlineLevel="1"/>
    <col min="27" max="27" width="5.421875" style="1" customWidth="1" outlineLevel="1"/>
    <col min="28" max="28" width="7.7109375" style="1" customWidth="1" outlineLevel="1"/>
    <col min="29" max="32" width="5.421875" style="1" hidden="1" customWidth="1" outlineLevel="2"/>
    <col min="33" max="33" width="8.7109375" style="1" customWidth="1" outlineLevel="1" collapsed="1"/>
    <col min="34" max="34" width="7.7109375" style="1" customWidth="1" outlineLevel="1"/>
    <col min="35" max="38" width="5.421875" style="1" customWidth="1" outlineLevel="2"/>
    <col min="39" max="39" width="5.8515625" style="1" customWidth="1" outlineLevel="1"/>
    <col min="40" max="40" width="5.421875" style="1" customWidth="1" outlineLevel="1"/>
    <col min="41" max="44" width="5.421875" style="1" hidden="1" customWidth="1" outlineLevel="2"/>
    <col min="45" max="45" width="5.421875" style="1" customWidth="1" outlineLevel="1" collapsed="1"/>
    <col min="46" max="46" width="5.421875" style="1" customWidth="1" outlineLevel="1"/>
    <col min="47" max="50" width="5.421875" style="1" hidden="1" customWidth="1" outlineLevel="2"/>
    <col min="51" max="51" width="5.421875" style="1" customWidth="1" outlineLevel="1" collapsed="1"/>
    <col min="52" max="52" width="11.00390625" style="1" customWidth="1"/>
    <col min="53" max="53" width="22.421875" style="1" hidden="1" customWidth="1"/>
    <col min="54" max="54" width="9.421875" style="1" hidden="1" customWidth="1"/>
    <col min="55" max="55" width="8.00390625" style="1" hidden="1" customWidth="1"/>
    <col min="56" max="59" width="8.00390625" style="1" hidden="1" customWidth="1" outlineLevel="1"/>
    <col min="60" max="60" width="8.00390625" style="1" hidden="1" customWidth="1" collapsed="1"/>
    <col min="61" max="62" width="14.57421875" style="1" bestFit="1" customWidth="1" outlineLevel="2"/>
    <col min="63" max="66" width="13.00390625" style="1" bestFit="1" customWidth="1" outlineLevel="2"/>
    <col min="67" max="68" width="13.7109375" style="1" bestFit="1" customWidth="1" outlineLevel="2"/>
    <col min="69" max="70" width="13.421875" style="1" bestFit="1" customWidth="1" outlineLevel="2"/>
    <col min="71" max="72" width="13.00390625" style="1" bestFit="1" customWidth="1" outlineLevel="2"/>
    <col min="73" max="74" width="14.57421875" style="1" bestFit="1" customWidth="1" outlineLevel="2"/>
    <col min="75" max="75" width="5.421875" style="1" customWidth="1" outlineLevel="2"/>
    <col min="76" max="76" width="7.7109375" style="1" customWidth="1" outlineLevel="2"/>
    <col min="77" max="78" width="14.57421875" style="1" bestFit="1" customWidth="1" outlineLevel="1"/>
    <col min="79" max="79" width="13.7109375" style="1" bestFit="1" customWidth="1" outlineLevel="2"/>
    <col min="80" max="80" width="7.28125" style="1" customWidth="1" outlineLevel="2"/>
    <col min="81" max="81" width="5.421875" style="1" customWidth="1" outlineLevel="2"/>
    <col min="82" max="82" width="7.7109375" style="1" customWidth="1" outlineLevel="2"/>
    <col min="83" max="83" width="5.421875" style="1" customWidth="1" outlineLevel="2"/>
    <col min="84" max="84" width="7.7109375" style="1" customWidth="1" outlineLevel="2"/>
    <col min="85" max="85" width="5.421875" style="1" customWidth="1" outlineLevel="2"/>
    <col min="86" max="86" width="7.7109375" style="1" customWidth="1" outlineLevel="2"/>
    <col min="87" max="87" width="5.421875" style="1" customWidth="1" outlineLevel="2"/>
    <col min="88" max="88" width="7.7109375" style="1" customWidth="1" outlineLevel="2"/>
    <col min="89" max="89" width="3.140625" style="1" customWidth="1" outlineLevel="2"/>
    <col min="90" max="90" width="5.421875" style="1" customWidth="1" outlineLevel="2"/>
    <col min="91" max="91" width="5.140625" style="1" customWidth="1" outlineLevel="2"/>
    <col min="92" max="92" width="7.28125" style="1" customWidth="1" outlineLevel="2"/>
    <col min="93" max="93" width="5.421875" style="1" customWidth="1" outlineLevel="2"/>
    <col min="94" max="94" width="7.7109375" style="1" customWidth="1" outlineLevel="2"/>
    <col min="95" max="95" width="13.421875" style="1" bestFit="1" customWidth="1" outlineLevel="1"/>
    <col min="96" max="96" width="10.00390625" style="1" customWidth="1" outlineLevel="1"/>
    <col min="97" max="97" width="5.140625" style="1" hidden="1" customWidth="1" outlineLevel="2"/>
    <col min="98" max="98" width="7.28125" style="1" hidden="1" customWidth="1" outlineLevel="2"/>
    <col min="99" max="99" width="5.421875" style="1" hidden="1" customWidth="1" outlineLevel="2"/>
    <col min="100" max="100" width="7.7109375" style="1" hidden="1" customWidth="1" outlineLevel="2"/>
    <col min="101" max="101" width="5.421875" style="1" hidden="1" customWidth="1" outlineLevel="2"/>
    <col min="102" max="102" width="7.7109375" style="1" hidden="1" customWidth="1" outlineLevel="2"/>
    <col min="103" max="103" width="5.421875" style="1" hidden="1" customWidth="1" outlineLevel="2"/>
    <col min="104" max="104" width="7.28125" style="1" hidden="1" customWidth="1" outlineLevel="2"/>
    <col min="105" max="105" width="3.140625" style="1" hidden="1" customWidth="1" outlineLevel="2"/>
    <col min="106" max="106" width="5.421875" style="1" hidden="1" customWidth="1" outlineLevel="2"/>
    <col min="107" max="107" width="5.140625" style="1" hidden="1" customWidth="1" outlineLevel="2"/>
    <col min="108" max="108" width="7.28125" style="1" hidden="1" customWidth="1" outlineLevel="2"/>
    <col min="109" max="109" width="5.421875" style="1" hidden="1" customWidth="1" outlineLevel="2"/>
    <col min="110" max="110" width="7.7109375" style="1" hidden="1" customWidth="1" outlineLevel="2"/>
    <col min="111" max="111" width="12.28125" style="1" customWidth="1" outlineLevel="1" collapsed="1"/>
    <col min="112" max="112" width="10.00390625" style="1" customWidth="1" outlineLevel="1"/>
    <col min="113" max="113" width="5.8515625" style="1" bestFit="1" customWidth="1"/>
    <col min="114" max="114" width="7.28125" style="1" customWidth="1"/>
    <col min="115" max="115" width="5.421875" style="1" customWidth="1"/>
    <col min="116" max="116" width="5.421875" style="1" bestFit="1" customWidth="1"/>
    <col min="117" max="16384" width="11.421875" style="1" customWidth="1"/>
  </cols>
  <sheetData>
    <row r="1" spans="1:116" ht="12">
      <c r="A1" s="390" t="s">
        <v>1226</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390"/>
      <c r="BH1" s="390"/>
      <c r="BI1" s="390"/>
      <c r="BJ1" s="390"/>
      <c r="BK1" s="390"/>
      <c r="BL1" s="390"/>
      <c r="BM1" s="390"/>
      <c r="BN1" s="390"/>
      <c r="BO1" s="390"/>
      <c r="BP1" s="390"/>
      <c r="BQ1" s="390"/>
      <c r="BR1" s="390"/>
      <c r="BS1" s="390"/>
      <c r="BT1" s="390"/>
      <c r="BU1" s="390"/>
      <c r="BV1" s="390"/>
      <c r="BW1" s="390"/>
      <c r="BX1" s="390"/>
      <c r="BY1" s="390"/>
      <c r="BZ1" s="390"/>
      <c r="CA1" s="390"/>
      <c r="CB1" s="390"/>
      <c r="CC1" s="390"/>
      <c r="CD1" s="390"/>
      <c r="CE1" s="390"/>
      <c r="CF1" s="390"/>
      <c r="CG1" s="390"/>
      <c r="CH1" s="390"/>
      <c r="CI1" s="390"/>
      <c r="CJ1" s="390"/>
      <c r="CK1" s="390"/>
      <c r="CL1" s="390"/>
      <c r="CM1" s="390"/>
      <c r="CN1" s="390"/>
      <c r="CO1" s="390"/>
      <c r="CP1" s="390"/>
      <c r="CQ1" s="390"/>
      <c r="CR1" s="390"/>
      <c r="CS1" s="390"/>
      <c r="CT1" s="390"/>
      <c r="CU1" s="390"/>
      <c r="CV1" s="390"/>
      <c r="CW1" s="390"/>
      <c r="CX1" s="390"/>
      <c r="CY1" s="390"/>
      <c r="CZ1" s="390"/>
      <c r="DA1" s="390"/>
      <c r="DB1" s="390"/>
      <c r="DC1" s="390"/>
      <c r="DD1" s="390"/>
      <c r="DE1" s="390"/>
      <c r="DF1" s="390"/>
      <c r="DG1" s="390"/>
      <c r="DH1" s="390"/>
      <c r="DI1" s="390"/>
      <c r="DJ1" s="390"/>
      <c r="DK1" s="390"/>
      <c r="DL1" s="390"/>
    </row>
    <row r="2" spans="1:116" ht="12">
      <c r="A2" s="386" t="s">
        <v>1297</v>
      </c>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386"/>
      <c r="AN2" s="386"/>
      <c r="AO2" s="386"/>
      <c r="AP2" s="386"/>
      <c r="AQ2" s="386"/>
      <c r="AR2" s="386"/>
      <c r="AS2" s="386"/>
      <c r="AT2" s="386"/>
      <c r="AU2" s="386"/>
      <c r="AV2" s="386"/>
      <c r="AW2" s="386"/>
      <c r="AX2" s="386"/>
      <c r="AY2" s="386"/>
      <c r="AZ2" s="386"/>
      <c r="BA2" s="386"/>
      <c r="BB2" s="386"/>
      <c r="BC2" s="386"/>
      <c r="BD2" s="386"/>
      <c r="BE2" s="386"/>
      <c r="BF2" s="386"/>
      <c r="BG2" s="386"/>
      <c r="BH2" s="386"/>
      <c r="BI2" s="386"/>
      <c r="BJ2" s="386"/>
      <c r="BK2" s="386"/>
      <c r="BL2" s="386"/>
      <c r="BM2" s="386"/>
      <c r="BN2" s="386"/>
      <c r="BO2" s="386"/>
      <c r="BP2" s="386"/>
      <c r="BQ2" s="386"/>
      <c r="BR2" s="386"/>
      <c r="BS2" s="386"/>
      <c r="BT2" s="386"/>
      <c r="BU2" s="386"/>
      <c r="BV2" s="386"/>
      <c r="BW2" s="386"/>
      <c r="BX2" s="386"/>
      <c r="BY2" s="386"/>
      <c r="BZ2" s="386"/>
      <c r="CA2" s="386"/>
      <c r="CB2" s="386"/>
      <c r="CC2" s="386"/>
      <c r="CD2" s="386"/>
      <c r="CE2" s="386"/>
      <c r="CF2" s="386"/>
      <c r="CG2" s="386"/>
      <c r="CH2" s="386"/>
      <c r="CI2" s="386"/>
      <c r="CJ2" s="386"/>
      <c r="CK2" s="386"/>
      <c r="CL2" s="386"/>
      <c r="CM2" s="386"/>
      <c r="CN2" s="386"/>
      <c r="CO2" s="386"/>
      <c r="CP2" s="386"/>
      <c r="CQ2" s="386"/>
      <c r="CR2" s="386"/>
      <c r="CS2" s="386"/>
      <c r="CT2" s="386"/>
      <c r="CU2" s="386"/>
      <c r="CV2" s="386"/>
      <c r="CW2" s="386"/>
      <c r="CX2" s="386"/>
      <c r="CY2" s="386"/>
      <c r="CZ2" s="386"/>
      <c r="DA2" s="386"/>
      <c r="DB2" s="386"/>
      <c r="DC2" s="386"/>
      <c r="DD2" s="386"/>
      <c r="DE2" s="386"/>
      <c r="DF2" s="386"/>
      <c r="DG2" s="386"/>
      <c r="DH2" s="386"/>
      <c r="DI2" s="386"/>
      <c r="DJ2" s="386"/>
      <c r="DK2" s="386"/>
      <c r="DL2" s="386"/>
    </row>
    <row r="3" spans="1:116" ht="12">
      <c r="A3" s="386" t="s">
        <v>1249</v>
      </c>
      <c r="B3" s="386"/>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86"/>
      <c r="AH3" s="386"/>
      <c r="AI3" s="386"/>
      <c r="AJ3" s="386"/>
      <c r="AK3" s="386"/>
      <c r="AL3" s="386"/>
      <c r="AM3" s="386"/>
      <c r="AN3" s="386"/>
      <c r="AO3" s="386"/>
      <c r="AP3" s="386"/>
      <c r="AQ3" s="386"/>
      <c r="AR3" s="386"/>
      <c r="AS3" s="386"/>
      <c r="AT3" s="386"/>
      <c r="AU3" s="386"/>
      <c r="AV3" s="386"/>
      <c r="AW3" s="386"/>
      <c r="AX3" s="386"/>
      <c r="AY3" s="386"/>
      <c r="AZ3" s="386"/>
      <c r="BA3" s="386"/>
      <c r="BB3" s="386"/>
      <c r="BC3" s="386"/>
      <c r="BD3" s="386"/>
      <c r="BE3" s="386"/>
      <c r="BF3" s="386"/>
      <c r="BG3" s="386"/>
      <c r="BH3" s="386"/>
      <c r="BI3" s="386"/>
      <c r="BJ3" s="386"/>
      <c r="BK3" s="386"/>
      <c r="BL3" s="386"/>
      <c r="BM3" s="386"/>
      <c r="BN3" s="386"/>
      <c r="BO3" s="386"/>
      <c r="BP3" s="386"/>
      <c r="BQ3" s="386"/>
      <c r="BR3" s="386"/>
      <c r="BS3" s="386"/>
      <c r="BT3" s="386"/>
      <c r="BU3" s="386"/>
      <c r="BV3" s="386"/>
      <c r="BW3" s="386"/>
      <c r="BX3" s="386"/>
      <c r="BY3" s="386"/>
      <c r="BZ3" s="386"/>
      <c r="CA3" s="386"/>
      <c r="CB3" s="386"/>
      <c r="CC3" s="386"/>
      <c r="CD3" s="386"/>
      <c r="CE3" s="386"/>
      <c r="CF3" s="386"/>
      <c r="CG3" s="386"/>
      <c r="CH3" s="386"/>
      <c r="CI3" s="386"/>
      <c r="CJ3" s="386"/>
      <c r="CK3" s="386"/>
      <c r="CL3" s="386"/>
      <c r="CM3" s="386"/>
      <c r="CN3" s="386"/>
      <c r="CO3" s="386"/>
      <c r="CP3" s="386"/>
      <c r="CQ3" s="386"/>
      <c r="CR3" s="386"/>
      <c r="CS3" s="386"/>
      <c r="CT3" s="386"/>
      <c r="CU3" s="386"/>
      <c r="CV3" s="386"/>
      <c r="CW3" s="386"/>
      <c r="CX3" s="386"/>
      <c r="CY3" s="386"/>
      <c r="CZ3" s="386"/>
      <c r="DA3" s="386"/>
      <c r="DB3" s="386"/>
      <c r="DC3" s="386"/>
      <c r="DD3" s="386"/>
      <c r="DE3" s="386"/>
      <c r="DF3" s="386"/>
      <c r="DG3" s="386"/>
      <c r="DH3" s="386"/>
      <c r="DI3" s="386"/>
      <c r="DJ3" s="386"/>
      <c r="DK3" s="386"/>
      <c r="DL3" s="386"/>
    </row>
    <row r="4" spans="1:116" ht="12">
      <c r="A4" s="386" t="s">
        <v>1295</v>
      </c>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386"/>
      <c r="AX4" s="386"/>
      <c r="AY4" s="386"/>
      <c r="AZ4" s="386"/>
      <c r="BA4" s="386"/>
      <c r="BB4" s="386"/>
      <c r="BC4" s="386"/>
      <c r="BD4" s="386"/>
      <c r="BE4" s="386"/>
      <c r="BF4" s="386"/>
      <c r="BG4" s="386"/>
      <c r="BH4" s="386"/>
      <c r="BI4" s="386"/>
      <c r="BJ4" s="386"/>
      <c r="BK4" s="386"/>
      <c r="BL4" s="386"/>
      <c r="BM4" s="386"/>
      <c r="BN4" s="386"/>
      <c r="BO4" s="386"/>
      <c r="BP4" s="386"/>
      <c r="BQ4" s="386"/>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c r="DK4" s="386"/>
      <c r="DL4" s="386"/>
    </row>
    <row r="5" spans="1:116" ht="12.75" customHeight="1">
      <c r="A5" s="386" t="s">
        <v>1296</v>
      </c>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c r="BJ5" s="386"/>
      <c r="BK5" s="386"/>
      <c r="BL5" s="386"/>
      <c r="BM5" s="386"/>
      <c r="BN5" s="386"/>
      <c r="BO5" s="386"/>
      <c r="BP5" s="386"/>
      <c r="BQ5" s="386"/>
      <c r="BR5" s="386"/>
      <c r="BS5" s="386"/>
      <c r="BT5" s="386"/>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86"/>
      <c r="DF5" s="386"/>
      <c r="DG5" s="386"/>
      <c r="DH5" s="386"/>
      <c r="DI5" s="386"/>
      <c r="DJ5" s="386"/>
      <c r="DK5" s="386"/>
      <c r="DL5" s="386"/>
    </row>
    <row r="6" spans="1:116" ht="12.7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3">
        <v>2013</v>
      </c>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row>
    <row r="7" spans="1:116" ht="12" customHeight="1">
      <c r="A7" s="4" t="s">
        <v>2</v>
      </c>
      <c r="B7" s="387" t="s">
        <v>1281</v>
      </c>
      <c r="C7" s="388"/>
      <c r="D7" s="388"/>
      <c r="E7" s="388"/>
      <c r="F7" s="388"/>
      <c r="G7" s="388"/>
      <c r="H7" s="388"/>
      <c r="I7" s="388"/>
      <c r="J7" s="388"/>
      <c r="K7" s="388"/>
      <c r="L7" s="388"/>
      <c r="M7" s="388"/>
      <c r="N7" s="388"/>
      <c r="O7" s="388"/>
      <c r="P7" s="388"/>
      <c r="Q7" s="388"/>
      <c r="R7" s="388"/>
      <c r="S7" s="388"/>
      <c r="T7" s="388"/>
      <c r="U7" s="388"/>
      <c r="V7" s="388"/>
      <c r="W7" s="389"/>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v>2014</v>
      </c>
      <c r="BA7" s="4"/>
      <c r="BB7" s="4"/>
      <c r="BC7" s="4"/>
      <c r="BD7" s="4"/>
      <c r="BE7" s="4"/>
      <c r="BF7" s="4"/>
      <c r="BG7" s="4"/>
      <c r="BH7" s="4"/>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6"/>
    </row>
    <row r="8" spans="1:116" ht="12" customHeight="1">
      <c r="A8" s="5" t="s">
        <v>3</v>
      </c>
      <c r="B8" s="387" t="s">
        <v>1298</v>
      </c>
      <c r="C8" s="388"/>
      <c r="D8" s="388"/>
      <c r="E8" s="388"/>
      <c r="F8" s="388"/>
      <c r="G8" s="388"/>
      <c r="H8" s="388"/>
      <c r="I8" s="388"/>
      <c r="J8" s="388"/>
      <c r="K8" s="388"/>
      <c r="L8" s="388"/>
      <c r="M8" s="388"/>
      <c r="N8" s="388"/>
      <c r="O8" s="388"/>
      <c r="P8" s="388"/>
      <c r="Q8" s="388"/>
      <c r="R8" s="388"/>
      <c r="S8" s="388"/>
      <c r="T8" s="388"/>
      <c r="U8" s="388"/>
      <c r="V8" s="388"/>
      <c r="W8" s="389"/>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7">
        <v>2015</v>
      </c>
      <c r="BA8" s="4"/>
      <c r="BB8" s="4"/>
      <c r="BC8" s="4"/>
      <c r="BD8" s="4"/>
      <c r="BE8" s="4"/>
      <c r="BF8" s="4"/>
      <c r="BG8" s="4"/>
      <c r="BH8" s="4"/>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6"/>
    </row>
    <row r="9" spans="1:116" ht="12.75" customHeight="1">
      <c r="A9" s="4" t="s">
        <v>4</v>
      </c>
      <c r="B9" s="387" t="s">
        <v>1299</v>
      </c>
      <c r="C9" s="388"/>
      <c r="D9" s="388"/>
      <c r="E9" s="388"/>
      <c r="F9" s="388"/>
      <c r="G9" s="388"/>
      <c r="H9" s="388"/>
      <c r="I9" s="388"/>
      <c r="J9" s="388"/>
      <c r="K9" s="388"/>
      <c r="L9" s="388"/>
      <c r="M9" s="388"/>
      <c r="N9" s="388"/>
      <c r="O9" s="388"/>
      <c r="P9" s="388"/>
      <c r="Q9" s="388"/>
      <c r="R9" s="388"/>
      <c r="S9" s="388"/>
      <c r="T9" s="388"/>
      <c r="U9" s="388"/>
      <c r="V9" s="388"/>
      <c r="W9" s="389"/>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7"/>
      <c r="BB9" s="7"/>
      <c r="BC9" s="4"/>
      <c r="BD9" s="4"/>
      <c r="BE9" s="4"/>
      <c r="BF9" s="4"/>
      <c r="BG9" s="4"/>
      <c r="BH9" s="4"/>
      <c r="BI9" s="4"/>
      <c r="BJ9" s="4"/>
      <c r="BK9" s="4"/>
      <c r="BL9" s="4"/>
      <c r="BM9" s="4"/>
      <c r="BN9" s="4"/>
      <c r="BO9" s="4"/>
      <c r="BP9" s="4"/>
      <c r="BQ9" s="4"/>
      <c r="BR9" s="4"/>
      <c r="BS9" s="4"/>
      <c r="BT9" s="4"/>
      <c r="BU9" s="4"/>
      <c r="BV9" s="4"/>
      <c r="BW9" s="4"/>
      <c r="BX9" s="4"/>
      <c r="BY9" s="3"/>
      <c r="BZ9" s="3"/>
      <c r="CA9" s="3"/>
      <c r="CB9" s="3"/>
      <c r="CC9" s="3"/>
      <c r="CD9" s="3"/>
      <c r="CE9" s="4"/>
      <c r="CF9" s="4"/>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row>
    <row r="10" spans="1:116" ht="12.75" customHeight="1">
      <c r="A10" s="4" t="s">
        <v>5</v>
      </c>
      <c r="B10" s="387" t="s">
        <v>1300</v>
      </c>
      <c r="C10" s="388"/>
      <c r="D10" s="388"/>
      <c r="E10" s="388"/>
      <c r="F10" s="388"/>
      <c r="G10" s="388"/>
      <c r="H10" s="388"/>
      <c r="I10" s="388"/>
      <c r="J10" s="388"/>
      <c r="K10" s="388"/>
      <c r="L10" s="388"/>
      <c r="M10" s="388"/>
      <c r="N10" s="388"/>
      <c r="O10" s="388"/>
      <c r="P10" s="388"/>
      <c r="Q10" s="388"/>
      <c r="R10" s="388"/>
      <c r="S10" s="388"/>
      <c r="T10" s="388"/>
      <c r="U10" s="388"/>
      <c r="V10" s="388"/>
      <c r="W10" s="389"/>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7"/>
      <c r="BB10" s="7"/>
      <c r="BC10" s="4"/>
      <c r="BD10" s="4"/>
      <c r="BE10" s="4"/>
      <c r="BF10" s="4"/>
      <c r="BG10" s="4"/>
      <c r="BH10" s="4"/>
      <c r="BI10" s="4"/>
      <c r="BJ10" s="4"/>
      <c r="BK10" s="4"/>
      <c r="BL10" s="4"/>
      <c r="BM10" s="4"/>
      <c r="BN10" s="4"/>
      <c r="BO10" s="4"/>
      <c r="BP10" s="4"/>
      <c r="BQ10" s="4"/>
      <c r="BR10" s="4"/>
      <c r="BS10" s="4"/>
      <c r="BT10" s="4"/>
      <c r="BU10" s="4"/>
      <c r="BV10" s="4"/>
      <c r="BW10" s="4"/>
      <c r="BX10" s="4"/>
      <c r="BY10" s="3"/>
      <c r="BZ10" s="3"/>
      <c r="CA10" s="3"/>
      <c r="CB10" s="3"/>
      <c r="CC10" s="3"/>
      <c r="CD10" s="3"/>
      <c r="CE10" s="4"/>
      <c r="CF10" s="4"/>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row>
    <row r="11" spans="1:116" ht="23.25" customHeight="1" thickBot="1">
      <c r="A11" s="4"/>
      <c r="B11" s="4"/>
      <c r="C11" s="4"/>
      <c r="D11" s="4"/>
      <c r="E11" s="4"/>
      <c r="F11" s="4"/>
      <c r="G11" s="4"/>
      <c r="H11" s="4"/>
      <c r="I11" s="4"/>
      <c r="J11" s="4"/>
      <c r="K11" s="4"/>
      <c r="L11" s="4"/>
      <c r="M11" s="4"/>
      <c r="N11" s="4"/>
      <c r="O11" s="4"/>
      <c r="P11" s="4"/>
      <c r="Q11" s="4"/>
      <c r="R11" s="4"/>
      <c r="S11" s="4"/>
      <c r="T11" s="4"/>
      <c r="U11" s="4"/>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8">
        <v>2015</v>
      </c>
      <c r="BA11" s="7"/>
      <c r="BB11" s="7"/>
      <c r="BC11" s="4"/>
      <c r="BD11" s="4"/>
      <c r="BE11" s="4"/>
      <c r="BF11" s="4"/>
      <c r="BG11" s="4"/>
      <c r="BH11" s="4"/>
      <c r="BI11" s="9"/>
      <c r="BJ11" s="9"/>
      <c r="BK11" s="9"/>
      <c r="BL11" s="9"/>
      <c r="BM11" s="9"/>
      <c r="BN11" s="9"/>
      <c r="BO11" s="9"/>
      <c r="BP11" s="9"/>
      <c r="BQ11" s="9"/>
      <c r="BR11" s="9"/>
      <c r="BS11" s="9"/>
      <c r="BT11" s="9"/>
      <c r="BU11" s="9"/>
      <c r="BV11" s="9"/>
      <c r="BW11" s="9"/>
      <c r="BX11" s="9"/>
      <c r="BY11" s="10"/>
      <c r="BZ11" s="10"/>
      <c r="CA11" s="11"/>
      <c r="CB11" s="11"/>
      <c r="CC11" s="11"/>
      <c r="CD11" s="11"/>
      <c r="CE11" s="9"/>
      <c r="CF11" s="9"/>
      <c r="CG11" s="11"/>
      <c r="CH11" s="11"/>
      <c r="CI11" s="11"/>
      <c r="CJ11" s="11"/>
      <c r="CK11" s="11"/>
      <c r="CL11" s="11"/>
      <c r="CM11" s="11"/>
      <c r="CN11" s="11"/>
      <c r="CO11" s="11"/>
      <c r="CP11" s="11"/>
      <c r="CQ11" s="11"/>
      <c r="CR11" s="11"/>
      <c r="CS11" s="3"/>
      <c r="CT11" s="3"/>
      <c r="CU11" s="3"/>
      <c r="CV11" s="3"/>
      <c r="CW11" s="3"/>
      <c r="CX11" s="3"/>
      <c r="CY11" s="3"/>
      <c r="CZ11" s="3"/>
      <c r="DA11" s="3"/>
      <c r="DB11" s="3"/>
      <c r="DC11" s="3"/>
      <c r="DD11" s="3"/>
      <c r="DE11" s="3"/>
      <c r="DF11" s="3"/>
      <c r="DG11" s="3"/>
      <c r="DH11" s="3"/>
      <c r="DI11" s="3"/>
      <c r="DJ11" s="3"/>
      <c r="DK11" s="3"/>
      <c r="DL11" s="3"/>
    </row>
    <row r="12" spans="1:118" ht="147" customHeight="1">
      <c r="A12" s="12" t="s">
        <v>6</v>
      </c>
      <c r="B12" s="13" t="s">
        <v>7</v>
      </c>
      <c r="C12" s="14" t="s">
        <v>8</v>
      </c>
      <c r="D12" s="15" t="s">
        <v>9</v>
      </c>
      <c r="E12" s="16" t="s">
        <v>10</v>
      </c>
      <c r="F12" s="16" t="s">
        <v>11</v>
      </c>
      <c r="G12" s="17" t="s">
        <v>12</v>
      </c>
      <c r="H12" s="17" t="s">
        <v>13</v>
      </c>
      <c r="I12" s="16" t="s">
        <v>14</v>
      </c>
      <c r="J12" s="16" t="s">
        <v>15</v>
      </c>
      <c r="K12" s="17" t="s">
        <v>16</v>
      </c>
      <c r="L12" s="17" t="s">
        <v>17</v>
      </c>
      <c r="M12" s="16" t="s">
        <v>18</v>
      </c>
      <c r="N12" s="16" t="s">
        <v>19</v>
      </c>
      <c r="O12" s="17" t="s">
        <v>20</v>
      </c>
      <c r="P12" s="17" t="s">
        <v>21</v>
      </c>
      <c r="Q12" s="16" t="s">
        <v>22</v>
      </c>
      <c r="R12" s="16" t="s">
        <v>23</v>
      </c>
      <c r="S12" s="17" t="s">
        <v>24</v>
      </c>
      <c r="T12" s="17" t="s">
        <v>25</v>
      </c>
      <c r="U12" s="16" t="s">
        <v>26</v>
      </c>
      <c r="V12" s="18" t="s">
        <v>27</v>
      </c>
      <c r="W12" s="18" t="s">
        <v>28</v>
      </c>
      <c r="X12" s="19" t="s">
        <v>29</v>
      </c>
      <c r="Y12" s="14" t="s">
        <v>30</v>
      </c>
      <c r="Z12" s="15" t="s">
        <v>31</v>
      </c>
      <c r="AA12" s="16" t="s">
        <v>32</v>
      </c>
      <c r="AB12" s="16" t="s">
        <v>33</v>
      </c>
      <c r="AC12" s="17" t="s">
        <v>34</v>
      </c>
      <c r="AD12" s="17" t="s">
        <v>35</v>
      </c>
      <c r="AE12" s="17" t="s">
        <v>36</v>
      </c>
      <c r="AF12" s="17" t="s">
        <v>37</v>
      </c>
      <c r="AG12" s="16" t="s">
        <v>38</v>
      </c>
      <c r="AH12" s="16" t="s">
        <v>39</v>
      </c>
      <c r="AI12" s="17" t="s">
        <v>40</v>
      </c>
      <c r="AJ12" s="17" t="s">
        <v>41</v>
      </c>
      <c r="AK12" s="17" t="s">
        <v>42</v>
      </c>
      <c r="AL12" s="17" t="s">
        <v>43</v>
      </c>
      <c r="AM12" s="16" t="s">
        <v>44</v>
      </c>
      <c r="AN12" s="16" t="s">
        <v>45</v>
      </c>
      <c r="AO12" s="17" t="s">
        <v>46</v>
      </c>
      <c r="AP12" s="17" t="s">
        <v>47</v>
      </c>
      <c r="AQ12" s="17" t="s">
        <v>48</v>
      </c>
      <c r="AR12" s="17" t="s">
        <v>49</v>
      </c>
      <c r="AS12" s="16" t="s">
        <v>50</v>
      </c>
      <c r="AT12" s="16" t="s">
        <v>51</v>
      </c>
      <c r="AU12" s="17" t="s">
        <v>52</v>
      </c>
      <c r="AV12" s="17" t="s">
        <v>53</v>
      </c>
      <c r="AW12" s="17" t="s">
        <v>54</v>
      </c>
      <c r="AX12" s="17" t="s">
        <v>55</v>
      </c>
      <c r="AY12" s="16" t="s">
        <v>56</v>
      </c>
      <c r="AZ12" s="20" t="s">
        <v>57</v>
      </c>
      <c r="BA12" s="19" t="s">
        <v>58</v>
      </c>
      <c r="BB12" s="19" t="s">
        <v>59</v>
      </c>
      <c r="BC12" s="17" t="s">
        <v>60</v>
      </c>
      <c r="BD12" s="17" t="s">
        <v>61</v>
      </c>
      <c r="BE12" s="17" t="s">
        <v>62</v>
      </c>
      <c r="BF12" s="17" t="s">
        <v>63</v>
      </c>
      <c r="BG12" s="17" t="s">
        <v>64</v>
      </c>
      <c r="BH12" s="17" t="s">
        <v>65</v>
      </c>
      <c r="BI12" s="21" t="s">
        <v>66</v>
      </c>
      <c r="BJ12" s="22" t="s">
        <v>67</v>
      </c>
      <c r="BK12" s="21" t="s">
        <v>68</v>
      </c>
      <c r="BL12" s="22" t="s">
        <v>69</v>
      </c>
      <c r="BM12" s="21" t="s">
        <v>70</v>
      </c>
      <c r="BN12" s="22" t="s">
        <v>71</v>
      </c>
      <c r="BO12" s="21" t="s">
        <v>72</v>
      </c>
      <c r="BP12" s="22" t="s">
        <v>73</v>
      </c>
      <c r="BQ12" s="21" t="s">
        <v>74</v>
      </c>
      <c r="BR12" s="22" t="s">
        <v>75</v>
      </c>
      <c r="BS12" s="21" t="s">
        <v>76</v>
      </c>
      <c r="BT12" s="22" t="s">
        <v>77</v>
      </c>
      <c r="BU12" s="21" t="s">
        <v>78</v>
      </c>
      <c r="BV12" s="22" t="s">
        <v>79</v>
      </c>
      <c r="BW12" s="21" t="s">
        <v>80</v>
      </c>
      <c r="BX12" s="22" t="s">
        <v>81</v>
      </c>
      <c r="BY12" s="23" t="s">
        <v>82</v>
      </c>
      <c r="BZ12" s="24" t="s">
        <v>83</v>
      </c>
      <c r="CA12" s="21" t="s">
        <v>84</v>
      </c>
      <c r="CB12" s="22" t="s">
        <v>85</v>
      </c>
      <c r="CC12" s="21" t="s">
        <v>86</v>
      </c>
      <c r="CD12" s="22" t="s">
        <v>87</v>
      </c>
      <c r="CE12" s="21" t="s">
        <v>70</v>
      </c>
      <c r="CF12" s="22" t="s">
        <v>71</v>
      </c>
      <c r="CG12" s="21" t="s">
        <v>88</v>
      </c>
      <c r="CH12" s="22" t="s">
        <v>89</v>
      </c>
      <c r="CI12" s="21" t="s">
        <v>90</v>
      </c>
      <c r="CJ12" s="22" t="s">
        <v>91</v>
      </c>
      <c r="CK12" s="21" t="s">
        <v>92</v>
      </c>
      <c r="CL12" s="22" t="s">
        <v>93</v>
      </c>
      <c r="CM12" s="21" t="s">
        <v>94</v>
      </c>
      <c r="CN12" s="22" t="s">
        <v>95</v>
      </c>
      <c r="CO12" s="21" t="s">
        <v>96</v>
      </c>
      <c r="CP12" s="22" t="s">
        <v>97</v>
      </c>
      <c r="CQ12" s="23" t="s">
        <v>98</v>
      </c>
      <c r="CR12" s="24" t="s">
        <v>99</v>
      </c>
      <c r="CS12" s="21" t="s">
        <v>100</v>
      </c>
      <c r="CT12" s="22" t="s">
        <v>101</v>
      </c>
      <c r="CU12" s="21" t="s">
        <v>102</v>
      </c>
      <c r="CV12" s="22" t="s">
        <v>103</v>
      </c>
      <c r="CW12" s="21" t="s">
        <v>104</v>
      </c>
      <c r="CX12" s="22" t="s">
        <v>105</v>
      </c>
      <c r="CY12" s="21" t="s">
        <v>106</v>
      </c>
      <c r="CZ12" s="22" t="s">
        <v>107</v>
      </c>
      <c r="DA12" s="21" t="s">
        <v>108</v>
      </c>
      <c r="DB12" s="22" t="s">
        <v>109</v>
      </c>
      <c r="DC12" s="21" t="s">
        <v>110</v>
      </c>
      <c r="DD12" s="22" t="s">
        <v>111</v>
      </c>
      <c r="DE12" s="21" t="s">
        <v>112</v>
      </c>
      <c r="DF12" s="22" t="s">
        <v>113</v>
      </c>
      <c r="DG12" s="23" t="s">
        <v>114</v>
      </c>
      <c r="DH12" s="24" t="s">
        <v>115</v>
      </c>
      <c r="DI12" s="25" t="s">
        <v>116</v>
      </c>
      <c r="DJ12" s="25" t="s">
        <v>117</v>
      </c>
      <c r="DK12" s="25" t="s">
        <v>118</v>
      </c>
      <c r="DL12" s="26" t="s">
        <v>119</v>
      </c>
      <c r="DM12" s="26" t="s">
        <v>120</v>
      </c>
      <c r="DN12" s="27" t="s">
        <v>121</v>
      </c>
    </row>
    <row r="13" spans="1:118" s="30" customFormat="1" ht="24">
      <c r="A13" s="374" t="s">
        <v>518</v>
      </c>
      <c r="B13" s="374" t="s">
        <v>519</v>
      </c>
      <c r="C13" s="374"/>
      <c r="D13" s="374" t="s">
        <v>520</v>
      </c>
      <c r="E13" s="391" t="s">
        <v>521</v>
      </c>
      <c r="F13" s="391"/>
      <c r="G13" s="391"/>
      <c r="H13" s="391"/>
      <c r="I13" s="391"/>
      <c r="J13" s="391"/>
      <c r="K13" s="391"/>
      <c r="L13" s="391"/>
      <c r="M13" s="391"/>
      <c r="N13" s="391"/>
      <c r="O13" s="391"/>
      <c r="P13" s="391"/>
      <c r="Q13" s="391"/>
      <c r="R13" s="391"/>
      <c r="S13" s="391"/>
      <c r="T13" s="391"/>
      <c r="U13" s="391"/>
      <c r="V13" s="391" t="s">
        <v>522</v>
      </c>
      <c r="W13" s="28" t="s">
        <v>523</v>
      </c>
      <c r="X13" s="28" t="s">
        <v>524</v>
      </c>
      <c r="Y13" s="28"/>
      <c r="Z13" s="28" t="s">
        <v>525</v>
      </c>
      <c r="AA13" s="28">
        <v>200</v>
      </c>
      <c r="AB13" s="28"/>
      <c r="AC13" s="28"/>
      <c r="AD13" s="28"/>
      <c r="AE13" s="28"/>
      <c r="AF13" s="28"/>
      <c r="AG13" s="28"/>
      <c r="AH13" s="28">
        <v>25</v>
      </c>
      <c r="AI13" s="28">
        <v>0</v>
      </c>
      <c r="AJ13" s="28">
        <v>5</v>
      </c>
      <c r="AK13" s="28">
        <v>5</v>
      </c>
      <c r="AL13" s="28">
        <v>0</v>
      </c>
      <c r="AM13" s="28">
        <v>10</v>
      </c>
      <c r="AN13" s="28">
        <v>25</v>
      </c>
      <c r="AO13" s="28"/>
      <c r="AP13" s="28"/>
      <c r="AQ13" s="28"/>
      <c r="AR13" s="28"/>
      <c r="AS13" s="28"/>
      <c r="AT13" s="28"/>
      <c r="AU13" s="28"/>
      <c r="AV13" s="28"/>
      <c r="AW13" s="28"/>
      <c r="AX13" s="28"/>
      <c r="AY13" s="28"/>
      <c r="AZ13" s="28"/>
      <c r="BA13" s="121"/>
      <c r="BB13" s="121"/>
      <c r="BC13" s="121"/>
      <c r="BD13" s="121"/>
      <c r="BE13" s="121"/>
      <c r="BF13" s="121"/>
      <c r="BG13" s="121"/>
      <c r="BH13" s="121"/>
      <c r="BI13" s="122">
        <v>1157470860.47</v>
      </c>
      <c r="BJ13" s="122">
        <v>1157470860.47</v>
      </c>
      <c r="BK13" s="122">
        <v>136919992</v>
      </c>
      <c r="BL13" s="122">
        <v>136919992</v>
      </c>
      <c r="BM13" s="122">
        <v>50837445.53</v>
      </c>
      <c r="BN13" s="122">
        <v>50837445.53</v>
      </c>
      <c r="BO13" s="122">
        <v>0</v>
      </c>
      <c r="BP13" s="122">
        <v>0</v>
      </c>
      <c r="BQ13" s="122">
        <v>356122700.02</v>
      </c>
      <c r="BR13" s="122">
        <v>356122700.02</v>
      </c>
      <c r="BS13" s="122">
        <v>471085148</v>
      </c>
      <c r="BT13" s="122">
        <v>471085148</v>
      </c>
      <c r="BU13" s="122">
        <v>0</v>
      </c>
      <c r="BV13" s="122">
        <v>0</v>
      </c>
      <c r="BW13" s="122">
        <v>0</v>
      </c>
      <c r="BX13" s="122">
        <v>0</v>
      </c>
      <c r="BY13" s="122">
        <f>SUM(BI13,BK13,BM13,BO13,BQ13,BS13,BU13,BW13)</f>
        <v>2172436146.02</v>
      </c>
      <c r="BZ13" s="122">
        <f>SUM(BJ13,BL13,BN13,BP13,BR13,BT13,BV13,BX13)</f>
        <v>2172436146.02</v>
      </c>
      <c r="CA13" s="122">
        <v>335351930</v>
      </c>
      <c r="CB13" s="122">
        <v>0</v>
      </c>
      <c r="CC13" s="122">
        <v>0</v>
      </c>
      <c r="CD13" s="122">
        <v>0</v>
      </c>
      <c r="CE13" s="122">
        <v>0</v>
      </c>
      <c r="CF13" s="122">
        <v>0</v>
      </c>
      <c r="CG13" s="122">
        <v>0</v>
      </c>
      <c r="CH13" s="122">
        <v>0</v>
      </c>
      <c r="CI13" s="122">
        <v>0</v>
      </c>
      <c r="CJ13" s="122">
        <v>0</v>
      </c>
      <c r="CK13" s="122">
        <v>0</v>
      </c>
      <c r="CL13" s="122">
        <v>0</v>
      </c>
      <c r="CM13" s="122">
        <v>0</v>
      </c>
      <c r="CN13" s="122">
        <v>0</v>
      </c>
      <c r="CO13" s="122">
        <v>0</v>
      </c>
      <c r="CP13" s="122">
        <v>0</v>
      </c>
      <c r="CQ13" s="122">
        <f>SUM(CA13,CC13,CE13,CG13,CI13,CK13,CM13,CO13)</f>
        <v>335351930</v>
      </c>
      <c r="CR13" s="122">
        <f>SUM(CB13,CD13,CF13,CH13,CJ13,CL13,CN13,CP13)</f>
        <v>0</v>
      </c>
      <c r="CS13" s="121"/>
      <c r="CT13" s="121"/>
      <c r="CU13" s="121"/>
      <c r="CV13" s="121"/>
      <c r="CW13" s="121"/>
      <c r="CX13" s="121"/>
      <c r="CY13" s="121"/>
      <c r="CZ13" s="121"/>
      <c r="DA13" s="121"/>
      <c r="DB13" s="121"/>
      <c r="DC13" s="121"/>
      <c r="DD13" s="121"/>
      <c r="DE13" s="121"/>
      <c r="DF13" s="121"/>
      <c r="DG13" s="28"/>
      <c r="DH13" s="28"/>
      <c r="DI13" s="28"/>
      <c r="DJ13" s="28"/>
      <c r="DK13" s="28"/>
      <c r="DL13" s="28"/>
      <c r="DM13" s="28"/>
      <c r="DN13" s="28"/>
    </row>
    <row r="14" spans="1:118" s="30" customFormat="1" ht="24">
      <c r="A14" s="375"/>
      <c r="B14" s="375"/>
      <c r="C14" s="375"/>
      <c r="D14" s="375"/>
      <c r="E14" s="391"/>
      <c r="F14" s="391"/>
      <c r="G14" s="391"/>
      <c r="H14" s="391"/>
      <c r="I14" s="391"/>
      <c r="J14" s="391"/>
      <c r="K14" s="391"/>
      <c r="L14" s="391"/>
      <c r="M14" s="391"/>
      <c r="N14" s="391"/>
      <c r="O14" s="391"/>
      <c r="P14" s="391"/>
      <c r="Q14" s="391"/>
      <c r="R14" s="391"/>
      <c r="S14" s="391"/>
      <c r="T14" s="391"/>
      <c r="U14" s="391"/>
      <c r="V14" s="391"/>
      <c r="W14" s="28" t="s">
        <v>526</v>
      </c>
      <c r="X14" s="28" t="s">
        <v>526</v>
      </c>
      <c r="Y14" s="28"/>
      <c r="Z14" s="28" t="s">
        <v>525</v>
      </c>
      <c r="AA14" s="28">
        <v>1</v>
      </c>
      <c r="AB14" s="28"/>
      <c r="AC14" s="28"/>
      <c r="AD14" s="28"/>
      <c r="AE14" s="28"/>
      <c r="AF14" s="28"/>
      <c r="AG14" s="28"/>
      <c r="AH14" s="28">
        <v>25</v>
      </c>
      <c r="AI14" s="28">
        <v>0</v>
      </c>
      <c r="AJ14" s="28">
        <v>0</v>
      </c>
      <c r="AK14" s="28">
        <v>6</v>
      </c>
      <c r="AL14" s="28">
        <v>6.5</v>
      </c>
      <c r="AM14" s="28">
        <v>12.5</v>
      </c>
      <c r="AN14" s="28">
        <v>25</v>
      </c>
      <c r="AO14" s="28"/>
      <c r="AP14" s="28"/>
      <c r="AQ14" s="28"/>
      <c r="AR14" s="28"/>
      <c r="AS14" s="28"/>
      <c r="AT14" s="28"/>
      <c r="AU14" s="28"/>
      <c r="AV14" s="28"/>
      <c r="AW14" s="28"/>
      <c r="AX14" s="28"/>
      <c r="AY14" s="28"/>
      <c r="AZ14" s="28"/>
      <c r="BA14" s="121"/>
      <c r="BB14" s="121"/>
      <c r="BC14" s="121"/>
      <c r="BD14" s="121"/>
      <c r="BE14" s="121"/>
      <c r="BF14" s="121"/>
      <c r="BG14" s="121"/>
      <c r="BH14" s="121"/>
      <c r="BI14" s="122">
        <v>0</v>
      </c>
      <c r="BJ14" s="122">
        <v>0</v>
      </c>
      <c r="BK14" s="122">
        <v>0</v>
      </c>
      <c r="BL14" s="122">
        <v>0</v>
      </c>
      <c r="BM14" s="122">
        <v>0</v>
      </c>
      <c r="BN14" s="122">
        <v>0</v>
      </c>
      <c r="BO14" s="122">
        <v>0</v>
      </c>
      <c r="BP14" s="122">
        <v>0</v>
      </c>
      <c r="BQ14" s="122">
        <v>0</v>
      </c>
      <c r="BR14" s="122">
        <v>0</v>
      </c>
      <c r="BS14" s="122">
        <v>0</v>
      </c>
      <c r="BT14" s="122">
        <v>0</v>
      </c>
      <c r="BU14" s="122">
        <v>1199280669</v>
      </c>
      <c r="BV14" s="122">
        <v>1199280669</v>
      </c>
      <c r="BW14" s="122">
        <v>0</v>
      </c>
      <c r="BX14" s="122">
        <v>0</v>
      </c>
      <c r="BY14" s="122">
        <f aca="true" t="shared" si="0" ref="BY14:BZ26">SUM(BI14,BK14,BM14,BO14,BQ14,BS14,BU14,BW14)</f>
        <v>1199280669</v>
      </c>
      <c r="BZ14" s="122">
        <f t="shared" si="0"/>
        <v>1199280669</v>
      </c>
      <c r="CA14" s="122">
        <v>250000000</v>
      </c>
      <c r="CB14" s="122">
        <v>0</v>
      </c>
      <c r="CC14" s="122">
        <v>0</v>
      </c>
      <c r="CD14" s="122">
        <v>0</v>
      </c>
      <c r="CE14" s="122">
        <v>0</v>
      </c>
      <c r="CF14" s="122">
        <v>0</v>
      </c>
      <c r="CG14" s="122">
        <v>0</v>
      </c>
      <c r="CH14" s="122">
        <v>0</v>
      </c>
      <c r="CI14" s="122">
        <v>0</v>
      </c>
      <c r="CJ14" s="122">
        <v>0</v>
      </c>
      <c r="CK14" s="122">
        <v>0</v>
      </c>
      <c r="CL14" s="122">
        <v>0</v>
      </c>
      <c r="CM14" s="122">
        <v>0</v>
      </c>
      <c r="CN14" s="122">
        <v>0</v>
      </c>
      <c r="CO14" s="122">
        <v>0</v>
      </c>
      <c r="CP14" s="122">
        <v>0</v>
      </c>
      <c r="CQ14" s="122">
        <f aca="true" t="shared" si="1" ref="CQ14:CR26">SUM(CA14,CC14,CE14,CG14,CI14,CK14,CM14,CO14)</f>
        <v>250000000</v>
      </c>
      <c r="CR14" s="122">
        <f t="shared" si="1"/>
        <v>0</v>
      </c>
      <c r="CS14" s="121"/>
      <c r="CT14" s="121"/>
      <c r="CU14" s="121"/>
      <c r="CV14" s="121"/>
      <c r="CW14" s="121"/>
      <c r="CX14" s="121"/>
      <c r="CY14" s="121"/>
      <c r="CZ14" s="121"/>
      <c r="DA14" s="121"/>
      <c r="DB14" s="121"/>
      <c r="DC14" s="121"/>
      <c r="DD14" s="121"/>
      <c r="DE14" s="121"/>
      <c r="DF14" s="121"/>
      <c r="DG14" s="28"/>
      <c r="DH14" s="28"/>
      <c r="DI14" s="28"/>
      <c r="DJ14" s="28"/>
      <c r="DK14" s="28"/>
      <c r="DL14" s="28"/>
      <c r="DM14" s="28"/>
      <c r="DN14" s="28"/>
    </row>
    <row r="15" spans="1:118" s="30" customFormat="1" ht="24">
      <c r="A15" s="375"/>
      <c r="B15" s="375"/>
      <c r="C15" s="375"/>
      <c r="D15" s="375"/>
      <c r="E15" s="391"/>
      <c r="F15" s="391"/>
      <c r="G15" s="391"/>
      <c r="H15" s="391"/>
      <c r="I15" s="391"/>
      <c r="J15" s="391"/>
      <c r="K15" s="391"/>
      <c r="L15" s="391"/>
      <c r="M15" s="391"/>
      <c r="N15" s="391"/>
      <c r="O15" s="391"/>
      <c r="P15" s="391"/>
      <c r="Q15" s="391"/>
      <c r="R15" s="391"/>
      <c r="S15" s="391"/>
      <c r="T15" s="391"/>
      <c r="U15" s="391"/>
      <c r="V15" s="28" t="s">
        <v>527</v>
      </c>
      <c r="W15" s="28" t="s">
        <v>528</v>
      </c>
      <c r="X15" s="28" t="s">
        <v>529</v>
      </c>
      <c r="Y15" s="28"/>
      <c r="Z15" s="28" t="s">
        <v>530</v>
      </c>
      <c r="AA15" s="28">
        <v>4.5</v>
      </c>
      <c r="AB15" s="28"/>
      <c r="AC15" s="28"/>
      <c r="AD15" s="28"/>
      <c r="AE15" s="28"/>
      <c r="AF15" s="28"/>
      <c r="AG15" s="28"/>
      <c r="AH15" s="28">
        <v>25</v>
      </c>
      <c r="AI15" s="28">
        <v>0</v>
      </c>
      <c r="AJ15" s="28">
        <v>3</v>
      </c>
      <c r="AK15" s="28">
        <v>6</v>
      </c>
      <c r="AL15" s="28">
        <v>3.5</v>
      </c>
      <c r="AM15" s="28">
        <v>12.5</v>
      </c>
      <c r="AN15" s="28">
        <v>25</v>
      </c>
      <c r="AO15" s="28"/>
      <c r="AP15" s="28"/>
      <c r="AQ15" s="28"/>
      <c r="AR15" s="28"/>
      <c r="AS15" s="28"/>
      <c r="AT15" s="28"/>
      <c r="AU15" s="28"/>
      <c r="AV15" s="28"/>
      <c r="AW15" s="28"/>
      <c r="AX15" s="28"/>
      <c r="AY15" s="28"/>
      <c r="AZ15" s="28"/>
      <c r="BA15" s="121"/>
      <c r="BB15" s="121"/>
      <c r="BC15" s="121"/>
      <c r="BD15" s="121"/>
      <c r="BE15" s="121"/>
      <c r="BF15" s="121"/>
      <c r="BG15" s="121"/>
      <c r="BH15" s="121"/>
      <c r="BI15" s="122">
        <v>330628131</v>
      </c>
      <c r="BJ15" s="122">
        <v>330628131</v>
      </c>
      <c r="BK15" s="122">
        <v>0</v>
      </c>
      <c r="BL15" s="122">
        <v>0</v>
      </c>
      <c r="BM15" s="122">
        <v>155550155</v>
      </c>
      <c r="BN15" s="122">
        <v>155550155</v>
      </c>
      <c r="BO15" s="122">
        <v>0</v>
      </c>
      <c r="BP15" s="122">
        <v>0</v>
      </c>
      <c r="BQ15" s="122">
        <v>0</v>
      </c>
      <c r="BR15" s="122">
        <v>0</v>
      </c>
      <c r="BS15" s="122">
        <v>0</v>
      </c>
      <c r="BT15" s="122">
        <v>0</v>
      </c>
      <c r="BU15" s="122"/>
      <c r="BV15" s="122"/>
      <c r="BW15" s="122">
        <v>0</v>
      </c>
      <c r="BX15" s="122">
        <v>0</v>
      </c>
      <c r="BY15" s="122">
        <f t="shared" si="0"/>
        <v>486178286</v>
      </c>
      <c r="BZ15" s="122">
        <f t="shared" si="0"/>
        <v>486178286</v>
      </c>
      <c r="CA15" s="122">
        <v>100000000</v>
      </c>
      <c r="CB15" s="122">
        <v>0</v>
      </c>
      <c r="CC15" s="122">
        <v>0</v>
      </c>
      <c r="CD15" s="122">
        <v>0</v>
      </c>
      <c r="CE15" s="122">
        <v>0</v>
      </c>
      <c r="CF15" s="122">
        <v>0</v>
      </c>
      <c r="CG15" s="122">
        <v>0</v>
      </c>
      <c r="CH15" s="122">
        <v>0</v>
      </c>
      <c r="CI15" s="122">
        <v>0</v>
      </c>
      <c r="CJ15" s="122">
        <v>0</v>
      </c>
      <c r="CK15" s="122">
        <v>0</v>
      </c>
      <c r="CL15" s="122">
        <v>0</v>
      </c>
      <c r="CM15" s="122">
        <v>0</v>
      </c>
      <c r="CN15" s="122">
        <v>0</v>
      </c>
      <c r="CO15" s="122">
        <v>0</v>
      </c>
      <c r="CP15" s="122">
        <v>0</v>
      </c>
      <c r="CQ15" s="122">
        <f t="shared" si="1"/>
        <v>100000000</v>
      </c>
      <c r="CR15" s="122">
        <f t="shared" si="1"/>
        <v>0</v>
      </c>
      <c r="CS15" s="121"/>
      <c r="CT15" s="121"/>
      <c r="CU15" s="121"/>
      <c r="CV15" s="121"/>
      <c r="CW15" s="121"/>
      <c r="CX15" s="121"/>
      <c r="CY15" s="121"/>
      <c r="CZ15" s="121"/>
      <c r="DA15" s="121"/>
      <c r="DB15" s="121"/>
      <c r="DC15" s="121"/>
      <c r="DD15" s="121"/>
      <c r="DE15" s="121"/>
      <c r="DF15" s="121"/>
      <c r="DG15" s="28"/>
      <c r="DH15" s="28"/>
      <c r="DI15" s="28"/>
      <c r="DJ15" s="28"/>
      <c r="DK15" s="28"/>
      <c r="DL15" s="28"/>
      <c r="DM15" s="28"/>
      <c r="DN15" s="28"/>
    </row>
    <row r="16" spans="1:118" s="30" customFormat="1" ht="60">
      <c r="A16" s="375"/>
      <c r="B16" s="375"/>
      <c r="C16" s="375"/>
      <c r="D16" s="375"/>
      <c r="E16" s="391"/>
      <c r="F16" s="391"/>
      <c r="G16" s="391"/>
      <c r="H16" s="391"/>
      <c r="I16" s="391"/>
      <c r="J16" s="391"/>
      <c r="K16" s="391"/>
      <c r="L16" s="391"/>
      <c r="M16" s="391"/>
      <c r="N16" s="391"/>
      <c r="O16" s="391"/>
      <c r="P16" s="391"/>
      <c r="Q16" s="391"/>
      <c r="R16" s="391"/>
      <c r="S16" s="391"/>
      <c r="T16" s="391"/>
      <c r="U16" s="391"/>
      <c r="V16" s="391" t="s">
        <v>531</v>
      </c>
      <c r="W16" s="28" t="s">
        <v>532</v>
      </c>
      <c r="X16" s="28" t="s">
        <v>533</v>
      </c>
      <c r="Y16" s="28"/>
      <c r="Z16" s="28"/>
      <c r="AA16" s="28">
        <v>1</v>
      </c>
      <c r="AB16" s="28"/>
      <c r="AC16" s="28"/>
      <c r="AD16" s="28"/>
      <c r="AE16" s="28"/>
      <c r="AF16" s="28"/>
      <c r="AG16" s="28"/>
      <c r="AH16" s="28">
        <v>25</v>
      </c>
      <c r="AI16" s="28">
        <v>0</v>
      </c>
      <c r="AJ16" s="28">
        <v>0</v>
      </c>
      <c r="AK16" s="28">
        <v>12.5</v>
      </c>
      <c r="AL16" s="28">
        <v>0</v>
      </c>
      <c r="AM16" s="28">
        <v>12.5</v>
      </c>
      <c r="AN16" s="28">
        <v>25</v>
      </c>
      <c r="AO16" s="28"/>
      <c r="AP16" s="28"/>
      <c r="AQ16" s="28"/>
      <c r="AR16" s="28"/>
      <c r="AS16" s="28"/>
      <c r="AT16" s="28"/>
      <c r="AU16" s="28"/>
      <c r="AV16" s="28"/>
      <c r="AW16" s="28"/>
      <c r="AX16" s="28"/>
      <c r="AY16" s="28"/>
      <c r="AZ16" s="28"/>
      <c r="BA16" s="121"/>
      <c r="BB16" s="121"/>
      <c r="BC16" s="121"/>
      <c r="BD16" s="121"/>
      <c r="BE16" s="121"/>
      <c r="BF16" s="121"/>
      <c r="BG16" s="121"/>
      <c r="BH16" s="121"/>
      <c r="BI16" s="122">
        <v>0</v>
      </c>
      <c r="BJ16" s="122">
        <v>0</v>
      </c>
      <c r="BK16" s="122">
        <v>0</v>
      </c>
      <c r="BL16" s="122">
        <v>0</v>
      </c>
      <c r="BM16" s="122">
        <v>0</v>
      </c>
      <c r="BN16" s="122">
        <v>0</v>
      </c>
      <c r="BO16" s="122">
        <v>892832346</v>
      </c>
      <c r="BP16" s="122">
        <v>892832346</v>
      </c>
      <c r="BQ16" s="122">
        <v>0</v>
      </c>
      <c r="BR16" s="122">
        <v>0</v>
      </c>
      <c r="BS16" s="122">
        <v>0</v>
      </c>
      <c r="BT16" s="122">
        <v>0</v>
      </c>
      <c r="BU16" s="122">
        <v>0</v>
      </c>
      <c r="BV16" s="122">
        <v>0</v>
      </c>
      <c r="BW16" s="122">
        <v>0</v>
      </c>
      <c r="BX16" s="122">
        <v>0</v>
      </c>
      <c r="BY16" s="122">
        <f t="shared" si="0"/>
        <v>892832346</v>
      </c>
      <c r="BZ16" s="122">
        <f t="shared" si="0"/>
        <v>892832346</v>
      </c>
      <c r="CA16" s="122">
        <v>0</v>
      </c>
      <c r="CB16" s="122">
        <v>0</v>
      </c>
      <c r="CC16" s="122">
        <v>0</v>
      </c>
      <c r="CD16" s="122">
        <v>0</v>
      </c>
      <c r="CE16" s="122">
        <v>0</v>
      </c>
      <c r="CF16" s="122">
        <v>0</v>
      </c>
      <c r="CG16" s="122">
        <v>0</v>
      </c>
      <c r="CH16" s="122">
        <v>0</v>
      </c>
      <c r="CI16" s="122">
        <v>0</v>
      </c>
      <c r="CJ16" s="122">
        <v>0</v>
      </c>
      <c r="CK16" s="122">
        <v>0</v>
      </c>
      <c r="CL16" s="122">
        <v>0</v>
      </c>
      <c r="CM16" s="122">
        <v>0</v>
      </c>
      <c r="CN16" s="122">
        <v>0</v>
      </c>
      <c r="CO16" s="122">
        <v>0</v>
      </c>
      <c r="CP16" s="122">
        <v>0</v>
      </c>
      <c r="CQ16" s="122">
        <f t="shared" si="1"/>
        <v>0</v>
      </c>
      <c r="CR16" s="122">
        <f t="shared" si="1"/>
        <v>0</v>
      </c>
      <c r="CS16" s="121"/>
      <c r="CT16" s="121"/>
      <c r="CU16" s="121"/>
      <c r="CV16" s="121"/>
      <c r="CW16" s="121"/>
      <c r="CX16" s="121"/>
      <c r="CY16" s="121"/>
      <c r="CZ16" s="121"/>
      <c r="DA16" s="121"/>
      <c r="DB16" s="121"/>
      <c r="DC16" s="121"/>
      <c r="DD16" s="121"/>
      <c r="DE16" s="121"/>
      <c r="DF16" s="121"/>
      <c r="DG16" s="28"/>
      <c r="DH16" s="28"/>
      <c r="DI16" s="28"/>
      <c r="DJ16" s="28"/>
      <c r="DK16" s="28"/>
      <c r="DL16" s="28"/>
      <c r="DM16" s="28"/>
      <c r="DN16" s="28"/>
    </row>
    <row r="17" spans="1:118" s="30" customFormat="1" ht="24">
      <c r="A17" s="375"/>
      <c r="B17" s="375"/>
      <c r="C17" s="375"/>
      <c r="D17" s="375"/>
      <c r="E17" s="391"/>
      <c r="F17" s="391"/>
      <c r="G17" s="391"/>
      <c r="H17" s="391"/>
      <c r="I17" s="391"/>
      <c r="J17" s="391"/>
      <c r="K17" s="391"/>
      <c r="L17" s="391"/>
      <c r="M17" s="391"/>
      <c r="N17" s="391"/>
      <c r="O17" s="391"/>
      <c r="P17" s="391"/>
      <c r="Q17" s="391"/>
      <c r="R17" s="391"/>
      <c r="S17" s="391"/>
      <c r="T17" s="391"/>
      <c r="U17" s="391"/>
      <c r="V17" s="391"/>
      <c r="W17" s="28" t="s">
        <v>534</v>
      </c>
      <c r="X17" s="28" t="s">
        <v>535</v>
      </c>
      <c r="Y17" s="28"/>
      <c r="Z17" s="28">
        <v>0</v>
      </c>
      <c r="AA17" s="28">
        <v>1</v>
      </c>
      <c r="AB17" s="28"/>
      <c r="AC17" s="28"/>
      <c r="AD17" s="28"/>
      <c r="AE17" s="28"/>
      <c r="AF17" s="28"/>
      <c r="AG17" s="28"/>
      <c r="AH17" s="28">
        <v>25</v>
      </c>
      <c r="AI17" s="28">
        <v>0</v>
      </c>
      <c r="AJ17" s="28">
        <v>0</v>
      </c>
      <c r="AK17" s="28">
        <v>0</v>
      </c>
      <c r="AL17" s="28">
        <v>0</v>
      </c>
      <c r="AM17" s="123">
        <v>0</v>
      </c>
      <c r="AN17" s="28">
        <v>25</v>
      </c>
      <c r="AO17" s="28"/>
      <c r="AP17" s="28"/>
      <c r="AQ17" s="28"/>
      <c r="AR17" s="28"/>
      <c r="AS17" s="28"/>
      <c r="AT17" s="28"/>
      <c r="AU17" s="28"/>
      <c r="AV17" s="28"/>
      <c r="AW17" s="28"/>
      <c r="AX17" s="28"/>
      <c r="AY17" s="28"/>
      <c r="AZ17" s="28"/>
      <c r="BA17" s="121"/>
      <c r="BB17" s="121"/>
      <c r="BC17" s="121"/>
      <c r="BD17" s="121"/>
      <c r="BE17" s="121"/>
      <c r="BF17" s="121"/>
      <c r="BG17" s="121"/>
      <c r="BH17" s="121"/>
      <c r="BI17" s="122">
        <v>0</v>
      </c>
      <c r="BJ17" s="122">
        <v>0</v>
      </c>
      <c r="BK17" s="122">
        <v>0</v>
      </c>
      <c r="BL17" s="122">
        <v>0</v>
      </c>
      <c r="BM17" s="122">
        <v>0</v>
      </c>
      <c r="BN17" s="122">
        <v>0</v>
      </c>
      <c r="BO17" s="122">
        <v>0</v>
      </c>
      <c r="BP17" s="122">
        <v>0</v>
      </c>
      <c r="BQ17" s="122">
        <v>0</v>
      </c>
      <c r="BR17" s="122">
        <v>0</v>
      </c>
      <c r="BS17" s="122">
        <v>0</v>
      </c>
      <c r="BT17" s="122">
        <v>0</v>
      </c>
      <c r="BU17" s="122">
        <v>0</v>
      </c>
      <c r="BV17" s="122">
        <v>0</v>
      </c>
      <c r="BW17" s="122">
        <v>0</v>
      </c>
      <c r="BX17" s="122">
        <v>0</v>
      </c>
      <c r="BY17" s="122">
        <f t="shared" si="0"/>
        <v>0</v>
      </c>
      <c r="BZ17" s="122">
        <f t="shared" si="0"/>
        <v>0</v>
      </c>
      <c r="CA17" s="122">
        <v>0</v>
      </c>
      <c r="CB17" s="122">
        <v>0</v>
      </c>
      <c r="CC17" s="122">
        <v>0</v>
      </c>
      <c r="CD17" s="122">
        <v>0</v>
      </c>
      <c r="CE17" s="122">
        <v>0</v>
      </c>
      <c r="CF17" s="122">
        <v>0</v>
      </c>
      <c r="CG17" s="122">
        <v>0</v>
      </c>
      <c r="CH17" s="122">
        <v>0</v>
      </c>
      <c r="CI17" s="122">
        <v>0</v>
      </c>
      <c r="CJ17" s="122">
        <v>0</v>
      </c>
      <c r="CK17" s="122">
        <v>0</v>
      </c>
      <c r="CL17" s="122">
        <v>0</v>
      </c>
      <c r="CM17" s="122">
        <v>0</v>
      </c>
      <c r="CN17" s="122">
        <v>0</v>
      </c>
      <c r="CO17" s="122">
        <v>0</v>
      </c>
      <c r="CP17" s="122">
        <v>0</v>
      </c>
      <c r="CQ17" s="122">
        <f t="shared" si="1"/>
        <v>0</v>
      </c>
      <c r="CR17" s="122">
        <f t="shared" si="1"/>
        <v>0</v>
      </c>
      <c r="CS17" s="121"/>
      <c r="CT17" s="121"/>
      <c r="CU17" s="121"/>
      <c r="CV17" s="121"/>
      <c r="CW17" s="121"/>
      <c r="CX17" s="121"/>
      <c r="CY17" s="121"/>
      <c r="CZ17" s="121"/>
      <c r="DA17" s="121"/>
      <c r="DB17" s="121"/>
      <c r="DC17" s="121"/>
      <c r="DD17" s="121"/>
      <c r="DE17" s="121"/>
      <c r="DF17" s="121"/>
      <c r="DG17" s="28"/>
      <c r="DH17" s="28"/>
      <c r="DI17" s="28"/>
      <c r="DJ17" s="28"/>
      <c r="DK17" s="28"/>
      <c r="DL17" s="28"/>
      <c r="DM17" s="28"/>
      <c r="DN17" s="28"/>
    </row>
    <row r="18" spans="1:118" s="30" customFormat="1" ht="24">
      <c r="A18" s="375"/>
      <c r="B18" s="375"/>
      <c r="C18" s="375"/>
      <c r="D18" s="375"/>
      <c r="E18" s="391"/>
      <c r="F18" s="391"/>
      <c r="G18" s="391"/>
      <c r="H18" s="391"/>
      <c r="I18" s="391"/>
      <c r="J18" s="391"/>
      <c r="K18" s="391"/>
      <c r="L18" s="391"/>
      <c r="M18" s="391"/>
      <c r="N18" s="391"/>
      <c r="O18" s="391"/>
      <c r="P18" s="391"/>
      <c r="Q18" s="391"/>
      <c r="R18" s="391"/>
      <c r="S18" s="391"/>
      <c r="T18" s="391"/>
      <c r="U18" s="391"/>
      <c r="V18" s="391" t="s">
        <v>536</v>
      </c>
      <c r="W18" s="28" t="s">
        <v>537</v>
      </c>
      <c r="X18" s="28" t="s">
        <v>538</v>
      </c>
      <c r="Y18" s="28"/>
      <c r="Z18" s="28">
        <v>1</v>
      </c>
      <c r="AA18" s="28">
        <v>1</v>
      </c>
      <c r="AB18" s="28"/>
      <c r="AC18" s="28"/>
      <c r="AD18" s="28"/>
      <c r="AE18" s="28"/>
      <c r="AF18" s="28"/>
      <c r="AG18" s="28"/>
      <c r="AH18" s="28">
        <v>25</v>
      </c>
      <c r="AI18" s="28">
        <v>0</v>
      </c>
      <c r="AJ18" s="28">
        <v>0</v>
      </c>
      <c r="AK18" s="28">
        <v>0</v>
      </c>
      <c r="AL18" s="28">
        <v>0</v>
      </c>
      <c r="AM18" s="123">
        <v>0</v>
      </c>
      <c r="AN18" s="28">
        <v>25</v>
      </c>
      <c r="AO18" s="28"/>
      <c r="AP18" s="28"/>
      <c r="AQ18" s="28"/>
      <c r="AR18" s="28"/>
      <c r="AS18" s="28"/>
      <c r="AT18" s="28"/>
      <c r="AU18" s="28"/>
      <c r="AV18" s="28"/>
      <c r="AW18" s="28"/>
      <c r="AX18" s="28"/>
      <c r="AY18" s="28"/>
      <c r="AZ18" s="28"/>
      <c r="BA18" s="121"/>
      <c r="BB18" s="121"/>
      <c r="BC18" s="121"/>
      <c r="BD18" s="121"/>
      <c r="BE18" s="121"/>
      <c r="BF18" s="121"/>
      <c r="BG18" s="121"/>
      <c r="BH18" s="121"/>
      <c r="BI18" s="122">
        <v>0</v>
      </c>
      <c r="BJ18" s="122">
        <v>0</v>
      </c>
      <c r="BK18" s="122">
        <v>0</v>
      </c>
      <c r="BL18" s="122">
        <v>0</v>
      </c>
      <c r="BM18" s="122">
        <v>0</v>
      </c>
      <c r="BN18" s="122">
        <v>0</v>
      </c>
      <c r="BO18" s="122">
        <v>0</v>
      </c>
      <c r="BP18" s="122">
        <v>0</v>
      </c>
      <c r="BQ18" s="122">
        <v>0</v>
      </c>
      <c r="BR18" s="122">
        <v>0</v>
      </c>
      <c r="BS18" s="122">
        <v>0</v>
      </c>
      <c r="BT18" s="122">
        <v>0</v>
      </c>
      <c r="BU18" s="122">
        <v>0</v>
      </c>
      <c r="BV18" s="122">
        <v>0</v>
      </c>
      <c r="BW18" s="122">
        <v>0</v>
      </c>
      <c r="BX18" s="122">
        <v>0</v>
      </c>
      <c r="BY18" s="122">
        <f t="shared" si="0"/>
        <v>0</v>
      </c>
      <c r="BZ18" s="122">
        <f t="shared" si="0"/>
        <v>0</v>
      </c>
      <c r="CA18" s="122">
        <v>0</v>
      </c>
      <c r="CB18" s="122">
        <v>0</v>
      </c>
      <c r="CC18" s="122">
        <v>0</v>
      </c>
      <c r="CD18" s="122">
        <v>0</v>
      </c>
      <c r="CE18" s="122">
        <v>0</v>
      </c>
      <c r="CF18" s="122">
        <v>0</v>
      </c>
      <c r="CG18" s="122">
        <v>0</v>
      </c>
      <c r="CH18" s="122">
        <v>0</v>
      </c>
      <c r="CI18" s="122">
        <v>0</v>
      </c>
      <c r="CJ18" s="122">
        <v>0</v>
      </c>
      <c r="CK18" s="122">
        <v>0</v>
      </c>
      <c r="CL18" s="122">
        <v>0</v>
      </c>
      <c r="CM18" s="122">
        <v>0</v>
      </c>
      <c r="CN18" s="122">
        <v>0</v>
      </c>
      <c r="CO18" s="122">
        <v>0</v>
      </c>
      <c r="CP18" s="122">
        <v>0</v>
      </c>
      <c r="CQ18" s="122">
        <f t="shared" si="1"/>
        <v>0</v>
      </c>
      <c r="CR18" s="122">
        <f t="shared" si="1"/>
        <v>0</v>
      </c>
      <c r="CS18" s="121"/>
      <c r="CT18" s="121"/>
      <c r="CU18" s="121"/>
      <c r="CV18" s="121"/>
      <c r="CW18" s="121"/>
      <c r="CX18" s="121"/>
      <c r="CY18" s="121"/>
      <c r="CZ18" s="121"/>
      <c r="DA18" s="121"/>
      <c r="DB18" s="121"/>
      <c r="DC18" s="121"/>
      <c r="DD18" s="121"/>
      <c r="DE18" s="121"/>
      <c r="DF18" s="121"/>
      <c r="DG18" s="28"/>
      <c r="DH18" s="28"/>
      <c r="DI18" s="28"/>
      <c r="DJ18" s="28"/>
      <c r="DK18" s="28"/>
      <c r="DL18" s="28"/>
      <c r="DM18" s="28"/>
      <c r="DN18" s="28"/>
    </row>
    <row r="19" spans="1:118" s="30" customFormat="1" ht="24">
      <c r="A19" s="375"/>
      <c r="B19" s="375"/>
      <c r="C19" s="375"/>
      <c r="D19" s="375"/>
      <c r="E19" s="391"/>
      <c r="F19" s="391"/>
      <c r="G19" s="391"/>
      <c r="H19" s="391"/>
      <c r="I19" s="391"/>
      <c r="J19" s="391"/>
      <c r="K19" s="391"/>
      <c r="L19" s="391"/>
      <c r="M19" s="391"/>
      <c r="N19" s="391"/>
      <c r="O19" s="391"/>
      <c r="P19" s="391"/>
      <c r="Q19" s="391"/>
      <c r="R19" s="391"/>
      <c r="S19" s="391"/>
      <c r="T19" s="391"/>
      <c r="U19" s="391"/>
      <c r="V19" s="391"/>
      <c r="W19" s="28" t="s">
        <v>539</v>
      </c>
      <c r="X19" s="28" t="s">
        <v>540</v>
      </c>
      <c r="Y19" s="28"/>
      <c r="Z19" s="28">
        <v>1</v>
      </c>
      <c r="AA19" s="28">
        <v>1</v>
      </c>
      <c r="AB19" s="28"/>
      <c r="AC19" s="28"/>
      <c r="AD19" s="28"/>
      <c r="AE19" s="28"/>
      <c r="AF19" s="28"/>
      <c r="AG19" s="28"/>
      <c r="AH19" s="28">
        <v>25</v>
      </c>
      <c r="AI19" s="28">
        <v>0</v>
      </c>
      <c r="AJ19" s="28">
        <v>0</v>
      </c>
      <c r="AK19" s="28">
        <v>0</v>
      </c>
      <c r="AL19" s="28">
        <v>0</v>
      </c>
      <c r="AM19" s="123">
        <v>0</v>
      </c>
      <c r="AN19" s="28">
        <v>25</v>
      </c>
      <c r="AO19" s="28"/>
      <c r="AP19" s="28"/>
      <c r="AQ19" s="28"/>
      <c r="AR19" s="28"/>
      <c r="AS19" s="28"/>
      <c r="AT19" s="28"/>
      <c r="AU19" s="28"/>
      <c r="AV19" s="28"/>
      <c r="AW19" s="28"/>
      <c r="AX19" s="28"/>
      <c r="AY19" s="28"/>
      <c r="AZ19" s="28"/>
      <c r="BA19" s="121"/>
      <c r="BB19" s="121"/>
      <c r="BC19" s="121"/>
      <c r="BD19" s="121"/>
      <c r="BE19" s="121"/>
      <c r="BF19" s="121"/>
      <c r="BG19" s="121"/>
      <c r="BH19" s="121"/>
      <c r="BI19" s="122">
        <v>0</v>
      </c>
      <c r="BJ19" s="122">
        <v>0</v>
      </c>
      <c r="BK19" s="122">
        <v>0</v>
      </c>
      <c r="BL19" s="122">
        <v>0</v>
      </c>
      <c r="BM19" s="122">
        <v>0</v>
      </c>
      <c r="BN19" s="122">
        <v>0</v>
      </c>
      <c r="BO19" s="122">
        <v>0</v>
      </c>
      <c r="BP19" s="122">
        <v>0</v>
      </c>
      <c r="BQ19" s="122">
        <v>0</v>
      </c>
      <c r="BR19" s="122">
        <v>0</v>
      </c>
      <c r="BS19" s="122">
        <v>0</v>
      </c>
      <c r="BT19" s="122">
        <v>0</v>
      </c>
      <c r="BU19" s="122">
        <v>0</v>
      </c>
      <c r="BV19" s="122">
        <v>0</v>
      </c>
      <c r="BW19" s="122">
        <v>0</v>
      </c>
      <c r="BX19" s="122">
        <v>0</v>
      </c>
      <c r="BY19" s="122">
        <f t="shared" si="0"/>
        <v>0</v>
      </c>
      <c r="BZ19" s="122">
        <f t="shared" si="0"/>
        <v>0</v>
      </c>
      <c r="CA19" s="122">
        <v>0</v>
      </c>
      <c r="CB19" s="122">
        <v>0</v>
      </c>
      <c r="CC19" s="122">
        <v>0</v>
      </c>
      <c r="CD19" s="122">
        <v>0</v>
      </c>
      <c r="CE19" s="122">
        <v>0</v>
      </c>
      <c r="CF19" s="122">
        <v>0</v>
      </c>
      <c r="CG19" s="122">
        <v>0</v>
      </c>
      <c r="CH19" s="122">
        <v>0</v>
      </c>
      <c r="CI19" s="122">
        <v>0</v>
      </c>
      <c r="CJ19" s="122">
        <v>0</v>
      </c>
      <c r="CK19" s="122">
        <v>0</v>
      </c>
      <c r="CL19" s="122">
        <v>0</v>
      </c>
      <c r="CM19" s="122">
        <v>0</v>
      </c>
      <c r="CN19" s="122">
        <v>0</v>
      </c>
      <c r="CO19" s="122">
        <v>0</v>
      </c>
      <c r="CP19" s="122">
        <v>0</v>
      </c>
      <c r="CQ19" s="122">
        <f t="shared" si="1"/>
        <v>0</v>
      </c>
      <c r="CR19" s="122">
        <f t="shared" si="1"/>
        <v>0</v>
      </c>
      <c r="CS19" s="121"/>
      <c r="CT19" s="121"/>
      <c r="CU19" s="121"/>
      <c r="CV19" s="121"/>
      <c r="CW19" s="121"/>
      <c r="CX19" s="121"/>
      <c r="CY19" s="121"/>
      <c r="CZ19" s="121"/>
      <c r="DA19" s="121"/>
      <c r="DB19" s="121"/>
      <c r="DC19" s="121"/>
      <c r="DD19" s="121"/>
      <c r="DE19" s="121"/>
      <c r="DF19" s="121"/>
      <c r="DG19" s="28"/>
      <c r="DH19" s="28"/>
      <c r="DI19" s="28"/>
      <c r="DJ19" s="28"/>
      <c r="DK19" s="28"/>
      <c r="DL19" s="28"/>
      <c r="DM19" s="28"/>
      <c r="DN19" s="28"/>
    </row>
    <row r="20" spans="1:118" s="30" customFormat="1" ht="24">
      <c r="A20" s="374" t="s">
        <v>541</v>
      </c>
      <c r="B20" s="374" t="s">
        <v>542</v>
      </c>
      <c r="C20" s="374"/>
      <c r="D20" s="374">
        <v>0</v>
      </c>
      <c r="E20" s="391" t="s">
        <v>542</v>
      </c>
      <c r="F20" s="391"/>
      <c r="G20" s="391"/>
      <c r="H20" s="391"/>
      <c r="I20" s="391"/>
      <c r="J20" s="391"/>
      <c r="K20" s="391"/>
      <c r="L20" s="391"/>
      <c r="M20" s="391"/>
      <c r="N20" s="391"/>
      <c r="O20" s="391"/>
      <c r="P20" s="391"/>
      <c r="Q20" s="391"/>
      <c r="R20" s="391"/>
      <c r="S20" s="391"/>
      <c r="T20" s="391"/>
      <c r="U20" s="391"/>
      <c r="V20" s="391" t="s">
        <v>543</v>
      </c>
      <c r="W20" s="28" t="s">
        <v>544</v>
      </c>
      <c r="X20" s="28" t="s">
        <v>545</v>
      </c>
      <c r="Y20" s="28"/>
      <c r="Z20" s="28">
        <v>0</v>
      </c>
      <c r="AA20" s="28">
        <v>5</v>
      </c>
      <c r="AB20" s="28"/>
      <c r="AC20" s="28"/>
      <c r="AD20" s="28"/>
      <c r="AE20" s="28"/>
      <c r="AF20" s="28"/>
      <c r="AG20" s="28"/>
      <c r="AH20" s="28">
        <v>25</v>
      </c>
      <c r="AI20" s="28">
        <v>0</v>
      </c>
      <c r="AJ20" s="28">
        <v>0</v>
      </c>
      <c r="AK20" s="28">
        <v>5</v>
      </c>
      <c r="AL20" s="28">
        <v>0</v>
      </c>
      <c r="AM20" s="28">
        <v>5</v>
      </c>
      <c r="AN20" s="28">
        <v>25</v>
      </c>
      <c r="AO20" s="28"/>
      <c r="AP20" s="28"/>
      <c r="AQ20" s="28"/>
      <c r="AR20" s="28"/>
      <c r="AS20" s="28"/>
      <c r="AT20" s="28"/>
      <c r="AU20" s="28"/>
      <c r="AV20" s="28"/>
      <c r="AW20" s="28"/>
      <c r="AX20" s="28"/>
      <c r="AY20" s="28"/>
      <c r="AZ20" s="28"/>
      <c r="BA20" s="121"/>
      <c r="BB20" s="121"/>
      <c r="BC20" s="121"/>
      <c r="BD20" s="121"/>
      <c r="BE20" s="121"/>
      <c r="BF20" s="121"/>
      <c r="BG20" s="121"/>
      <c r="BH20" s="121"/>
      <c r="BI20" s="122">
        <v>0</v>
      </c>
      <c r="BJ20" s="122">
        <v>0</v>
      </c>
      <c r="BK20" s="122">
        <v>0</v>
      </c>
      <c r="BL20" s="122">
        <v>0</v>
      </c>
      <c r="BM20" s="122">
        <v>0</v>
      </c>
      <c r="BN20" s="122">
        <v>0</v>
      </c>
      <c r="BO20" s="122">
        <v>0</v>
      </c>
      <c r="BP20" s="122">
        <v>0</v>
      </c>
      <c r="BQ20" s="122">
        <v>0</v>
      </c>
      <c r="BR20" s="122">
        <v>0</v>
      </c>
      <c r="BS20" s="122">
        <v>0</v>
      </c>
      <c r="BT20" s="122">
        <v>0</v>
      </c>
      <c r="BU20" s="122">
        <v>0</v>
      </c>
      <c r="BV20" s="122">
        <v>0</v>
      </c>
      <c r="BW20" s="122">
        <v>0</v>
      </c>
      <c r="BX20" s="122">
        <v>0</v>
      </c>
      <c r="BY20" s="122">
        <f t="shared" si="0"/>
        <v>0</v>
      </c>
      <c r="BZ20" s="122">
        <f t="shared" si="0"/>
        <v>0</v>
      </c>
      <c r="CA20" s="122">
        <v>0</v>
      </c>
      <c r="CB20" s="122">
        <v>0</v>
      </c>
      <c r="CC20" s="122">
        <v>0</v>
      </c>
      <c r="CD20" s="122">
        <v>0</v>
      </c>
      <c r="CE20" s="122">
        <v>0</v>
      </c>
      <c r="CF20" s="122">
        <v>0</v>
      </c>
      <c r="CG20" s="122">
        <v>0</v>
      </c>
      <c r="CH20" s="122">
        <v>0</v>
      </c>
      <c r="CI20" s="122">
        <v>0</v>
      </c>
      <c r="CJ20" s="122">
        <v>0</v>
      </c>
      <c r="CK20" s="122">
        <v>0</v>
      </c>
      <c r="CL20" s="122">
        <v>0</v>
      </c>
      <c r="CM20" s="122">
        <v>0</v>
      </c>
      <c r="CN20" s="122">
        <v>0</v>
      </c>
      <c r="CO20" s="122">
        <v>0</v>
      </c>
      <c r="CP20" s="122">
        <v>0</v>
      </c>
      <c r="CQ20" s="122">
        <f t="shared" si="1"/>
        <v>0</v>
      </c>
      <c r="CR20" s="122">
        <f t="shared" si="1"/>
        <v>0</v>
      </c>
      <c r="CS20" s="121"/>
      <c r="CT20" s="121"/>
      <c r="CU20" s="121"/>
      <c r="CV20" s="121"/>
      <c r="CW20" s="121"/>
      <c r="CX20" s="121"/>
      <c r="CY20" s="121"/>
      <c r="CZ20" s="121"/>
      <c r="DA20" s="121"/>
      <c r="DB20" s="121"/>
      <c r="DC20" s="121"/>
      <c r="DD20" s="121"/>
      <c r="DE20" s="121"/>
      <c r="DF20" s="121"/>
      <c r="DG20" s="28"/>
      <c r="DH20" s="28"/>
      <c r="DI20" s="28"/>
      <c r="DJ20" s="28"/>
      <c r="DK20" s="28"/>
      <c r="DL20" s="28"/>
      <c r="DM20" s="28"/>
      <c r="DN20" s="28"/>
    </row>
    <row r="21" spans="1:118" s="30" customFormat="1" ht="24">
      <c r="A21" s="375"/>
      <c r="B21" s="375"/>
      <c r="C21" s="375"/>
      <c r="D21" s="375"/>
      <c r="E21" s="391"/>
      <c r="F21" s="391"/>
      <c r="G21" s="391"/>
      <c r="H21" s="391"/>
      <c r="I21" s="391"/>
      <c r="J21" s="391"/>
      <c r="K21" s="391"/>
      <c r="L21" s="391"/>
      <c r="M21" s="391"/>
      <c r="N21" s="391"/>
      <c r="O21" s="391"/>
      <c r="P21" s="391"/>
      <c r="Q21" s="391"/>
      <c r="R21" s="391"/>
      <c r="S21" s="391"/>
      <c r="T21" s="391"/>
      <c r="U21" s="391"/>
      <c r="V21" s="391"/>
      <c r="W21" s="28" t="s">
        <v>546</v>
      </c>
      <c r="X21" s="28" t="s">
        <v>547</v>
      </c>
      <c r="Y21" s="28"/>
      <c r="Z21" s="28">
        <v>0</v>
      </c>
      <c r="AA21" s="28">
        <v>1</v>
      </c>
      <c r="AB21" s="28"/>
      <c r="AC21" s="28"/>
      <c r="AD21" s="28"/>
      <c r="AE21" s="28"/>
      <c r="AF21" s="28"/>
      <c r="AG21" s="28"/>
      <c r="AH21" s="28">
        <v>25</v>
      </c>
      <c r="AI21" s="28">
        <v>0</v>
      </c>
      <c r="AJ21" s="28">
        <v>0</v>
      </c>
      <c r="AK21" s="28">
        <v>0</v>
      </c>
      <c r="AL21" s="28">
        <v>0</v>
      </c>
      <c r="AM21" s="123">
        <v>0</v>
      </c>
      <c r="AN21" s="28">
        <v>25</v>
      </c>
      <c r="AO21" s="28"/>
      <c r="AP21" s="28"/>
      <c r="AQ21" s="28"/>
      <c r="AR21" s="28"/>
      <c r="AS21" s="28"/>
      <c r="AT21" s="28"/>
      <c r="AU21" s="28"/>
      <c r="AV21" s="28"/>
      <c r="AW21" s="28"/>
      <c r="AX21" s="28"/>
      <c r="AY21" s="28"/>
      <c r="AZ21" s="28"/>
      <c r="BA21" s="121"/>
      <c r="BB21" s="121"/>
      <c r="BC21" s="121"/>
      <c r="BD21" s="121"/>
      <c r="BE21" s="121"/>
      <c r="BF21" s="121"/>
      <c r="BG21" s="121"/>
      <c r="BH21" s="121"/>
      <c r="BI21" s="122">
        <v>0</v>
      </c>
      <c r="BJ21" s="122">
        <v>0</v>
      </c>
      <c r="BK21" s="122">
        <v>0</v>
      </c>
      <c r="BL21" s="122">
        <v>0</v>
      </c>
      <c r="BM21" s="122">
        <v>0</v>
      </c>
      <c r="BN21" s="122">
        <v>0</v>
      </c>
      <c r="BO21" s="122">
        <v>0</v>
      </c>
      <c r="BP21" s="122">
        <v>0</v>
      </c>
      <c r="BQ21" s="122">
        <v>0</v>
      </c>
      <c r="BR21" s="122">
        <v>0</v>
      </c>
      <c r="BS21" s="122">
        <v>0</v>
      </c>
      <c r="BT21" s="122">
        <v>0</v>
      </c>
      <c r="BU21" s="122">
        <v>0</v>
      </c>
      <c r="BV21" s="122">
        <v>0</v>
      </c>
      <c r="BW21" s="122">
        <v>0</v>
      </c>
      <c r="BX21" s="122">
        <v>0</v>
      </c>
      <c r="BY21" s="122">
        <f t="shared" si="0"/>
        <v>0</v>
      </c>
      <c r="BZ21" s="122">
        <f t="shared" si="0"/>
        <v>0</v>
      </c>
      <c r="CA21" s="122">
        <v>0</v>
      </c>
      <c r="CB21" s="122">
        <v>0</v>
      </c>
      <c r="CC21" s="122">
        <v>0</v>
      </c>
      <c r="CD21" s="122">
        <v>0</v>
      </c>
      <c r="CE21" s="122">
        <v>0</v>
      </c>
      <c r="CF21" s="122">
        <v>0</v>
      </c>
      <c r="CG21" s="122">
        <v>0</v>
      </c>
      <c r="CH21" s="122">
        <v>0</v>
      </c>
      <c r="CI21" s="122">
        <v>0</v>
      </c>
      <c r="CJ21" s="122">
        <v>0</v>
      </c>
      <c r="CK21" s="122">
        <v>0</v>
      </c>
      <c r="CL21" s="122">
        <v>0</v>
      </c>
      <c r="CM21" s="122">
        <v>0</v>
      </c>
      <c r="CN21" s="122">
        <v>0</v>
      </c>
      <c r="CO21" s="122">
        <v>0</v>
      </c>
      <c r="CP21" s="122">
        <v>0</v>
      </c>
      <c r="CQ21" s="122">
        <f t="shared" si="1"/>
        <v>0</v>
      </c>
      <c r="CR21" s="122">
        <f t="shared" si="1"/>
        <v>0</v>
      </c>
      <c r="CS21" s="121"/>
      <c r="CT21" s="121"/>
      <c r="CU21" s="121"/>
      <c r="CV21" s="121"/>
      <c r="CW21" s="121"/>
      <c r="CX21" s="121"/>
      <c r="CY21" s="121"/>
      <c r="CZ21" s="121"/>
      <c r="DA21" s="121"/>
      <c r="DB21" s="121"/>
      <c r="DC21" s="121"/>
      <c r="DD21" s="121"/>
      <c r="DE21" s="121"/>
      <c r="DF21" s="121"/>
      <c r="DG21" s="28"/>
      <c r="DH21" s="28"/>
      <c r="DI21" s="28"/>
      <c r="DJ21" s="28"/>
      <c r="DK21" s="28"/>
      <c r="DL21" s="28"/>
      <c r="DM21" s="28"/>
      <c r="DN21" s="28"/>
    </row>
    <row r="22" spans="1:118" s="30" customFormat="1" ht="36">
      <c r="A22" s="375"/>
      <c r="B22" s="375"/>
      <c r="C22" s="375"/>
      <c r="D22" s="375"/>
      <c r="E22" s="391"/>
      <c r="F22" s="391"/>
      <c r="G22" s="391"/>
      <c r="H22" s="391"/>
      <c r="I22" s="391"/>
      <c r="J22" s="391"/>
      <c r="K22" s="391"/>
      <c r="L22" s="391"/>
      <c r="M22" s="391"/>
      <c r="N22" s="391"/>
      <c r="O22" s="391"/>
      <c r="P22" s="391"/>
      <c r="Q22" s="391"/>
      <c r="R22" s="391"/>
      <c r="S22" s="391"/>
      <c r="T22" s="391"/>
      <c r="U22" s="391"/>
      <c r="V22" s="391"/>
      <c r="W22" s="28" t="s">
        <v>548</v>
      </c>
      <c r="X22" s="28" t="s">
        <v>549</v>
      </c>
      <c r="Y22" s="28"/>
      <c r="Z22" s="28">
        <v>0</v>
      </c>
      <c r="AA22" s="28">
        <v>1</v>
      </c>
      <c r="AB22" s="28"/>
      <c r="AC22" s="28"/>
      <c r="AD22" s="28"/>
      <c r="AE22" s="28"/>
      <c r="AF22" s="28"/>
      <c r="AG22" s="28"/>
      <c r="AH22" s="28">
        <v>25</v>
      </c>
      <c r="AI22" s="28">
        <v>0</v>
      </c>
      <c r="AJ22" s="28">
        <v>0</v>
      </c>
      <c r="AK22" s="28">
        <v>0</v>
      </c>
      <c r="AL22" s="28">
        <v>0</v>
      </c>
      <c r="AM22" s="123">
        <v>0</v>
      </c>
      <c r="AN22" s="28">
        <v>25</v>
      </c>
      <c r="AO22" s="28"/>
      <c r="AP22" s="28"/>
      <c r="AQ22" s="28"/>
      <c r="AR22" s="28"/>
      <c r="AS22" s="28"/>
      <c r="AT22" s="28"/>
      <c r="AU22" s="28"/>
      <c r="AV22" s="28"/>
      <c r="AW22" s="28"/>
      <c r="AX22" s="28"/>
      <c r="AY22" s="28"/>
      <c r="AZ22" s="28"/>
      <c r="BA22" s="121"/>
      <c r="BB22" s="121"/>
      <c r="BC22" s="121"/>
      <c r="BD22" s="121"/>
      <c r="BE22" s="121"/>
      <c r="BF22" s="121"/>
      <c r="BG22" s="121"/>
      <c r="BH22" s="121"/>
      <c r="BI22" s="122">
        <v>0</v>
      </c>
      <c r="BJ22" s="122">
        <v>0</v>
      </c>
      <c r="BK22" s="122">
        <v>0</v>
      </c>
      <c r="BL22" s="122">
        <v>0</v>
      </c>
      <c r="BM22" s="122">
        <v>0</v>
      </c>
      <c r="BN22" s="122">
        <v>0</v>
      </c>
      <c r="BO22" s="122">
        <v>0</v>
      </c>
      <c r="BP22" s="122">
        <v>0</v>
      </c>
      <c r="BQ22" s="122">
        <v>0</v>
      </c>
      <c r="BR22" s="122">
        <v>0</v>
      </c>
      <c r="BS22" s="122">
        <v>0</v>
      </c>
      <c r="BT22" s="122">
        <v>0</v>
      </c>
      <c r="BU22" s="122">
        <v>0</v>
      </c>
      <c r="BV22" s="122">
        <v>0</v>
      </c>
      <c r="BW22" s="122">
        <v>0</v>
      </c>
      <c r="BX22" s="122">
        <v>0</v>
      </c>
      <c r="BY22" s="122">
        <f t="shared" si="0"/>
        <v>0</v>
      </c>
      <c r="BZ22" s="122">
        <f t="shared" si="0"/>
        <v>0</v>
      </c>
      <c r="CA22" s="122">
        <v>0</v>
      </c>
      <c r="CB22" s="122">
        <v>0</v>
      </c>
      <c r="CC22" s="122">
        <v>0</v>
      </c>
      <c r="CD22" s="122">
        <v>0</v>
      </c>
      <c r="CE22" s="122">
        <v>0</v>
      </c>
      <c r="CF22" s="122">
        <v>0</v>
      </c>
      <c r="CG22" s="122">
        <v>0</v>
      </c>
      <c r="CH22" s="122">
        <v>0</v>
      </c>
      <c r="CI22" s="122">
        <v>0</v>
      </c>
      <c r="CJ22" s="122">
        <v>0</v>
      </c>
      <c r="CK22" s="122">
        <v>0</v>
      </c>
      <c r="CL22" s="122">
        <v>0</v>
      </c>
      <c r="CM22" s="122">
        <v>0</v>
      </c>
      <c r="CN22" s="122">
        <v>0</v>
      </c>
      <c r="CO22" s="122">
        <v>0</v>
      </c>
      <c r="CP22" s="122">
        <v>0</v>
      </c>
      <c r="CQ22" s="122">
        <f t="shared" si="1"/>
        <v>0</v>
      </c>
      <c r="CR22" s="122">
        <f t="shared" si="1"/>
        <v>0</v>
      </c>
      <c r="CS22" s="121"/>
      <c r="CT22" s="121"/>
      <c r="CU22" s="121"/>
      <c r="CV22" s="121"/>
      <c r="CW22" s="121"/>
      <c r="CX22" s="121"/>
      <c r="CY22" s="121"/>
      <c r="CZ22" s="121"/>
      <c r="DA22" s="121"/>
      <c r="DB22" s="121"/>
      <c r="DC22" s="121"/>
      <c r="DD22" s="121"/>
      <c r="DE22" s="121"/>
      <c r="DF22" s="121"/>
      <c r="DG22" s="28"/>
      <c r="DH22" s="28"/>
      <c r="DI22" s="28"/>
      <c r="DJ22" s="28"/>
      <c r="DK22" s="28"/>
      <c r="DL22" s="28"/>
      <c r="DM22" s="28"/>
      <c r="DN22" s="28"/>
    </row>
    <row r="23" spans="1:118" s="30" customFormat="1" ht="48">
      <c r="A23" s="375"/>
      <c r="B23" s="375"/>
      <c r="C23" s="375"/>
      <c r="D23" s="375"/>
      <c r="E23" s="391"/>
      <c r="F23" s="391"/>
      <c r="G23" s="391"/>
      <c r="H23" s="391"/>
      <c r="I23" s="391"/>
      <c r="J23" s="391"/>
      <c r="K23" s="391"/>
      <c r="L23" s="391"/>
      <c r="M23" s="391"/>
      <c r="N23" s="391"/>
      <c r="O23" s="391"/>
      <c r="P23" s="391"/>
      <c r="Q23" s="391"/>
      <c r="R23" s="391"/>
      <c r="S23" s="391"/>
      <c r="T23" s="391"/>
      <c r="U23" s="391"/>
      <c r="V23" s="28" t="s">
        <v>531</v>
      </c>
      <c r="W23" s="28" t="s">
        <v>550</v>
      </c>
      <c r="X23" s="28" t="s">
        <v>551</v>
      </c>
      <c r="Y23" s="28"/>
      <c r="Z23" s="28">
        <v>0</v>
      </c>
      <c r="AA23" s="28">
        <v>1</v>
      </c>
      <c r="AB23" s="28"/>
      <c r="AC23" s="28"/>
      <c r="AD23" s="28"/>
      <c r="AE23" s="28"/>
      <c r="AF23" s="28"/>
      <c r="AG23" s="28"/>
      <c r="AH23" s="28">
        <v>25</v>
      </c>
      <c r="AI23" s="28">
        <v>0</v>
      </c>
      <c r="AJ23" s="28">
        <v>12.5</v>
      </c>
      <c r="AK23" s="28">
        <v>0</v>
      </c>
      <c r="AL23" s="28">
        <v>0</v>
      </c>
      <c r="AM23" s="28">
        <v>12.5</v>
      </c>
      <c r="AN23" s="28">
        <v>25</v>
      </c>
      <c r="AO23" s="28"/>
      <c r="AP23" s="28"/>
      <c r="AQ23" s="28"/>
      <c r="AR23" s="28"/>
      <c r="AS23" s="28"/>
      <c r="AT23" s="28"/>
      <c r="AU23" s="28"/>
      <c r="AV23" s="28"/>
      <c r="AW23" s="28"/>
      <c r="AX23" s="28"/>
      <c r="AY23" s="28"/>
      <c r="AZ23" s="28"/>
      <c r="BA23" s="121"/>
      <c r="BB23" s="121"/>
      <c r="BC23" s="121"/>
      <c r="BD23" s="121"/>
      <c r="BE23" s="121"/>
      <c r="BF23" s="121"/>
      <c r="BG23" s="121"/>
      <c r="BH23" s="121"/>
      <c r="BI23" s="122">
        <v>0</v>
      </c>
      <c r="BJ23" s="122">
        <v>0</v>
      </c>
      <c r="BK23" s="122">
        <v>0</v>
      </c>
      <c r="BL23" s="122">
        <v>0</v>
      </c>
      <c r="BM23" s="122">
        <v>0</v>
      </c>
      <c r="BN23" s="122">
        <v>0</v>
      </c>
      <c r="BO23" s="122">
        <v>0</v>
      </c>
      <c r="BP23" s="122">
        <v>0</v>
      </c>
      <c r="BQ23" s="122">
        <v>0</v>
      </c>
      <c r="BR23" s="122">
        <v>0</v>
      </c>
      <c r="BS23" s="122">
        <v>0</v>
      </c>
      <c r="BT23" s="122">
        <v>0</v>
      </c>
      <c r="BU23" s="122">
        <v>0</v>
      </c>
      <c r="BV23" s="122">
        <v>0</v>
      </c>
      <c r="BW23" s="122">
        <v>0</v>
      </c>
      <c r="BX23" s="122">
        <v>0</v>
      </c>
      <c r="BY23" s="122">
        <f t="shared" si="0"/>
        <v>0</v>
      </c>
      <c r="BZ23" s="122">
        <f t="shared" si="0"/>
        <v>0</v>
      </c>
      <c r="CA23" s="122">
        <v>0</v>
      </c>
      <c r="CB23" s="122">
        <v>0</v>
      </c>
      <c r="CC23" s="122">
        <v>0</v>
      </c>
      <c r="CD23" s="122">
        <v>0</v>
      </c>
      <c r="CE23" s="122">
        <v>0</v>
      </c>
      <c r="CF23" s="122">
        <v>0</v>
      </c>
      <c r="CG23" s="122">
        <v>0</v>
      </c>
      <c r="CH23" s="122">
        <v>0</v>
      </c>
      <c r="CI23" s="122">
        <v>0</v>
      </c>
      <c r="CJ23" s="122">
        <v>0</v>
      </c>
      <c r="CK23" s="122">
        <v>0</v>
      </c>
      <c r="CL23" s="122">
        <v>0</v>
      </c>
      <c r="CM23" s="122">
        <v>0</v>
      </c>
      <c r="CN23" s="122">
        <v>0</v>
      </c>
      <c r="CO23" s="122">
        <v>0</v>
      </c>
      <c r="CP23" s="122">
        <v>0</v>
      </c>
      <c r="CQ23" s="122">
        <f t="shared" si="1"/>
        <v>0</v>
      </c>
      <c r="CR23" s="122">
        <f t="shared" si="1"/>
        <v>0</v>
      </c>
      <c r="CS23" s="121"/>
      <c r="CT23" s="121"/>
      <c r="CU23" s="121"/>
      <c r="CV23" s="121"/>
      <c r="CW23" s="121"/>
      <c r="CX23" s="121"/>
      <c r="CY23" s="121"/>
      <c r="CZ23" s="121"/>
      <c r="DA23" s="121"/>
      <c r="DB23" s="121"/>
      <c r="DC23" s="121"/>
      <c r="DD23" s="121"/>
      <c r="DE23" s="121"/>
      <c r="DF23" s="121"/>
      <c r="DG23" s="28"/>
      <c r="DH23" s="28"/>
      <c r="DI23" s="28"/>
      <c r="DJ23" s="28"/>
      <c r="DK23" s="28"/>
      <c r="DL23" s="28"/>
      <c r="DM23" s="28"/>
      <c r="DN23" s="28"/>
    </row>
    <row r="24" spans="1:118" s="30" customFormat="1" ht="36">
      <c r="A24" s="375"/>
      <c r="B24" s="375"/>
      <c r="C24" s="375"/>
      <c r="D24" s="375"/>
      <c r="E24" s="391"/>
      <c r="F24" s="391"/>
      <c r="G24" s="391"/>
      <c r="H24" s="391"/>
      <c r="I24" s="391"/>
      <c r="J24" s="391"/>
      <c r="K24" s="391"/>
      <c r="L24" s="391"/>
      <c r="M24" s="391"/>
      <c r="N24" s="391"/>
      <c r="O24" s="391"/>
      <c r="P24" s="391"/>
      <c r="Q24" s="391"/>
      <c r="R24" s="391"/>
      <c r="S24" s="391"/>
      <c r="T24" s="391"/>
      <c r="U24" s="391"/>
      <c r="V24" s="28" t="s">
        <v>543</v>
      </c>
      <c r="W24" s="28" t="s">
        <v>552</v>
      </c>
      <c r="X24" s="28" t="s">
        <v>553</v>
      </c>
      <c r="Y24" s="28"/>
      <c r="Z24" s="28">
        <v>0</v>
      </c>
      <c r="AA24" s="28">
        <v>1</v>
      </c>
      <c r="AB24" s="28"/>
      <c r="AC24" s="28"/>
      <c r="AD24" s="28"/>
      <c r="AE24" s="28"/>
      <c r="AF24" s="28"/>
      <c r="AG24" s="28"/>
      <c r="AH24" s="28">
        <v>25</v>
      </c>
      <c r="AI24" s="28">
        <v>0</v>
      </c>
      <c r="AJ24" s="28">
        <v>0</v>
      </c>
      <c r="AK24" s="28">
        <v>0</v>
      </c>
      <c r="AL24" s="28">
        <v>0</v>
      </c>
      <c r="AM24" s="123">
        <v>0</v>
      </c>
      <c r="AN24" s="28">
        <v>25</v>
      </c>
      <c r="AO24" s="28"/>
      <c r="AP24" s="28"/>
      <c r="AQ24" s="28"/>
      <c r="AR24" s="28"/>
      <c r="AS24" s="28"/>
      <c r="AT24" s="28"/>
      <c r="AU24" s="28"/>
      <c r="AV24" s="28"/>
      <c r="AW24" s="28"/>
      <c r="AX24" s="28"/>
      <c r="AY24" s="28"/>
      <c r="AZ24" s="28"/>
      <c r="BA24" s="121"/>
      <c r="BB24" s="121"/>
      <c r="BC24" s="121"/>
      <c r="BD24" s="121"/>
      <c r="BE24" s="121"/>
      <c r="BF24" s="121"/>
      <c r="BG24" s="121"/>
      <c r="BH24" s="121"/>
      <c r="BI24" s="122">
        <v>0</v>
      </c>
      <c r="BJ24" s="122">
        <v>0</v>
      </c>
      <c r="BK24" s="122">
        <v>0</v>
      </c>
      <c r="BL24" s="122">
        <v>0</v>
      </c>
      <c r="BM24" s="122">
        <v>0</v>
      </c>
      <c r="BN24" s="122">
        <v>0</v>
      </c>
      <c r="BO24" s="122">
        <v>0</v>
      </c>
      <c r="BP24" s="122">
        <v>0</v>
      </c>
      <c r="BQ24" s="122">
        <v>0</v>
      </c>
      <c r="BR24" s="122">
        <v>0</v>
      </c>
      <c r="BS24" s="122">
        <v>0</v>
      </c>
      <c r="BT24" s="122">
        <v>0</v>
      </c>
      <c r="BU24" s="122">
        <v>0</v>
      </c>
      <c r="BV24" s="122">
        <v>0</v>
      </c>
      <c r="BW24" s="122">
        <v>0</v>
      </c>
      <c r="BX24" s="122">
        <v>0</v>
      </c>
      <c r="BY24" s="122">
        <f t="shared" si="0"/>
        <v>0</v>
      </c>
      <c r="BZ24" s="122">
        <f t="shared" si="0"/>
        <v>0</v>
      </c>
      <c r="CA24" s="122">
        <v>0</v>
      </c>
      <c r="CB24" s="122">
        <v>0</v>
      </c>
      <c r="CC24" s="122">
        <v>0</v>
      </c>
      <c r="CD24" s="122">
        <v>0</v>
      </c>
      <c r="CE24" s="122">
        <v>0</v>
      </c>
      <c r="CF24" s="122">
        <v>0</v>
      </c>
      <c r="CG24" s="122">
        <v>0</v>
      </c>
      <c r="CH24" s="122">
        <v>0</v>
      </c>
      <c r="CI24" s="122">
        <v>0</v>
      </c>
      <c r="CJ24" s="122">
        <v>0</v>
      </c>
      <c r="CK24" s="122">
        <v>0</v>
      </c>
      <c r="CL24" s="122">
        <v>0</v>
      </c>
      <c r="CM24" s="122">
        <v>0</v>
      </c>
      <c r="CN24" s="122">
        <v>0</v>
      </c>
      <c r="CO24" s="122">
        <v>0</v>
      </c>
      <c r="CP24" s="122">
        <v>0</v>
      </c>
      <c r="CQ24" s="122">
        <f t="shared" si="1"/>
        <v>0</v>
      </c>
      <c r="CR24" s="122">
        <f t="shared" si="1"/>
        <v>0</v>
      </c>
      <c r="CS24" s="121"/>
      <c r="CT24" s="121"/>
      <c r="CU24" s="121"/>
      <c r="CV24" s="121"/>
      <c r="CW24" s="121"/>
      <c r="CX24" s="121"/>
      <c r="CY24" s="121"/>
      <c r="CZ24" s="121"/>
      <c r="DA24" s="121"/>
      <c r="DB24" s="121"/>
      <c r="DC24" s="121"/>
      <c r="DD24" s="121"/>
      <c r="DE24" s="121"/>
      <c r="DF24" s="121"/>
      <c r="DG24" s="28"/>
      <c r="DH24" s="28"/>
      <c r="DI24" s="28"/>
      <c r="DJ24" s="28"/>
      <c r="DK24" s="28"/>
      <c r="DL24" s="28"/>
      <c r="DM24" s="28"/>
      <c r="DN24" s="28"/>
    </row>
    <row r="25" spans="1:118" s="30" customFormat="1" ht="36">
      <c r="A25" s="375"/>
      <c r="B25" s="375"/>
      <c r="C25" s="375"/>
      <c r="D25" s="375"/>
      <c r="E25" s="391"/>
      <c r="F25" s="391"/>
      <c r="G25" s="391"/>
      <c r="H25" s="391"/>
      <c r="I25" s="391"/>
      <c r="J25" s="391"/>
      <c r="K25" s="391"/>
      <c r="L25" s="391"/>
      <c r="M25" s="391"/>
      <c r="N25" s="391"/>
      <c r="O25" s="391"/>
      <c r="P25" s="391"/>
      <c r="Q25" s="391"/>
      <c r="R25" s="391"/>
      <c r="S25" s="391"/>
      <c r="T25" s="391"/>
      <c r="U25" s="391"/>
      <c r="V25" s="28" t="s">
        <v>554</v>
      </c>
      <c r="W25" s="28" t="s">
        <v>555</v>
      </c>
      <c r="X25" s="28" t="s">
        <v>556</v>
      </c>
      <c r="Y25" s="28"/>
      <c r="Z25" s="28"/>
      <c r="AA25" s="28">
        <v>1</v>
      </c>
      <c r="AB25" s="28"/>
      <c r="AC25" s="28"/>
      <c r="AD25" s="28"/>
      <c r="AE25" s="28"/>
      <c r="AF25" s="28"/>
      <c r="AG25" s="28"/>
      <c r="AH25" s="28">
        <v>25</v>
      </c>
      <c r="AI25" s="28">
        <v>12.5</v>
      </c>
      <c r="AJ25" s="28">
        <v>0</v>
      </c>
      <c r="AK25" s="28">
        <v>0</v>
      </c>
      <c r="AL25" s="28">
        <v>0</v>
      </c>
      <c r="AM25" s="28">
        <v>12.5</v>
      </c>
      <c r="AN25" s="28">
        <v>25</v>
      </c>
      <c r="AO25" s="28"/>
      <c r="AP25" s="28"/>
      <c r="AQ25" s="28"/>
      <c r="AR25" s="28"/>
      <c r="AS25" s="28"/>
      <c r="AT25" s="28"/>
      <c r="AU25" s="28"/>
      <c r="AV25" s="28"/>
      <c r="AW25" s="28"/>
      <c r="AX25" s="28"/>
      <c r="AY25" s="28"/>
      <c r="AZ25" s="28"/>
      <c r="BA25" s="121"/>
      <c r="BB25" s="121"/>
      <c r="BC25" s="121"/>
      <c r="BD25" s="121"/>
      <c r="BE25" s="121"/>
      <c r="BF25" s="121"/>
      <c r="BG25" s="121"/>
      <c r="BH25" s="121"/>
      <c r="BI25" s="122">
        <v>122999916</v>
      </c>
      <c r="BJ25" s="122">
        <v>122999916</v>
      </c>
      <c r="BK25" s="122">
        <v>0</v>
      </c>
      <c r="BL25" s="122">
        <v>0</v>
      </c>
      <c r="BM25" s="122">
        <v>23000000</v>
      </c>
      <c r="BN25" s="122">
        <v>23000000</v>
      </c>
      <c r="BO25" s="122">
        <v>0</v>
      </c>
      <c r="BP25" s="122">
        <v>0</v>
      </c>
      <c r="BQ25" s="122">
        <v>0</v>
      </c>
      <c r="BR25" s="122">
        <v>0</v>
      </c>
      <c r="BS25" s="122">
        <v>0</v>
      </c>
      <c r="BT25" s="122">
        <v>0</v>
      </c>
      <c r="BU25" s="122">
        <v>0</v>
      </c>
      <c r="BV25" s="122">
        <v>0</v>
      </c>
      <c r="BW25" s="122">
        <v>0</v>
      </c>
      <c r="BX25" s="122">
        <v>0</v>
      </c>
      <c r="BY25" s="122">
        <f t="shared" si="0"/>
        <v>145999916</v>
      </c>
      <c r="BZ25" s="122">
        <f t="shared" si="0"/>
        <v>145999916</v>
      </c>
      <c r="CA25" s="122">
        <v>20000000</v>
      </c>
      <c r="CB25" s="122">
        <v>0</v>
      </c>
      <c r="CC25" s="122">
        <v>0</v>
      </c>
      <c r="CD25" s="122">
        <v>0</v>
      </c>
      <c r="CE25" s="122">
        <v>0</v>
      </c>
      <c r="CF25" s="122">
        <v>0</v>
      </c>
      <c r="CG25" s="122">
        <v>0</v>
      </c>
      <c r="CH25" s="122">
        <v>0</v>
      </c>
      <c r="CI25" s="122">
        <v>0</v>
      </c>
      <c r="CJ25" s="122">
        <v>0</v>
      </c>
      <c r="CK25" s="122">
        <v>0</v>
      </c>
      <c r="CL25" s="122">
        <v>0</v>
      </c>
      <c r="CM25" s="122">
        <v>0</v>
      </c>
      <c r="CN25" s="122">
        <v>0</v>
      </c>
      <c r="CO25" s="122">
        <v>0</v>
      </c>
      <c r="CP25" s="122">
        <v>0</v>
      </c>
      <c r="CQ25" s="122">
        <f t="shared" si="1"/>
        <v>20000000</v>
      </c>
      <c r="CR25" s="122">
        <f t="shared" si="1"/>
        <v>0</v>
      </c>
      <c r="CS25" s="121"/>
      <c r="CT25" s="121"/>
      <c r="CU25" s="121"/>
      <c r="CV25" s="121"/>
      <c r="CW25" s="121"/>
      <c r="CX25" s="121"/>
      <c r="CY25" s="121"/>
      <c r="CZ25" s="121"/>
      <c r="DA25" s="121"/>
      <c r="DB25" s="121"/>
      <c r="DC25" s="121"/>
      <c r="DD25" s="121"/>
      <c r="DE25" s="121"/>
      <c r="DF25" s="121"/>
      <c r="DG25" s="28"/>
      <c r="DH25" s="28"/>
      <c r="DI25" s="28"/>
      <c r="DJ25" s="28"/>
      <c r="DK25" s="28"/>
      <c r="DL25" s="28"/>
      <c r="DM25" s="28"/>
      <c r="DN25" s="28"/>
    </row>
    <row r="26" spans="1:118" s="30" customFormat="1" ht="36">
      <c r="A26" s="376"/>
      <c r="B26" s="376"/>
      <c r="C26" s="376"/>
      <c r="D26" s="376"/>
      <c r="E26" s="391"/>
      <c r="F26" s="391"/>
      <c r="G26" s="391"/>
      <c r="H26" s="391"/>
      <c r="I26" s="391"/>
      <c r="J26" s="391"/>
      <c r="K26" s="391"/>
      <c r="L26" s="391"/>
      <c r="M26" s="391"/>
      <c r="N26" s="391"/>
      <c r="O26" s="391"/>
      <c r="P26" s="391"/>
      <c r="Q26" s="391"/>
      <c r="R26" s="391"/>
      <c r="S26" s="391"/>
      <c r="T26" s="391"/>
      <c r="U26" s="391"/>
      <c r="V26" s="28" t="s">
        <v>543</v>
      </c>
      <c r="W26" s="28" t="s">
        <v>557</v>
      </c>
      <c r="X26" s="28" t="s">
        <v>558</v>
      </c>
      <c r="Y26" s="28"/>
      <c r="Z26" s="28">
        <v>0</v>
      </c>
      <c r="AA26" s="28">
        <v>1</v>
      </c>
      <c r="AB26" s="28"/>
      <c r="AC26" s="28"/>
      <c r="AD26" s="28"/>
      <c r="AE26" s="28"/>
      <c r="AF26" s="28"/>
      <c r="AG26" s="28"/>
      <c r="AH26" s="28">
        <v>25</v>
      </c>
      <c r="AI26" s="28">
        <v>0</v>
      </c>
      <c r="AJ26" s="28">
        <v>6</v>
      </c>
      <c r="AK26" s="28">
        <v>6.5</v>
      </c>
      <c r="AL26" s="28">
        <v>0</v>
      </c>
      <c r="AM26" s="28">
        <v>12.5</v>
      </c>
      <c r="AN26" s="28">
        <v>25</v>
      </c>
      <c r="AO26" s="28"/>
      <c r="AP26" s="28"/>
      <c r="AQ26" s="28"/>
      <c r="AR26" s="28"/>
      <c r="AS26" s="28"/>
      <c r="AT26" s="28"/>
      <c r="AU26" s="28"/>
      <c r="AV26" s="28"/>
      <c r="AW26" s="28"/>
      <c r="AX26" s="28"/>
      <c r="AY26" s="28"/>
      <c r="AZ26" s="28"/>
      <c r="BA26" s="121"/>
      <c r="BB26" s="121"/>
      <c r="BC26" s="121"/>
      <c r="BD26" s="121"/>
      <c r="BE26" s="121"/>
      <c r="BF26" s="121"/>
      <c r="BG26" s="121"/>
      <c r="BH26" s="121"/>
      <c r="BI26" s="122">
        <v>0</v>
      </c>
      <c r="BJ26" s="122">
        <v>0</v>
      </c>
      <c r="BK26" s="122">
        <v>0</v>
      </c>
      <c r="BL26" s="122">
        <v>0</v>
      </c>
      <c r="BM26" s="122">
        <v>0</v>
      </c>
      <c r="BN26" s="122">
        <v>0</v>
      </c>
      <c r="BO26" s="122">
        <v>0</v>
      </c>
      <c r="BP26" s="122">
        <v>0</v>
      </c>
      <c r="BQ26" s="122">
        <v>0</v>
      </c>
      <c r="BR26" s="122">
        <v>0</v>
      </c>
      <c r="BS26" s="122">
        <v>0</v>
      </c>
      <c r="BT26" s="122">
        <v>0</v>
      </c>
      <c r="BU26" s="122">
        <v>0</v>
      </c>
      <c r="BV26" s="122">
        <v>0</v>
      </c>
      <c r="BW26" s="122">
        <v>0</v>
      </c>
      <c r="BX26" s="122">
        <v>0</v>
      </c>
      <c r="BY26" s="122">
        <f t="shared" si="0"/>
        <v>0</v>
      </c>
      <c r="BZ26" s="122">
        <f t="shared" si="0"/>
        <v>0</v>
      </c>
      <c r="CA26" s="122">
        <v>0</v>
      </c>
      <c r="CB26" s="122">
        <v>0</v>
      </c>
      <c r="CC26" s="122">
        <v>0</v>
      </c>
      <c r="CD26" s="122">
        <v>0</v>
      </c>
      <c r="CE26" s="122">
        <v>0</v>
      </c>
      <c r="CF26" s="122">
        <v>0</v>
      </c>
      <c r="CG26" s="122">
        <v>0</v>
      </c>
      <c r="CH26" s="122">
        <v>0</v>
      </c>
      <c r="CI26" s="122">
        <v>0</v>
      </c>
      <c r="CJ26" s="122">
        <v>0</v>
      </c>
      <c r="CK26" s="122">
        <v>0</v>
      </c>
      <c r="CL26" s="122">
        <v>0</v>
      </c>
      <c r="CM26" s="122">
        <v>0</v>
      </c>
      <c r="CN26" s="122">
        <v>0</v>
      </c>
      <c r="CO26" s="122">
        <v>0</v>
      </c>
      <c r="CP26" s="122">
        <v>0</v>
      </c>
      <c r="CQ26" s="122">
        <f t="shared" si="1"/>
        <v>0</v>
      </c>
      <c r="CR26" s="122">
        <f t="shared" si="1"/>
        <v>0</v>
      </c>
      <c r="CS26" s="121"/>
      <c r="CT26" s="121"/>
      <c r="CU26" s="121"/>
      <c r="CV26" s="121"/>
      <c r="CW26" s="121"/>
      <c r="CX26" s="121"/>
      <c r="CY26" s="121"/>
      <c r="CZ26" s="121"/>
      <c r="DA26" s="121"/>
      <c r="DB26" s="121"/>
      <c r="DC26" s="121"/>
      <c r="DD26" s="121"/>
      <c r="DE26" s="121"/>
      <c r="DF26" s="121"/>
      <c r="DG26" s="28"/>
      <c r="DH26" s="28"/>
      <c r="DI26" s="28"/>
      <c r="DJ26" s="28"/>
      <c r="DK26" s="28"/>
      <c r="DL26" s="28"/>
      <c r="DM26" s="28"/>
      <c r="DN26" s="28"/>
    </row>
  </sheetData>
  <sheetProtection/>
  <mergeCells count="55">
    <mergeCell ref="B8:W8"/>
    <mergeCell ref="A2:DL2"/>
    <mergeCell ref="A3:DL3"/>
    <mergeCell ref="A4:DL4"/>
    <mergeCell ref="A5:DL5"/>
    <mergeCell ref="B7:W7"/>
    <mergeCell ref="B9:W9"/>
    <mergeCell ref="B10:W10"/>
    <mergeCell ref="A13:A19"/>
    <mergeCell ref="B13:B19"/>
    <mergeCell ref="C13:C19"/>
    <mergeCell ref="D13:D19"/>
    <mergeCell ref="E13:E19"/>
    <mergeCell ref="F13:F19"/>
    <mergeCell ref="G13:G19"/>
    <mergeCell ref="H13:H19"/>
    <mergeCell ref="U13:U19"/>
    <mergeCell ref="V13:V14"/>
    <mergeCell ref="V16:V17"/>
    <mergeCell ref="V18:V19"/>
    <mergeCell ref="S13:S19"/>
    <mergeCell ref="T13:T19"/>
    <mergeCell ref="R13:R19"/>
    <mergeCell ref="I13:I19"/>
    <mergeCell ref="J13:J19"/>
    <mergeCell ref="K13:K19"/>
    <mergeCell ref="L13:L19"/>
    <mergeCell ref="M13:M19"/>
    <mergeCell ref="N13:N19"/>
    <mergeCell ref="E20:E26"/>
    <mergeCell ref="F20:F26"/>
    <mergeCell ref="O13:O19"/>
    <mergeCell ref="P13:P19"/>
    <mergeCell ref="Q13:Q19"/>
    <mergeCell ref="L20:L26"/>
    <mergeCell ref="G20:G26"/>
    <mergeCell ref="H20:H26"/>
    <mergeCell ref="I20:I26"/>
    <mergeCell ref="J20:J26"/>
    <mergeCell ref="A1:DL1"/>
    <mergeCell ref="K20:K26"/>
    <mergeCell ref="S20:S26"/>
    <mergeCell ref="T20:T26"/>
    <mergeCell ref="U20:U26"/>
    <mergeCell ref="V20:V22"/>
    <mergeCell ref="M20:M26"/>
    <mergeCell ref="N20:N26"/>
    <mergeCell ref="O20:O26"/>
    <mergeCell ref="P20:P26"/>
    <mergeCell ref="Q20:Q26"/>
    <mergeCell ref="R20:R26"/>
    <mergeCell ref="A20:A26"/>
    <mergeCell ref="B20:B26"/>
    <mergeCell ref="C20:C26"/>
    <mergeCell ref="D20:D26"/>
  </mergeCells>
  <dataValidations count="1">
    <dataValidation type="list" showInputMessage="1" showErrorMessage="1" sqref="AZ11">
      <formula1>$AZ$6:$AZ$8</formula1>
    </dataValidation>
  </dataValidation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DL24"/>
  <sheetViews>
    <sheetView zoomScale="49" zoomScaleNormal="49" zoomScalePageLayoutView="0" workbookViewId="0" topLeftCell="A1">
      <selection activeCell="A6" sqref="A6"/>
    </sheetView>
  </sheetViews>
  <sheetFormatPr defaultColWidth="11.421875" defaultRowHeight="15" outlineLevelCol="2"/>
  <cols>
    <col min="1" max="2" width="33.00390625" style="1" customWidth="1"/>
    <col min="3" max="3" width="4.28125" style="1" customWidth="1"/>
    <col min="4" max="5" width="36.7109375" style="1" customWidth="1"/>
    <col min="6" max="6" width="12.00390625" style="1" hidden="1" customWidth="1"/>
    <col min="7" max="8" width="5.421875" style="1" hidden="1" customWidth="1" outlineLevel="1"/>
    <col min="9" max="9" width="5.421875" style="1" hidden="1" customWidth="1"/>
    <col min="10" max="10" width="9.8515625" style="1" customWidth="1"/>
    <col min="11" max="12" width="5.421875" style="1" customWidth="1" outlineLevel="1"/>
    <col min="13" max="13" width="5.421875" style="1" customWidth="1"/>
    <col min="14" max="14" width="9.421875" style="1" customWidth="1"/>
    <col min="15" max="16" width="5.421875" style="1" customWidth="1" outlineLevel="1"/>
    <col min="17" max="17" width="5.421875" style="1" customWidth="1"/>
    <col min="18" max="18" width="11.140625" style="1" hidden="1" customWidth="1"/>
    <col min="19" max="20" width="5.421875" style="1" hidden="1" customWidth="1" outlineLevel="1"/>
    <col min="21" max="21" width="5.421875" style="1" hidden="1" customWidth="1"/>
    <col min="22" max="22" width="37.140625" style="1" customWidth="1"/>
    <col min="23" max="23" width="70.421875" style="331" customWidth="1"/>
    <col min="24" max="24" width="37.140625" style="1" hidden="1" customWidth="1" outlineLevel="1"/>
    <col min="25" max="25" width="5.421875" style="1" hidden="1" customWidth="1" outlineLevel="1"/>
    <col min="26" max="26" width="24.140625" style="1" hidden="1" customWidth="1" outlineLevel="1"/>
    <col min="27" max="27" width="18.00390625" style="1" hidden="1" customWidth="1" outlineLevel="1"/>
    <col min="28" max="28" width="7.7109375" style="1" hidden="1" customWidth="1" outlineLevel="1"/>
    <col min="29" max="32" width="5.421875" style="1" hidden="1" customWidth="1" outlineLevel="2"/>
    <col min="33" max="33" width="8.7109375" style="1" hidden="1" customWidth="1" outlineLevel="1"/>
    <col min="34" max="34" width="7.7109375" style="1" customWidth="1" outlineLevel="1"/>
    <col min="35" max="38" width="5.421875" style="1" customWidth="1" outlineLevel="2"/>
    <col min="39" max="39" width="5.8515625" style="1" customWidth="1" outlineLevel="1"/>
    <col min="40" max="40" width="11.7109375" style="1" hidden="1" customWidth="1" outlineLevel="1"/>
    <col min="41" max="44" width="5.421875" style="1" hidden="1" customWidth="1" outlineLevel="2"/>
    <col min="45" max="46" width="5.421875" style="1" hidden="1" customWidth="1" outlineLevel="1"/>
    <col min="47" max="50" width="5.421875" style="1" hidden="1" customWidth="1" outlineLevel="2"/>
    <col min="51" max="51" width="5.421875" style="1" hidden="1" customWidth="1" outlineLevel="1"/>
    <col min="52" max="52" width="11.00390625" style="1" hidden="1" customWidth="1"/>
    <col min="53" max="53" width="54.421875" style="1" hidden="1" customWidth="1"/>
    <col min="54" max="54" width="9.421875" style="1" hidden="1" customWidth="1"/>
    <col min="55" max="55" width="8.00390625" style="1" hidden="1" customWidth="1"/>
    <col min="56" max="59" width="8.00390625" style="1" hidden="1" customWidth="1" outlineLevel="1"/>
    <col min="60" max="60" width="8.00390625" style="1" hidden="1" customWidth="1"/>
    <col min="61" max="61" width="17.00390625" style="1" bestFit="1" customWidth="1" outlineLevel="2"/>
    <col min="62" max="62" width="12.28125" style="1" customWidth="1" outlineLevel="2"/>
    <col min="63" max="64" width="7.28125" style="1" customWidth="1" outlineLevel="2"/>
    <col min="65" max="65" width="5.421875" style="1" customWidth="1" outlineLevel="2"/>
    <col min="66" max="66" width="10.28125" style="1" customWidth="1" outlineLevel="2"/>
    <col min="67" max="67" width="5.421875" style="1" customWidth="1" outlineLevel="2"/>
    <col min="68" max="68" width="7.7109375" style="1" customWidth="1" outlineLevel="2"/>
    <col min="69" max="69" width="5.421875" style="1" customWidth="1" outlineLevel="2"/>
    <col min="70" max="70" width="10.28125" style="1" customWidth="1" outlineLevel="2"/>
    <col min="71" max="71" width="3.140625" style="1" customWidth="1" outlineLevel="2"/>
    <col min="72" max="72" width="5.421875" style="1" customWidth="1" outlineLevel="2"/>
    <col min="73" max="73" width="5.140625" style="1" customWidth="1" outlineLevel="2"/>
    <col min="74" max="74" width="7.28125" style="1" customWidth="1" outlineLevel="2"/>
    <col min="75" max="75" width="20.28125" style="1" customWidth="1" outlineLevel="2"/>
    <col min="76" max="76" width="7.7109375" style="1" customWidth="1" outlineLevel="2"/>
    <col min="77" max="77" width="12.28125" style="1" customWidth="1" outlineLevel="1"/>
    <col min="78" max="78" width="10.00390625" style="1" customWidth="1" outlineLevel="1"/>
    <col min="79" max="79" width="17.00390625" style="1" bestFit="1" customWidth="1" outlineLevel="2"/>
    <col min="80" max="80" width="15.57421875" style="1" customWidth="1" outlineLevel="2"/>
    <col min="81" max="81" width="19.7109375" style="1" customWidth="1" outlineLevel="2"/>
    <col min="82" max="82" width="7.7109375" style="1" customWidth="1" outlineLevel="2"/>
    <col min="83" max="83" width="5.421875" style="1" customWidth="1" outlineLevel="2"/>
    <col min="84" max="84" width="7.7109375" style="1" customWidth="1" outlineLevel="2"/>
    <col min="85" max="85" width="5.421875" style="1" customWidth="1" outlineLevel="2"/>
    <col min="86" max="86" width="7.7109375" style="1" customWidth="1" outlineLevel="2"/>
    <col min="87" max="87" width="3.140625" style="1" customWidth="1" outlineLevel="2"/>
    <col min="88" max="88" width="5.421875" style="1" customWidth="1" outlineLevel="2"/>
    <col min="89" max="89" width="5.140625" style="1" customWidth="1" outlineLevel="2"/>
    <col min="90" max="90" width="7.28125" style="1" customWidth="1" outlineLevel="2"/>
    <col min="91" max="91" width="18.7109375" style="1" bestFit="1" customWidth="1" outlineLevel="2"/>
    <col min="92" max="92" width="7.7109375" style="1" customWidth="1" outlineLevel="2"/>
    <col min="93" max="93" width="12.28125" style="1" customWidth="1" outlineLevel="1"/>
    <col min="94" max="94" width="10.00390625" style="1" customWidth="1" outlineLevel="1"/>
    <col min="95" max="95" width="5.140625" style="1" hidden="1" customWidth="1" outlineLevel="2"/>
    <col min="96" max="96" width="7.28125" style="1" hidden="1" customWidth="1" outlineLevel="2"/>
    <col min="97" max="97" width="5.421875" style="1" hidden="1" customWidth="1" outlineLevel="2"/>
    <col min="98" max="98" width="7.7109375" style="1" hidden="1" customWidth="1" outlineLevel="2"/>
    <col min="99" max="99" width="5.421875" style="1" hidden="1" customWidth="1" outlineLevel="2"/>
    <col min="100" max="100" width="7.7109375" style="1" hidden="1" customWidth="1" outlineLevel="2"/>
    <col min="101" max="101" width="5.421875" style="1" hidden="1" customWidth="1" outlineLevel="2"/>
    <col min="102" max="102" width="7.28125" style="1" hidden="1" customWidth="1" outlineLevel="2"/>
    <col min="103" max="103" width="3.140625" style="1" hidden="1" customWidth="1" outlineLevel="2"/>
    <col min="104" max="104" width="5.421875" style="1" hidden="1" customWidth="1" outlineLevel="2"/>
    <col min="105" max="105" width="5.140625" style="1" hidden="1" customWidth="1" outlineLevel="2"/>
    <col min="106" max="106" width="7.28125" style="1" hidden="1" customWidth="1" outlineLevel="2"/>
    <col min="107" max="107" width="5.421875" style="1" hidden="1" customWidth="1" outlineLevel="2"/>
    <col min="108" max="108" width="7.7109375" style="1" hidden="1" customWidth="1" outlineLevel="2"/>
    <col min="109" max="109" width="12.28125" style="1" hidden="1" customWidth="1" outlineLevel="1"/>
    <col min="110" max="110" width="10.00390625" style="1" hidden="1" customWidth="1" outlineLevel="1"/>
    <col min="111" max="111" width="5.8515625" style="1" hidden="1" customWidth="1"/>
    <col min="112" max="112" width="7.28125" style="1" hidden="1" customWidth="1"/>
    <col min="113" max="114" width="5.421875" style="1" hidden="1" customWidth="1"/>
    <col min="115" max="116" width="0" style="1" hidden="1" customWidth="1"/>
    <col min="117" max="16384" width="11.421875" style="1" customWidth="1"/>
  </cols>
  <sheetData>
    <row r="1" spans="1:114" ht="12">
      <c r="A1" s="386" t="s">
        <v>1226</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c r="AW1" s="386"/>
      <c r="AX1" s="386"/>
      <c r="AY1" s="386"/>
      <c r="AZ1" s="386"/>
      <c r="BA1" s="386"/>
      <c r="BB1" s="386"/>
      <c r="BC1" s="386"/>
      <c r="BD1" s="386"/>
      <c r="BE1" s="386"/>
      <c r="BF1" s="386"/>
      <c r="BG1" s="386"/>
      <c r="BH1" s="386"/>
      <c r="BI1" s="386"/>
      <c r="BJ1" s="386"/>
      <c r="BK1" s="386"/>
      <c r="BL1" s="386"/>
      <c r="BM1" s="386"/>
      <c r="BN1" s="386"/>
      <c r="BO1" s="386"/>
      <c r="BP1" s="386"/>
      <c r="BQ1" s="386"/>
      <c r="BR1" s="386"/>
      <c r="BS1" s="386"/>
      <c r="BT1" s="386"/>
      <c r="BU1" s="386"/>
      <c r="BV1" s="386"/>
      <c r="BW1" s="386"/>
      <c r="BX1" s="386"/>
      <c r="BY1" s="386"/>
      <c r="BZ1" s="386"/>
      <c r="CA1" s="386"/>
      <c r="CB1" s="386"/>
      <c r="CC1" s="386"/>
      <c r="CD1" s="386"/>
      <c r="CE1" s="386"/>
      <c r="CF1" s="386"/>
      <c r="CG1" s="386"/>
      <c r="CH1" s="386"/>
      <c r="CI1" s="386"/>
      <c r="CJ1" s="386"/>
      <c r="CK1" s="386"/>
      <c r="CL1" s="386"/>
      <c r="CM1" s="386"/>
      <c r="CN1" s="386"/>
      <c r="CO1" s="386"/>
      <c r="CP1" s="386"/>
      <c r="CQ1" s="386"/>
      <c r="CR1" s="386"/>
      <c r="CS1" s="386"/>
      <c r="CT1" s="386"/>
      <c r="CU1" s="386"/>
      <c r="CV1" s="386"/>
      <c r="CW1" s="386"/>
      <c r="CX1" s="386"/>
      <c r="CY1" s="386"/>
      <c r="CZ1" s="386"/>
      <c r="DA1" s="386"/>
      <c r="DB1" s="386"/>
      <c r="DC1" s="386"/>
      <c r="DD1" s="386"/>
      <c r="DE1" s="386"/>
      <c r="DF1" s="386"/>
      <c r="DG1" s="386"/>
      <c r="DH1" s="386"/>
      <c r="DI1" s="386"/>
      <c r="DJ1" s="386"/>
    </row>
    <row r="2" spans="1:114" ht="12">
      <c r="A2" s="386" t="s">
        <v>1227</v>
      </c>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386"/>
      <c r="AN2" s="386"/>
      <c r="AO2" s="386"/>
      <c r="AP2" s="386"/>
      <c r="AQ2" s="386"/>
      <c r="AR2" s="386"/>
      <c r="AS2" s="386"/>
      <c r="AT2" s="386"/>
      <c r="AU2" s="386"/>
      <c r="AV2" s="386"/>
      <c r="AW2" s="386"/>
      <c r="AX2" s="386"/>
      <c r="AY2" s="386"/>
      <c r="AZ2" s="386"/>
      <c r="BA2" s="386"/>
      <c r="BB2" s="386"/>
      <c r="BC2" s="386"/>
      <c r="BD2" s="386"/>
      <c r="BE2" s="386"/>
      <c r="BF2" s="386"/>
      <c r="BG2" s="386"/>
      <c r="BH2" s="386"/>
      <c r="BI2" s="386"/>
      <c r="BJ2" s="386"/>
      <c r="BK2" s="386"/>
      <c r="BL2" s="386"/>
      <c r="BM2" s="386"/>
      <c r="BN2" s="386"/>
      <c r="BO2" s="386"/>
      <c r="BP2" s="386"/>
      <c r="BQ2" s="386"/>
      <c r="BR2" s="386"/>
      <c r="BS2" s="386"/>
      <c r="BT2" s="386"/>
      <c r="BU2" s="386"/>
      <c r="BV2" s="386"/>
      <c r="BW2" s="386"/>
      <c r="BX2" s="386"/>
      <c r="BY2" s="386"/>
      <c r="BZ2" s="386"/>
      <c r="CA2" s="386"/>
      <c r="CB2" s="386"/>
      <c r="CC2" s="386"/>
      <c r="CD2" s="386"/>
      <c r="CE2" s="386"/>
      <c r="CF2" s="386"/>
      <c r="CG2" s="386"/>
      <c r="CH2" s="386"/>
      <c r="CI2" s="386"/>
      <c r="CJ2" s="386"/>
      <c r="CK2" s="386"/>
      <c r="CL2" s="386"/>
      <c r="CM2" s="386"/>
      <c r="CN2" s="386"/>
      <c r="CO2" s="386"/>
      <c r="CP2" s="386"/>
      <c r="CQ2" s="386"/>
      <c r="CR2" s="386"/>
      <c r="CS2" s="386"/>
      <c r="CT2" s="386"/>
      <c r="CU2" s="386"/>
      <c r="CV2" s="386"/>
      <c r="CW2" s="386"/>
      <c r="CX2" s="386"/>
      <c r="CY2" s="386"/>
      <c r="CZ2" s="386"/>
      <c r="DA2" s="386"/>
      <c r="DB2" s="386"/>
      <c r="DC2" s="386"/>
      <c r="DD2" s="386"/>
      <c r="DE2" s="386"/>
      <c r="DF2" s="386"/>
      <c r="DG2" s="386"/>
      <c r="DH2" s="386"/>
      <c r="DI2" s="386"/>
      <c r="DJ2" s="386"/>
    </row>
    <row r="3" spans="1:114" ht="12">
      <c r="A3" s="386" t="s">
        <v>1249</v>
      </c>
      <c r="B3" s="386"/>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86"/>
      <c r="AH3" s="386"/>
      <c r="AI3" s="386"/>
      <c r="AJ3" s="386"/>
      <c r="AK3" s="386"/>
      <c r="AL3" s="386"/>
      <c r="AM3" s="386"/>
      <c r="AN3" s="386"/>
      <c r="AO3" s="386"/>
      <c r="AP3" s="386"/>
      <c r="AQ3" s="386"/>
      <c r="AR3" s="386"/>
      <c r="AS3" s="386"/>
      <c r="AT3" s="386"/>
      <c r="AU3" s="386"/>
      <c r="AV3" s="386"/>
      <c r="AW3" s="386"/>
      <c r="AX3" s="386"/>
      <c r="AY3" s="386"/>
      <c r="AZ3" s="386"/>
      <c r="BA3" s="386"/>
      <c r="BB3" s="386"/>
      <c r="BC3" s="386"/>
      <c r="BD3" s="386"/>
      <c r="BE3" s="386"/>
      <c r="BF3" s="386"/>
      <c r="BG3" s="386"/>
      <c r="BH3" s="386"/>
      <c r="BI3" s="386"/>
      <c r="BJ3" s="386"/>
      <c r="BK3" s="386"/>
      <c r="BL3" s="386"/>
      <c r="BM3" s="386"/>
      <c r="BN3" s="386"/>
      <c r="BO3" s="386"/>
      <c r="BP3" s="386"/>
      <c r="BQ3" s="386"/>
      <c r="BR3" s="386"/>
      <c r="BS3" s="386"/>
      <c r="BT3" s="386"/>
      <c r="BU3" s="386"/>
      <c r="BV3" s="386"/>
      <c r="BW3" s="386"/>
      <c r="BX3" s="386"/>
      <c r="BY3" s="386"/>
      <c r="BZ3" s="386"/>
      <c r="CA3" s="386"/>
      <c r="CB3" s="386"/>
      <c r="CC3" s="386"/>
      <c r="CD3" s="386"/>
      <c r="CE3" s="386"/>
      <c r="CF3" s="386"/>
      <c r="CG3" s="386"/>
      <c r="CH3" s="386"/>
      <c r="CI3" s="386"/>
      <c r="CJ3" s="386"/>
      <c r="CK3" s="386"/>
      <c r="CL3" s="386"/>
      <c r="CM3" s="386"/>
      <c r="CN3" s="386"/>
      <c r="CO3" s="386"/>
      <c r="CP3" s="386"/>
      <c r="CQ3" s="332"/>
      <c r="CR3" s="332"/>
      <c r="CS3" s="332"/>
      <c r="CT3" s="332"/>
      <c r="CU3" s="332"/>
      <c r="CV3" s="332"/>
      <c r="CW3" s="332"/>
      <c r="CX3" s="332"/>
      <c r="CY3" s="332"/>
      <c r="CZ3" s="332"/>
      <c r="DA3" s="332"/>
      <c r="DB3" s="332"/>
      <c r="DC3" s="332"/>
      <c r="DD3" s="332"/>
      <c r="DE3" s="332"/>
      <c r="DF3" s="332"/>
      <c r="DG3" s="332"/>
      <c r="DH3" s="332"/>
      <c r="DI3" s="332"/>
      <c r="DJ3" s="332"/>
    </row>
    <row r="4" spans="1:114" ht="12">
      <c r="A4" s="386" t="s">
        <v>1301</v>
      </c>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386"/>
      <c r="AX4" s="386"/>
      <c r="AY4" s="386"/>
      <c r="AZ4" s="386"/>
      <c r="BA4" s="386"/>
      <c r="BB4" s="386"/>
      <c r="BC4" s="386"/>
      <c r="BD4" s="386"/>
      <c r="BE4" s="386"/>
      <c r="BF4" s="386"/>
      <c r="BG4" s="386"/>
      <c r="BH4" s="386"/>
      <c r="BI4" s="386"/>
      <c r="BJ4" s="386"/>
      <c r="BK4" s="386"/>
      <c r="BL4" s="386"/>
      <c r="BM4" s="386"/>
      <c r="BN4" s="386"/>
      <c r="BO4" s="386"/>
      <c r="BP4" s="386"/>
      <c r="BQ4" s="386"/>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row>
    <row r="5" spans="1:114" ht="12.75" customHeight="1">
      <c r="A5" s="386" t="s">
        <v>1302</v>
      </c>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c r="BJ5" s="386"/>
      <c r="BK5" s="386"/>
      <c r="BL5" s="386"/>
      <c r="BM5" s="386"/>
      <c r="BN5" s="386"/>
      <c r="BO5" s="386"/>
      <c r="BP5" s="386"/>
      <c r="BQ5" s="386"/>
      <c r="BR5" s="386"/>
      <c r="BS5" s="386"/>
      <c r="BT5" s="386"/>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86"/>
      <c r="DF5" s="386"/>
      <c r="DG5" s="386"/>
      <c r="DH5" s="386"/>
      <c r="DI5" s="386"/>
      <c r="DJ5" s="386"/>
    </row>
    <row r="6" spans="1:114" ht="12.75" customHeight="1">
      <c r="A6" s="2"/>
      <c r="B6" s="2"/>
      <c r="C6" s="2"/>
      <c r="D6" s="2"/>
      <c r="E6" s="2"/>
      <c r="F6" s="2"/>
      <c r="G6" s="2"/>
      <c r="H6" s="2"/>
      <c r="I6" s="2"/>
      <c r="J6" s="2"/>
      <c r="K6" s="2"/>
      <c r="L6" s="2"/>
      <c r="M6" s="2"/>
      <c r="N6" s="2"/>
      <c r="O6" s="2"/>
      <c r="P6" s="2"/>
      <c r="Q6" s="2"/>
      <c r="R6" s="2"/>
      <c r="S6" s="2"/>
      <c r="T6" s="2"/>
      <c r="U6" s="2"/>
      <c r="V6" s="2"/>
      <c r="W6" s="4"/>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3">
        <v>2013</v>
      </c>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row>
    <row r="7" spans="1:114" ht="12" customHeight="1">
      <c r="A7" s="4" t="s">
        <v>2</v>
      </c>
      <c r="B7" s="387" t="s">
        <v>1281</v>
      </c>
      <c r="C7" s="388"/>
      <c r="D7" s="388"/>
      <c r="E7" s="388"/>
      <c r="F7" s="388"/>
      <c r="G7" s="388"/>
      <c r="H7" s="388"/>
      <c r="I7" s="388"/>
      <c r="J7" s="388"/>
      <c r="K7" s="388"/>
      <c r="L7" s="388"/>
      <c r="M7" s="388"/>
      <c r="N7" s="388"/>
      <c r="O7" s="388"/>
      <c r="P7" s="388"/>
      <c r="Q7" s="388"/>
      <c r="R7" s="388"/>
      <c r="S7" s="388"/>
      <c r="T7" s="388"/>
      <c r="U7" s="388"/>
      <c r="V7" s="388"/>
      <c r="W7" s="389"/>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v>2014</v>
      </c>
      <c r="BA7" s="4"/>
      <c r="BB7" s="4"/>
      <c r="BC7" s="4"/>
      <c r="BD7" s="4"/>
      <c r="BE7" s="4"/>
      <c r="BF7" s="4"/>
      <c r="BG7" s="4"/>
      <c r="BH7" s="4"/>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6"/>
    </row>
    <row r="8" spans="1:114" ht="12" customHeight="1">
      <c r="A8" s="5" t="s">
        <v>3</v>
      </c>
      <c r="B8" s="387" t="s">
        <v>1303</v>
      </c>
      <c r="C8" s="388"/>
      <c r="D8" s="388"/>
      <c r="E8" s="388"/>
      <c r="F8" s="388"/>
      <c r="G8" s="388"/>
      <c r="H8" s="388"/>
      <c r="I8" s="388"/>
      <c r="J8" s="388"/>
      <c r="K8" s="388"/>
      <c r="L8" s="388"/>
      <c r="M8" s="388"/>
      <c r="N8" s="388"/>
      <c r="O8" s="388"/>
      <c r="P8" s="388"/>
      <c r="Q8" s="388"/>
      <c r="R8" s="388"/>
      <c r="S8" s="388"/>
      <c r="T8" s="388"/>
      <c r="U8" s="388"/>
      <c r="V8" s="388"/>
      <c r="W8" s="389"/>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7">
        <v>2015</v>
      </c>
      <c r="BA8" s="4"/>
      <c r="BB8" s="4"/>
      <c r="BC8" s="4"/>
      <c r="BD8" s="4"/>
      <c r="BE8" s="4"/>
      <c r="BF8" s="4"/>
      <c r="BG8" s="4"/>
      <c r="BH8" s="4"/>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6"/>
    </row>
    <row r="9" spans="1:114" ht="12.75" customHeight="1">
      <c r="A9" s="4" t="s">
        <v>4</v>
      </c>
      <c r="B9" s="387" t="s">
        <v>1299</v>
      </c>
      <c r="C9" s="388"/>
      <c r="D9" s="388"/>
      <c r="E9" s="388"/>
      <c r="F9" s="388"/>
      <c r="G9" s="388"/>
      <c r="H9" s="388"/>
      <c r="I9" s="388"/>
      <c r="J9" s="388"/>
      <c r="K9" s="388"/>
      <c r="L9" s="388"/>
      <c r="M9" s="388"/>
      <c r="N9" s="388"/>
      <c r="O9" s="388"/>
      <c r="P9" s="388"/>
      <c r="Q9" s="388"/>
      <c r="R9" s="388"/>
      <c r="S9" s="388"/>
      <c r="T9" s="388"/>
      <c r="U9" s="388"/>
      <c r="V9" s="388"/>
      <c r="W9" s="389"/>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7"/>
      <c r="BB9" s="7"/>
      <c r="BC9" s="4"/>
      <c r="BD9" s="4"/>
      <c r="BE9" s="4"/>
      <c r="BF9" s="4"/>
      <c r="BG9" s="4"/>
      <c r="BH9" s="4"/>
      <c r="BI9" s="4"/>
      <c r="BJ9" s="4"/>
      <c r="BK9" s="4"/>
      <c r="BL9" s="4"/>
      <c r="BM9" s="4"/>
      <c r="BN9" s="4"/>
      <c r="BO9" s="4"/>
      <c r="BP9" s="4"/>
      <c r="BQ9" s="4"/>
      <c r="BR9" s="4"/>
      <c r="BS9" s="4"/>
      <c r="BT9" s="4"/>
      <c r="BU9" s="4"/>
      <c r="BV9" s="4"/>
      <c r="BW9" s="4"/>
      <c r="BX9" s="4"/>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row>
    <row r="10" spans="1:114" ht="12.75" customHeight="1">
      <c r="A10" s="4" t="s">
        <v>5</v>
      </c>
      <c r="B10" s="387" t="s">
        <v>1304</v>
      </c>
      <c r="C10" s="388"/>
      <c r="D10" s="388"/>
      <c r="E10" s="388"/>
      <c r="F10" s="388"/>
      <c r="G10" s="388"/>
      <c r="H10" s="388"/>
      <c r="I10" s="388"/>
      <c r="J10" s="388"/>
      <c r="K10" s="388"/>
      <c r="L10" s="388"/>
      <c r="M10" s="388"/>
      <c r="N10" s="388"/>
      <c r="O10" s="388"/>
      <c r="P10" s="388"/>
      <c r="Q10" s="388"/>
      <c r="R10" s="388"/>
      <c r="S10" s="388"/>
      <c r="T10" s="388"/>
      <c r="U10" s="388"/>
      <c r="V10" s="388"/>
      <c r="W10" s="389"/>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7"/>
      <c r="BB10" s="7"/>
      <c r="BC10" s="4"/>
      <c r="BD10" s="4"/>
      <c r="BE10" s="4"/>
      <c r="BF10" s="4"/>
      <c r="BG10" s="4"/>
      <c r="BH10" s="4"/>
      <c r="BI10" s="4"/>
      <c r="BJ10" s="4"/>
      <c r="BK10" s="4"/>
      <c r="BL10" s="4"/>
      <c r="BM10" s="4"/>
      <c r="BN10" s="4"/>
      <c r="BO10" s="4"/>
      <c r="BP10" s="4"/>
      <c r="BQ10" s="4"/>
      <c r="BR10" s="4"/>
      <c r="BS10" s="4"/>
      <c r="BT10" s="4"/>
      <c r="BU10" s="4"/>
      <c r="BV10" s="4"/>
      <c r="BW10" s="4"/>
      <c r="BX10" s="4"/>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row>
    <row r="11" spans="1:114" ht="23.25" customHeight="1" thickBot="1">
      <c r="A11" s="4"/>
      <c r="B11" s="4"/>
      <c r="C11" s="4"/>
      <c r="D11" s="4"/>
      <c r="E11" s="4"/>
      <c r="F11" s="4"/>
      <c r="G11" s="4"/>
      <c r="H11" s="4"/>
      <c r="I11" s="4"/>
      <c r="J11" s="4"/>
      <c r="K11" s="4"/>
      <c r="L11" s="4"/>
      <c r="M11" s="4"/>
      <c r="N11" s="4"/>
      <c r="O11" s="4"/>
      <c r="P11" s="4"/>
      <c r="Q11" s="4"/>
      <c r="R11" s="4"/>
      <c r="S11" s="4"/>
      <c r="T11" s="4"/>
      <c r="U11" s="4"/>
      <c r="V11" s="3"/>
      <c r="W11" s="7"/>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8">
        <v>2015</v>
      </c>
      <c r="BA11" s="7"/>
      <c r="BB11" s="7"/>
      <c r="BC11" s="4"/>
      <c r="BD11" s="4"/>
      <c r="BE11" s="4"/>
      <c r="BF11" s="4"/>
      <c r="BG11" s="4"/>
      <c r="BH11" s="4"/>
      <c r="BI11" s="9"/>
      <c r="BJ11" s="9"/>
      <c r="BK11" s="9"/>
      <c r="BL11" s="9"/>
      <c r="BM11" s="9"/>
      <c r="BN11" s="9"/>
      <c r="BO11" s="9"/>
      <c r="BP11" s="9"/>
      <c r="BQ11" s="9"/>
      <c r="BR11" s="9"/>
      <c r="BS11" s="9"/>
      <c r="BT11" s="9"/>
      <c r="BU11" s="9"/>
      <c r="BV11" s="9"/>
      <c r="BW11" s="9"/>
      <c r="BX11" s="9"/>
      <c r="BY11" s="10"/>
      <c r="BZ11" s="10"/>
      <c r="CA11" s="11"/>
      <c r="CB11" s="11"/>
      <c r="CC11" s="11"/>
      <c r="CD11" s="11"/>
      <c r="CE11" s="11"/>
      <c r="CF11" s="11"/>
      <c r="CG11" s="11"/>
      <c r="CH11" s="11"/>
      <c r="CI11" s="11"/>
      <c r="CJ11" s="11"/>
      <c r="CK11" s="11"/>
      <c r="CL11" s="11"/>
      <c r="CM11" s="11"/>
      <c r="CN11" s="11"/>
      <c r="CO11" s="11"/>
      <c r="CP11" s="11"/>
      <c r="CQ11" s="3"/>
      <c r="CR11" s="3"/>
      <c r="CS11" s="3"/>
      <c r="CT11" s="3"/>
      <c r="CU11" s="3"/>
      <c r="CV11" s="3"/>
      <c r="CW11" s="3"/>
      <c r="CX11" s="3"/>
      <c r="CY11" s="3"/>
      <c r="CZ11" s="3"/>
      <c r="DA11" s="3"/>
      <c r="DB11" s="3"/>
      <c r="DC11" s="3"/>
      <c r="DD11" s="3"/>
      <c r="DE11" s="3"/>
      <c r="DF11" s="3"/>
      <c r="DG11" s="3"/>
      <c r="DH11" s="3"/>
      <c r="DI11" s="3"/>
      <c r="DJ11" s="3"/>
    </row>
    <row r="12" spans="1:116" ht="147" customHeight="1">
      <c r="A12" s="12" t="s">
        <v>6</v>
      </c>
      <c r="B12" s="13" t="s">
        <v>7</v>
      </c>
      <c r="C12" s="14" t="s">
        <v>8</v>
      </c>
      <c r="D12" s="15" t="s">
        <v>9</v>
      </c>
      <c r="E12" s="16" t="s">
        <v>10</v>
      </c>
      <c r="F12" s="16" t="s">
        <v>11</v>
      </c>
      <c r="G12" s="17" t="s">
        <v>12</v>
      </c>
      <c r="H12" s="17" t="s">
        <v>13</v>
      </c>
      <c r="I12" s="16" t="s">
        <v>14</v>
      </c>
      <c r="J12" s="16" t="s">
        <v>15</v>
      </c>
      <c r="K12" s="17" t="s">
        <v>16</v>
      </c>
      <c r="L12" s="17" t="s">
        <v>17</v>
      </c>
      <c r="M12" s="16" t="s">
        <v>18</v>
      </c>
      <c r="N12" s="16" t="s">
        <v>19</v>
      </c>
      <c r="O12" s="17" t="s">
        <v>20</v>
      </c>
      <c r="P12" s="17" t="s">
        <v>21</v>
      </c>
      <c r="Q12" s="16" t="s">
        <v>22</v>
      </c>
      <c r="R12" s="16" t="s">
        <v>23</v>
      </c>
      <c r="S12" s="17" t="s">
        <v>24</v>
      </c>
      <c r="T12" s="17" t="s">
        <v>25</v>
      </c>
      <c r="U12" s="16" t="s">
        <v>26</v>
      </c>
      <c r="V12" s="18" t="s">
        <v>27</v>
      </c>
      <c r="W12" s="18" t="s">
        <v>28</v>
      </c>
      <c r="X12" s="19" t="s">
        <v>29</v>
      </c>
      <c r="Y12" s="14" t="s">
        <v>30</v>
      </c>
      <c r="Z12" s="15" t="s">
        <v>31</v>
      </c>
      <c r="AA12" s="16" t="s">
        <v>32</v>
      </c>
      <c r="AB12" s="16" t="s">
        <v>33</v>
      </c>
      <c r="AC12" s="17" t="s">
        <v>34</v>
      </c>
      <c r="AD12" s="17" t="s">
        <v>35</v>
      </c>
      <c r="AE12" s="17" t="s">
        <v>36</v>
      </c>
      <c r="AF12" s="17" t="s">
        <v>37</v>
      </c>
      <c r="AG12" s="16" t="s">
        <v>38</v>
      </c>
      <c r="AH12" s="16" t="s">
        <v>39</v>
      </c>
      <c r="AI12" s="17" t="s">
        <v>40</v>
      </c>
      <c r="AJ12" s="17" t="s">
        <v>41</v>
      </c>
      <c r="AK12" s="17" t="s">
        <v>42</v>
      </c>
      <c r="AL12" s="17" t="s">
        <v>43</v>
      </c>
      <c r="AM12" s="16" t="s">
        <v>44</v>
      </c>
      <c r="AN12" s="16" t="s">
        <v>45</v>
      </c>
      <c r="AO12" s="17" t="s">
        <v>46</v>
      </c>
      <c r="AP12" s="17" t="s">
        <v>47</v>
      </c>
      <c r="AQ12" s="17" t="s">
        <v>48</v>
      </c>
      <c r="AR12" s="17" t="s">
        <v>49</v>
      </c>
      <c r="AS12" s="16" t="s">
        <v>50</v>
      </c>
      <c r="AT12" s="16" t="s">
        <v>51</v>
      </c>
      <c r="AU12" s="17" t="s">
        <v>52</v>
      </c>
      <c r="AV12" s="17" t="s">
        <v>53</v>
      </c>
      <c r="AW12" s="17" t="s">
        <v>54</v>
      </c>
      <c r="AX12" s="17" t="s">
        <v>55</v>
      </c>
      <c r="AY12" s="16" t="s">
        <v>56</v>
      </c>
      <c r="AZ12" s="20" t="s">
        <v>57</v>
      </c>
      <c r="BA12" s="19" t="s">
        <v>58</v>
      </c>
      <c r="BB12" s="19" t="s">
        <v>59</v>
      </c>
      <c r="BC12" s="17" t="s">
        <v>60</v>
      </c>
      <c r="BD12" s="17" t="s">
        <v>61</v>
      </c>
      <c r="BE12" s="17" t="s">
        <v>62</v>
      </c>
      <c r="BF12" s="17" t="s">
        <v>63</v>
      </c>
      <c r="BG12" s="17" t="s">
        <v>64</v>
      </c>
      <c r="BH12" s="17" t="s">
        <v>65</v>
      </c>
      <c r="BI12" s="21" t="s">
        <v>66</v>
      </c>
      <c r="BJ12" s="22" t="s">
        <v>67</v>
      </c>
      <c r="BK12" s="21" t="s">
        <v>68</v>
      </c>
      <c r="BL12" s="22" t="s">
        <v>69</v>
      </c>
      <c r="BM12" s="21" t="s">
        <v>70</v>
      </c>
      <c r="BN12" s="22" t="s">
        <v>71</v>
      </c>
      <c r="BO12" s="21" t="s">
        <v>72</v>
      </c>
      <c r="BP12" s="22" t="s">
        <v>73</v>
      </c>
      <c r="BQ12" s="21" t="s">
        <v>74</v>
      </c>
      <c r="BR12" s="22" t="s">
        <v>75</v>
      </c>
      <c r="BS12" s="21" t="s">
        <v>76</v>
      </c>
      <c r="BT12" s="22" t="s">
        <v>77</v>
      </c>
      <c r="BU12" s="21" t="s">
        <v>78</v>
      </c>
      <c r="BV12" s="22" t="s">
        <v>79</v>
      </c>
      <c r="BW12" s="21" t="s">
        <v>80</v>
      </c>
      <c r="BX12" s="22" t="s">
        <v>81</v>
      </c>
      <c r="BY12" s="23" t="s">
        <v>82</v>
      </c>
      <c r="BZ12" s="24" t="s">
        <v>83</v>
      </c>
      <c r="CA12" s="21" t="s">
        <v>84</v>
      </c>
      <c r="CB12" s="22" t="s">
        <v>85</v>
      </c>
      <c r="CC12" s="21" t="s">
        <v>86</v>
      </c>
      <c r="CD12" s="22" t="s">
        <v>87</v>
      </c>
      <c r="CE12" s="21" t="s">
        <v>88</v>
      </c>
      <c r="CF12" s="22" t="s">
        <v>89</v>
      </c>
      <c r="CG12" s="21" t="s">
        <v>90</v>
      </c>
      <c r="CH12" s="22" t="s">
        <v>91</v>
      </c>
      <c r="CI12" s="21" t="s">
        <v>92</v>
      </c>
      <c r="CJ12" s="22" t="s">
        <v>93</v>
      </c>
      <c r="CK12" s="21" t="s">
        <v>94</v>
      </c>
      <c r="CL12" s="22" t="s">
        <v>95</v>
      </c>
      <c r="CM12" s="21" t="s">
        <v>96</v>
      </c>
      <c r="CN12" s="22" t="s">
        <v>97</v>
      </c>
      <c r="CO12" s="23" t="s">
        <v>98</v>
      </c>
      <c r="CP12" s="24" t="s">
        <v>99</v>
      </c>
      <c r="CQ12" s="21" t="s">
        <v>100</v>
      </c>
      <c r="CR12" s="22" t="s">
        <v>101</v>
      </c>
      <c r="CS12" s="21" t="s">
        <v>102</v>
      </c>
      <c r="CT12" s="22" t="s">
        <v>103</v>
      </c>
      <c r="CU12" s="21" t="s">
        <v>104</v>
      </c>
      <c r="CV12" s="22" t="s">
        <v>105</v>
      </c>
      <c r="CW12" s="21" t="s">
        <v>106</v>
      </c>
      <c r="CX12" s="22" t="s">
        <v>107</v>
      </c>
      <c r="CY12" s="21" t="s">
        <v>108</v>
      </c>
      <c r="CZ12" s="22" t="s">
        <v>109</v>
      </c>
      <c r="DA12" s="21" t="s">
        <v>110</v>
      </c>
      <c r="DB12" s="22" t="s">
        <v>111</v>
      </c>
      <c r="DC12" s="21" t="s">
        <v>112</v>
      </c>
      <c r="DD12" s="22" t="s">
        <v>113</v>
      </c>
      <c r="DE12" s="23" t="s">
        <v>114</v>
      </c>
      <c r="DF12" s="24" t="s">
        <v>115</v>
      </c>
      <c r="DG12" s="25" t="s">
        <v>116</v>
      </c>
      <c r="DH12" s="25" t="s">
        <v>117</v>
      </c>
      <c r="DI12" s="25" t="s">
        <v>118</v>
      </c>
      <c r="DJ12" s="26" t="s">
        <v>119</v>
      </c>
      <c r="DK12" s="26" t="s">
        <v>120</v>
      </c>
      <c r="DL12" s="27" t="s">
        <v>121</v>
      </c>
    </row>
    <row r="13" spans="1:116" s="30" customFormat="1" ht="38.25" customHeight="1">
      <c r="A13" s="476" t="s">
        <v>1191</v>
      </c>
      <c r="B13" s="476" t="s">
        <v>1192</v>
      </c>
      <c r="C13" s="442"/>
      <c r="D13" s="450">
        <v>0</v>
      </c>
      <c r="E13" s="476" t="s">
        <v>1193</v>
      </c>
      <c r="F13" s="146"/>
      <c r="G13" s="146"/>
      <c r="H13" s="146"/>
      <c r="I13" s="146"/>
      <c r="J13" s="450"/>
      <c r="K13" s="450"/>
      <c r="L13" s="450"/>
      <c r="M13" s="450"/>
      <c r="N13" s="450"/>
      <c r="O13" s="450"/>
      <c r="P13" s="450"/>
      <c r="Q13" s="450"/>
      <c r="R13" s="146"/>
      <c r="S13" s="146"/>
      <c r="T13" s="146"/>
      <c r="U13" s="146"/>
      <c r="V13" s="443" t="s">
        <v>531</v>
      </c>
      <c r="W13" s="322" t="s">
        <v>1194</v>
      </c>
      <c r="X13" s="323">
        <v>0</v>
      </c>
      <c r="Y13" s="146"/>
      <c r="Z13" s="324">
        <v>0</v>
      </c>
      <c r="AA13" s="325">
        <v>1</v>
      </c>
      <c r="AB13" s="146"/>
      <c r="AC13" s="144"/>
      <c r="AD13" s="144"/>
      <c r="AE13" s="144"/>
      <c r="AF13" s="144"/>
      <c r="AG13" s="307"/>
      <c r="AH13" s="325">
        <v>0.4</v>
      </c>
      <c r="AI13" s="146"/>
      <c r="AJ13" s="146">
        <v>0</v>
      </c>
      <c r="AK13" s="146"/>
      <c r="AL13" s="146"/>
      <c r="AM13" s="146">
        <v>0</v>
      </c>
      <c r="AN13" s="325">
        <v>0.4</v>
      </c>
      <c r="AO13" s="146"/>
      <c r="AP13" s="146"/>
      <c r="AQ13" s="146"/>
      <c r="AR13" s="146"/>
      <c r="AS13" s="144"/>
      <c r="AT13" s="302"/>
      <c r="AU13" s="146"/>
      <c r="AV13" s="146"/>
      <c r="AW13" s="146"/>
      <c r="AX13" s="146"/>
      <c r="AY13" s="144"/>
      <c r="AZ13" s="307"/>
      <c r="BA13" s="326" t="s">
        <v>1195</v>
      </c>
      <c r="BB13" s="146" t="s">
        <v>1142</v>
      </c>
      <c r="BC13" s="146"/>
      <c r="BD13" s="146"/>
      <c r="BE13" s="146">
        <v>0</v>
      </c>
      <c r="BF13" s="146"/>
      <c r="BG13" s="146"/>
      <c r="BH13" s="146"/>
      <c r="BI13" s="325">
        <v>6240000</v>
      </c>
      <c r="BJ13" s="146"/>
      <c r="BK13" s="146"/>
      <c r="BL13" s="146"/>
      <c r="BM13" s="146"/>
      <c r="BN13" s="146"/>
      <c r="BO13" s="146"/>
      <c r="BP13" s="146"/>
      <c r="BQ13" s="146"/>
      <c r="BR13" s="146"/>
      <c r="BS13" s="146"/>
      <c r="BT13" s="146"/>
      <c r="BU13" s="146"/>
      <c r="BV13" s="146"/>
      <c r="BW13" s="146"/>
      <c r="BX13" s="146"/>
      <c r="BY13" s="146"/>
      <c r="BZ13" s="146"/>
      <c r="CA13" s="146"/>
      <c r="CB13" s="146"/>
      <c r="CC13" s="146"/>
      <c r="CD13" s="146"/>
      <c r="CE13" s="146"/>
      <c r="CF13" s="146"/>
      <c r="CG13" s="146"/>
      <c r="CH13" s="146"/>
      <c r="CI13" s="146"/>
      <c r="CJ13" s="146"/>
      <c r="CK13" s="146"/>
      <c r="CL13" s="146"/>
      <c r="CM13" s="146"/>
      <c r="CN13" s="146"/>
      <c r="CO13" s="146"/>
      <c r="CP13" s="146"/>
      <c r="CQ13" s="327"/>
      <c r="CR13" s="121"/>
      <c r="CS13" s="121"/>
      <c r="CT13" s="121"/>
      <c r="CU13" s="121"/>
      <c r="CV13" s="121"/>
      <c r="CW13" s="121"/>
      <c r="CX13" s="121"/>
      <c r="CY13" s="121"/>
      <c r="CZ13" s="121"/>
      <c r="DA13" s="121"/>
      <c r="DB13" s="121"/>
      <c r="DC13" s="121"/>
      <c r="DD13" s="121"/>
      <c r="DE13" s="121"/>
      <c r="DF13" s="121"/>
      <c r="DG13" s="121"/>
      <c r="DH13" s="328" t="s">
        <v>1006</v>
      </c>
      <c r="DI13" s="328" t="s">
        <v>1009</v>
      </c>
      <c r="DJ13" s="121"/>
      <c r="DK13" s="121"/>
      <c r="DL13" s="121"/>
    </row>
    <row r="14" spans="1:94" s="30" customFormat="1" ht="39" customHeight="1">
      <c r="A14" s="476"/>
      <c r="B14" s="476"/>
      <c r="C14" s="442"/>
      <c r="D14" s="450"/>
      <c r="E14" s="476"/>
      <c r="F14" s="146"/>
      <c r="G14" s="146"/>
      <c r="H14" s="146"/>
      <c r="I14" s="146"/>
      <c r="J14" s="450"/>
      <c r="K14" s="450"/>
      <c r="L14" s="450"/>
      <c r="M14" s="450"/>
      <c r="N14" s="450"/>
      <c r="O14" s="450"/>
      <c r="P14" s="450"/>
      <c r="Q14" s="450"/>
      <c r="R14" s="146"/>
      <c r="S14" s="146"/>
      <c r="T14" s="146"/>
      <c r="U14" s="146"/>
      <c r="V14" s="443"/>
      <c r="W14" s="322" t="s">
        <v>1196</v>
      </c>
      <c r="X14" s="323" t="s">
        <v>1197</v>
      </c>
      <c r="Y14" s="146"/>
      <c r="Z14" s="324">
        <v>0</v>
      </c>
      <c r="AA14" s="325">
        <v>1</v>
      </c>
      <c r="AB14" s="146"/>
      <c r="AC14" s="146"/>
      <c r="AD14" s="146"/>
      <c r="AE14" s="146"/>
      <c r="AF14" s="146"/>
      <c r="AG14" s="146"/>
      <c r="AH14" s="325">
        <v>0.3</v>
      </c>
      <c r="AI14" s="146"/>
      <c r="AJ14" s="146">
        <v>0</v>
      </c>
      <c r="AK14" s="146"/>
      <c r="AL14" s="146"/>
      <c r="AM14" s="146">
        <v>0</v>
      </c>
      <c r="AN14" s="325">
        <v>0.3</v>
      </c>
      <c r="AO14" s="146"/>
      <c r="AP14" s="146"/>
      <c r="AQ14" s="146"/>
      <c r="AR14" s="146"/>
      <c r="AS14" s="146"/>
      <c r="AT14" s="146"/>
      <c r="AU14" s="146"/>
      <c r="AV14" s="146"/>
      <c r="AW14" s="146"/>
      <c r="AX14" s="146"/>
      <c r="AY14" s="146"/>
      <c r="AZ14" s="146"/>
      <c r="BA14" s="326" t="s">
        <v>1198</v>
      </c>
      <c r="BB14" s="146" t="s">
        <v>1142</v>
      </c>
      <c r="BC14" s="146"/>
      <c r="BD14" s="146"/>
      <c r="BE14" s="146">
        <v>0</v>
      </c>
      <c r="BF14" s="146"/>
      <c r="BG14" s="146"/>
      <c r="BH14" s="146"/>
      <c r="BI14" s="325">
        <v>4727270</v>
      </c>
      <c r="BJ14" s="146"/>
      <c r="BK14" s="146"/>
      <c r="BL14" s="146"/>
      <c r="BM14" s="146"/>
      <c r="BN14" s="146"/>
      <c r="BO14" s="146"/>
      <c r="BP14" s="146"/>
      <c r="BQ14" s="146"/>
      <c r="BR14" s="146"/>
      <c r="BS14" s="146"/>
      <c r="BT14" s="146"/>
      <c r="BU14" s="146"/>
      <c r="BV14" s="146"/>
      <c r="BW14" s="146"/>
      <c r="BX14" s="146"/>
      <c r="BY14" s="146"/>
      <c r="BZ14" s="146"/>
      <c r="CA14" s="146"/>
      <c r="CB14" s="146"/>
      <c r="CC14" s="146"/>
      <c r="CD14" s="146"/>
      <c r="CE14" s="146"/>
      <c r="CF14" s="146"/>
      <c r="CG14" s="146"/>
      <c r="CH14" s="146"/>
      <c r="CI14" s="146"/>
      <c r="CJ14" s="146"/>
      <c r="CK14" s="146"/>
      <c r="CL14" s="146"/>
      <c r="CM14" s="146"/>
      <c r="CN14" s="146"/>
      <c r="CO14" s="146"/>
      <c r="CP14" s="146"/>
    </row>
    <row r="15" spans="1:94" s="30" customFormat="1" ht="25.5">
      <c r="A15" s="476"/>
      <c r="B15" s="476"/>
      <c r="C15" s="442"/>
      <c r="D15" s="450"/>
      <c r="E15" s="476"/>
      <c r="F15" s="146"/>
      <c r="G15" s="146"/>
      <c r="H15" s="146"/>
      <c r="I15" s="146"/>
      <c r="J15" s="450"/>
      <c r="K15" s="450"/>
      <c r="L15" s="450"/>
      <c r="M15" s="450"/>
      <c r="N15" s="450"/>
      <c r="O15" s="450"/>
      <c r="P15" s="450"/>
      <c r="Q15" s="450"/>
      <c r="R15" s="146"/>
      <c r="S15" s="146"/>
      <c r="T15" s="146"/>
      <c r="U15" s="146"/>
      <c r="V15" s="443" t="s">
        <v>536</v>
      </c>
      <c r="W15" s="322" t="s">
        <v>1199</v>
      </c>
      <c r="X15" s="323" t="s">
        <v>1200</v>
      </c>
      <c r="Y15" s="146"/>
      <c r="Z15" s="324">
        <v>0</v>
      </c>
      <c r="AA15" s="325">
        <v>1</v>
      </c>
      <c r="AB15" s="146"/>
      <c r="AC15" s="146"/>
      <c r="AD15" s="146"/>
      <c r="AE15" s="146"/>
      <c r="AF15" s="146"/>
      <c r="AG15" s="146"/>
      <c r="AH15" s="325">
        <v>0.25</v>
      </c>
      <c r="AI15" s="146"/>
      <c r="AJ15" s="146">
        <v>0</v>
      </c>
      <c r="AK15" s="146"/>
      <c r="AL15" s="146"/>
      <c r="AM15" s="146">
        <v>0</v>
      </c>
      <c r="AN15" s="325">
        <v>0.25</v>
      </c>
      <c r="AO15" s="146"/>
      <c r="AP15" s="146"/>
      <c r="AQ15" s="146"/>
      <c r="AR15" s="146"/>
      <c r="AS15" s="146"/>
      <c r="AT15" s="146"/>
      <c r="AU15" s="146"/>
      <c r="AV15" s="146"/>
      <c r="AW15" s="146"/>
      <c r="AX15" s="146"/>
      <c r="AY15" s="146"/>
      <c r="AZ15" s="146"/>
      <c r="BA15" s="326" t="s">
        <v>1201</v>
      </c>
      <c r="BB15" s="146" t="s">
        <v>1142</v>
      </c>
      <c r="BC15" s="146"/>
      <c r="BD15" s="146"/>
      <c r="BE15" s="146">
        <v>0</v>
      </c>
      <c r="BF15" s="146"/>
      <c r="BG15" s="146"/>
      <c r="BH15" s="146"/>
      <c r="BI15" s="325">
        <v>4727270</v>
      </c>
      <c r="BJ15" s="314"/>
      <c r="BK15" s="146"/>
      <c r="BL15" s="146"/>
      <c r="BM15" s="146"/>
      <c r="BN15" s="146"/>
      <c r="BO15" s="146"/>
      <c r="BP15" s="146"/>
      <c r="BQ15" s="146"/>
      <c r="BR15" s="146"/>
      <c r="BS15" s="146"/>
      <c r="BT15" s="146"/>
      <c r="BU15" s="146"/>
      <c r="BV15" s="146"/>
      <c r="BW15" s="146"/>
      <c r="BX15" s="146"/>
      <c r="BY15" s="146"/>
      <c r="BZ15" s="146"/>
      <c r="CA15" s="146"/>
      <c r="CB15" s="146"/>
      <c r="CC15" s="329"/>
      <c r="CD15" s="146"/>
      <c r="CE15" s="146"/>
      <c r="CF15" s="146"/>
      <c r="CG15" s="146"/>
      <c r="CH15" s="146"/>
      <c r="CI15" s="146"/>
      <c r="CJ15" s="146"/>
      <c r="CK15" s="146"/>
      <c r="CL15" s="146"/>
      <c r="CM15" s="146"/>
      <c r="CN15" s="146"/>
      <c r="CO15" s="146"/>
      <c r="CP15" s="146"/>
    </row>
    <row r="16" spans="1:94" s="30" customFormat="1" ht="25.5">
      <c r="A16" s="476"/>
      <c r="B16" s="476"/>
      <c r="C16" s="442"/>
      <c r="D16" s="450"/>
      <c r="E16" s="476"/>
      <c r="F16" s="306"/>
      <c r="G16" s="146"/>
      <c r="H16" s="146"/>
      <c r="I16" s="146"/>
      <c r="J16" s="450"/>
      <c r="K16" s="450"/>
      <c r="L16" s="450"/>
      <c r="M16" s="450"/>
      <c r="N16" s="450"/>
      <c r="O16" s="450"/>
      <c r="P16" s="450"/>
      <c r="Q16" s="450"/>
      <c r="R16" s="325"/>
      <c r="S16" s="146"/>
      <c r="T16" s="146"/>
      <c r="U16" s="146"/>
      <c r="V16" s="443"/>
      <c r="W16" s="322" t="s">
        <v>1202</v>
      </c>
      <c r="X16" s="323" t="s">
        <v>1203</v>
      </c>
      <c r="Y16" s="146"/>
      <c r="Z16" s="324">
        <v>0</v>
      </c>
      <c r="AA16" s="325">
        <v>1</v>
      </c>
      <c r="AB16" s="146"/>
      <c r="AC16" s="146"/>
      <c r="AD16" s="146"/>
      <c r="AE16" s="146"/>
      <c r="AF16" s="146"/>
      <c r="AG16" s="146"/>
      <c r="AH16" s="325">
        <v>0.25</v>
      </c>
      <c r="AI16" s="146"/>
      <c r="AJ16" s="146">
        <v>0</v>
      </c>
      <c r="AK16" s="146"/>
      <c r="AL16" s="146"/>
      <c r="AM16" s="146">
        <v>0</v>
      </c>
      <c r="AN16" s="325">
        <v>0.25</v>
      </c>
      <c r="AO16" s="146"/>
      <c r="AP16" s="146"/>
      <c r="AQ16" s="146"/>
      <c r="AR16" s="146"/>
      <c r="AS16" s="146"/>
      <c r="AT16" s="146"/>
      <c r="AU16" s="146"/>
      <c r="AV16" s="146"/>
      <c r="AW16" s="146"/>
      <c r="AX16" s="146"/>
      <c r="AY16" s="146"/>
      <c r="AZ16" s="146"/>
      <c r="BA16" s="326" t="s">
        <v>1201</v>
      </c>
      <c r="BB16" s="146" t="s">
        <v>1142</v>
      </c>
      <c r="BC16" s="146"/>
      <c r="BD16" s="146"/>
      <c r="BE16" s="146">
        <v>0</v>
      </c>
      <c r="BF16" s="146"/>
      <c r="BG16" s="146"/>
      <c r="BH16" s="146"/>
      <c r="BI16" s="325">
        <v>4727270</v>
      </c>
      <c r="BJ16" s="146"/>
      <c r="BK16" s="146"/>
      <c r="BL16" s="146"/>
      <c r="BM16" s="146"/>
      <c r="BN16" s="146"/>
      <c r="BO16" s="146"/>
      <c r="BP16" s="146"/>
      <c r="BQ16" s="146"/>
      <c r="BR16" s="146"/>
      <c r="BS16" s="146"/>
      <c r="BT16" s="146"/>
      <c r="BU16" s="146"/>
      <c r="BV16" s="146"/>
      <c r="BW16" s="146"/>
      <c r="BX16" s="146"/>
      <c r="BY16" s="146"/>
      <c r="BZ16" s="146"/>
      <c r="CA16" s="146"/>
      <c r="CB16" s="146"/>
      <c r="CC16" s="146"/>
      <c r="CD16" s="146"/>
      <c r="CE16" s="146"/>
      <c r="CF16" s="146"/>
      <c r="CG16" s="146"/>
      <c r="CH16" s="146"/>
      <c r="CI16" s="146"/>
      <c r="CJ16" s="146"/>
      <c r="CK16" s="146"/>
      <c r="CL16" s="146"/>
      <c r="CM16" s="329"/>
      <c r="CN16" s="146"/>
      <c r="CO16" s="146"/>
      <c r="CP16" s="146"/>
    </row>
    <row r="17" spans="1:94" s="30" customFormat="1" ht="28.5" customHeight="1">
      <c r="A17" s="476"/>
      <c r="B17" s="476"/>
      <c r="C17" s="442"/>
      <c r="D17" s="450"/>
      <c r="E17" s="476"/>
      <c r="F17" s="146"/>
      <c r="G17" s="146"/>
      <c r="H17" s="146"/>
      <c r="I17" s="146"/>
      <c r="J17" s="450"/>
      <c r="K17" s="450"/>
      <c r="L17" s="450"/>
      <c r="M17" s="450"/>
      <c r="N17" s="450"/>
      <c r="O17" s="450"/>
      <c r="P17" s="450"/>
      <c r="Q17" s="450"/>
      <c r="R17" s="146"/>
      <c r="S17" s="146"/>
      <c r="T17" s="146"/>
      <c r="U17" s="146"/>
      <c r="V17" s="443"/>
      <c r="W17" s="322" t="s">
        <v>1204</v>
      </c>
      <c r="X17" s="323" t="s">
        <v>1205</v>
      </c>
      <c r="Y17" s="146"/>
      <c r="Z17" s="324">
        <v>0</v>
      </c>
      <c r="AA17" s="325">
        <v>1</v>
      </c>
      <c r="AB17" s="146"/>
      <c r="AC17" s="146"/>
      <c r="AD17" s="146"/>
      <c r="AE17" s="146"/>
      <c r="AF17" s="146"/>
      <c r="AG17" s="146"/>
      <c r="AH17" s="325">
        <v>0.3</v>
      </c>
      <c r="AI17" s="146"/>
      <c r="AJ17" s="146">
        <v>0</v>
      </c>
      <c r="AK17" s="146"/>
      <c r="AL17" s="146"/>
      <c r="AM17" s="146">
        <v>0</v>
      </c>
      <c r="AN17" s="325">
        <v>0.3</v>
      </c>
      <c r="AO17" s="146"/>
      <c r="AP17" s="146"/>
      <c r="AQ17" s="146"/>
      <c r="AR17" s="146"/>
      <c r="AS17" s="146"/>
      <c r="AT17" s="146"/>
      <c r="AU17" s="146"/>
      <c r="AV17" s="146"/>
      <c r="AW17" s="146"/>
      <c r="AX17" s="146"/>
      <c r="AY17" s="146"/>
      <c r="AZ17" s="146"/>
      <c r="BA17" s="326" t="s">
        <v>1201</v>
      </c>
      <c r="BB17" s="146" t="s">
        <v>1142</v>
      </c>
      <c r="BC17" s="146"/>
      <c r="BD17" s="146"/>
      <c r="BE17" s="146">
        <v>0</v>
      </c>
      <c r="BF17" s="146"/>
      <c r="BG17" s="146"/>
      <c r="BH17" s="146"/>
      <c r="BI17" s="325">
        <v>10727270</v>
      </c>
      <c r="BJ17" s="146">
        <f>42650498.49+25548189.51</f>
        <v>68198688</v>
      </c>
      <c r="BK17" s="146"/>
      <c r="BL17" s="146"/>
      <c r="BM17" s="146"/>
      <c r="BN17" s="146"/>
      <c r="BO17" s="146"/>
      <c r="BP17" s="146"/>
      <c r="BQ17" s="146"/>
      <c r="BR17" s="146"/>
      <c r="BS17" s="146"/>
      <c r="BT17" s="146"/>
      <c r="BU17" s="146"/>
      <c r="BV17" s="146"/>
      <c r="BW17" s="146"/>
      <c r="BX17" s="146"/>
      <c r="BY17" s="146"/>
      <c r="BZ17" s="146"/>
      <c r="CA17" s="146"/>
      <c r="CB17" s="146"/>
      <c r="CC17" s="146"/>
      <c r="CD17" s="146"/>
      <c r="CE17" s="146"/>
      <c r="CF17" s="146"/>
      <c r="CG17" s="146"/>
      <c r="CH17" s="146"/>
      <c r="CI17" s="146"/>
      <c r="CJ17" s="146"/>
      <c r="CK17" s="146"/>
      <c r="CL17" s="146"/>
      <c r="CM17" s="146"/>
      <c r="CN17" s="146"/>
      <c r="CO17" s="146"/>
      <c r="CP17" s="146"/>
    </row>
    <row r="18" spans="1:94" s="30" customFormat="1" ht="57" customHeight="1">
      <c r="A18" s="476"/>
      <c r="B18" s="476"/>
      <c r="C18" s="442"/>
      <c r="D18" s="450"/>
      <c r="E18" s="476"/>
      <c r="F18" s="146"/>
      <c r="G18" s="146"/>
      <c r="H18" s="146"/>
      <c r="I18" s="146"/>
      <c r="J18" s="450"/>
      <c r="K18" s="450"/>
      <c r="L18" s="450"/>
      <c r="M18" s="450"/>
      <c r="N18" s="450"/>
      <c r="O18" s="450"/>
      <c r="P18" s="450"/>
      <c r="Q18" s="450"/>
      <c r="R18" s="146"/>
      <c r="S18" s="146"/>
      <c r="T18" s="146"/>
      <c r="U18" s="146"/>
      <c r="V18" s="443"/>
      <c r="W18" s="322" t="s">
        <v>1206</v>
      </c>
      <c r="X18" s="323" t="s">
        <v>1207</v>
      </c>
      <c r="Y18" s="146"/>
      <c r="Z18" s="324">
        <v>0</v>
      </c>
      <c r="AA18" s="325">
        <v>1</v>
      </c>
      <c r="AB18" s="146"/>
      <c r="AC18" s="146"/>
      <c r="AD18" s="146"/>
      <c r="AE18" s="146"/>
      <c r="AF18" s="146"/>
      <c r="AG18" s="146"/>
      <c r="AH18" s="325">
        <v>0.3</v>
      </c>
      <c r="AI18" s="146"/>
      <c r="AJ18" s="146">
        <v>0</v>
      </c>
      <c r="AK18" s="146"/>
      <c r="AL18" s="146"/>
      <c r="AM18" s="146">
        <v>0</v>
      </c>
      <c r="AN18" s="325">
        <v>0.2</v>
      </c>
      <c r="AO18" s="146"/>
      <c r="AP18" s="146"/>
      <c r="AQ18" s="146"/>
      <c r="AR18" s="146"/>
      <c r="AS18" s="146"/>
      <c r="AT18" s="146"/>
      <c r="AU18" s="146"/>
      <c r="AV18" s="146"/>
      <c r="AW18" s="146"/>
      <c r="AX18" s="146"/>
      <c r="AY18" s="146"/>
      <c r="AZ18" s="146"/>
      <c r="BA18" s="326" t="s">
        <v>1208</v>
      </c>
      <c r="BB18" s="146" t="s">
        <v>1142</v>
      </c>
      <c r="BC18" s="146"/>
      <c r="BD18" s="146"/>
      <c r="BE18" s="146">
        <v>0</v>
      </c>
      <c r="BF18" s="146"/>
      <c r="BG18" s="146"/>
      <c r="BH18" s="146"/>
      <c r="BI18" s="325">
        <v>4727270</v>
      </c>
      <c r="BJ18" s="146"/>
      <c r="BK18" s="146"/>
      <c r="BL18" s="146"/>
      <c r="BM18" s="146"/>
      <c r="BN18" s="146"/>
      <c r="BO18" s="146"/>
      <c r="BP18" s="146"/>
      <c r="BQ18" s="146"/>
      <c r="BR18" s="146"/>
      <c r="BS18" s="146"/>
      <c r="BT18" s="146"/>
      <c r="BU18" s="146"/>
      <c r="BV18" s="146"/>
      <c r="BW18" s="306"/>
      <c r="BX18" s="146"/>
      <c r="BY18" s="146"/>
      <c r="BZ18" s="146"/>
      <c r="CA18" s="146"/>
      <c r="CB18" s="146"/>
      <c r="CC18" s="146"/>
      <c r="CD18" s="146"/>
      <c r="CE18" s="146"/>
      <c r="CF18" s="146"/>
      <c r="CG18" s="146"/>
      <c r="CH18" s="146"/>
      <c r="CI18" s="146"/>
      <c r="CJ18" s="146"/>
      <c r="CK18" s="146"/>
      <c r="CL18" s="146"/>
      <c r="CM18" s="146"/>
      <c r="CN18" s="146"/>
      <c r="CO18" s="146"/>
      <c r="CP18" s="146"/>
    </row>
    <row r="19" spans="1:94" s="30" customFormat="1" ht="40.5" customHeight="1">
      <c r="A19" s="476"/>
      <c r="B19" s="476"/>
      <c r="C19" s="442"/>
      <c r="D19" s="450"/>
      <c r="E19" s="476"/>
      <c r="F19" s="146"/>
      <c r="G19" s="146"/>
      <c r="H19" s="146"/>
      <c r="I19" s="146"/>
      <c r="J19" s="450"/>
      <c r="K19" s="450"/>
      <c r="L19" s="450"/>
      <c r="M19" s="450"/>
      <c r="N19" s="450"/>
      <c r="O19" s="450"/>
      <c r="P19" s="450"/>
      <c r="Q19" s="450"/>
      <c r="R19" s="146"/>
      <c r="S19" s="146"/>
      <c r="T19" s="146"/>
      <c r="U19" s="146"/>
      <c r="V19" s="443"/>
      <c r="W19" s="322" t="s">
        <v>1209</v>
      </c>
      <c r="X19" s="323" t="s">
        <v>1210</v>
      </c>
      <c r="Y19" s="146"/>
      <c r="Z19" s="324">
        <v>0</v>
      </c>
      <c r="AA19" s="325">
        <v>1</v>
      </c>
      <c r="AB19" s="146"/>
      <c r="AC19" s="146"/>
      <c r="AD19" s="146"/>
      <c r="AE19" s="146"/>
      <c r="AF19" s="146"/>
      <c r="AG19" s="146"/>
      <c r="AH19" s="325">
        <v>0.1</v>
      </c>
      <c r="AI19" s="146"/>
      <c r="AJ19" s="146">
        <v>5</v>
      </c>
      <c r="AK19" s="146"/>
      <c r="AL19" s="146"/>
      <c r="AM19" s="146">
        <v>5</v>
      </c>
      <c r="AN19" s="325">
        <v>0.5</v>
      </c>
      <c r="AO19" s="146"/>
      <c r="AP19" s="146"/>
      <c r="AQ19" s="146"/>
      <c r="AR19" s="146"/>
      <c r="AS19" s="146"/>
      <c r="AT19" s="146"/>
      <c r="AU19" s="146"/>
      <c r="AV19" s="146"/>
      <c r="AW19" s="146"/>
      <c r="AX19" s="146"/>
      <c r="AY19" s="146"/>
      <c r="AZ19" s="146"/>
      <c r="BA19" s="326" t="s">
        <v>1211</v>
      </c>
      <c r="BB19" s="146" t="s">
        <v>1142</v>
      </c>
      <c r="BC19" s="146"/>
      <c r="BD19" s="146"/>
      <c r="BE19" s="146">
        <v>5</v>
      </c>
      <c r="BF19" s="146"/>
      <c r="BG19" s="146"/>
      <c r="BH19" s="146"/>
      <c r="BI19" s="325">
        <v>8727270</v>
      </c>
      <c r="BJ19" s="146"/>
      <c r="BK19" s="146"/>
      <c r="BL19" s="146"/>
      <c r="BM19" s="146"/>
      <c r="BN19" s="146"/>
      <c r="BO19" s="146"/>
      <c r="BP19" s="146"/>
      <c r="BQ19" s="146"/>
      <c r="BR19" s="146"/>
      <c r="BS19" s="146"/>
      <c r="BT19" s="146"/>
      <c r="BU19" s="146"/>
      <c r="BV19" s="146"/>
      <c r="BW19" s="306"/>
      <c r="BX19" s="146"/>
      <c r="BY19" s="146"/>
      <c r="BZ19" s="146"/>
      <c r="CA19" s="329">
        <v>70000000</v>
      </c>
      <c r="CB19" s="146"/>
      <c r="CC19" s="146"/>
      <c r="CD19" s="146"/>
      <c r="CE19" s="146"/>
      <c r="CF19" s="146"/>
      <c r="CG19" s="146"/>
      <c r="CH19" s="146"/>
      <c r="CI19" s="146"/>
      <c r="CJ19" s="146"/>
      <c r="CK19" s="146"/>
      <c r="CL19" s="146"/>
      <c r="CM19" s="146"/>
      <c r="CN19" s="146"/>
      <c r="CO19" s="146"/>
      <c r="CP19" s="146"/>
    </row>
    <row r="20" spans="1:94" s="30" customFormat="1" ht="46.5" customHeight="1">
      <c r="A20" s="476"/>
      <c r="B20" s="476"/>
      <c r="C20" s="442"/>
      <c r="D20" s="450"/>
      <c r="E20" s="476"/>
      <c r="F20" s="146"/>
      <c r="G20" s="146"/>
      <c r="H20" s="146"/>
      <c r="I20" s="146"/>
      <c r="J20" s="450"/>
      <c r="K20" s="450"/>
      <c r="L20" s="450"/>
      <c r="M20" s="450"/>
      <c r="N20" s="450"/>
      <c r="O20" s="450"/>
      <c r="P20" s="450"/>
      <c r="Q20" s="450"/>
      <c r="R20" s="146"/>
      <c r="S20" s="146"/>
      <c r="T20" s="146"/>
      <c r="U20" s="146"/>
      <c r="V20" s="302" t="s">
        <v>1212</v>
      </c>
      <c r="W20" s="322" t="s">
        <v>1213</v>
      </c>
      <c r="X20" s="323" t="s">
        <v>1031</v>
      </c>
      <c r="Y20" s="146"/>
      <c r="Z20" s="324">
        <v>0</v>
      </c>
      <c r="AA20" s="325">
        <v>1</v>
      </c>
      <c r="AB20" s="146"/>
      <c r="AC20" s="146"/>
      <c r="AD20" s="146"/>
      <c r="AE20" s="146"/>
      <c r="AF20" s="146"/>
      <c r="AG20" s="146"/>
      <c r="AH20" s="325">
        <v>0.25</v>
      </c>
      <c r="AI20" s="146"/>
      <c r="AJ20" s="146">
        <v>12.5</v>
      </c>
      <c r="AK20" s="146"/>
      <c r="AL20" s="146"/>
      <c r="AM20" s="146">
        <v>12.5</v>
      </c>
      <c r="AN20" s="325">
        <v>0.25</v>
      </c>
      <c r="AO20" s="146"/>
      <c r="AP20" s="146"/>
      <c r="AQ20" s="146"/>
      <c r="AR20" s="146"/>
      <c r="AS20" s="146"/>
      <c r="AT20" s="146"/>
      <c r="AU20" s="146"/>
      <c r="AV20" s="146"/>
      <c r="AW20" s="146"/>
      <c r="AX20" s="146"/>
      <c r="AY20" s="146"/>
      <c r="AZ20" s="146"/>
      <c r="BA20" s="326" t="s">
        <v>1214</v>
      </c>
      <c r="BB20" s="146" t="s">
        <v>1142</v>
      </c>
      <c r="BC20" s="146"/>
      <c r="BD20" s="146"/>
      <c r="BE20" s="146">
        <v>12.5</v>
      </c>
      <c r="BF20" s="146"/>
      <c r="BG20" s="146"/>
      <c r="BH20" s="146"/>
      <c r="BI20" s="325">
        <v>4727270</v>
      </c>
      <c r="BJ20" s="146">
        <v>40843028.25</v>
      </c>
      <c r="BK20" s="146"/>
      <c r="BL20" s="146"/>
      <c r="BM20" s="146"/>
      <c r="BN20" s="146"/>
      <c r="BO20" s="146"/>
      <c r="BP20" s="146"/>
      <c r="BQ20" s="146"/>
      <c r="BR20" s="146"/>
      <c r="BS20" s="146"/>
      <c r="BT20" s="146"/>
      <c r="BU20" s="146"/>
      <c r="BV20" s="146"/>
      <c r="BW20" s="306"/>
      <c r="BX20" s="146"/>
      <c r="BY20" s="146"/>
      <c r="BZ20" s="146"/>
      <c r="CA20" s="329">
        <v>20000000</v>
      </c>
      <c r="CB20" s="146"/>
      <c r="CC20" s="146"/>
      <c r="CD20" s="146"/>
      <c r="CE20" s="146"/>
      <c r="CF20" s="146"/>
      <c r="CG20" s="146"/>
      <c r="CH20" s="146"/>
      <c r="CI20" s="146"/>
      <c r="CJ20" s="146"/>
      <c r="CK20" s="146"/>
      <c r="CL20" s="146"/>
      <c r="CM20" s="146"/>
      <c r="CN20" s="146"/>
      <c r="CO20" s="146"/>
      <c r="CP20" s="146"/>
    </row>
    <row r="21" spans="1:94" s="30" customFormat="1" ht="57" customHeight="1">
      <c r="A21" s="476"/>
      <c r="B21" s="476"/>
      <c r="C21" s="442"/>
      <c r="D21" s="450"/>
      <c r="E21" s="476"/>
      <c r="F21" s="146"/>
      <c r="G21" s="146"/>
      <c r="H21" s="146"/>
      <c r="I21" s="146"/>
      <c r="J21" s="450"/>
      <c r="K21" s="450"/>
      <c r="L21" s="450"/>
      <c r="M21" s="450"/>
      <c r="N21" s="450"/>
      <c r="O21" s="450"/>
      <c r="P21" s="450"/>
      <c r="Q21" s="450"/>
      <c r="R21" s="146"/>
      <c r="S21" s="146"/>
      <c r="T21" s="146"/>
      <c r="U21" s="146"/>
      <c r="V21" s="302" t="s">
        <v>1215</v>
      </c>
      <c r="W21" s="322" t="s">
        <v>1216</v>
      </c>
      <c r="X21" s="323" t="s">
        <v>1217</v>
      </c>
      <c r="Y21" s="146"/>
      <c r="Z21" s="324">
        <v>0</v>
      </c>
      <c r="AA21" s="325">
        <v>1</v>
      </c>
      <c r="AB21" s="146"/>
      <c r="AC21" s="146"/>
      <c r="AD21" s="146"/>
      <c r="AE21" s="146"/>
      <c r="AF21" s="146"/>
      <c r="AG21" s="146"/>
      <c r="AH21" s="325">
        <v>0.25</v>
      </c>
      <c r="AI21" s="146"/>
      <c r="AJ21" s="146">
        <v>0</v>
      </c>
      <c r="AK21" s="146"/>
      <c r="AL21" s="146"/>
      <c r="AM21" s="146">
        <v>0</v>
      </c>
      <c r="AN21" s="325">
        <v>0.25</v>
      </c>
      <c r="AO21" s="146"/>
      <c r="AP21" s="146"/>
      <c r="AQ21" s="146"/>
      <c r="AR21" s="146"/>
      <c r="AS21" s="146"/>
      <c r="AT21" s="146"/>
      <c r="AU21" s="146"/>
      <c r="AV21" s="146"/>
      <c r="AW21" s="146"/>
      <c r="AX21" s="146"/>
      <c r="AY21" s="146"/>
      <c r="AZ21" s="146"/>
      <c r="BA21" s="326"/>
      <c r="BB21" s="146" t="s">
        <v>1142</v>
      </c>
      <c r="BC21" s="146"/>
      <c r="BD21" s="146"/>
      <c r="BE21" s="146">
        <v>0</v>
      </c>
      <c r="BF21" s="146"/>
      <c r="BG21" s="146"/>
      <c r="BH21" s="146"/>
      <c r="BI21" s="325">
        <v>4727270</v>
      </c>
      <c r="BJ21" s="146"/>
      <c r="BK21" s="146"/>
      <c r="BL21" s="146"/>
      <c r="BM21" s="146"/>
      <c r="BN21" s="146"/>
      <c r="BO21" s="146"/>
      <c r="BP21" s="146"/>
      <c r="BQ21" s="146"/>
      <c r="BR21" s="146"/>
      <c r="BS21" s="146"/>
      <c r="BT21" s="146"/>
      <c r="BU21" s="146"/>
      <c r="BV21" s="146"/>
      <c r="BW21" s="146"/>
      <c r="BX21" s="146"/>
      <c r="BY21" s="146"/>
      <c r="BZ21" s="146"/>
      <c r="CA21" s="146"/>
      <c r="CB21" s="146"/>
      <c r="CC21" s="146"/>
      <c r="CD21" s="146"/>
      <c r="CE21" s="146"/>
      <c r="CF21" s="146"/>
      <c r="CG21" s="146"/>
      <c r="CH21" s="146"/>
      <c r="CI21" s="146"/>
      <c r="CJ21" s="146"/>
      <c r="CK21" s="146"/>
      <c r="CL21" s="146"/>
      <c r="CM21" s="146"/>
      <c r="CN21" s="146"/>
      <c r="CO21" s="146"/>
      <c r="CP21" s="146"/>
    </row>
    <row r="22" spans="1:94" s="30" customFormat="1" ht="42" customHeight="1">
      <c r="A22" s="443" t="s">
        <v>1218</v>
      </c>
      <c r="B22" s="443" t="s">
        <v>1219</v>
      </c>
      <c r="C22" s="443"/>
      <c r="D22" s="443">
        <v>0</v>
      </c>
      <c r="E22" s="443" t="s">
        <v>1218</v>
      </c>
      <c r="F22" s="146"/>
      <c r="G22" s="146"/>
      <c r="H22" s="146"/>
      <c r="I22" s="146"/>
      <c r="J22" s="443"/>
      <c r="K22" s="443"/>
      <c r="L22" s="443"/>
      <c r="M22" s="443"/>
      <c r="N22" s="443"/>
      <c r="O22" s="443"/>
      <c r="P22" s="443"/>
      <c r="Q22" s="443"/>
      <c r="R22" s="146"/>
      <c r="S22" s="146"/>
      <c r="T22" s="146"/>
      <c r="U22" s="146"/>
      <c r="V22" s="443" t="s">
        <v>1215</v>
      </c>
      <c r="W22" s="322" t="s">
        <v>1220</v>
      </c>
      <c r="X22" s="323" t="s">
        <v>1221</v>
      </c>
      <c r="Y22" s="146"/>
      <c r="Z22" s="324">
        <v>0</v>
      </c>
      <c r="AA22" s="325">
        <v>1</v>
      </c>
      <c r="AB22" s="146"/>
      <c r="AC22" s="146"/>
      <c r="AD22" s="146"/>
      <c r="AE22" s="146"/>
      <c r="AF22" s="146"/>
      <c r="AG22" s="146"/>
      <c r="AH22" s="325">
        <v>0.25</v>
      </c>
      <c r="AI22" s="146"/>
      <c r="AJ22" s="146">
        <v>5</v>
      </c>
      <c r="AK22" s="146"/>
      <c r="AL22" s="146"/>
      <c r="AM22" s="146">
        <v>5</v>
      </c>
      <c r="AN22" s="325">
        <v>0.25</v>
      </c>
      <c r="AO22" s="146"/>
      <c r="AP22" s="146"/>
      <c r="AQ22" s="146"/>
      <c r="AR22" s="146"/>
      <c r="AS22" s="146"/>
      <c r="AT22" s="146"/>
      <c r="AU22" s="146"/>
      <c r="AV22" s="146"/>
      <c r="AW22" s="146"/>
      <c r="AX22" s="146"/>
      <c r="AY22" s="146"/>
      <c r="AZ22" s="146"/>
      <c r="BA22" s="326" t="s">
        <v>1222</v>
      </c>
      <c r="BB22" s="146" t="s">
        <v>1142</v>
      </c>
      <c r="BC22" s="146"/>
      <c r="BD22" s="146"/>
      <c r="BE22" s="146">
        <v>5</v>
      </c>
      <c r="BF22" s="146"/>
      <c r="BG22" s="146"/>
      <c r="BH22" s="146"/>
      <c r="BI22" s="325">
        <v>4727270</v>
      </c>
      <c r="BJ22" s="146"/>
      <c r="BK22" s="146"/>
      <c r="BL22" s="146"/>
      <c r="BM22" s="146"/>
      <c r="BN22" s="146"/>
      <c r="BO22" s="146"/>
      <c r="BP22" s="146"/>
      <c r="BQ22" s="146"/>
      <c r="BR22" s="146"/>
      <c r="BS22" s="146"/>
      <c r="BT22" s="146"/>
      <c r="BU22" s="146"/>
      <c r="BV22" s="146"/>
      <c r="BW22" s="146">
        <v>4665975</v>
      </c>
      <c r="BX22" s="146"/>
      <c r="BY22" s="146"/>
      <c r="BZ22" s="146"/>
      <c r="CA22" s="329">
        <v>10000000</v>
      </c>
      <c r="CB22" s="146"/>
      <c r="CC22" s="146"/>
      <c r="CD22" s="146"/>
      <c r="CE22" s="146"/>
      <c r="CF22" s="146"/>
      <c r="CG22" s="146"/>
      <c r="CH22" s="146"/>
      <c r="CI22" s="146"/>
      <c r="CJ22" s="146"/>
      <c r="CK22" s="146"/>
      <c r="CL22" s="146"/>
      <c r="CM22" s="146"/>
      <c r="CN22" s="146"/>
      <c r="CO22" s="146"/>
      <c r="CP22" s="146"/>
    </row>
    <row r="23" spans="1:94" s="30" customFormat="1" ht="38.25">
      <c r="A23" s="443"/>
      <c r="B23" s="443"/>
      <c r="C23" s="443"/>
      <c r="D23" s="443"/>
      <c r="E23" s="443"/>
      <c r="F23" s="146"/>
      <c r="G23" s="146"/>
      <c r="H23" s="146"/>
      <c r="I23" s="146"/>
      <c r="J23" s="443"/>
      <c r="K23" s="443"/>
      <c r="L23" s="443"/>
      <c r="M23" s="443"/>
      <c r="N23" s="443"/>
      <c r="O23" s="443"/>
      <c r="P23" s="443"/>
      <c r="Q23" s="443"/>
      <c r="R23" s="146"/>
      <c r="S23" s="146"/>
      <c r="T23" s="146"/>
      <c r="U23" s="146"/>
      <c r="V23" s="443"/>
      <c r="W23" s="322" t="s">
        <v>1223</v>
      </c>
      <c r="X23" s="323" t="s">
        <v>1224</v>
      </c>
      <c r="Y23" s="146"/>
      <c r="Z23" s="324">
        <v>2</v>
      </c>
      <c r="AA23" s="325">
        <v>2</v>
      </c>
      <c r="AB23" s="146"/>
      <c r="AC23" s="146"/>
      <c r="AD23" s="146"/>
      <c r="AE23" s="146"/>
      <c r="AF23" s="146"/>
      <c r="AG23" s="146"/>
      <c r="AH23" s="325">
        <v>0.5</v>
      </c>
      <c r="AI23" s="146"/>
      <c r="AJ23" s="146">
        <v>5</v>
      </c>
      <c r="AK23" s="146"/>
      <c r="AL23" s="146"/>
      <c r="AM23" s="146">
        <v>5</v>
      </c>
      <c r="AN23" s="325">
        <v>0.5</v>
      </c>
      <c r="AO23" s="146"/>
      <c r="AP23" s="146"/>
      <c r="AQ23" s="146"/>
      <c r="AR23" s="146"/>
      <c r="AS23" s="146"/>
      <c r="AT23" s="146"/>
      <c r="AU23" s="146"/>
      <c r="AV23" s="146"/>
      <c r="AW23" s="146"/>
      <c r="AX23" s="146"/>
      <c r="AY23" s="146"/>
      <c r="AZ23" s="146"/>
      <c r="BA23" s="326" t="s">
        <v>1225</v>
      </c>
      <c r="BB23" s="146" t="s">
        <v>1142</v>
      </c>
      <c r="BC23" s="146"/>
      <c r="BD23" s="146"/>
      <c r="BE23" s="146">
        <v>5</v>
      </c>
      <c r="BF23" s="146"/>
      <c r="BG23" s="146"/>
      <c r="BH23" s="146"/>
      <c r="BI23" s="325">
        <v>4727270</v>
      </c>
      <c r="BJ23" s="146">
        <v>28364695.77</v>
      </c>
      <c r="BK23" s="146"/>
      <c r="BL23" s="146"/>
      <c r="BM23" s="146"/>
      <c r="BN23" s="146"/>
      <c r="BO23" s="146"/>
      <c r="BP23" s="146"/>
      <c r="BQ23" s="146"/>
      <c r="BR23" s="146"/>
      <c r="BS23" s="146"/>
      <c r="BT23" s="146"/>
      <c r="BU23" s="146"/>
      <c r="BV23" s="146"/>
      <c r="BW23" s="146"/>
      <c r="BX23" s="146"/>
      <c r="BY23" s="146"/>
      <c r="BZ23" s="146"/>
      <c r="CA23" s="146"/>
      <c r="CB23" s="146"/>
      <c r="CC23" s="146"/>
      <c r="CD23" s="146"/>
      <c r="CE23" s="146"/>
      <c r="CF23" s="146"/>
      <c r="CG23" s="146"/>
      <c r="CH23" s="146"/>
      <c r="CI23" s="146"/>
      <c r="CJ23" s="146"/>
      <c r="CK23" s="146"/>
      <c r="CL23" s="146"/>
      <c r="CM23" s="146"/>
      <c r="CN23" s="146"/>
      <c r="CO23" s="146"/>
      <c r="CP23" s="146"/>
    </row>
    <row r="24" s="30" customFormat="1" ht="12">
      <c r="W24" s="330"/>
    </row>
  </sheetData>
  <sheetProtection/>
  <mergeCells count="38">
    <mergeCell ref="B8:W8"/>
    <mergeCell ref="A1:DJ1"/>
    <mergeCell ref="A2:DJ2"/>
    <mergeCell ref="A4:DJ4"/>
    <mergeCell ref="A5:DJ5"/>
    <mergeCell ref="B7:W7"/>
    <mergeCell ref="A3:CP3"/>
    <mergeCell ref="A13:A21"/>
    <mergeCell ref="B13:B21"/>
    <mergeCell ref="C13:C21"/>
    <mergeCell ref="D13:D21"/>
    <mergeCell ref="E13:E21"/>
    <mergeCell ref="Q13:Q21"/>
    <mergeCell ref="V13:V14"/>
    <mergeCell ref="V15:V19"/>
    <mergeCell ref="B9:W9"/>
    <mergeCell ref="B10:W10"/>
    <mergeCell ref="J13:J21"/>
    <mergeCell ref="K13:K21"/>
    <mergeCell ref="L13:L21"/>
    <mergeCell ref="J22:J23"/>
    <mergeCell ref="M13:M21"/>
    <mergeCell ref="N13:N21"/>
    <mergeCell ref="O13:O21"/>
    <mergeCell ref="P13:P21"/>
    <mergeCell ref="A22:A23"/>
    <mergeCell ref="B22:B23"/>
    <mergeCell ref="C22:C23"/>
    <mergeCell ref="D22:D23"/>
    <mergeCell ref="E22:E23"/>
    <mergeCell ref="Q22:Q23"/>
    <mergeCell ref="V22:V23"/>
    <mergeCell ref="K22:K23"/>
    <mergeCell ref="L22:L23"/>
    <mergeCell ref="M22:M23"/>
    <mergeCell ref="N22:N23"/>
    <mergeCell ref="O22:O23"/>
    <mergeCell ref="P22:P23"/>
  </mergeCells>
  <dataValidations count="2">
    <dataValidation type="list" showInputMessage="1" showErrorMessage="1" sqref="AZ11">
      <formula1>$AZ$6:$AZ$8</formula1>
    </dataValidation>
    <dataValidation type="list" showInputMessage="1" showErrorMessage="1" sqref="DH13:DI13">
      <formula1>$A$149:$A$159</formula1>
    </dataValidation>
  </dataValidation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DL188"/>
  <sheetViews>
    <sheetView tabSelected="1" zoomScale="55" zoomScaleNormal="55" zoomScalePageLayoutView="0" workbookViewId="0" topLeftCell="A1">
      <selection activeCell="B7" sqref="B7:W7"/>
    </sheetView>
  </sheetViews>
  <sheetFormatPr defaultColWidth="11.421875" defaultRowHeight="15" outlineLevelCol="2"/>
  <cols>
    <col min="1" max="1" width="14.28125" style="209" customWidth="1"/>
    <col min="2" max="2" width="14.00390625" style="209" customWidth="1"/>
    <col min="3" max="3" width="4.28125" style="209" customWidth="1"/>
    <col min="4" max="4" width="4.57421875" style="209" customWidth="1"/>
    <col min="5" max="5" width="5.57421875" style="209" customWidth="1"/>
    <col min="6" max="6" width="5.421875" style="209" customWidth="1"/>
    <col min="7" max="8" width="5.421875" style="209" hidden="1" customWidth="1" outlineLevel="1"/>
    <col min="9" max="9" width="5.421875" style="209" customWidth="1" collapsed="1"/>
    <col min="10" max="10" width="5.421875" style="209" customWidth="1"/>
    <col min="11" max="12" width="5.421875" style="209" hidden="1" customWidth="1" outlineLevel="1"/>
    <col min="13" max="13" width="5.421875" style="209" customWidth="1" collapsed="1"/>
    <col min="14" max="14" width="5.421875" style="209" customWidth="1"/>
    <col min="15" max="16" width="5.421875" style="209" hidden="1" customWidth="1" outlineLevel="1"/>
    <col min="17" max="17" width="5.421875" style="209" customWidth="1" collapsed="1"/>
    <col min="18" max="18" width="5.57421875" style="209" customWidth="1"/>
    <col min="19" max="20" width="5.421875" style="209" hidden="1" customWidth="1" outlineLevel="1"/>
    <col min="21" max="21" width="5.421875" style="209" customWidth="1" collapsed="1"/>
    <col min="22" max="22" width="15.8515625" style="256" customWidth="1"/>
    <col min="23" max="23" width="27.421875" style="248" customWidth="1"/>
    <col min="24" max="24" width="19.00390625" style="256" customWidth="1" outlineLevel="1"/>
    <col min="25" max="25" width="5.140625" style="256" customWidth="1" outlineLevel="1"/>
    <col min="26" max="27" width="5.421875" style="248" customWidth="1" outlineLevel="1"/>
    <col min="28" max="28" width="7.7109375" style="248" hidden="1" customWidth="1" outlineLevel="1"/>
    <col min="29" max="32" width="5.421875" style="248" hidden="1" customWidth="1" outlineLevel="2"/>
    <col min="33" max="33" width="8.7109375" style="248" hidden="1" customWidth="1" outlineLevel="1"/>
    <col min="34" max="34" width="7.7109375" style="248" hidden="1" customWidth="1" outlineLevel="1"/>
    <col min="35" max="38" width="5.421875" style="248" hidden="1" customWidth="1" outlineLevel="2"/>
    <col min="39" max="39" width="8.421875" style="249" hidden="1" customWidth="1" outlineLevel="1"/>
    <col min="40" max="40" width="5.421875" style="248" customWidth="1" outlineLevel="1"/>
    <col min="41" max="44" width="5.421875" style="248" customWidth="1" outlineLevel="2"/>
    <col min="45" max="45" width="5.421875" style="248" customWidth="1" outlineLevel="1"/>
    <col min="46" max="46" width="5.421875" style="248" hidden="1" customWidth="1" outlineLevel="1"/>
    <col min="47" max="50" width="5.421875" style="248" hidden="1" customWidth="1" outlineLevel="2"/>
    <col min="51" max="51" width="5.421875" style="248" hidden="1" customWidth="1" outlineLevel="1"/>
    <col min="52" max="52" width="5.8515625" style="248" hidden="1" customWidth="1"/>
    <col min="53" max="53" width="14.28125" style="209" hidden="1" customWidth="1"/>
    <col min="54" max="54" width="8.7109375" style="209" hidden="1" customWidth="1"/>
    <col min="55" max="55" width="3.57421875" style="209" hidden="1" customWidth="1"/>
    <col min="56" max="59" width="3.57421875" style="209" hidden="1" customWidth="1" outlineLevel="1"/>
    <col min="60" max="60" width="3.57421875" style="209" hidden="1" customWidth="1"/>
    <col min="61" max="61" width="5.140625" style="250" hidden="1" customWidth="1" outlineLevel="2"/>
    <col min="62" max="64" width="7.28125" style="250" hidden="1" customWidth="1" outlineLevel="2"/>
    <col min="65" max="65" width="5.421875" style="250" hidden="1" customWidth="1" outlineLevel="2"/>
    <col min="66" max="66" width="7.7109375" style="250" hidden="1" customWidth="1" outlineLevel="2"/>
    <col min="67" max="67" width="5.421875" style="250" hidden="1" customWidth="1" outlineLevel="2"/>
    <col min="68" max="68" width="7.7109375" style="250" hidden="1" customWidth="1" outlineLevel="2"/>
    <col min="69" max="69" width="5.421875" style="250" hidden="1" customWidth="1" outlineLevel="2"/>
    <col min="70" max="70" width="7.7109375" style="250" hidden="1" customWidth="1" outlineLevel="2"/>
    <col min="71" max="71" width="3.140625" style="250" hidden="1" customWidth="1" outlineLevel="2"/>
    <col min="72" max="72" width="5.421875" style="250" hidden="1" customWidth="1" outlineLevel="2"/>
    <col min="73" max="73" width="5.140625" style="250" hidden="1" customWidth="1" outlineLevel="2"/>
    <col min="74" max="74" width="7.28125" style="250" hidden="1" customWidth="1" outlineLevel="2"/>
    <col min="75" max="75" width="5.421875" style="250" hidden="1" customWidth="1" outlineLevel="2"/>
    <col min="76" max="76" width="7.7109375" style="250" hidden="1" customWidth="1" outlineLevel="2"/>
    <col min="77" max="77" width="12.28125" style="250" hidden="1" customWidth="1" outlineLevel="1"/>
    <col min="78" max="78" width="10.00390625" style="209" hidden="1" customWidth="1" outlineLevel="1"/>
    <col min="79" max="79" width="5.140625" style="250" customWidth="1" outlineLevel="2"/>
    <col min="80" max="80" width="7.28125" style="250" customWidth="1" outlineLevel="2"/>
    <col min="81" max="81" width="5.421875" style="250" customWidth="1" outlineLevel="2"/>
    <col min="82" max="82" width="7.7109375" style="250" customWidth="1" outlineLevel="2"/>
    <col min="83" max="83" width="5.421875" style="250" customWidth="1" outlineLevel="2"/>
    <col min="84" max="84" width="7.7109375" style="250" customWidth="1" outlineLevel="2"/>
    <col min="85" max="85" width="5.421875" style="250" customWidth="1" outlineLevel="2"/>
    <col min="86" max="86" width="7.7109375" style="250" customWidth="1" outlineLevel="2"/>
    <col min="87" max="87" width="3.140625" style="250" customWidth="1" outlineLevel="2"/>
    <col min="88" max="88" width="5.421875" style="250" customWidth="1" outlineLevel="2"/>
    <col min="89" max="89" width="5.140625" style="250" customWidth="1" outlineLevel="2"/>
    <col min="90" max="90" width="7.28125" style="250" customWidth="1" outlineLevel="2"/>
    <col min="91" max="91" width="5.421875" style="250" customWidth="1" outlineLevel="2"/>
    <col min="92" max="92" width="7.7109375" style="250" customWidth="1" outlineLevel="2"/>
    <col min="93" max="93" width="12.28125" style="209" customWidth="1" outlineLevel="1"/>
    <col min="94" max="94" width="10.00390625" style="209" customWidth="1" outlineLevel="1"/>
    <col min="95" max="95" width="5.140625" style="209" hidden="1" customWidth="1" outlineLevel="2"/>
    <col min="96" max="96" width="7.28125" style="209" hidden="1" customWidth="1" outlineLevel="2"/>
    <col min="97" max="97" width="5.421875" style="209" hidden="1" customWidth="1" outlineLevel="2"/>
    <col min="98" max="98" width="7.7109375" style="209" hidden="1" customWidth="1" outlineLevel="2"/>
    <col min="99" max="99" width="5.421875" style="209" hidden="1" customWidth="1" outlineLevel="2"/>
    <col min="100" max="100" width="7.7109375" style="209" hidden="1" customWidth="1" outlineLevel="2"/>
    <col min="101" max="101" width="5.421875" style="209" hidden="1" customWidth="1" outlineLevel="2"/>
    <col min="102" max="102" width="7.28125" style="209" hidden="1" customWidth="1" outlineLevel="2"/>
    <col min="103" max="103" width="3.140625" style="209" hidden="1" customWidth="1" outlineLevel="2"/>
    <col min="104" max="104" width="5.421875" style="209" hidden="1" customWidth="1" outlineLevel="2"/>
    <col min="105" max="105" width="5.140625" style="209" hidden="1" customWidth="1" outlineLevel="2"/>
    <col min="106" max="106" width="7.28125" style="209" hidden="1" customWidth="1" outlineLevel="2"/>
    <col min="107" max="107" width="5.421875" style="209" hidden="1" customWidth="1" outlineLevel="2"/>
    <col min="108" max="108" width="7.7109375" style="209" hidden="1" customWidth="1" outlineLevel="2"/>
    <col min="109" max="109" width="12.28125" style="209" hidden="1" customWidth="1" outlineLevel="1"/>
    <col min="110" max="110" width="10.00390625" style="209" hidden="1" customWidth="1" outlineLevel="1"/>
    <col min="111" max="111" width="9.140625" style="251" bestFit="1" customWidth="1" collapsed="1"/>
    <col min="112" max="112" width="5.421875" style="251" bestFit="1" customWidth="1"/>
    <col min="113" max="113" width="5.421875" style="251" customWidth="1"/>
    <col min="114" max="114" width="5.421875" style="209" bestFit="1" customWidth="1"/>
    <col min="115" max="16384" width="11.421875" style="209" customWidth="1"/>
  </cols>
  <sheetData>
    <row r="1" spans="1:114" ht="15">
      <c r="A1" s="406" t="s">
        <v>1226</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c r="BW1" s="406"/>
      <c r="BX1" s="406"/>
      <c r="BY1" s="406"/>
      <c r="BZ1" s="406"/>
      <c r="CA1" s="406"/>
      <c r="CB1" s="406"/>
      <c r="CC1" s="406"/>
      <c r="CD1" s="406"/>
      <c r="CE1" s="406"/>
      <c r="CF1" s="406"/>
      <c r="CG1" s="406"/>
      <c r="CH1" s="406"/>
      <c r="CI1" s="406"/>
      <c r="CJ1" s="406"/>
      <c r="CK1" s="406"/>
      <c r="CL1" s="406"/>
      <c r="CM1" s="406"/>
      <c r="CN1" s="406"/>
      <c r="CO1" s="406"/>
      <c r="CP1" s="406"/>
      <c r="CQ1" s="406"/>
      <c r="CR1" s="406"/>
      <c r="CS1" s="406"/>
      <c r="CT1" s="406"/>
      <c r="CU1" s="406"/>
      <c r="CV1" s="406"/>
      <c r="CW1" s="406"/>
      <c r="CX1" s="406"/>
      <c r="CY1" s="406"/>
      <c r="CZ1" s="406"/>
      <c r="DA1" s="406"/>
      <c r="DB1" s="406"/>
      <c r="DC1" s="406"/>
      <c r="DD1" s="406"/>
      <c r="DE1" s="406"/>
      <c r="DF1" s="406"/>
      <c r="DG1" s="406"/>
      <c r="DH1" s="406"/>
      <c r="DI1" s="406"/>
      <c r="DJ1" s="406"/>
    </row>
    <row r="2" spans="1:114" ht="15">
      <c r="A2" s="410" t="s">
        <v>1227</v>
      </c>
      <c r="B2" s="410"/>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0"/>
      <c r="AM2" s="410"/>
      <c r="AN2" s="410"/>
      <c r="AO2" s="410"/>
      <c r="AP2" s="410"/>
      <c r="AQ2" s="410"/>
      <c r="AR2" s="410"/>
      <c r="AS2" s="410"/>
      <c r="AT2" s="410"/>
      <c r="AU2" s="410"/>
      <c r="AV2" s="410"/>
      <c r="AW2" s="410"/>
      <c r="AX2" s="410"/>
      <c r="AY2" s="410"/>
      <c r="AZ2" s="410"/>
      <c r="BA2" s="410"/>
      <c r="BB2" s="410"/>
      <c r="BC2" s="410"/>
      <c r="BD2" s="410"/>
      <c r="BE2" s="410"/>
      <c r="BF2" s="410"/>
      <c r="BG2" s="410"/>
      <c r="BH2" s="410"/>
      <c r="BI2" s="410"/>
      <c r="BJ2" s="410"/>
      <c r="BK2" s="410"/>
      <c r="BL2" s="410"/>
      <c r="BM2" s="410"/>
      <c r="BN2" s="410"/>
      <c r="BO2" s="410"/>
      <c r="BP2" s="410"/>
      <c r="BQ2" s="410"/>
      <c r="BR2" s="410"/>
      <c r="BS2" s="410"/>
      <c r="BT2" s="410"/>
      <c r="BU2" s="410"/>
      <c r="BV2" s="410"/>
      <c r="BW2" s="410"/>
      <c r="BX2" s="410"/>
      <c r="BY2" s="410"/>
      <c r="BZ2" s="410"/>
      <c r="CA2" s="410"/>
      <c r="CB2" s="410"/>
      <c r="CC2" s="410"/>
      <c r="CD2" s="410"/>
      <c r="CE2" s="410"/>
      <c r="CF2" s="410"/>
      <c r="CG2" s="410"/>
      <c r="CH2" s="410"/>
      <c r="CI2" s="410"/>
      <c r="CJ2" s="410"/>
      <c r="CK2" s="410"/>
      <c r="CL2" s="410"/>
      <c r="CM2" s="410"/>
      <c r="CN2" s="410"/>
      <c r="CO2" s="410"/>
      <c r="CP2" s="410"/>
      <c r="CQ2" s="410"/>
      <c r="CR2" s="410"/>
      <c r="CS2" s="410"/>
      <c r="CT2" s="410"/>
      <c r="CU2" s="410"/>
      <c r="CV2" s="410"/>
      <c r="CW2" s="410"/>
      <c r="CX2" s="410"/>
      <c r="CY2" s="410"/>
      <c r="CZ2" s="410"/>
      <c r="DA2" s="410"/>
      <c r="DB2" s="410"/>
      <c r="DC2" s="410"/>
      <c r="DD2" s="410"/>
      <c r="DE2" s="410"/>
      <c r="DF2" s="410"/>
      <c r="DG2" s="410"/>
      <c r="DH2" s="410"/>
      <c r="DI2" s="410"/>
      <c r="DJ2" s="410"/>
    </row>
    <row r="3" spans="1:114" ht="15">
      <c r="A3" s="410" t="s">
        <v>1249</v>
      </c>
      <c r="B3" s="410"/>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0"/>
      <c r="AZ3" s="410"/>
      <c r="BA3" s="410"/>
      <c r="BB3" s="410"/>
      <c r="BC3" s="410"/>
      <c r="BD3" s="410"/>
      <c r="BE3" s="410"/>
      <c r="BF3" s="410"/>
      <c r="BG3" s="410"/>
      <c r="BH3" s="410"/>
      <c r="BI3" s="410"/>
      <c r="BJ3" s="410"/>
      <c r="BK3" s="410"/>
      <c r="BL3" s="410"/>
      <c r="BM3" s="410"/>
      <c r="BN3" s="410"/>
      <c r="BO3" s="410"/>
      <c r="BP3" s="410"/>
      <c r="BQ3" s="410"/>
      <c r="BR3" s="410"/>
      <c r="BS3" s="410"/>
      <c r="BT3" s="410"/>
      <c r="BU3" s="410"/>
      <c r="BV3" s="410"/>
      <c r="BW3" s="410"/>
      <c r="BX3" s="410"/>
      <c r="BY3" s="410"/>
      <c r="BZ3" s="410"/>
      <c r="CA3" s="410"/>
      <c r="CB3" s="410"/>
      <c r="CC3" s="410"/>
      <c r="CD3" s="410"/>
      <c r="CE3" s="410"/>
      <c r="CF3" s="410"/>
      <c r="CG3" s="410"/>
      <c r="CH3" s="410"/>
      <c r="CI3" s="410"/>
      <c r="CJ3" s="410"/>
      <c r="CK3" s="410"/>
      <c r="CL3" s="410"/>
      <c r="CM3" s="410"/>
      <c r="CN3" s="410"/>
      <c r="CO3" s="410"/>
      <c r="CP3" s="410"/>
      <c r="CQ3" s="410"/>
      <c r="CR3" s="410"/>
      <c r="CS3" s="410"/>
      <c r="CT3" s="410"/>
      <c r="CU3" s="410"/>
      <c r="CV3" s="410"/>
      <c r="CW3" s="410"/>
      <c r="CX3" s="410"/>
      <c r="CY3" s="410"/>
      <c r="CZ3" s="410"/>
      <c r="DA3" s="410"/>
      <c r="DB3" s="410"/>
      <c r="DC3" s="410"/>
      <c r="DD3" s="410"/>
      <c r="DE3" s="410"/>
      <c r="DF3" s="410"/>
      <c r="DG3" s="410"/>
      <c r="DH3" s="410"/>
      <c r="DI3" s="410"/>
      <c r="DJ3" s="410"/>
    </row>
    <row r="4" spans="1:114" ht="15">
      <c r="A4" s="410" t="s">
        <v>1267</v>
      </c>
      <c r="B4" s="411"/>
      <c r="C4" s="411"/>
      <c r="D4" s="411"/>
      <c r="E4" s="411"/>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411"/>
      <c r="AY4" s="411"/>
      <c r="AZ4" s="411"/>
      <c r="BA4" s="411"/>
      <c r="BB4" s="411"/>
      <c r="BC4" s="411"/>
      <c r="BD4" s="411"/>
      <c r="BE4" s="411"/>
      <c r="BF4" s="411"/>
      <c r="BG4" s="411"/>
      <c r="BH4" s="411"/>
      <c r="BI4" s="411"/>
      <c r="BJ4" s="411"/>
      <c r="BK4" s="411"/>
      <c r="BL4" s="411"/>
      <c r="BM4" s="411"/>
      <c r="BN4" s="411"/>
      <c r="BO4" s="411"/>
      <c r="BP4" s="411"/>
      <c r="BQ4" s="411"/>
      <c r="BR4" s="411"/>
      <c r="BS4" s="411"/>
      <c r="BT4" s="411"/>
      <c r="BU4" s="411"/>
      <c r="BV4" s="411"/>
      <c r="BW4" s="411"/>
      <c r="BX4" s="411"/>
      <c r="BY4" s="411"/>
      <c r="BZ4" s="411"/>
      <c r="CA4" s="411"/>
      <c r="CB4" s="411"/>
      <c r="CC4" s="411"/>
      <c r="CD4" s="411"/>
      <c r="CE4" s="411"/>
      <c r="CF4" s="411"/>
      <c r="CG4" s="411"/>
      <c r="CH4" s="411"/>
      <c r="CI4" s="411"/>
      <c r="CJ4" s="411"/>
      <c r="CK4" s="411"/>
      <c r="CL4" s="411"/>
      <c r="CM4" s="411"/>
      <c r="CN4" s="411"/>
      <c r="CO4" s="411"/>
      <c r="CP4" s="411"/>
      <c r="CQ4" s="411"/>
      <c r="CR4" s="411"/>
      <c r="CS4" s="411"/>
      <c r="CT4" s="411"/>
      <c r="CU4" s="411"/>
      <c r="CV4" s="411"/>
      <c r="CW4" s="411"/>
      <c r="CX4" s="411"/>
      <c r="CY4" s="411"/>
      <c r="CZ4" s="411"/>
      <c r="DA4" s="411"/>
      <c r="DB4" s="411"/>
      <c r="DC4" s="411"/>
      <c r="DD4" s="411"/>
      <c r="DE4" s="411"/>
      <c r="DF4" s="411"/>
      <c r="DG4" s="411"/>
      <c r="DH4" s="411"/>
      <c r="DI4" s="411"/>
      <c r="DJ4" s="411"/>
    </row>
    <row r="5" spans="1:114" s="1" customFormat="1" ht="12.75" customHeight="1">
      <c r="A5" s="410" t="s">
        <v>1305</v>
      </c>
      <c r="B5" s="411"/>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411"/>
      <c r="AJ5" s="411"/>
      <c r="AK5" s="411"/>
      <c r="AL5" s="411"/>
      <c r="AM5" s="411"/>
      <c r="AN5" s="411"/>
      <c r="AO5" s="411"/>
      <c r="AP5" s="411"/>
      <c r="AQ5" s="411"/>
      <c r="AR5" s="411"/>
      <c r="AS5" s="411"/>
      <c r="AT5" s="411"/>
      <c r="AU5" s="411"/>
      <c r="AV5" s="411"/>
      <c r="AW5" s="411"/>
      <c r="AX5" s="411"/>
      <c r="AY5" s="411"/>
      <c r="AZ5" s="411"/>
      <c r="BA5" s="411"/>
      <c r="BB5" s="411"/>
      <c r="BC5" s="411"/>
      <c r="BD5" s="411"/>
      <c r="BE5" s="411"/>
      <c r="BF5" s="411"/>
      <c r="BG5" s="411"/>
      <c r="BH5" s="411"/>
      <c r="BI5" s="411"/>
      <c r="BJ5" s="411"/>
      <c r="BK5" s="411"/>
      <c r="BL5" s="411"/>
      <c r="BM5" s="411"/>
      <c r="BN5" s="411"/>
      <c r="BO5" s="411"/>
      <c r="BP5" s="411"/>
      <c r="BQ5" s="411"/>
      <c r="BR5" s="411"/>
      <c r="BS5" s="411"/>
      <c r="BT5" s="411"/>
      <c r="BU5" s="411"/>
      <c r="BV5" s="411"/>
      <c r="BW5" s="411"/>
      <c r="BX5" s="411"/>
      <c r="BY5" s="411"/>
      <c r="BZ5" s="411"/>
      <c r="CA5" s="411"/>
      <c r="CB5" s="411"/>
      <c r="CC5" s="411"/>
      <c r="CD5" s="411"/>
      <c r="CE5" s="411"/>
      <c r="CF5" s="411"/>
      <c r="CG5" s="411"/>
      <c r="CH5" s="411"/>
      <c r="CI5" s="411"/>
      <c r="CJ5" s="411"/>
      <c r="CK5" s="411"/>
      <c r="CL5" s="411"/>
      <c r="CM5" s="411"/>
      <c r="CN5" s="411"/>
      <c r="CO5" s="411"/>
      <c r="CP5" s="411"/>
      <c r="CQ5" s="411"/>
      <c r="CR5" s="411"/>
      <c r="CS5" s="411"/>
      <c r="CT5" s="411"/>
      <c r="CU5" s="411"/>
      <c r="CV5" s="411"/>
      <c r="CW5" s="411"/>
      <c r="CX5" s="411"/>
      <c r="CY5" s="411"/>
      <c r="CZ5" s="411"/>
      <c r="DA5" s="411"/>
      <c r="DB5" s="411"/>
      <c r="DC5" s="411"/>
      <c r="DD5" s="411"/>
      <c r="DE5" s="411"/>
      <c r="DF5" s="411"/>
      <c r="DG5" s="411"/>
      <c r="DH5" s="411"/>
      <c r="DI5" s="411"/>
      <c r="DJ5" s="411"/>
    </row>
    <row r="6" spans="1:114" s="1" customFormat="1" ht="12.75" customHeight="1">
      <c r="A6" s="210"/>
      <c r="B6" s="210"/>
      <c r="C6" s="210"/>
      <c r="D6" s="210"/>
      <c r="E6" s="210"/>
      <c r="F6" s="210"/>
      <c r="G6" s="210"/>
      <c r="H6" s="210"/>
      <c r="I6" s="210"/>
      <c r="J6" s="210"/>
      <c r="K6" s="210"/>
      <c r="L6" s="210"/>
      <c r="M6" s="210"/>
      <c r="N6" s="210"/>
      <c r="O6" s="210"/>
      <c r="P6" s="210"/>
      <c r="Q6" s="210"/>
      <c r="R6" s="210"/>
      <c r="S6" s="210"/>
      <c r="T6" s="210"/>
      <c r="U6" s="210"/>
      <c r="V6" s="211"/>
      <c r="W6" s="210"/>
      <c r="X6" s="211"/>
      <c r="Y6" s="211"/>
      <c r="Z6" s="210"/>
      <c r="AA6" s="210"/>
      <c r="AB6" s="210"/>
      <c r="AC6" s="210"/>
      <c r="AD6" s="210"/>
      <c r="AE6" s="210"/>
      <c r="AF6" s="210"/>
      <c r="AG6" s="210"/>
      <c r="AH6" s="210"/>
      <c r="AI6" s="210"/>
      <c r="AJ6" s="210"/>
      <c r="AK6" s="210"/>
      <c r="AL6" s="210"/>
      <c r="AM6" s="212"/>
      <c r="AN6" s="210"/>
      <c r="AO6" s="210"/>
      <c r="AP6" s="210"/>
      <c r="AQ6" s="210"/>
      <c r="AR6" s="210"/>
      <c r="AS6" s="210"/>
      <c r="AT6" s="210"/>
      <c r="AU6" s="210"/>
      <c r="AV6" s="210"/>
      <c r="AW6" s="210"/>
      <c r="AX6" s="210"/>
      <c r="AY6" s="210"/>
      <c r="AZ6" s="213">
        <v>2013</v>
      </c>
      <c r="BA6" s="210"/>
      <c r="BB6" s="210"/>
      <c r="BC6" s="210"/>
      <c r="BD6" s="210"/>
      <c r="BE6" s="210"/>
      <c r="BF6" s="210"/>
      <c r="BG6" s="210"/>
      <c r="BH6" s="210"/>
      <c r="BI6" s="214"/>
      <c r="BJ6" s="214"/>
      <c r="BK6" s="214"/>
      <c r="BL6" s="214"/>
      <c r="BM6" s="214"/>
      <c r="BN6" s="214"/>
      <c r="BO6" s="214"/>
      <c r="BP6" s="214"/>
      <c r="BQ6" s="214"/>
      <c r="BR6" s="214"/>
      <c r="BS6" s="214"/>
      <c r="BT6" s="214"/>
      <c r="BU6" s="214"/>
      <c r="BV6" s="214"/>
      <c r="BW6" s="214"/>
      <c r="BX6" s="214"/>
      <c r="BY6" s="214"/>
      <c r="BZ6" s="210"/>
      <c r="CA6" s="214"/>
      <c r="CB6" s="214"/>
      <c r="CC6" s="214"/>
      <c r="CD6" s="214"/>
      <c r="CE6" s="214"/>
      <c r="CF6" s="214"/>
      <c r="CG6" s="214"/>
      <c r="CH6" s="214"/>
      <c r="CI6" s="214"/>
      <c r="CJ6" s="214"/>
      <c r="CK6" s="214"/>
      <c r="CL6" s="214"/>
      <c r="CM6" s="214"/>
      <c r="CN6" s="214"/>
      <c r="CO6" s="210"/>
      <c r="CP6" s="210"/>
      <c r="CQ6" s="210"/>
      <c r="CR6" s="210"/>
      <c r="CS6" s="210"/>
      <c r="CT6" s="210"/>
      <c r="CU6" s="210"/>
      <c r="CV6" s="210"/>
      <c r="CW6" s="210"/>
      <c r="CX6" s="210"/>
      <c r="CY6" s="210"/>
      <c r="CZ6" s="210"/>
      <c r="DA6" s="210"/>
      <c r="DB6" s="210"/>
      <c r="DC6" s="210"/>
      <c r="DD6" s="210"/>
      <c r="DE6" s="210"/>
      <c r="DF6" s="210"/>
      <c r="DG6" s="210"/>
      <c r="DH6" s="210"/>
      <c r="DI6" s="210"/>
      <c r="DJ6" s="210"/>
    </row>
    <row r="7" spans="1:114" s="1" customFormat="1" ht="12" customHeight="1">
      <c r="A7" s="4" t="s">
        <v>2</v>
      </c>
      <c r="B7" s="387" t="s">
        <v>1269</v>
      </c>
      <c r="C7" s="388"/>
      <c r="D7" s="388"/>
      <c r="E7" s="388"/>
      <c r="F7" s="388"/>
      <c r="G7" s="388"/>
      <c r="H7" s="388"/>
      <c r="I7" s="388"/>
      <c r="J7" s="388"/>
      <c r="K7" s="388"/>
      <c r="L7" s="388"/>
      <c r="M7" s="388"/>
      <c r="N7" s="388"/>
      <c r="O7" s="388"/>
      <c r="P7" s="388"/>
      <c r="Q7" s="388"/>
      <c r="R7" s="388"/>
      <c r="S7" s="388"/>
      <c r="T7" s="388"/>
      <c r="U7" s="388"/>
      <c r="V7" s="388"/>
      <c r="W7" s="389"/>
      <c r="X7" s="7"/>
      <c r="Y7" s="7"/>
      <c r="Z7" s="3"/>
      <c r="AA7" s="3"/>
      <c r="AB7" s="3"/>
      <c r="AC7" s="3"/>
      <c r="AD7" s="3"/>
      <c r="AE7" s="3"/>
      <c r="AF7" s="3"/>
      <c r="AG7" s="3"/>
      <c r="AH7" s="3"/>
      <c r="AI7" s="3"/>
      <c r="AJ7" s="3"/>
      <c r="AK7" s="3"/>
      <c r="AL7" s="3"/>
      <c r="AM7" s="215"/>
      <c r="AN7" s="3"/>
      <c r="AO7" s="3"/>
      <c r="AP7" s="3"/>
      <c r="AQ7" s="3"/>
      <c r="AR7" s="3"/>
      <c r="AS7" s="3"/>
      <c r="AT7" s="3"/>
      <c r="AU7" s="3"/>
      <c r="AV7" s="3"/>
      <c r="AW7" s="3"/>
      <c r="AX7" s="3"/>
      <c r="AY7" s="3"/>
      <c r="AZ7" s="216">
        <v>2014</v>
      </c>
      <c r="BA7" s="4"/>
      <c r="BB7" s="4"/>
      <c r="BC7" s="4"/>
      <c r="BD7" s="4"/>
      <c r="BE7" s="4"/>
      <c r="BF7" s="4"/>
      <c r="BG7" s="4"/>
      <c r="BH7" s="4"/>
      <c r="BI7" s="217"/>
      <c r="BJ7" s="217"/>
      <c r="BK7" s="217"/>
      <c r="BL7" s="217"/>
      <c r="BM7" s="217"/>
      <c r="BN7" s="217"/>
      <c r="BO7" s="217"/>
      <c r="BP7" s="217"/>
      <c r="BQ7" s="217"/>
      <c r="BR7" s="217"/>
      <c r="BS7" s="217"/>
      <c r="BT7" s="217"/>
      <c r="BU7" s="217"/>
      <c r="BV7" s="217"/>
      <c r="BW7" s="217"/>
      <c r="BX7" s="217"/>
      <c r="BY7" s="217"/>
      <c r="BZ7" s="5"/>
      <c r="CA7" s="217"/>
      <c r="CB7" s="217"/>
      <c r="CC7" s="217"/>
      <c r="CD7" s="217"/>
      <c r="CE7" s="217"/>
      <c r="CF7" s="217"/>
      <c r="CG7" s="217"/>
      <c r="CH7" s="217"/>
      <c r="CI7" s="217"/>
      <c r="CJ7" s="217"/>
      <c r="CK7" s="217"/>
      <c r="CL7" s="217"/>
      <c r="CM7" s="217"/>
      <c r="CN7" s="217"/>
      <c r="CO7" s="5"/>
      <c r="CP7" s="5"/>
      <c r="CQ7" s="5"/>
      <c r="CR7" s="5"/>
      <c r="CS7" s="5"/>
      <c r="CT7" s="5"/>
      <c r="CU7" s="5"/>
      <c r="CV7" s="5"/>
      <c r="CW7" s="5"/>
      <c r="CX7" s="5"/>
      <c r="CY7" s="5"/>
      <c r="CZ7" s="5"/>
      <c r="DA7" s="5"/>
      <c r="DB7" s="5"/>
      <c r="DC7" s="5"/>
      <c r="DD7" s="5"/>
      <c r="DE7" s="5"/>
      <c r="DF7" s="5"/>
      <c r="DG7" s="5"/>
      <c r="DH7" s="5"/>
      <c r="DI7" s="5"/>
      <c r="DJ7" s="6"/>
    </row>
    <row r="8" spans="1:114" s="1" customFormat="1" ht="12" customHeight="1">
      <c r="A8" s="5" t="s">
        <v>3</v>
      </c>
      <c r="B8" s="387" t="s">
        <v>1011</v>
      </c>
      <c r="C8" s="388"/>
      <c r="D8" s="388"/>
      <c r="E8" s="388"/>
      <c r="F8" s="388"/>
      <c r="G8" s="388"/>
      <c r="H8" s="388"/>
      <c r="I8" s="388"/>
      <c r="J8" s="388"/>
      <c r="K8" s="388"/>
      <c r="L8" s="388"/>
      <c r="M8" s="388"/>
      <c r="N8" s="388"/>
      <c r="O8" s="388"/>
      <c r="P8" s="388"/>
      <c r="Q8" s="388"/>
      <c r="R8" s="388"/>
      <c r="S8" s="388"/>
      <c r="T8" s="388"/>
      <c r="U8" s="388"/>
      <c r="V8" s="388"/>
      <c r="W8" s="389"/>
      <c r="X8" s="4"/>
      <c r="Y8" s="4"/>
      <c r="Z8" s="4"/>
      <c r="AA8" s="4"/>
      <c r="AB8" s="4"/>
      <c r="AC8" s="4"/>
      <c r="AD8" s="4"/>
      <c r="AE8" s="4"/>
      <c r="AF8" s="4"/>
      <c r="AG8" s="4"/>
      <c r="AH8" s="4"/>
      <c r="AI8" s="4"/>
      <c r="AJ8" s="4"/>
      <c r="AK8" s="4"/>
      <c r="AL8" s="4"/>
      <c r="AM8" s="218"/>
      <c r="AN8" s="4"/>
      <c r="AO8" s="4"/>
      <c r="AP8" s="4"/>
      <c r="AQ8" s="4"/>
      <c r="AR8" s="4"/>
      <c r="AS8" s="4"/>
      <c r="AT8" s="4"/>
      <c r="AU8" s="4"/>
      <c r="AV8" s="4"/>
      <c r="AW8" s="4"/>
      <c r="AX8" s="4"/>
      <c r="AY8" s="4"/>
      <c r="AZ8" s="219">
        <v>2015</v>
      </c>
      <c r="BA8" s="4"/>
      <c r="BB8" s="4"/>
      <c r="BC8" s="4"/>
      <c r="BD8" s="4"/>
      <c r="BE8" s="4"/>
      <c r="BF8" s="4"/>
      <c r="BG8" s="4"/>
      <c r="BH8" s="4"/>
      <c r="BI8" s="217"/>
      <c r="BJ8" s="217"/>
      <c r="BK8" s="217"/>
      <c r="BL8" s="217"/>
      <c r="BM8" s="217"/>
      <c r="BN8" s="217"/>
      <c r="BO8" s="217"/>
      <c r="BP8" s="217"/>
      <c r="BQ8" s="217"/>
      <c r="BR8" s="217"/>
      <c r="BS8" s="217"/>
      <c r="BT8" s="217"/>
      <c r="BU8" s="217"/>
      <c r="BV8" s="217"/>
      <c r="BW8" s="217"/>
      <c r="BX8" s="217"/>
      <c r="BY8" s="217"/>
      <c r="BZ8" s="5"/>
      <c r="CA8" s="217"/>
      <c r="CB8" s="217"/>
      <c r="CC8" s="217"/>
      <c r="CD8" s="217"/>
      <c r="CE8" s="217"/>
      <c r="CF8" s="217"/>
      <c r="CG8" s="217"/>
      <c r="CH8" s="217"/>
      <c r="CI8" s="217"/>
      <c r="CJ8" s="217"/>
      <c r="CK8" s="217"/>
      <c r="CL8" s="217"/>
      <c r="CM8" s="217"/>
      <c r="CN8" s="217"/>
      <c r="CO8" s="5"/>
      <c r="CP8" s="5"/>
      <c r="CQ8" s="5"/>
      <c r="CR8" s="5"/>
      <c r="CS8" s="5"/>
      <c r="CT8" s="5"/>
      <c r="CU8" s="5"/>
      <c r="CV8" s="5"/>
      <c r="CW8" s="5"/>
      <c r="CX8" s="5"/>
      <c r="CY8" s="5"/>
      <c r="CZ8" s="5"/>
      <c r="DA8" s="5"/>
      <c r="DB8" s="5"/>
      <c r="DC8" s="5"/>
      <c r="DD8" s="5"/>
      <c r="DE8" s="5"/>
      <c r="DF8" s="5"/>
      <c r="DG8" s="5"/>
      <c r="DH8" s="5"/>
      <c r="DI8" s="5"/>
      <c r="DJ8" s="6"/>
    </row>
    <row r="9" spans="1:114" s="1" customFormat="1" ht="12.75" customHeight="1">
      <c r="A9" s="4" t="s">
        <v>4</v>
      </c>
      <c r="B9" s="387" t="s">
        <v>1012</v>
      </c>
      <c r="C9" s="388"/>
      <c r="D9" s="388"/>
      <c r="E9" s="388"/>
      <c r="F9" s="388"/>
      <c r="G9" s="388"/>
      <c r="H9" s="388"/>
      <c r="I9" s="388"/>
      <c r="J9" s="388"/>
      <c r="K9" s="388"/>
      <c r="L9" s="388"/>
      <c r="M9" s="388"/>
      <c r="N9" s="388"/>
      <c r="O9" s="388"/>
      <c r="P9" s="388"/>
      <c r="Q9" s="388"/>
      <c r="R9" s="388"/>
      <c r="S9" s="388"/>
      <c r="T9" s="388"/>
      <c r="U9" s="388"/>
      <c r="V9" s="388"/>
      <c r="W9" s="389"/>
      <c r="X9" s="7"/>
      <c r="Y9" s="7"/>
      <c r="Z9" s="3"/>
      <c r="AA9" s="3"/>
      <c r="AB9" s="3"/>
      <c r="AC9" s="3"/>
      <c r="AD9" s="3"/>
      <c r="AE9" s="3"/>
      <c r="AF9" s="3"/>
      <c r="AG9" s="3"/>
      <c r="AH9" s="3"/>
      <c r="AI9" s="3"/>
      <c r="AJ9" s="3"/>
      <c r="AK9" s="3"/>
      <c r="AL9" s="3"/>
      <c r="AM9" s="215"/>
      <c r="AN9" s="3"/>
      <c r="AO9" s="3"/>
      <c r="AP9" s="3"/>
      <c r="AQ9" s="3"/>
      <c r="AR9" s="3"/>
      <c r="AS9" s="3"/>
      <c r="AT9" s="3"/>
      <c r="AU9" s="3"/>
      <c r="AV9" s="3"/>
      <c r="AW9" s="3"/>
      <c r="AX9" s="3"/>
      <c r="AY9" s="3"/>
      <c r="AZ9" s="3"/>
      <c r="BA9" s="7"/>
      <c r="BB9" s="7"/>
      <c r="BC9" s="4"/>
      <c r="BD9" s="4"/>
      <c r="BE9" s="4"/>
      <c r="BF9" s="4"/>
      <c r="BG9" s="4"/>
      <c r="BH9" s="4"/>
      <c r="BI9" s="220"/>
      <c r="BJ9" s="220"/>
      <c r="BK9" s="220"/>
      <c r="BL9" s="220"/>
      <c r="BM9" s="220"/>
      <c r="BN9" s="220"/>
      <c r="BO9" s="220"/>
      <c r="BP9" s="220"/>
      <c r="BQ9" s="220"/>
      <c r="BR9" s="220"/>
      <c r="BS9" s="220"/>
      <c r="BT9" s="220"/>
      <c r="BU9" s="220"/>
      <c r="BV9" s="220"/>
      <c r="BW9" s="220"/>
      <c r="BX9" s="220"/>
      <c r="BY9" s="221"/>
      <c r="BZ9" s="3"/>
      <c r="CA9" s="221"/>
      <c r="CB9" s="221"/>
      <c r="CC9" s="221"/>
      <c r="CD9" s="221"/>
      <c r="CE9" s="221"/>
      <c r="CF9" s="221"/>
      <c r="CG9" s="221"/>
      <c r="CH9" s="221"/>
      <c r="CI9" s="221"/>
      <c r="CJ9" s="221"/>
      <c r="CK9" s="221"/>
      <c r="CL9" s="221"/>
      <c r="CM9" s="221"/>
      <c r="CN9" s="221"/>
      <c r="CO9" s="3"/>
      <c r="CP9" s="3"/>
      <c r="CQ9" s="3"/>
      <c r="CR9" s="3"/>
      <c r="CS9" s="3"/>
      <c r="CT9" s="3"/>
      <c r="CU9" s="3"/>
      <c r="CV9" s="3"/>
      <c r="CW9" s="3"/>
      <c r="CX9" s="3"/>
      <c r="CY9" s="3"/>
      <c r="CZ9" s="3"/>
      <c r="DA9" s="3"/>
      <c r="DB9" s="3"/>
      <c r="DC9" s="3"/>
      <c r="DD9" s="3"/>
      <c r="DE9" s="3"/>
      <c r="DF9" s="3"/>
      <c r="DG9" s="3"/>
      <c r="DH9" s="3"/>
      <c r="DI9" s="3"/>
      <c r="DJ9" s="3"/>
    </row>
    <row r="10" spans="1:114" s="1" customFormat="1" ht="12.75" customHeight="1">
      <c r="A10" s="4" t="s">
        <v>5</v>
      </c>
      <c r="B10" s="387" t="s">
        <v>1013</v>
      </c>
      <c r="C10" s="388"/>
      <c r="D10" s="388"/>
      <c r="E10" s="388"/>
      <c r="F10" s="388"/>
      <c r="G10" s="388"/>
      <c r="H10" s="388"/>
      <c r="I10" s="388"/>
      <c r="J10" s="388"/>
      <c r="K10" s="388"/>
      <c r="L10" s="388"/>
      <c r="M10" s="388"/>
      <c r="N10" s="388"/>
      <c r="O10" s="388"/>
      <c r="P10" s="388"/>
      <c r="Q10" s="388"/>
      <c r="R10" s="388"/>
      <c r="S10" s="388"/>
      <c r="T10" s="388"/>
      <c r="U10" s="388"/>
      <c r="V10" s="388"/>
      <c r="W10" s="389"/>
      <c r="X10" s="7"/>
      <c r="Y10" s="7"/>
      <c r="Z10" s="3"/>
      <c r="AA10" s="3"/>
      <c r="AB10" s="3"/>
      <c r="AC10" s="3"/>
      <c r="AD10" s="3"/>
      <c r="AE10" s="3"/>
      <c r="AF10" s="3"/>
      <c r="AG10" s="3"/>
      <c r="AH10" s="3"/>
      <c r="AI10" s="3"/>
      <c r="AJ10" s="3"/>
      <c r="AK10" s="3"/>
      <c r="AL10" s="3"/>
      <c r="AM10" s="215"/>
      <c r="AN10" s="3"/>
      <c r="AO10" s="3"/>
      <c r="AP10" s="3"/>
      <c r="AQ10" s="3"/>
      <c r="AR10" s="3"/>
      <c r="AS10" s="3"/>
      <c r="AT10" s="3"/>
      <c r="AU10" s="3"/>
      <c r="AV10" s="3"/>
      <c r="AW10" s="3"/>
      <c r="AX10" s="3"/>
      <c r="AY10" s="3"/>
      <c r="AZ10" s="3"/>
      <c r="BA10" s="7"/>
      <c r="BB10" s="7"/>
      <c r="BC10" s="4"/>
      <c r="BD10" s="4"/>
      <c r="BE10" s="4"/>
      <c r="BF10" s="4"/>
      <c r="BG10" s="4"/>
      <c r="BH10" s="4"/>
      <c r="BI10" s="220"/>
      <c r="BJ10" s="220"/>
      <c r="BK10" s="220"/>
      <c r="BL10" s="220"/>
      <c r="BM10" s="220"/>
      <c r="BN10" s="220"/>
      <c r="BO10" s="220"/>
      <c r="BP10" s="220"/>
      <c r="BQ10" s="220"/>
      <c r="BR10" s="220"/>
      <c r="BS10" s="220"/>
      <c r="BT10" s="220"/>
      <c r="BU10" s="220"/>
      <c r="BV10" s="220"/>
      <c r="BW10" s="220"/>
      <c r="BX10" s="220"/>
      <c r="BY10" s="221"/>
      <c r="BZ10" s="3"/>
      <c r="CA10" s="221"/>
      <c r="CB10" s="221"/>
      <c r="CC10" s="221"/>
      <c r="CD10" s="221"/>
      <c r="CE10" s="221"/>
      <c r="CF10" s="221"/>
      <c r="CG10" s="221"/>
      <c r="CH10" s="221"/>
      <c r="CI10" s="221"/>
      <c r="CJ10" s="221"/>
      <c r="CK10" s="221"/>
      <c r="CL10" s="221"/>
      <c r="CM10" s="221"/>
      <c r="CN10" s="221"/>
      <c r="CO10" s="3"/>
      <c r="CP10" s="3"/>
      <c r="CQ10" s="3"/>
      <c r="CR10" s="3"/>
      <c r="CS10" s="3"/>
      <c r="CT10" s="3"/>
      <c r="CU10" s="3"/>
      <c r="CV10" s="3"/>
      <c r="CW10" s="3"/>
      <c r="CX10" s="3"/>
      <c r="CY10" s="3"/>
      <c r="CZ10" s="3"/>
      <c r="DA10" s="3"/>
      <c r="DB10" s="3"/>
      <c r="DC10" s="3"/>
      <c r="DD10" s="3"/>
      <c r="DE10" s="3"/>
      <c r="DF10" s="3"/>
      <c r="DG10" s="3"/>
      <c r="DH10" s="3"/>
      <c r="DI10" s="3"/>
      <c r="DJ10" s="3"/>
    </row>
    <row r="11" spans="1:114" s="1" customFormat="1" ht="23.25" customHeight="1" thickBot="1">
      <c r="A11" s="4"/>
      <c r="B11" s="4"/>
      <c r="C11" s="4"/>
      <c r="D11" s="4"/>
      <c r="E11" s="4"/>
      <c r="F11" s="4"/>
      <c r="G11" s="4"/>
      <c r="H11" s="4"/>
      <c r="I11" s="4"/>
      <c r="J11" s="4"/>
      <c r="K11" s="4"/>
      <c r="L11" s="4"/>
      <c r="M11" s="4"/>
      <c r="N11" s="4"/>
      <c r="O11" s="4"/>
      <c r="P11" s="4"/>
      <c r="Q11" s="4"/>
      <c r="R11" s="4"/>
      <c r="S11" s="4"/>
      <c r="T11" s="4"/>
      <c r="U11" s="4"/>
      <c r="V11" s="7"/>
      <c r="W11" s="3"/>
      <c r="X11" s="7"/>
      <c r="Y11" s="7"/>
      <c r="Z11" s="3"/>
      <c r="AA11" s="3"/>
      <c r="AB11" s="3"/>
      <c r="AC11" s="3"/>
      <c r="AD11" s="3"/>
      <c r="AE11" s="3"/>
      <c r="AF11" s="3"/>
      <c r="AG11" s="3"/>
      <c r="AH11" s="3"/>
      <c r="AI11" s="3"/>
      <c r="AJ11" s="3"/>
      <c r="AK11" s="3"/>
      <c r="AL11" s="3"/>
      <c r="AM11" s="215"/>
      <c r="AN11" s="3"/>
      <c r="AO11" s="3"/>
      <c r="AP11" s="3"/>
      <c r="AQ11" s="3"/>
      <c r="AR11" s="3"/>
      <c r="AS11" s="3"/>
      <c r="AT11" s="3"/>
      <c r="AU11" s="3"/>
      <c r="AV11" s="3"/>
      <c r="AW11" s="3"/>
      <c r="AX11" s="3"/>
      <c r="AY11" s="3"/>
      <c r="AZ11" s="222">
        <v>2015</v>
      </c>
      <c r="BA11" s="7"/>
      <c r="BB11" s="7"/>
      <c r="BC11" s="4"/>
      <c r="BD11" s="4"/>
      <c r="BE11" s="4"/>
      <c r="BF11" s="4"/>
      <c r="BG11" s="4"/>
      <c r="BH11" s="4"/>
      <c r="BI11" s="223"/>
      <c r="BJ11" s="223"/>
      <c r="BK11" s="223"/>
      <c r="BL11" s="223"/>
      <c r="BM11" s="223"/>
      <c r="BN11" s="223"/>
      <c r="BO11" s="223"/>
      <c r="BP11" s="223"/>
      <c r="BQ11" s="223"/>
      <c r="BR11" s="223"/>
      <c r="BS11" s="223"/>
      <c r="BT11" s="223"/>
      <c r="BU11" s="223"/>
      <c r="BV11" s="223"/>
      <c r="BW11" s="223"/>
      <c r="BX11" s="223"/>
      <c r="BY11" s="257"/>
      <c r="BZ11" s="10"/>
      <c r="CA11" s="224"/>
      <c r="CB11" s="224"/>
      <c r="CC11" s="224"/>
      <c r="CD11" s="224"/>
      <c r="CE11" s="224"/>
      <c r="CF11" s="224"/>
      <c r="CG11" s="224"/>
      <c r="CH11" s="224"/>
      <c r="CI11" s="224"/>
      <c r="CJ11" s="224"/>
      <c r="CK11" s="224"/>
      <c r="CL11" s="224"/>
      <c r="CM11" s="224"/>
      <c r="CN11" s="224"/>
      <c r="CO11" s="11"/>
      <c r="CP11" s="11"/>
      <c r="CQ11" s="3"/>
      <c r="CR11" s="3"/>
      <c r="CS11" s="3"/>
      <c r="CT11" s="3"/>
      <c r="CU11" s="3"/>
      <c r="CV11" s="3"/>
      <c r="CW11" s="3"/>
      <c r="CX11" s="3"/>
      <c r="CY11" s="3"/>
      <c r="CZ11" s="3"/>
      <c r="DA11" s="3"/>
      <c r="DB11" s="3"/>
      <c r="DC11" s="3"/>
      <c r="DD11" s="3"/>
      <c r="DE11" s="3"/>
      <c r="DF11" s="3"/>
      <c r="DG11" s="3"/>
      <c r="DH11" s="3"/>
      <c r="DI11" s="3"/>
      <c r="DJ11" s="3"/>
    </row>
    <row r="12" spans="1:116" s="1" customFormat="1" ht="132">
      <c r="A12" s="132" t="s">
        <v>6</v>
      </c>
      <c r="B12" s="133" t="s">
        <v>7</v>
      </c>
      <c r="C12" s="134" t="s">
        <v>8</v>
      </c>
      <c r="D12" s="135" t="s">
        <v>9</v>
      </c>
      <c r="E12" s="136" t="s">
        <v>10</v>
      </c>
      <c r="F12" s="136" t="s">
        <v>11</v>
      </c>
      <c r="G12" s="137" t="s">
        <v>12</v>
      </c>
      <c r="H12" s="137" t="s">
        <v>13</v>
      </c>
      <c r="I12" s="136" t="s">
        <v>14</v>
      </c>
      <c r="J12" s="136" t="s">
        <v>15</v>
      </c>
      <c r="K12" s="137" t="s">
        <v>16</v>
      </c>
      <c r="L12" s="137" t="s">
        <v>17</v>
      </c>
      <c r="M12" s="136" t="s">
        <v>18</v>
      </c>
      <c r="N12" s="136" t="s">
        <v>19</v>
      </c>
      <c r="O12" s="137" t="s">
        <v>20</v>
      </c>
      <c r="P12" s="137" t="s">
        <v>21</v>
      </c>
      <c r="Q12" s="136" t="s">
        <v>22</v>
      </c>
      <c r="R12" s="136" t="s">
        <v>23</v>
      </c>
      <c r="S12" s="137" t="s">
        <v>24</v>
      </c>
      <c r="T12" s="137" t="s">
        <v>25</v>
      </c>
      <c r="U12" s="136" t="s">
        <v>26</v>
      </c>
      <c r="V12" s="138" t="s">
        <v>27</v>
      </c>
      <c r="W12" s="138" t="s">
        <v>28</v>
      </c>
      <c r="X12" s="139" t="s">
        <v>29</v>
      </c>
      <c r="Y12" s="134" t="s">
        <v>30</v>
      </c>
      <c r="Z12" s="135" t="s">
        <v>31</v>
      </c>
      <c r="AA12" s="136" t="s">
        <v>32</v>
      </c>
      <c r="AB12" s="136" t="s">
        <v>33</v>
      </c>
      <c r="AC12" s="137" t="s">
        <v>34</v>
      </c>
      <c r="AD12" s="137" t="s">
        <v>35</v>
      </c>
      <c r="AE12" s="137" t="s">
        <v>36</v>
      </c>
      <c r="AF12" s="137" t="s">
        <v>37</v>
      </c>
      <c r="AG12" s="136" t="s">
        <v>38</v>
      </c>
      <c r="AH12" s="136" t="s">
        <v>39</v>
      </c>
      <c r="AI12" s="137" t="s">
        <v>40</v>
      </c>
      <c r="AJ12" s="137" t="s">
        <v>41</v>
      </c>
      <c r="AK12" s="137" t="s">
        <v>42</v>
      </c>
      <c r="AL12" s="137" t="s">
        <v>43</v>
      </c>
      <c r="AM12" s="225" t="s">
        <v>44</v>
      </c>
      <c r="AN12" s="136" t="s">
        <v>45</v>
      </c>
      <c r="AO12" s="137" t="s">
        <v>46</v>
      </c>
      <c r="AP12" s="137" t="s">
        <v>47</v>
      </c>
      <c r="AQ12" s="137" t="s">
        <v>48</v>
      </c>
      <c r="AR12" s="137" t="s">
        <v>49</v>
      </c>
      <c r="AS12" s="136" t="s">
        <v>50</v>
      </c>
      <c r="AT12" s="136" t="s">
        <v>51</v>
      </c>
      <c r="AU12" s="137" t="s">
        <v>52</v>
      </c>
      <c r="AV12" s="137" t="s">
        <v>53</v>
      </c>
      <c r="AW12" s="137" t="s">
        <v>54</v>
      </c>
      <c r="AX12" s="137" t="s">
        <v>55</v>
      </c>
      <c r="AY12" s="136" t="s">
        <v>56</v>
      </c>
      <c r="AZ12" s="226" t="s">
        <v>57</v>
      </c>
      <c r="BA12" s="139" t="s">
        <v>58</v>
      </c>
      <c r="BB12" s="139" t="s">
        <v>59</v>
      </c>
      <c r="BC12" s="137" t="s">
        <v>60</v>
      </c>
      <c r="BD12" s="137" t="s">
        <v>61</v>
      </c>
      <c r="BE12" s="137" t="s">
        <v>62</v>
      </c>
      <c r="BF12" s="137" t="s">
        <v>63</v>
      </c>
      <c r="BG12" s="137" t="s">
        <v>64</v>
      </c>
      <c r="BH12" s="137" t="s">
        <v>65</v>
      </c>
      <c r="BI12" s="227" t="s">
        <v>66</v>
      </c>
      <c r="BJ12" s="228" t="s">
        <v>67</v>
      </c>
      <c r="BK12" s="229" t="s">
        <v>68</v>
      </c>
      <c r="BL12" s="230" t="s">
        <v>69</v>
      </c>
      <c r="BM12" s="229" t="s">
        <v>70</v>
      </c>
      <c r="BN12" s="230" t="s">
        <v>71</v>
      </c>
      <c r="BO12" s="229" t="s">
        <v>72</v>
      </c>
      <c r="BP12" s="230" t="s">
        <v>73</v>
      </c>
      <c r="BQ12" s="229" t="s">
        <v>74</v>
      </c>
      <c r="BR12" s="230" t="s">
        <v>75</v>
      </c>
      <c r="BS12" s="229" t="s">
        <v>76</v>
      </c>
      <c r="BT12" s="230" t="s">
        <v>77</v>
      </c>
      <c r="BU12" s="227" t="s">
        <v>78</v>
      </c>
      <c r="BV12" s="228" t="s">
        <v>79</v>
      </c>
      <c r="BW12" s="229" t="s">
        <v>80</v>
      </c>
      <c r="BX12" s="230" t="s">
        <v>81</v>
      </c>
      <c r="BY12" s="231" t="s">
        <v>82</v>
      </c>
      <c r="BZ12" s="232" t="s">
        <v>83</v>
      </c>
      <c r="CA12" s="227" t="s">
        <v>84</v>
      </c>
      <c r="CB12" s="228" t="s">
        <v>85</v>
      </c>
      <c r="CC12" s="227" t="s">
        <v>86</v>
      </c>
      <c r="CD12" s="228" t="s">
        <v>87</v>
      </c>
      <c r="CE12" s="227" t="s">
        <v>88</v>
      </c>
      <c r="CF12" s="228" t="s">
        <v>89</v>
      </c>
      <c r="CG12" s="227" t="s">
        <v>90</v>
      </c>
      <c r="CH12" s="228" t="s">
        <v>91</v>
      </c>
      <c r="CI12" s="227" t="s">
        <v>92</v>
      </c>
      <c r="CJ12" s="228" t="s">
        <v>93</v>
      </c>
      <c r="CK12" s="227" t="s">
        <v>94</v>
      </c>
      <c r="CL12" s="228" t="s">
        <v>95</v>
      </c>
      <c r="CM12" s="227" t="s">
        <v>96</v>
      </c>
      <c r="CN12" s="228" t="s">
        <v>97</v>
      </c>
      <c r="CO12" s="231" t="s">
        <v>98</v>
      </c>
      <c r="CP12" s="232" t="s">
        <v>99</v>
      </c>
      <c r="CQ12" s="227" t="s">
        <v>100</v>
      </c>
      <c r="CR12" s="228" t="s">
        <v>101</v>
      </c>
      <c r="CS12" s="227" t="s">
        <v>102</v>
      </c>
      <c r="CT12" s="228" t="s">
        <v>103</v>
      </c>
      <c r="CU12" s="227" t="s">
        <v>104</v>
      </c>
      <c r="CV12" s="228" t="s">
        <v>105</v>
      </c>
      <c r="CW12" s="227" t="s">
        <v>106</v>
      </c>
      <c r="CX12" s="228" t="s">
        <v>107</v>
      </c>
      <c r="CY12" s="227" t="s">
        <v>108</v>
      </c>
      <c r="CZ12" s="228" t="s">
        <v>109</v>
      </c>
      <c r="DA12" s="227" t="s">
        <v>110</v>
      </c>
      <c r="DB12" s="228" t="s">
        <v>111</v>
      </c>
      <c r="DC12" s="227" t="s">
        <v>112</v>
      </c>
      <c r="DD12" s="228" t="s">
        <v>113</v>
      </c>
      <c r="DE12" s="231" t="s">
        <v>114</v>
      </c>
      <c r="DF12" s="232" t="s">
        <v>115</v>
      </c>
      <c r="DG12" s="233" t="s">
        <v>116</v>
      </c>
      <c r="DH12" s="233" t="s">
        <v>117</v>
      </c>
      <c r="DI12" s="233" t="s">
        <v>118</v>
      </c>
      <c r="DJ12" s="234" t="s">
        <v>119</v>
      </c>
      <c r="DK12" s="234" t="s">
        <v>120</v>
      </c>
      <c r="DL12" s="235" t="s">
        <v>121</v>
      </c>
    </row>
    <row r="13" spans="1:116" ht="93.75" customHeight="1">
      <c r="A13" s="258" t="s">
        <v>1014</v>
      </c>
      <c r="B13" s="183" t="s">
        <v>1015</v>
      </c>
      <c r="C13" s="183" t="s">
        <v>978</v>
      </c>
      <c r="D13" s="35">
        <v>100</v>
      </c>
      <c r="E13" s="35">
        <v>100</v>
      </c>
      <c r="F13" s="35">
        <v>25</v>
      </c>
      <c r="G13" s="152"/>
      <c r="H13" s="152"/>
      <c r="I13" s="35"/>
      <c r="J13" s="35">
        <v>25</v>
      </c>
      <c r="K13" s="152"/>
      <c r="L13" s="152"/>
      <c r="M13" s="35"/>
      <c r="N13" s="35">
        <v>25</v>
      </c>
      <c r="O13" s="152"/>
      <c r="P13" s="152"/>
      <c r="Q13" s="152"/>
      <c r="R13" s="35">
        <v>25</v>
      </c>
      <c r="S13" s="152"/>
      <c r="T13" s="152"/>
      <c r="U13" s="152"/>
      <c r="V13" s="243" t="s">
        <v>1016</v>
      </c>
      <c r="W13" s="259" t="s">
        <v>1017</v>
      </c>
      <c r="X13" s="243" t="s">
        <v>1018</v>
      </c>
      <c r="Y13" s="243" t="s">
        <v>978</v>
      </c>
      <c r="Z13" s="244">
        <v>0</v>
      </c>
      <c r="AA13" s="244">
        <v>1</v>
      </c>
      <c r="AB13" s="244"/>
      <c r="AC13" s="244"/>
      <c r="AD13" s="244"/>
      <c r="AE13" s="244"/>
      <c r="AF13" s="244"/>
      <c r="AG13" s="244"/>
      <c r="AH13" s="204">
        <v>1</v>
      </c>
      <c r="AI13" s="204">
        <v>0</v>
      </c>
      <c r="AJ13" s="204">
        <v>0</v>
      </c>
      <c r="AK13" s="204">
        <v>1</v>
      </c>
      <c r="AL13" s="204">
        <v>0</v>
      </c>
      <c r="AM13" s="241">
        <f>(AZ13/AH13)</f>
        <v>1</v>
      </c>
      <c r="AN13" s="204">
        <v>1</v>
      </c>
      <c r="AO13" s="204"/>
      <c r="AP13" s="204"/>
      <c r="AQ13" s="204"/>
      <c r="AR13" s="204"/>
      <c r="AS13" s="204"/>
      <c r="AT13" s="204"/>
      <c r="AU13" s="204"/>
      <c r="AV13" s="204"/>
      <c r="AW13" s="204"/>
      <c r="AX13" s="204"/>
      <c r="AY13" s="204"/>
      <c r="AZ13" s="152">
        <f aca="true" t="shared" si="0" ref="AZ13:AZ26">SUM(AI13:AL13)</f>
        <v>1</v>
      </c>
      <c r="BA13" s="152"/>
      <c r="BB13" s="152"/>
      <c r="BC13" s="152"/>
      <c r="BD13" s="152"/>
      <c r="BE13" s="152"/>
      <c r="BF13" s="152"/>
      <c r="BG13" s="152"/>
      <c r="BH13" s="152"/>
      <c r="BI13" s="186"/>
      <c r="BJ13" s="186"/>
      <c r="BK13" s="186"/>
      <c r="BL13" s="186"/>
      <c r="BM13" s="186"/>
      <c r="BN13" s="186"/>
      <c r="BO13" s="186"/>
      <c r="BP13" s="186"/>
      <c r="BQ13" s="186"/>
      <c r="BR13" s="186"/>
      <c r="BS13" s="186"/>
      <c r="BT13" s="186"/>
      <c r="BU13" s="186"/>
      <c r="BV13" s="186"/>
      <c r="BW13" s="186"/>
      <c r="BX13" s="186"/>
      <c r="BY13" s="186"/>
      <c r="BZ13" s="152"/>
      <c r="CA13" s="186"/>
      <c r="CB13" s="186"/>
      <c r="CC13" s="186"/>
      <c r="CD13" s="186"/>
      <c r="CE13" s="186"/>
      <c r="CF13" s="186"/>
      <c r="CG13" s="186"/>
      <c r="CH13" s="186"/>
      <c r="CI13" s="186"/>
      <c r="CJ13" s="186"/>
      <c r="CK13" s="186"/>
      <c r="CL13" s="186"/>
      <c r="CM13" s="186"/>
      <c r="CN13" s="186"/>
      <c r="CO13" s="152"/>
      <c r="CP13" s="152"/>
      <c r="CQ13" s="152"/>
      <c r="CR13" s="152"/>
      <c r="CS13" s="152"/>
      <c r="CT13" s="152"/>
      <c r="CU13" s="152"/>
      <c r="CV13" s="152"/>
      <c r="CW13" s="152"/>
      <c r="CX13" s="152"/>
      <c r="CY13" s="152"/>
      <c r="CZ13" s="152"/>
      <c r="DA13" s="152"/>
      <c r="DB13" s="152"/>
      <c r="DC13" s="152"/>
      <c r="DD13" s="152"/>
      <c r="DE13" s="152"/>
      <c r="DF13" s="152"/>
      <c r="DG13" s="81"/>
      <c r="DH13" s="101"/>
      <c r="DI13" s="101"/>
      <c r="DJ13" s="152"/>
      <c r="DK13" s="152"/>
      <c r="DL13" s="152"/>
    </row>
    <row r="14" spans="1:116" ht="132">
      <c r="A14" s="258" t="s">
        <v>1014</v>
      </c>
      <c r="B14" s="183" t="s">
        <v>1015</v>
      </c>
      <c r="C14" s="183" t="s">
        <v>978</v>
      </c>
      <c r="D14" s="35">
        <v>100</v>
      </c>
      <c r="E14" s="35">
        <v>100</v>
      </c>
      <c r="F14" s="35">
        <v>25</v>
      </c>
      <c r="G14" s="152"/>
      <c r="H14" s="152"/>
      <c r="I14" s="35"/>
      <c r="J14" s="35">
        <v>25</v>
      </c>
      <c r="K14" s="152"/>
      <c r="L14" s="152"/>
      <c r="M14" s="35"/>
      <c r="N14" s="35">
        <v>25</v>
      </c>
      <c r="O14" s="152"/>
      <c r="P14" s="152"/>
      <c r="Q14" s="152"/>
      <c r="R14" s="35">
        <v>25</v>
      </c>
      <c r="S14" s="152"/>
      <c r="T14" s="152"/>
      <c r="U14" s="152"/>
      <c r="V14" s="156" t="s">
        <v>1019</v>
      </c>
      <c r="W14" s="259" t="s">
        <v>1020</v>
      </c>
      <c r="X14" s="243" t="s">
        <v>1018</v>
      </c>
      <c r="Y14" s="243" t="s">
        <v>1021</v>
      </c>
      <c r="Z14" s="244">
        <v>0</v>
      </c>
      <c r="AA14" s="244">
        <v>1</v>
      </c>
      <c r="AB14" s="244"/>
      <c r="AC14" s="244"/>
      <c r="AD14" s="244"/>
      <c r="AE14" s="244"/>
      <c r="AF14" s="244"/>
      <c r="AG14" s="244"/>
      <c r="AH14" s="204">
        <v>1</v>
      </c>
      <c r="AI14" s="204">
        <v>0</v>
      </c>
      <c r="AJ14" s="204">
        <v>1</v>
      </c>
      <c r="AK14" s="204">
        <v>0</v>
      </c>
      <c r="AL14" s="204">
        <v>0</v>
      </c>
      <c r="AM14" s="241">
        <f>(AZ14/AH14)</f>
        <v>1</v>
      </c>
      <c r="AN14" s="204">
        <v>1</v>
      </c>
      <c r="AO14" s="204"/>
      <c r="AP14" s="204"/>
      <c r="AQ14" s="204"/>
      <c r="AR14" s="204"/>
      <c r="AS14" s="204"/>
      <c r="AT14" s="204"/>
      <c r="AU14" s="204"/>
      <c r="AV14" s="204"/>
      <c r="AW14" s="204"/>
      <c r="AX14" s="204"/>
      <c r="AY14" s="204"/>
      <c r="AZ14" s="152">
        <f t="shared" si="0"/>
        <v>1</v>
      </c>
      <c r="BA14" s="152"/>
      <c r="BB14" s="152"/>
      <c r="BC14" s="152"/>
      <c r="BD14" s="152"/>
      <c r="BE14" s="152"/>
      <c r="BF14" s="152"/>
      <c r="BG14" s="152"/>
      <c r="BH14" s="152"/>
      <c r="BI14" s="186"/>
      <c r="BJ14" s="186"/>
      <c r="BK14" s="186"/>
      <c r="BL14" s="186"/>
      <c r="BM14" s="186"/>
      <c r="BN14" s="186"/>
      <c r="BO14" s="186"/>
      <c r="BP14" s="186"/>
      <c r="BQ14" s="186"/>
      <c r="BR14" s="186"/>
      <c r="BS14" s="186"/>
      <c r="BT14" s="186"/>
      <c r="BU14" s="186"/>
      <c r="BV14" s="186"/>
      <c r="BW14" s="186"/>
      <c r="BX14" s="186"/>
      <c r="BY14" s="186"/>
      <c r="BZ14" s="152"/>
      <c r="CA14" s="186"/>
      <c r="CB14" s="186"/>
      <c r="CC14" s="186"/>
      <c r="CD14" s="186"/>
      <c r="CE14" s="186"/>
      <c r="CF14" s="186"/>
      <c r="CG14" s="186"/>
      <c r="CH14" s="186"/>
      <c r="CI14" s="186"/>
      <c r="CJ14" s="186"/>
      <c r="CK14" s="186"/>
      <c r="CL14" s="186"/>
      <c r="CM14" s="186"/>
      <c r="CN14" s="186"/>
      <c r="CO14" s="152"/>
      <c r="CP14" s="152"/>
      <c r="CQ14" s="152"/>
      <c r="CR14" s="152"/>
      <c r="CS14" s="152"/>
      <c r="CT14" s="152"/>
      <c r="CU14" s="152"/>
      <c r="CV14" s="152"/>
      <c r="CW14" s="152"/>
      <c r="CX14" s="152"/>
      <c r="CY14" s="152"/>
      <c r="CZ14" s="152"/>
      <c r="DA14" s="152"/>
      <c r="DB14" s="152"/>
      <c r="DC14" s="152"/>
      <c r="DD14" s="152"/>
      <c r="DE14" s="152"/>
      <c r="DF14" s="152"/>
      <c r="DG14" s="81"/>
      <c r="DH14" s="101"/>
      <c r="DI14" s="101"/>
      <c r="DJ14" s="152"/>
      <c r="DK14" s="152"/>
      <c r="DL14" s="152"/>
    </row>
    <row r="15" spans="1:116" ht="132">
      <c r="A15" s="258" t="s">
        <v>1014</v>
      </c>
      <c r="B15" s="183" t="s">
        <v>1015</v>
      </c>
      <c r="C15" s="183" t="s">
        <v>978</v>
      </c>
      <c r="D15" s="35">
        <v>100</v>
      </c>
      <c r="E15" s="35">
        <v>100</v>
      </c>
      <c r="F15" s="35">
        <v>25</v>
      </c>
      <c r="G15" s="152"/>
      <c r="H15" s="152"/>
      <c r="I15" s="35"/>
      <c r="J15" s="35">
        <v>25</v>
      </c>
      <c r="K15" s="152"/>
      <c r="L15" s="152"/>
      <c r="M15" s="35"/>
      <c r="N15" s="35">
        <v>25</v>
      </c>
      <c r="O15" s="152"/>
      <c r="P15" s="152"/>
      <c r="Q15" s="152"/>
      <c r="R15" s="35">
        <v>25</v>
      </c>
      <c r="S15" s="152"/>
      <c r="T15" s="152"/>
      <c r="U15" s="152"/>
      <c r="V15" s="156" t="s">
        <v>1019</v>
      </c>
      <c r="W15" s="259" t="s">
        <v>1022</v>
      </c>
      <c r="X15" s="243" t="s">
        <v>1023</v>
      </c>
      <c r="Y15" s="243" t="s">
        <v>978</v>
      </c>
      <c r="Z15" s="244">
        <v>0</v>
      </c>
      <c r="AA15" s="244">
        <v>1</v>
      </c>
      <c r="AB15" s="244"/>
      <c r="AC15" s="244"/>
      <c r="AD15" s="244"/>
      <c r="AE15" s="244"/>
      <c r="AF15" s="244"/>
      <c r="AG15" s="244"/>
      <c r="AH15" s="204">
        <v>0</v>
      </c>
      <c r="AI15" s="204">
        <v>0</v>
      </c>
      <c r="AJ15" s="204">
        <v>0</v>
      </c>
      <c r="AK15" s="204">
        <v>0</v>
      </c>
      <c r="AL15" s="204">
        <v>0</v>
      </c>
      <c r="AM15" s="241">
        <v>0</v>
      </c>
      <c r="AN15" s="204">
        <v>0.35</v>
      </c>
      <c r="AO15" s="204"/>
      <c r="AP15" s="204"/>
      <c r="AQ15" s="204"/>
      <c r="AR15" s="204"/>
      <c r="AS15" s="204"/>
      <c r="AT15" s="204"/>
      <c r="AU15" s="204"/>
      <c r="AV15" s="204"/>
      <c r="AW15" s="204"/>
      <c r="AX15" s="204"/>
      <c r="AY15" s="204"/>
      <c r="AZ15" s="152">
        <f t="shared" si="0"/>
        <v>0</v>
      </c>
      <c r="BA15" s="152"/>
      <c r="BB15" s="152"/>
      <c r="BC15" s="152"/>
      <c r="BD15" s="152"/>
      <c r="BE15" s="152"/>
      <c r="BF15" s="152"/>
      <c r="BG15" s="152"/>
      <c r="BH15" s="152"/>
      <c r="BI15" s="186">
        <v>30000000</v>
      </c>
      <c r="BJ15" s="186">
        <v>21500000</v>
      </c>
      <c r="BK15" s="186"/>
      <c r="BL15" s="186"/>
      <c r="BM15" s="186"/>
      <c r="BN15" s="186"/>
      <c r="BO15" s="186"/>
      <c r="BP15" s="186"/>
      <c r="BQ15" s="186"/>
      <c r="BR15" s="186"/>
      <c r="BS15" s="186"/>
      <c r="BT15" s="186"/>
      <c r="BU15" s="186"/>
      <c r="BV15" s="186"/>
      <c r="BW15" s="186"/>
      <c r="BX15" s="186"/>
      <c r="BY15" s="186"/>
      <c r="BZ15" s="152"/>
      <c r="CA15" s="186"/>
      <c r="CB15" s="186"/>
      <c r="CC15" s="186">
        <v>30000000</v>
      </c>
      <c r="CD15" s="186"/>
      <c r="CE15" s="186"/>
      <c r="CF15" s="186"/>
      <c r="CG15" s="186"/>
      <c r="CH15" s="186"/>
      <c r="CI15" s="186"/>
      <c r="CJ15" s="186"/>
      <c r="CK15" s="186"/>
      <c r="CL15" s="186"/>
      <c r="CM15" s="186"/>
      <c r="CN15" s="186"/>
      <c r="CO15" s="152"/>
      <c r="CP15" s="152"/>
      <c r="CQ15" s="152"/>
      <c r="CR15" s="152"/>
      <c r="CS15" s="152"/>
      <c r="CT15" s="152"/>
      <c r="CU15" s="152"/>
      <c r="CV15" s="152"/>
      <c r="CW15" s="152"/>
      <c r="CX15" s="152"/>
      <c r="CY15" s="152"/>
      <c r="CZ15" s="152"/>
      <c r="DA15" s="152"/>
      <c r="DB15" s="152"/>
      <c r="DC15" s="152"/>
      <c r="DD15" s="152"/>
      <c r="DE15" s="152"/>
      <c r="DF15" s="152"/>
      <c r="DG15" s="81"/>
      <c r="DH15" s="101"/>
      <c r="DI15" s="101"/>
      <c r="DJ15" s="152"/>
      <c r="DK15" s="152"/>
      <c r="DL15" s="152"/>
    </row>
    <row r="16" spans="1:116" ht="132">
      <c r="A16" s="258" t="s">
        <v>1014</v>
      </c>
      <c r="B16" s="183" t="s">
        <v>1015</v>
      </c>
      <c r="C16" s="183" t="s">
        <v>978</v>
      </c>
      <c r="D16" s="35">
        <v>100</v>
      </c>
      <c r="E16" s="35">
        <v>100</v>
      </c>
      <c r="F16" s="35">
        <v>25</v>
      </c>
      <c r="G16" s="152"/>
      <c r="H16" s="152"/>
      <c r="I16" s="35"/>
      <c r="J16" s="35">
        <v>25</v>
      </c>
      <c r="K16" s="152"/>
      <c r="L16" s="152"/>
      <c r="M16" s="35"/>
      <c r="N16" s="35">
        <v>25</v>
      </c>
      <c r="O16" s="152"/>
      <c r="P16" s="152"/>
      <c r="Q16" s="152"/>
      <c r="R16" s="35">
        <v>25</v>
      </c>
      <c r="S16" s="152"/>
      <c r="T16" s="152"/>
      <c r="U16" s="152"/>
      <c r="V16" s="156" t="s">
        <v>1019</v>
      </c>
      <c r="W16" s="259" t="s">
        <v>1024</v>
      </c>
      <c r="X16" s="156" t="s">
        <v>1025</v>
      </c>
      <c r="Y16" s="156" t="s">
        <v>978</v>
      </c>
      <c r="Z16" s="152">
        <v>93</v>
      </c>
      <c r="AA16" s="152">
        <v>100</v>
      </c>
      <c r="AB16" s="152"/>
      <c r="AC16" s="152"/>
      <c r="AD16" s="152"/>
      <c r="AE16" s="152"/>
      <c r="AF16" s="152"/>
      <c r="AG16" s="152"/>
      <c r="AH16" s="204">
        <v>100</v>
      </c>
      <c r="AI16" s="204">
        <v>25</v>
      </c>
      <c r="AJ16" s="204">
        <v>25</v>
      </c>
      <c r="AK16" s="204">
        <v>25</v>
      </c>
      <c r="AL16" s="204">
        <v>25</v>
      </c>
      <c r="AM16" s="241">
        <f>(AZ16/AH16)</f>
        <v>1</v>
      </c>
      <c r="AN16" s="204">
        <v>1</v>
      </c>
      <c r="AO16" s="204"/>
      <c r="AP16" s="204"/>
      <c r="AQ16" s="204"/>
      <c r="AR16" s="204"/>
      <c r="AS16" s="204"/>
      <c r="AT16" s="204"/>
      <c r="AU16" s="204"/>
      <c r="AV16" s="204"/>
      <c r="AW16" s="204"/>
      <c r="AX16" s="204"/>
      <c r="AY16" s="204"/>
      <c r="AZ16" s="152">
        <f t="shared" si="0"/>
        <v>100</v>
      </c>
      <c r="BA16" s="152"/>
      <c r="BB16" s="152"/>
      <c r="BC16" s="152"/>
      <c r="BD16" s="152"/>
      <c r="BE16" s="152"/>
      <c r="BF16" s="152"/>
      <c r="BG16" s="152"/>
      <c r="BH16" s="152"/>
      <c r="BI16" s="186"/>
      <c r="BJ16" s="186"/>
      <c r="BK16" s="186"/>
      <c r="BL16" s="186"/>
      <c r="BM16" s="186"/>
      <c r="BN16" s="186"/>
      <c r="BO16" s="186"/>
      <c r="BP16" s="186"/>
      <c r="BQ16" s="186"/>
      <c r="BR16" s="186"/>
      <c r="BS16" s="186"/>
      <c r="BT16" s="186"/>
      <c r="BU16" s="186"/>
      <c r="BV16" s="186"/>
      <c r="BW16" s="186"/>
      <c r="BX16" s="186"/>
      <c r="BY16" s="186"/>
      <c r="BZ16" s="152"/>
      <c r="CA16" s="186"/>
      <c r="CB16" s="186"/>
      <c r="CC16" s="186">
        <v>10000000</v>
      </c>
      <c r="CD16" s="186"/>
      <c r="CE16" s="186"/>
      <c r="CF16" s="186"/>
      <c r="CG16" s="186"/>
      <c r="CH16" s="186"/>
      <c r="CI16" s="186"/>
      <c r="CJ16" s="186"/>
      <c r="CK16" s="186"/>
      <c r="CL16" s="186"/>
      <c r="CM16" s="186"/>
      <c r="CN16" s="186"/>
      <c r="CO16" s="152"/>
      <c r="CP16" s="152"/>
      <c r="CQ16" s="152"/>
      <c r="CR16" s="152"/>
      <c r="CS16" s="152"/>
      <c r="CT16" s="152"/>
      <c r="CU16" s="152"/>
      <c r="CV16" s="152"/>
      <c r="CW16" s="152"/>
      <c r="CX16" s="152"/>
      <c r="CY16" s="152"/>
      <c r="CZ16" s="152"/>
      <c r="DA16" s="152"/>
      <c r="DB16" s="152"/>
      <c r="DC16" s="152"/>
      <c r="DD16" s="152"/>
      <c r="DE16" s="152"/>
      <c r="DF16" s="152"/>
      <c r="DG16" s="81"/>
      <c r="DH16" s="101"/>
      <c r="DI16" s="101"/>
      <c r="DJ16" s="152"/>
      <c r="DK16" s="152"/>
      <c r="DL16" s="152"/>
    </row>
    <row r="17" spans="1:114" s="1" customFormat="1" ht="12.75" customHeight="1">
      <c r="A17" s="210"/>
      <c r="B17" s="210"/>
      <c r="C17" s="210"/>
      <c r="D17" s="210"/>
      <c r="E17" s="210"/>
      <c r="F17" s="210"/>
      <c r="G17" s="210"/>
      <c r="H17" s="210"/>
      <c r="I17" s="210"/>
      <c r="J17" s="210"/>
      <c r="K17" s="210"/>
      <c r="L17" s="210"/>
      <c r="M17" s="210"/>
      <c r="N17" s="210"/>
      <c r="O17" s="210"/>
      <c r="P17" s="210"/>
      <c r="Q17" s="210"/>
      <c r="R17" s="210"/>
      <c r="S17" s="210"/>
      <c r="T17" s="210"/>
      <c r="U17" s="210"/>
      <c r="V17" s="211"/>
      <c r="W17" s="210"/>
      <c r="X17" s="211"/>
      <c r="Y17" s="211"/>
      <c r="Z17" s="210"/>
      <c r="AA17" s="210"/>
      <c r="AB17" s="210"/>
      <c r="AC17" s="210"/>
      <c r="AD17" s="210"/>
      <c r="AE17" s="210"/>
      <c r="AF17" s="210"/>
      <c r="AG17" s="210"/>
      <c r="AH17" s="210"/>
      <c r="AI17" s="210"/>
      <c r="AJ17" s="210"/>
      <c r="AK17" s="210"/>
      <c r="AL17" s="210"/>
      <c r="AM17" s="212"/>
      <c r="AN17" s="210"/>
      <c r="AO17" s="210"/>
      <c r="AP17" s="210"/>
      <c r="AQ17" s="210"/>
      <c r="AR17" s="210"/>
      <c r="AS17" s="210"/>
      <c r="AT17" s="210"/>
      <c r="AU17" s="210"/>
      <c r="AV17" s="210"/>
      <c r="AW17" s="210"/>
      <c r="AX17" s="210"/>
      <c r="AY17" s="210"/>
      <c r="AZ17" s="213">
        <v>2013</v>
      </c>
      <c r="BA17" s="210"/>
      <c r="BB17" s="210"/>
      <c r="BC17" s="210"/>
      <c r="BD17" s="210"/>
      <c r="BE17" s="210"/>
      <c r="BF17" s="210"/>
      <c r="BG17" s="210"/>
      <c r="BH17" s="210"/>
      <c r="BI17" s="214"/>
      <c r="BJ17" s="214"/>
      <c r="BK17" s="214"/>
      <c r="BL17" s="214"/>
      <c r="BM17" s="214"/>
      <c r="BN17" s="214"/>
      <c r="BO17" s="214"/>
      <c r="BP17" s="214"/>
      <c r="BQ17" s="214"/>
      <c r="BR17" s="214"/>
      <c r="BS17" s="214"/>
      <c r="BT17" s="214"/>
      <c r="BU17" s="214"/>
      <c r="BV17" s="214"/>
      <c r="BW17" s="214"/>
      <c r="BX17" s="214"/>
      <c r="BY17" s="214"/>
      <c r="BZ17" s="210"/>
      <c r="CA17" s="214"/>
      <c r="CB17" s="214"/>
      <c r="CC17" s="214"/>
      <c r="CD17" s="214"/>
      <c r="CE17" s="214"/>
      <c r="CF17" s="214"/>
      <c r="CG17" s="214"/>
      <c r="CH17" s="214"/>
      <c r="CI17" s="214"/>
      <c r="CJ17" s="214"/>
      <c r="CK17" s="214"/>
      <c r="CL17" s="214"/>
      <c r="CM17" s="214"/>
      <c r="CN17" s="214"/>
      <c r="CO17" s="210"/>
      <c r="CP17" s="210"/>
      <c r="CQ17" s="210"/>
      <c r="CR17" s="210"/>
      <c r="CS17" s="210"/>
      <c r="CT17" s="210"/>
      <c r="CU17" s="210"/>
      <c r="CV17" s="210"/>
      <c r="CW17" s="210"/>
      <c r="CX17" s="210"/>
      <c r="CY17" s="210"/>
      <c r="CZ17" s="210"/>
      <c r="DA17" s="210"/>
      <c r="DB17" s="210"/>
      <c r="DC17" s="210"/>
      <c r="DD17" s="210"/>
      <c r="DE17" s="210"/>
      <c r="DF17" s="210"/>
      <c r="DG17" s="210"/>
      <c r="DH17" s="210"/>
      <c r="DI17" s="210"/>
      <c r="DJ17" s="210"/>
    </row>
    <row r="18" spans="1:114" s="1" customFormat="1" ht="12" customHeight="1">
      <c r="A18" s="4" t="s">
        <v>2</v>
      </c>
      <c r="B18" s="407" t="s">
        <v>1010</v>
      </c>
      <c r="C18" s="408"/>
      <c r="D18" s="408"/>
      <c r="E18" s="408"/>
      <c r="F18" s="408"/>
      <c r="G18" s="408"/>
      <c r="H18" s="408"/>
      <c r="I18" s="408"/>
      <c r="J18" s="408"/>
      <c r="K18" s="408"/>
      <c r="L18" s="408"/>
      <c r="M18" s="408"/>
      <c r="N18" s="408"/>
      <c r="O18" s="408"/>
      <c r="P18" s="408"/>
      <c r="Q18" s="408"/>
      <c r="R18" s="408"/>
      <c r="S18" s="408"/>
      <c r="T18" s="408"/>
      <c r="U18" s="408"/>
      <c r="V18" s="408"/>
      <c r="W18" s="409"/>
      <c r="X18" s="7"/>
      <c r="Y18" s="7"/>
      <c r="Z18" s="3"/>
      <c r="AA18" s="3"/>
      <c r="AB18" s="3"/>
      <c r="AC18" s="3"/>
      <c r="AD18" s="3"/>
      <c r="AE18" s="3"/>
      <c r="AF18" s="3"/>
      <c r="AG18" s="3"/>
      <c r="AH18" s="3"/>
      <c r="AI18" s="3"/>
      <c r="AJ18" s="3"/>
      <c r="AK18" s="3"/>
      <c r="AL18" s="3"/>
      <c r="AM18" s="215"/>
      <c r="AN18" s="3"/>
      <c r="AO18" s="3"/>
      <c r="AP18" s="3"/>
      <c r="AQ18" s="3"/>
      <c r="AR18" s="3"/>
      <c r="AS18" s="3"/>
      <c r="AT18" s="3"/>
      <c r="AU18" s="3"/>
      <c r="AV18" s="3"/>
      <c r="AW18" s="3"/>
      <c r="AX18" s="3"/>
      <c r="AY18" s="3"/>
      <c r="AZ18" s="216">
        <v>2014</v>
      </c>
      <c r="BA18" s="4"/>
      <c r="BB18" s="4"/>
      <c r="BC18" s="4"/>
      <c r="BD18" s="4"/>
      <c r="BE18" s="4"/>
      <c r="BF18" s="4"/>
      <c r="BG18" s="4"/>
      <c r="BH18" s="4"/>
      <c r="BI18" s="217"/>
      <c r="BJ18" s="217"/>
      <c r="BK18" s="217"/>
      <c r="BL18" s="217"/>
      <c r="BM18" s="217"/>
      <c r="BN18" s="217"/>
      <c r="BO18" s="217"/>
      <c r="BP18" s="217"/>
      <c r="BQ18" s="217"/>
      <c r="BR18" s="217"/>
      <c r="BS18" s="217"/>
      <c r="BT18" s="217"/>
      <c r="BU18" s="217"/>
      <c r="BV18" s="217"/>
      <c r="BW18" s="217"/>
      <c r="BX18" s="217"/>
      <c r="BY18" s="217"/>
      <c r="BZ18" s="5"/>
      <c r="CA18" s="217"/>
      <c r="CB18" s="217"/>
      <c r="CC18" s="217"/>
      <c r="CD18" s="217"/>
      <c r="CE18" s="217"/>
      <c r="CF18" s="217"/>
      <c r="CG18" s="217"/>
      <c r="CH18" s="217"/>
      <c r="CI18" s="217"/>
      <c r="CJ18" s="217"/>
      <c r="CK18" s="217"/>
      <c r="CL18" s="217"/>
      <c r="CM18" s="217"/>
      <c r="CN18" s="217"/>
      <c r="CO18" s="5"/>
      <c r="CP18" s="5"/>
      <c r="CQ18" s="5"/>
      <c r="CR18" s="5"/>
      <c r="CS18" s="5"/>
      <c r="CT18" s="5"/>
      <c r="CU18" s="5"/>
      <c r="CV18" s="5"/>
      <c r="CW18" s="5"/>
      <c r="CX18" s="5"/>
      <c r="CY18" s="5"/>
      <c r="CZ18" s="5"/>
      <c r="DA18" s="5"/>
      <c r="DB18" s="5"/>
      <c r="DC18" s="5"/>
      <c r="DD18" s="5"/>
      <c r="DE18" s="5"/>
      <c r="DF18" s="5"/>
      <c r="DG18" s="5"/>
      <c r="DH18" s="5"/>
      <c r="DI18" s="5"/>
      <c r="DJ18" s="6"/>
    </row>
    <row r="19" spans="1:114" s="1" customFormat="1" ht="12" customHeight="1">
      <c r="A19" s="5" t="s">
        <v>3</v>
      </c>
      <c r="B19" s="407" t="s">
        <v>1011</v>
      </c>
      <c r="C19" s="408"/>
      <c r="D19" s="408"/>
      <c r="E19" s="408"/>
      <c r="F19" s="408"/>
      <c r="G19" s="408"/>
      <c r="H19" s="408"/>
      <c r="I19" s="408"/>
      <c r="J19" s="408"/>
      <c r="K19" s="408"/>
      <c r="L19" s="408"/>
      <c r="M19" s="408"/>
      <c r="N19" s="408"/>
      <c r="O19" s="408"/>
      <c r="P19" s="408"/>
      <c r="Q19" s="408"/>
      <c r="R19" s="408"/>
      <c r="S19" s="408"/>
      <c r="T19" s="408"/>
      <c r="U19" s="408"/>
      <c r="V19" s="408"/>
      <c r="W19" s="409"/>
      <c r="X19" s="4"/>
      <c r="Y19" s="4"/>
      <c r="Z19" s="4"/>
      <c r="AA19" s="4"/>
      <c r="AB19" s="4"/>
      <c r="AC19" s="4"/>
      <c r="AD19" s="4"/>
      <c r="AE19" s="4"/>
      <c r="AF19" s="4"/>
      <c r="AG19" s="4"/>
      <c r="AH19" s="4"/>
      <c r="AI19" s="4"/>
      <c r="AJ19" s="4"/>
      <c r="AK19" s="4"/>
      <c r="AL19" s="4"/>
      <c r="AM19" s="218"/>
      <c r="AN19" s="4"/>
      <c r="AO19" s="4"/>
      <c r="AP19" s="4"/>
      <c r="AQ19" s="4"/>
      <c r="AR19" s="4"/>
      <c r="AS19" s="4"/>
      <c r="AT19" s="4"/>
      <c r="AU19" s="4"/>
      <c r="AV19" s="4"/>
      <c r="AW19" s="4"/>
      <c r="AX19" s="4"/>
      <c r="AY19" s="4"/>
      <c r="AZ19" s="219">
        <v>2015</v>
      </c>
      <c r="BA19" s="4"/>
      <c r="BB19" s="4"/>
      <c r="BC19" s="4"/>
      <c r="BD19" s="4"/>
      <c r="BE19" s="4"/>
      <c r="BF19" s="4"/>
      <c r="BG19" s="4"/>
      <c r="BH19" s="4"/>
      <c r="BI19" s="217"/>
      <c r="BJ19" s="217"/>
      <c r="BK19" s="217"/>
      <c r="BL19" s="217"/>
      <c r="BM19" s="217"/>
      <c r="BN19" s="217"/>
      <c r="BO19" s="217"/>
      <c r="BP19" s="217"/>
      <c r="BQ19" s="217"/>
      <c r="BR19" s="217"/>
      <c r="BS19" s="217"/>
      <c r="BT19" s="217"/>
      <c r="BU19" s="217"/>
      <c r="BV19" s="217"/>
      <c r="BW19" s="217"/>
      <c r="BX19" s="217"/>
      <c r="BY19" s="217"/>
      <c r="BZ19" s="5"/>
      <c r="CA19" s="217"/>
      <c r="CB19" s="217"/>
      <c r="CC19" s="217"/>
      <c r="CD19" s="217"/>
      <c r="CE19" s="217"/>
      <c r="CF19" s="217"/>
      <c r="CG19" s="217"/>
      <c r="CH19" s="217"/>
      <c r="CI19" s="217"/>
      <c r="CJ19" s="217"/>
      <c r="CK19" s="217"/>
      <c r="CL19" s="217"/>
      <c r="CM19" s="217"/>
      <c r="CN19" s="217"/>
      <c r="CO19" s="5"/>
      <c r="CP19" s="5"/>
      <c r="CQ19" s="5"/>
      <c r="CR19" s="5"/>
      <c r="CS19" s="5"/>
      <c r="CT19" s="5"/>
      <c r="CU19" s="5"/>
      <c r="CV19" s="5"/>
      <c r="CW19" s="5"/>
      <c r="CX19" s="5"/>
      <c r="CY19" s="5"/>
      <c r="CZ19" s="5"/>
      <c r="DA19" s="5"/>
      <c r="DB19" s="5"/>
      <c r="DC19" s="5"/>
      <c r="DD19" s="5"/>
      <c r="DE19" s="5"/>
      <c r="DF19" s="5"/>
      <c r="DG19" s="5"/>
      <c r="DH19" s="5"/>
      <c r="DI19" s="5"/>
      <c r="DJ19" s="6"/>
    </row>
    <row r="20" spans="1:114" s="1" customFormat="1" ht="12.75" customHeight="1">
      <c r="A20" s="4" t="s">
        <v>4</v>
      </c>
      <c r="B20" s="407" t="s">
        <v>1012</v>
      </c>
      <c r="C20" s="408"/>
      <c r="D20" s="408"/>
      <c r="E20" s="408"/>
      <c r="F20" s="408"/>
      <c r="G20" s="408"/>
      <c r="H20" s="408"/>
      <c r="I20" s="408"/>
      <c r="J20" s="408"/>
      <c r="K20" s="408"/>
      <c r="L20" s="408"/>
      <c r="M20" s="408"/>
      <c r="N20" s="408"/>
      <c r="O20" s="408"/>
      <c r="P20" s="408"/>
      <c r="Q20" s="408"/>
      <c r="R20" s="408"/>
      <c r="S20" s="408"/>
      <c r="T20" s="408"/>
      <c r="U20" s="408"/>
      <c r="V20" s="408"/>
      <c r="W20" s="409"/>
      <c r="X20" s="7"/>
      <c r="Y20" s="7"/>
      <c r="Z20" s="3"/>
      <c r="AA20" s="3"/>
      <c r="AB20" s="3"/>
      <c r="AC20" s="3"/>
      <c r="AD20" s="3"/>
      <c r="AE20" s="3"/>
      <c r="AF20" s="3"/>
      <c r="AG20" s="3"/>
      <c r="AH20" s="3"/>
      <c r="AI20" s="3"/>
      <c r="AJ20" s="3"/>
      <c r="AK20" s="3"/>
      <c r="AL20" s="3"/>
      <c r="AM20" s="215"/>
      <c r="AN20" s="3"/>
      <c r="AO20" s="3"/>
      <c r="AP20" s="3"/>
      <c r="AQ20" s="3"/>
      <c r="AR20" s="3"/>
      <c r="AS20" s="3"/>
      <c r="AT20" s="3"/>
      <c r="AU20" s="3"/>
      <c r="AV20" s="3"/>
      <c r="AW20" s="3"/>
      <c r="AX20" s="3"/>
      <c r="AY20" s="3"/>
      <c r="AZ20" s="3"/>
      <c r="BA20" s="7"/>
      <c r="BB20" s="7"/>
      <c r="BC20" s="4"/>
      <c r="BD20" s="4"/>
      <c r="BE20" s="4"/>
      <c r="BF20" s="4"/>
      <c r="BG20" s="4"/>
      <c r="BH20" s="4"/>
      <c r="BI20" s="220"/>
      <c r="BJ20" s="220"/>
      <c r="BK20" s="220"/>
      <c r="BL20" s="220"/>
      <c r="BM20" s="220"/>
      <c r="BN20" s="220"/>
      <c r="BO20" s="220"/>
      <c r="BP20" s="220"/>
      <c r="BQ20" s="220"/>
      <c r="BR20" s="220"/>
      <c r="BS20" s="220"/>
      <c r="BT20" s="220"/>
      <c r="BU20" s="220"/>
      <c r="BV20" s="220"/>
      <c r="BW20" s="220"/>
      <c r="BX20" s="220"/>
      <c r="BY20" s="221"/>
      <c r="BZ20" s="3"/>
      <c r="CA20" s="221"/>
      <c r="CB20" s="221"/>
      <c r="CC20" s="221"/>
      <c r="CD20" s="221"/>
      <c r="CE20" s="221"/>
      <c r="CF20" s="221"/>
      <c r="CG20" s="221"/>
      <c r="CH20" s="221"/>
      <c r="CI20" s="221"/>
      <c r="CJ20" s="221"/>
      <c r="CK20" s="221"/>
      <c r="CL20" s="221"/>
      <c r="CM20" s="221"/>
      <c r="CN20" s="221"/>
      <c r="CO20" s="3"/>
      <c r="CP20" s="3"/>
      <c r="CQ20" s="3"/>
      <c r="CR20" s="3"/>
      <c r="CS20" s="3"/>
      <c r="CT20" s="3"/>
      <c r="CU20" s="3"/>
      <c r="CV20" s="3"/>
      <c r="CW20" s="3"/>
      <c r="CX20" s="3"/>
      <c r="CY20" s="3"/>
      <c r="CZ20" s="3"/>
      <c r="DA20" s="3"/>
      <c r="DB20" s="3"/>
      <c r="DC20" s="3"/>
      <c r="DD20" s="3"/>
      <c r="DE20" s="3"/>
      <c r="DF20" s="3"/>
      <c r="DG20" s="3"/>
      <c r="DH20" s="3"/>
      <c r="DI20" s="3"/>
      <c r="DJ20" s="3"/>
    </row>
    <row r="21" spans="1:114" s="1" customFormat="1" ht="12.75" customHeight="1">
      <c r="A21" s="4" t="s">
        <v>5</v>
      </c>
      <c r="B21" s="407" t="s">
        <v>1026</v>
      </c>
      <c r="C21" s="408"/>
      <c r="D21" s="408"/>
      <c r="E21" s="408"/>
      <c r="F21" s="408"/>
      <c r="G21" s="408"/>
      <c r="H21" s="408"/>
      <c r="I21" s="408"/>
      <c r="J21" s="408"/>
      <c r="K21" s="408"/>
      <c r="L21" s="408"/>
      <c r="M21" s="408"/>
      <c r="N21" s="408"/>
      <c r="O21" s="408"/>
      <c r="P21" s="408"/>
      <c r="Q21" s="408"/>
      <c r="R21" s="408"/>
      <c r="S21" s="408"/>
      <c r="T21" s="408"/>
      <c r="U21" s="408"/>
      <c r="V21" s="408"/>
      <c r="W21" s="409"/>
      <c r="X21" s="7"/>
      <c r="Y21" s="7"/>
      <c r="Z21" s="3"/>
      <c r="AA21" s="3"/>
      <c r="AB21" s="3"/>
      <c r="AC21" s="3"/>
      <c r="AD21" s="3"/>
      <c r="AE21" s="3"/>
      <c r="AF21" s="3"/>
      <c r="AG21" s="3"/>
      <c r="AH21" s="3"/>
      <c r="AI21" s="3"/>
      <c r="AJ21" s="3"/>
      <c r="AK21" s="3"/>
      <c r="AL21" s="3"/>
      <c r="AM21" s="215"/>
      <c r="AN21" s="3"/>
      <c r="AO21" s="3"/>
      <c r="AP21" s="3"/>
      <c r="AQ21" s="3"/>
      <c r="AR21" s="3"/>
      <c r="AS21" s="3"/>
      <c r="AT21" s="3"/>
      <c r="AU21" s="3"/>
      <c r="AV21" s="3"/>
      <c r="AW21" s="3"/>
      <c r="AX21" s="3"/>
      <c r="AY21" s="3"/>
      <c r="AZ21" s="3"/>
      <c r="BA21" s="7"/>
      <c r="BB21" s="7"/>
      <c r="BC21" s="4"/>
      <c r="BD21" s="4"/>
      <c r="BE21" s="4"/>
      <c r="BF21" s="4"/>
      <c r="BG21" s="4"/>
      <c r="BH21" s="4"/>
      <c r="BI21" s="220"/>
      <c r="BJ21" s="220"/>
      <c r="BK21" s="220"/>
      <c r="BL21" s="220"/>
      <c r="BM21" s="220"/>
      <c r="BN21" s="220"/>
      <c r="BO21" s="220"/>
      <c r="BP21" s="220"/>
      <c r="BQ21" s="220"/>
      <c r="BR21" s="220"/>
      <c r="BS21" s="220"/>
      <c r="BT21" s="220"/>
      <c r="BU21" s="220"/>
      <c r="BV21" s="220"/>
      <c r="BW21" s="220"/>
      <c r="BX21" s="220"/>
      <c r="BY21" s="221"/>
      <c r="BZ21" s="3"/>
      <c r="CA21" s="221"/>
      <c r="CB21" s="221"/>
      <c r="CC21" s="221"/>
      <c r="CD21" s="221"/>
      <c r="CE21" s="221"/>
      <c r="CF21" s="221"/>
      <c r="CG21" s="221"/>
      <c r="CH21" s="221"/>
      <c r="CI21" s="221"/>
      <c r="CJ21" s="221"/>
      <c r="CK21" s="221"/>
      <c r="CL21" s="221"/>
      <c r="CM21" s="221"/>
      <c r="CN21" s="221"/>
      <c r="CO21" s="3"/>
      <c r="CP21" s="3"/>
      <c r="CQ21" s="3"/>
      <c r="CR21" s="3"/>
      <c r="CS21" s="3"/>
      <c r="CT21" s="3"/>
      <c r="CU21" s="3"/>
      <c r="CV21" s="3"/>
      <c r="CW21" s="3"/>
      <c r="CX21" s="3"/>
      <c r="CY21" s="3"/>
      <c r="CZ21" s="3"/>
      <c r="DA21" s="3"/>
      <c r="DB21" s="3"/>
      <c r="DC21" s="3"/>
      <c r="DD21" s="3"/>
      <c r="DE21" s="3"/>
      <c r="DF21" s="3"/>
      <c r="DG21" s="3"/>
      <c r="DH21" s="3"/>
      <c r="DI21" s="3"/>
      <c r="DJ21" s="3"/>
    </row>
    <row r="22" spans="1:114" s="1" customFormat="1" ht="23.25" customHeight="1" thickBot="1">
      <c r="A22" s="4"/>
      <c r="B22" s="4"/>
      <c r="C22" s="4"/>
      <c r="D22" s="4"/>
      <c r="E22" s="4"/>
      <c r="F22" s="4"/>
      <c r="G22" s="4"/>
      <c r="H22" s="4"/>
      <c r="I22" s="4"/>
      <c r="J22" s="4"/>
      <c r="K22" s="4"/>
      <c r="L22" s="4"/>
      <c r="M22" s="4"/>
      <c r="N22" s="4"/>
      <c r="O22" s="4"/>
      <c r="P22" s="4"/>
      <c r="Q22" s="4"/>
      <c r="R22" s="4"/>
      <c r="S22" s="4"/>
      <c r="T22" s="4"/>
      <c r="U22" s="4"/>
      <c r="V22" s="7"/>
      <c r="W22" s="3"/>
      <c r="X22" s="7"/>
      <c r="Y22" s="7"/>
      <c r="Z22" s="3"/>
      <c r="AA22" s="3"/>
      <c r="AB22" s="3"/>
      <c r="AC22" s="3"/>
      <c r="AD22" s="3"/>
      <c r="AE22" s="3"/>
      <c r="AF22" s="3"/>
      <c r="AG22" s="3"/>
      <c r="AH22" s="3"/>
      <c r="AI22" s="3"/>
      <c r="AJ22" s="3"/>
      <c r="AK22" s="3"/>
      <c r="AL22" s="3"/>
      <c r="AM22" s="215"/>
      <c r="AN22" s="3"/>
      <c r="AO22" s="3"/>
      <c r="AP22" s="3"/>
      <c r="AQ22" s="3"/>
      <c r="AR22" s="3"/>
      <c r="AS22" s="3"/>
      <c r="AT22" s="3"/>
      <c r="AU22" s="3"/>
      <c r="AV22" s="3"/>
      <c r="AW22" s="3"/>
      <c r="AX22" s="3"/>
      <c r="AY22" s="3"/>
      <c r="AZ22" s="222">
        <v>2015</v>
      </c>
      <c r="BA22" s="7"/>
      <c r="BB22" s="7"/>
      <c r="BC22" s="4"/>
      <c r="BD22" s="4"/>
      <c r="BE22" s="4"/>
      <c r="BF22" s="4"/>
      <c r="BG22" s="4"/>
      <c r="BH22" s="4"/>
      <c r="BI22" s="223"/>
      <c r="BJ22" s="223"/>
      <c r="BK22" s="223"/>
      <c r="BL22" s="223"/>
      <c r="BM22" s="223"/>
      <c r="BN22" s="223"/>
      <c r="BO22" s="223"/>
      <c r="BP22" s="223"/>
      <c r="BQ22" s="223"/>
      <c r="BR22" s="223"/>
      <c r="BS22" s="223"/>
      <c r="BT22" s="223"/>
      <c r="BU22" s="223"/>
      <c r="BV22" s="223"/>
      <c r="BW22" s="223"/>
      <c r="BX22" s="223"/>
      <c r="BY22" s="257"/>
      <c r="BZ22" s="10"/>
      <c r="CA22" s="224"/>
      <c r="CB22" s="224"/>
      <c r="CC22" s="224"/>
      <c r="CD22" s="224"/>
      <c r="CE22" s="224"/>
      <c r="CF22" s="224"/>
      <c r="CG22" s="224"/>
      <c r="CH22" s="224"/>
      <c r="CI22" s="224"/>
      <c r="CJ22" s="224"/>
      <c r="CK22" s="224"/>
      <c r="CL22" s="224"/>
      <c r="CM22" s="224"/>
      <c r="CN22" s="224"/>
      <c r="CO22" s="11"/>
      <c r="CP22" s="11"/>
      <c r="CQ22" s="3"/>
      <c r="CR22" s="3"/>
      <c r="CS22" s="3"/>
      <c r="CT22" s="3"/>
      <c r="CU22" s="3"/>
      <c r="CV22" s="3"/>
      <c r="CW22" s="3"/>
      <c r="CX22" s="3"/>
      <c r="CY22" s="3"/>
      <c r="CZ22" s="3"/>
      <c r="DA22" s="3"/>
      <c r="DB22" s="3"/>
      <c r="DC22" s="3"/>
      <c r="DD22" s="3"/>
      <c r="DE22" s="3"/>
      <c r="DF22" s="3"/>
      <c r="DG22" s="3"/>
      <c r="DH22" s="3"/>
      <c r="DI22" s="3"/>
      <c r="DJ22" s="3"/>
    </row>
    <row r="23" spans="1:116" s="1" customFormat="1" ht="132">
      <c r="A23" s="132" t="s">
        <v>6</v>
      </c>
      <c r="B23" s="133" t="s">
        <v>7</v>
      </c>
      <c r="C23" s="134" t="s">
        <v>8</v>
      </c>
      <c r="D23" s="135" t="s">
        <v>9</v>
      </c>
      <c r="E23" s="136" t="s">
        <v>10</v>
      </c>
      <c r="F23" s="136" t="s">
        <v>11</v>
      </c>
      <c r="G23" s="137" t="s">
        <v>12</v>
      </c>
      <c r="H23" s="137" t="s">
        <v>13</v>
      </c>
      <c r="I23" s="136" t="s">
        <v>14</v>
      </c>
      <c r="J23" s="136" t="s">
        <v>15</v>
      </c>
      <c r="K23" s="137" t="s">
        <v>16</v>
      </c>
      <c r="L23" s="137" t="s">
        <v>17</v>
      </c>
      <c r="M23" s="136" t="s">
        <v>18</v>
      </c>
      <c r="N23" s="136" t="s">
        <v>19</v>
      </c>
      <c r="O23" s="137" t="s">
        <v>20</v>
      </c>
      <c r="P23" s="137" t="s">
        <v>21</v>
      </c>
      <c r="Q23" s="136" t="s">
        <v>22</v>
      </c>
      <c r="R23" s="136" t="s">
        <v>23</v>
      </c>
      <c r="S23" s="137" t="s">
        <v>24</v>
      </c>
      <c r="T23" s="137" t="s">
        <v>25</v>
      </c>
      <c r="U23" s="136" t="s">
        <v>26</v>
      </c>
      <c r="V23" s="138" t="s">
        <v>27</v>
      </c>
      <c r="W23" s="138" t="s">
        <v>28</v>
      </c>
      <c r="X23" s="139" t="s">
        <v>29</v>
      </c>
      <c r="Y23" s="134" t="s">
        <v>30</v>
      </c>
      <c r="Z23" s="135" t="s">
        <v>31</v>
      </c>
      <c r="AA23" s="136" t="s">
        <v>32</v>
      </c>
      <c r="AB23" s="136" t="s">
        <v>33</v>
      </c>
      <c r="AC23" s="137" t="s">
        <v>34</v>
      </c>
      <c r="AD23" s="137" t="s">
        <v>35</v>
      </c>
      <c r="AE23" s="137" t="s">
        <v>36</v>
      </c>
      <c r="AF23" s="137" t="s">
        <v>37</v>
      </c>
      <c r="AG23" s="136" t="s">
        <v>38</v>
      </c>
      <c r="AH23" s="136" t="s">
        <v>39</v>
      </c>
      <c r="AI23" s="137" t="s">
        <v>40</v>
      </c>
      <c r="AJ23" s="137" t="s">
        <v>41</v>
      </c>
      <c r="AK23" s="137" t="s">
        <v>42</v>
      </c>
      <c r="AL23" s="137" t="s">
        <v>43</v>
      </c>
      <c r="AM23" s="225" t="s">
        <v>44</v>
      </c>
      <c r="AN23" s="136" t="s">
        <v>45</v>
      </c>
      <c r="AO23" s="137" t="s">
        <v>46</v>
      </c>
      <c r="AP23" s="137" t="s">
        <v>47</v>
      </c>
      <c r="AQ23" s="137" t="s">
        <v>48</v>
      </c>
      <c r="AR23" s="137" t="s">
        <v>49</v>
      </c>
      <c r="AS23" s="136" t="s">
        <v>50</v>
      </c>
      <c r="AT23" s="136" t="s">
        <v>51</v>
      </c>
      <c r="AU23" s="137" t="s">
        <v>52</v>
      </c>
      <c r="AV23" s="137" t="s">
        <v>53</v>
      </c>
      <c r="AW23" s="137" t="s">
        <v>54</v>
      </c>
      <c r="AX23" s="137" t="s">
        <v>55</v>
      </c>
      <c r="AY23" s="136" t="s">
        <v>56</v>
      </c>
      <c r="AZ23" s="226" t="s">
        <v>57</v>
      </c>
      <c r="BA23" s="139" t="s">
        <v>58</v>
      </c>
      <c r="BB23" s="139" t="s">
        <v>59</v>
      </c>
      <c r="BC23" s="137" t="s">
        <v>60</v>
      </c>
      <c r="BD23" s="137" t="s">
        <v>61</v>
      </c>
      <c r="BE23" s="137" t="s">
        <v>62</v>
      </c>
      <c r="BF23" s="137" t="s">
        <v>63</v>
      </c>
      <c r="BG23" s="137" t="s">
        <v>64</v>
      </c>
      <c r="BH23" s="137" t="s">
        <v>65</v>
      </c>
      <c r="BI23" s="227" t="s">
        <v>66</v>
      </c>
      <c r="BJ23" s="228" t="s">
        <v>67</v>
      </c>
      <c r="BK23" s="229" t="s">
        <v>68</v>
      </c>
      <c r="BL23" s="230" t="s">
        <v>69</v>
      </c>
      <c r="BM23" s="229" t="s">
        <v>70</v>
      </c>
      <c r="BN23" s="230" t="s">
        <v>71</v>
      </c>
      <c r="BO23" s="229" t="s">
        <v>72</v>
      </c>
      <c r="BP23" s="230" t="s">
        <v>73</v>
      </c>
      <c r="BQ23" s="229" t="s">
        <v>74</v>
      </c>
      <c r="BR23" s="230" t="s">
        <v>75</v>
      </c>
      <c r="BS23" s="229" t="s">
        <v>76</v>
      </c>
      <c r="BT23" s="230" t="s">
        <v>77</v>
      </c>
      <c r="BU23" s="227" t="s">
        <v>78</v>
      </c>
      <c r="BV23" s="228" t="s">
        <v>79</v>
      </c>
      <c r="BW23" s="229" t="s">
        <v>80</v>
      </c>
      <c r="BX23" s="230" t="s">
        <v>81</v>
      </c>
      <c r="BY23" s="231" t="s">
        <v>82</v>
      </c>
      <c r="BZ23" s="232" t="s">
        <v>83</v>
      </c>
      <c r="CA23" s="227" t="s">
        <v>84</v>
      </c>
      <c r="CB23" s="228" t="s">
        <v>85</v>
      </c>
      <c r="CC23" s="227" t="s">
        <v>86</v>
      </c>
      <c r="CD23" s="228" t="s">
        <v>87</v>
      </c>
      <c r="CE23" s="227" t="s">
        <v>88</v>
      </c>
      <c r="CF23" s="228" t="s">
        <v>89</v>
      </c>
      <c r="CG23" s="227" t="s">
        <v>90</v>
      </c>
      <c r="CH23" s="228" t="s">
        <v>91</v>
      </c>
      <c r="CI23" s="227" t="s">
        <v>92</v>
      </c>
      <c r="CJ23" s="228" t="s">
        <v>93</v>
      </c>
      <c r="CK23" s="227" t="s">
        <v>94</v>
      </c>
      <c r="CL23" s="228" t="s">
        <v>95</v>
      </c>
      <c r="CM23" s="227" t="s">
        <v>96</v>
      </c>
      <c r="CN23" s="228" t="s">
        <v>97</v>
      </c>
      <c r="CO23" s="231" t="s">
        <v>98</v>
      </c>
      <c r="CP23" s="232" t="s">
        <v>99</v>
      </c>
      <c r="CQ23" s="227" t="s">
        <v>100</v>
      </c>
      <c r="CR23" s="228" t="s">
        <v>101</v>
      </c>
      <c r="CS23" s="227" t="s">
        <v>102</v>
      </c>
      <c r="CT23" s="228" t="s">
        <v>103</v>
      </c>
      <c r="CU23" s="227" t="s">
        <v>104</v>
      </c>
      <c r="CV23" s="228" t="s">
        <v>105</v>
      </c>
      <c r="CW23" s="227" t="s">
        <v>106</v>
      </c>
      <c r="CX23" s="228" t="s">
        <v>107</v>
      </c>
      <c r="CY23" s="227" t="s">
        <v>108</v>
      </c>
      <c r="CZ23" s="228" t="s">
        <v>109</v>
      </c>
      <c r="DA23" s="227" t="s">
        <v>110</v>
      </c>
      <c r="DB23" s="228" t="s">
        <v>111</v>
      </c>
      <c r="DC23" s="227" t="s">
        <v>112</v>
      </c>
      <c r="DD23" s="228" t="s">
        <v>113</v>
      </c>
      <c r="DE23" s="231" t="s">
        <v>114</v>
      </c>
      <c r="DF23" s="232" t="s">
        <v>115</v>
      </c>
      <c r="DG23" s="233" t="s">
        <v>116</v>
      </c>
      <c r="DH23" s="233" t="s">
        <v>117</v>
      </c>
      <c r="DI23" s="233" t="s">
        <v>118</v>
      </c>
      <c r="DJ23" s="234" t="s">
        <v>119</v>
      </c>
      <c r="DK23" s="234" t="s">
        <v>120</v>
      </c>
      <c r="DL23" s="235" t="s">
        <v>121</v>
      </c>
    </row>
    <row r="24" spans="1:116" ht="132">
      <c r="A24" s="258" t="s">
        <v>1014</v>
      </c>
      <c r="B24" s="183" t="s">
        <v>1015</v>
      </c>
      <c r="C24" s="183" t="s">
        <v>978</v>
      </c>
      <c r="D24" s="35">
        <v>100</v>
      </c>
      <c r="E24" s="35">
        <v>100</v>
      </c>
      <c r="F24" s="35">
        <v>25</v>
      </c>
      <c r="G24" s="152"/>
      <c r="H24" s="152"/>
      <c r="I24" s="35"/>
      <c r="J24" s="35">
        <v>25</v>
      </c>
      <c r="K24" s="152"/>
      <c r="L24" s="152"/>
      <c r="M24" s="35"/>
      <c r="N24" s="35">
        <v>25</v>
      </c>
      <c r="O24" s="152"/>
      <c r="P24" s="152"/>
      <c r="Q24" s="152"/>
      <c r="R24" s="35">
        <v>25</v>
      </c>
      <c r="S24" s="152"/>
      <c r="T24" s="152"/>
      <c r="U24" s="152"/>
      <c r="V24" s="243" t="s">
        <v>1027</v>
      </c>
      <c r="W24" s="259" t="s">
        <v>1028</v>
      </c>
      <c r="X24" s="156" t="s">
        <v>1029</v>
      </c>
      <c r="Y24" s="156" t="s">
        <v>978</v>
      </c>
      <c r="Z24" s="152">
        <v>0</v>
      </c>
      <c r="AA24" s="152">
        <v>1</v>
      </c>
      <c r="AB24" s="152"/>
      <c r="AC24" s="152"/>
      <c r="AD24" s="152"/>
      <c r="AE24" s="152"/>
      <c r="AF24" s="152"/>
      <c r="AG24" s="152"/>
      <c r="AH24" s="204">
        <v>0.25</v>
      </c>
      <c r="AI24" s="204"/>
      <c r="AJ24" s="204"/>
      <c r="AK24" s="204"/>
      <c r="AL24" s="204"/>
      <c r="AM24" s="241">
        <f>(AZ24/AH24)</f>
        <v>0</v>
      </c>
      <c r="AN24" s="204">
        <v>0.25</v>
      </c>
      <c r="AO24" s="204"/>
      <c r="AP24" s="204"/>
      <c r="AQ24" s="204"/>
      <c r="AR24" s="204"/>
      <c r="AS24" s="204"/>
      <c r="AT24" s="204"/>
      <c r="AU24" s="204"/>
      <c r="AV24" s="204"/>
      <c r="AW24" s="204"/>
      <c r="AX24" s="204"/>
      <c r="AY24" s="204"/>
      <c r="AZ24" s="152">
        <f t="shared" si="0"/>
        <v>0</v>
      </c>
      <c r="BA24" s="152"/>
      <c r="BB24" s="152"/>
      <c r="BC24" s="152"/>
      <c r="BD24" s="152"/>
      <c r="BE24" s="152"/>
      <c r="BF24" s="152"/>
      <c r="BG24" s="152"/>
      <c r="BH24" s="152"/>
      <c r="BI24" s="186">
        <v>10000000</v>
      </c>
      <c r="BJ24" s="186">
        <v>10000000</v>
      </c>
      <c r="BK24" s="186"/>
      <c r="BL24" s="186"/>
      <c r="BM24" s="186"/>
      <c r="BN24" s="186"/>
      <c r="BO24" s="186"/>
      <c r="BP24" s="186"/>
      <c r="BQ24" s="186"/>
      <c r="BR24" s="186"/>
      <c r="BS24" s="186"/>
      <c r="BT24" s="186"/>
      <c r="BU24" s="186"/>
      <c r="BV24" s="186"/>
      <c r="BW24" s="186"/>
      <c r="BX24" s="186"/>
      <c r="BY24" s="186"/>
      <c r="BZ24" s="152"/>
      <c r="CA24" s="186">
        <v>90000000</v>
      </c>
      <c r="CB24" s="186"/>
      <c r="CC24" s="186"/>
      <c r="CD24" s="186"/>
      <c r="CE24" s="186"/>
      <c r="CF24" s="186"/>
      <c r="CG24" s="186"/>
      <c r="CH24" s="186"/>
      <c r="CI24" s="186"/>
      <c r="CJ24" s="186"/>
      <c r="CK24" s="186"/>
      <c r="CL24" s="186"/>
      <c r="CM24" s="186"/>
      <c r="CN24" s="186"/>
      <c r="CO24" s="152"/>
      <c r="CP24" s="152"/>
      <c r="CQ24" s="152"/>
      <c r="CR24" s="152"/>
      <c r="CS24" s="152"/>
      <c r="CT24" s="152"/>
      <c r="CU24" s="152"/>
      <c r="CV24" s="152"/>
      <c r="CW24" s="152"/>
      <c r="CX24" s="152"/>
      <c r="CY24" s="152"/>
      <c r="CZ24" s="152"/>
      <c r="DA24" s="152"/>
      <c r="DB24" s="152"/>
      <c r="DC24" s="152"/>
      <c r="DD24" s="152"/>
      <c r="DE24" s="152"/>
      <c r="DF24" s="152"/>
      <c r="DG24" s="81"/>
      <c r="DH24" s="101"/>
      <c r="DI24" s="101"/>
      <c r="DJ24" s="152"/>
      <c r="DK24" s="152"/>
      <c r="DL24" s="152"/>
    </row>
    <row r="25" spans="1:116" ht="132">
      <c r="A25" s="258" t="s">
        <v>1014</v>
      </c>
      <c r="B25" s="183" t="s">
        <v>1015</v>
      </c>
      <c r="C25" s="183" t="s">
        <v>978</v>
      </c>
      <c r="D25" s="35">
        <v>100</v>
      </c>
      <c r="E25" s="35">
        <v>100</v>
      </c>
      <c r="F25" s="35">
        <v>25</v>
      </c>
      <c r="G25" s="152"/>
      <c r="H25" s="152"/>
      <c r="I25" s="35"/>
      <c r="J25" s="35">
        <v>25</v>
      </c>
      <c r="K25" s="152"/>
      <c r="L25" s="152"/>
      <c r="M25" s="35"/>
      <c r="N25" s="35">
        <v>25</v>
      </c>
      <c r="O25" s="152"/>
      <c r="P25" s="152"/>
      <c r="Q25" s="152"/>
      <c r="R25" s="35">
        <v>25</v>
      </c>
      <c r="S25" s="152"/>
      <c r="T25" s="152"/>
      <c r="U25" s="152"/>
      <c r="V25" s="156" t="s">
        <v>1019</v>
      </c>
      <c r="W25" s="259" t="s">
        <v>1030</v>
      </c>
      <c r="X25" s="156" t="s">
        <v>1031</v>
      </c>
      <c r="Y25" s="156" t="s">
        <v>978</v>
      </c>
      <c r="Z25" s="152">
        <v>0</v>
      </c>
      <c r="AA25" s="152">
        <v>1</v>
      </c>
      <c r="AB25" s="152"/>
      <c r="AC25" s="152"/>
      <c r="AD25" s="152"/>
      <c r="AE25" s="152"/>
      <c r="AF25" s="152"/>
      <c r="AG25" s="152"/>
      <c r="AH25" s="204">
        <v>0.25</v>
      </c>
      <c r="AI25" s="204"/>
      <c r="AJ25" s="204"/>
      <c r="AK25" s="204"/>
      <c r="AL25" s="204"/>
      <c r="AM25" s="241">
        <f>(AZ25/AH25)</f>
        <v>0</v>
      </c>
      <c r="AN25" s="204">
        <v>0.25</v>
      </c>
      <c r="AO25" s="204"/>
      <c r="AP25" s="204"/>
      <c r="AQ25" s="204"/>
      <c r="AR25" s="204"/>
      <c r="AS25" s="204"/>
      <c r="AT25" s="204"/>
      <c r="AU25" s="204"/>
      <c r="AV25" s="204"/>
      <c r="AW25" s="204"/>
      <c r="AX25" s="204"/>
      <c r="AY25" s="204"/>
      <c r="AZ25" s="152">
        <f t="shared" si="0"/>
        <v>0</v>
      </c>
      <c r="BA25" s="152"/>
      <c r="BB25" s="152"/>
      <c r="BC25" s="152"/>
      <c r="BD25" s="152"/>
      <c r="BE25" s="152"/>
      <c r="BF25" s="152"/>
      <c r="BG25" s="152"/>
      <c r="BH25" s="152"/>
      <c r="BI25" s="186"/>
      <c r="BJ25" s="186"/>
      <c r="BK25" s="186"/>
      <c r="BL25" s="186"/>
      <c r="BM25" s="186"/>
      <c r="BN25" s="186"/>
      <c r="BO25" s="186"/>
      <c r="BP25" s="186"/>
      <c r="BQ25" s="186"/>
      <c r="BR25" s="186"/>
      <c r="BS25" s="186"/>
      <c r="BT25" s="186"/>
      <c r="BU25" s="186"/>
      <c r="BV25" s="186"/>
      <c r="BW25" s="186"/>
      <c r="BX25" s="186"/>
      <c r="BY25" s="186"/>
      <c r="BZ25" s="152"/>
      <c r="CA25" s="186"/>
      <c r="CB25" s="186"/>
      <c r="CC25" s="186"/>
      <c r="CD25" s="186"/>
      <c r="CE25" s="186"/>
      <c r="CF25" s="186"/>
      <c r="CG25" s="186"/>
      <c r="CH25" s="186"/>
      <c r="CI25" s="186"/>
      <c r="CJ25" s="186"/>
      <c r="CK25" s="186"/>
      <c r="CL25" s="186"/>
      <c r="CM25" s="186"/>
      <c r="CN25" s="186"/>
      <c r="CO25" s="152"/>
      <c r="CP25" s="152"/>
      <c r="CQ25" s="152"/>
      <c r="CR25" s="152"/>
      <c r="CS25" s="152"/>
      <c r="CT25" s="152"/>
      <c r="CU25" s="152"/>
      <c r="CV25" s="152"/>
      <c r="CW25" s="152"/>
      <c r="CX25" s="152"/>
      <c r="CY25" s="152"/>
      <c r="CZ25" s="152"/>
      <c r="DA25" s="152"/>
      <c r="DB25" s="152"/>
      <c r="DC25" s="152"/>
      <c r="DD25" s="152"/>
      <c r="DE25" s="152"/>
      <c r="DF25" s="152"/>
      <c r="DG25" s="81"/>
      <c r="DH25" s="101"/>
      <c r="DI25" s="101"/>
      <c r="DJ25" s="152"/>
      <c r="DK25" s="152"/>
      <c r="DL25" s="152"/>
    </row>
    <row r="26" spans="1:116" ht="132">
      <c r="A26" s="258" t="s">
        <v>1014</v>
      </c>
      <c r="B26" s="183" t="s">
        <v>1015</v>
      </c>
      <c r="C26" s="183" t="s">
        <v>978</v>
      </c>
      <c r="D26" s="35">
        <v>100</v>
      </c>
      <c r="E26" s="35">
        <v>100</v>
      </c>
      <c r="F26" s="35">
        <v>25</v>
      </c>
      <c r="G26" s="152"/>
      <c r="H26" s="152"/>
      <c r="I26" s="35"/>
      <c r="J26" s="35">
        <v>25</v>
      </c>
      <c r="K26" s="152"/>
      <c r="L26" s="152"/>
      <c r="M26" s="35"/>
      <c r="N26" s="35">
        <v>25</v>
      </c>
      <c r="O26" s="152"/>
      <c r="P26" s="152"/>
      <c r="Q26" s="152"/>
      <c r="R26" s="35">
        <v>25</v>
      </c>
      <c r="S26" s="152"/>
      <c r="T26" s="152"/>
      <c r="U26" s="152"/>
      <c r="V26" s="156" t="s">
        <v>1019</v>
      </c>
      <c r="W26" s="259" t="s">
        <v>1032</v>
      </c>
      <c r="X26" s="156" t="s">
        <v>1033</v>
      </c>
      <c r="Y26" s="156" t="s">
        <v>978</v>
      </c>
      <c r="Z26" s="152">
        <v>0</v>
      </c>
      <c r="AA26" s="152">
        <v>1</v>
      </c>
      <c r="AB26" s="152"/>
      <c r="AC26" s="152"/>
      <c r="AD26" s="152"/>
      <c r="AE26" s="152"/>
      <c r="AF26" s="152"/>
      <c r="AG26" s="152"/>
      <c r="AH26" s="204">
        <v>0.25</v>
      </c>
      <c r="AI26" s="204"/>
      <c r="AJ26" s="204"/>
      <c r="AK26" s="204"/>
      <c r="AL26" s="204"/>
      <c r="AM26" s="241">
        <f>(AZ26/AH26)</f>
        <v>0</v>
      </c>
      <c r="AN26" s="204">
        <v>0.25</v>
      </c>
      <c r="AO26" s="204"/>
      <c r="AP26" s="204"/>
      <c r="AQ26" s="204"/>
      <c r="AR26" s="204"/>
      <c r="AS26" s="204"/>
      <c r="AT26" s="204"/>
      <c r="AU26" s="204"/>
      <c r="AV26" s="204"/>
      <c r="AW26" s="204"/>
      <c r="AX26" s="204"/>
      <c r="AY26" s="204"/>
      <c r="AZ26" s="152">
        <f t="shared" si="0"/>
        <v>0</v>
      </c>
      <c r="BA26" s="152"/>
      <c r="BB26" s="152"/>
      <c r="BC26" s="152"/>
      <c r="BD26" s="152"/>
      <c r="BE26" s="152"/>
      <c r="BF26" s="152"/>
      <c r="BG26" s="152"/>
      <c r="BH26" s="152"/>
      <c r="BI26" s="186"/>
      <c r="BJ26" s="186"/>
      <c r="BK26" s="186"/>
      <c r="BL26" s="186"/>
      <c r="BM26" s="186"/>
      <c r="BN26" s="186"/>
      <c r="BO26" s="186"/>
      <c r="BP26" s="186"/>
      <c r="BQ26" s="186"/>
      <c r="BR26" s="186"/>
      <c r="BS26" s="186"/>
      <c r="BT26" s="186"/>
      <c r="BU26" s="186"/>
      <c r="BV26" s="186"/>
      <c r="BW26" s="186"/>
      <c r="BX26" s="186"/>
      <c r="BY26" s="186"/>
      <c r="BZ26" s="152"/>
      <c r="CA26" s="186"/>
      <c r="CB26" s="186"/>
      <c r="CC26" s="186"/>
      <c r="CD26" s="186"/>
      <c r="CE26" s="186"/>
      <c r="CF26" s="186"/>
      <c r="CG26" s="186"/>
      <c r="CH26" s="186"/>
      <c r="CI26" s="186"/>
      <c r="CJ26" s="186"/>
      <c r="CK26" s="186"/>
      <c r="CL26" s="186"/>
      <c r="CM26" s="186"/>
      <c r="CN26" s="186"/>
      <c r="CO26" s="152"/>
      <c r="CP26" s="152"/>
      <c r="CQ26" s="152"/>
      <c r="CR26" s="152"/>
      <c r="CS26" s="152"/>
      <c r="CT26" s="152"/>
      <c r="CU26" s="152"/>
      <c r="CV26" s="152"/>
      <c r="CW26" s="152"/>
      <c r="CX26" s="152"/>
      <c r="CY26" s="152"/>
      <c r="CZ26" s="152"/>
      <c r="DA26" s="152"/>
      <c r="DB26" s="152"/>
      <c r="DC26" s="152"/>
      <c r="DD26" s="152"/>
      <c r="DE26" s="152"/>
      <c r="DF26" s="152"/>
      <c r="DG26" s="81"/>
      <c r="DH26" s="81"/>
      <c r="DI26" s="81"/>
      <c r="DJ26" s="152"/>
      <c r="DK26" s="152"/>
      <c r="DL26" s="152"/>
    </row>
    <row r="27" spans="22:33" ht="15">
      <c r="V27" s="246"/>
      <c r="W27" s="247"/>
      <c r="X27" s="246"/>
      <c r="Y27" s="246"/>
      <c r="Z27" s="247"/>
      <c r="AA27" s="247"/>
      <c r="AB27" s="247"/>
      <c r="AC27" s="247"/>
      <c r="AD27" s="247"/>
      <c r="AE27" s="247"/>
      <c r="AF27" s="247"/>
      <c r="AG27" s="247"/>
    </row>
    <row r="28" spans="22:33" ht="15">
      <c r="V28" s="246"/>
      <c r="W28" s="247"/>
      <c r="X28" s="246"/>
      <c r="Y28" s="246"/>
      <c r="Z28" s="247"/>
      <c r="AA28" s="247"/>
      <c r="AB28" s="247"/>
      <c r="AC28" s="247"/>
      <c r="AD28" s="247"/>
      <c r="AE28" s="247"/>
      <c r="AF28" s="247"/>
      <c r="AG28" s="247"/>
    </row>
    <row r="29" spans="22:33" ht="15">
      <c r="V29" s="246"/>
      <c r="W29" s="247"/>
      <c r="X29" s="246"/>
      <c r="Y29" s="246"/>
      <c r="Z29" s="247"/>
      <c r="AA29" s="247"/>
      <c r="AB29" s="247"/>
      <c r="AC29" s="247"/>
      <c r="AD29" s="247"/>
      <c r="AE29" s="247"/>
      <c r="AF29" s="247"/>
      <c r="AG29" s="247"/>
    </row>
    <row r="30" spans="22:33" ht="15">
      <c r="V30" s="246"/>
      <c r="W30" s="247"/>
      <c r="X30" s="246"/>
      <c r="Y30" s="246"/>
      <c r="Z30" s="247"/>
      <c r="AA30" s="247"/>
      <c r="AB30" s="247"/>
      <c r="AC30" s="247"/>
      <c r="AD30" s="247"/>
      <c r="AE30" s="247"/>
      <c r="AF30" s="247"/>
      <c r="AG30" s="247"/>
    </row>
    <row r="31" spans="22:33" ht="15">
      <c r="V31" s="252"/>
      <c r="W31" s="209"/>
      <c r="X31" s="252"/>
      <c r="Y31" s="252"/>
      <c r="Z31" s="209"/>
      <c r="AA31" s="209"/>
      <c r="AB31" s="209"/>
      <c r="AC31" s="209"/>
      <c r="AD31" s="209"/>
      <c r="AE31" s="209"/>
      <c r="AF31" s="209"/>
      <c r="AG31" s="209"/>
    </row>
    <row r="32" spans="22:33" ht="15">
      <c r="V32" s="252"/>
      <c r="W32" s="209"/>
      <c r="X32" s="252"/>
      <c r="Y32" s="252"/>
      <c r="Z32" s="209"/>
      <c r="AA32" s="209"/>
      <c r="AB32" s="209"/>
      <c r="AC32" s="209"/>
      <c r="AD32" s="209"/>
      <c r="AE32" s="209"/>
      <c r="AF32" s="209"/>
      <c r="AG32" s="209"/>
    </row>
    <row r="33" spans="22:33" ht="15">
      <c r="V33" s="252"/>
      <c r="W33" s="209"/>
      <c r="X33" s="252"/>
      <c r="Y33" s="252"/>
      <c r="Z33" s="209"/>
      <c r="AA33" s="209"/>
      <c r="AB33" s="209"/>
      <c r="AC33" s="209"/>
      <c r="AD33" s="209"/>
      <c r="AE33" s="209"/>
      <c r="AF33" s="209"/>
      <c r="AG33" s="209"/>
    </row>
    <row r="34" spans="22:33" ht="15">
      <c r="V34" s="252"/>
      <c r="W34" s="209"/>
      <c r="X34" s="252"/>
      <c r="Y34" s="252"/>
      <c r="Z34" s="209"/>
      <c r="AA34" s="209"/>
      <c r="AB34" s="209"/>
      <c r="AC34" s="209"/>
      <c r="AD34" s="209"/>
      <c r="AE34" s="209"/>
      <c r="AF34" s="209"/>
      <c r="AG34" s="209"/>
    </row>
    <row r="35" spans="1:116" s="248" customFormat="1" ht="15">
      <c r="A35" s="209"/>
      <c r="B35" s="209"/>
      <c r="C35" s="209"/>
      <c r="D35" s="209"/>
      <c r="E35" s="209"/>
      <c r="F35" s="209"/>
      <c r="G35" s="209"/>
      <c r="H35" s="209"/>
      <c r="I35" s="209"/>
      <c r="J35" s="209"/>
      <c r="K35" s="209"/>
      <c r="L35" s="209"/>
      <c r="M35" s="209"/>
      <c r="N35" s="209"/>
      <c r="O35" s="209"/>
      <c r="P35" s="209"/>
      <c r="Q35" s="209"/>
      <c r="R35" s="209"/>
      <c r="S35" s="209"/>
      <c r="T35" s="209"/>
      <c r="U35" s="209"/>
      <c r="V35" s="246"/>
      <c r="W35" s="247"/>
      <c r="X35" s="246"/>
      <c r="Y35" s="246"/>
      <c r="Z35" s="247"/>
      <c r="AA35" s="247"/>
      <c r="AB35" s="247"/>
      <c r="AC35" s="247"/>
      <c r="AD35" s="247"/>
      <c r="AE35" s="247"/>
      <c r="AF35" s="247"/>
      <c r="AG35" s="247"/>
      <c r="AM35" s="249"/>
      <c r="BA35" s="209"/>
      <c r="BB35" s="209"/>
      <c r="BC35" s="209"/>
      <c r="BD35" s="209"/>
      <c r="BE35" s="209"/>
      <c r="BF35" s="209"/>
      <c r="BG35" s="209"/>
      <c r="BH35" s="209"/>
      <c r="BI35" s="250"/>
      <c r="BJ35" s="250"/>
      <c r="BK35" s="250"/>
      <c r="BL35" s="250"/>
      <c r="BM35" s="250"/>
      <c r="BN35" s="250"/>
      <c r="BO35" s="250"/>
      <c r="BP35" s="250"/>
      <c r="BQ35" s="250"/>
      <c r="BR35" s="250"/>
      <c r="BS35" s="250"/>
      <c r="BT35" s="250"/>
      <c r="BU35" s="250"/>
      <c r="BV35" s="250"/>
      <c r="BW35" s="250"/>
      <c r="BX35" s="250"/>
      <c r="BY35" s="250"/>
      <c r="BZ35" s="209"/>
      <c r="CA35" s="250"/>
      <c r="CB35" s="250"/>
      <c r="CC35" s="250"/>
      <c r="CD35" s="250"/>
      <c r="CE35" s="250"/>
      <c r="CF35" s="250"/>
      <c r="CG35" s="250"/>
      <c r="CH35" s="250"/>
      <c r="CI35" s="250"/>
      <c r="CJ35" s="250"/>
      <c r="CK35" s="250"/>
      <c r="CL35" s="250"/>
      <c r="CM35" s="250"/>
      <c r="CN35" s="250"/>
      <c r="CO35" s="209"/>
      <c r="CP35" s="209"/>
      <c r="CQ35" s="209"/>
      <c r="CR35" s="209"/>
      <c r="CS35" s="209"/>
      <c r="CT35" s="209"/>
      <c r="CU35" s="209"/>
      <c r="CV35" s="209"/>
      <c r="CW35" s="209"/>
      <c r="CX35" s="209"/>
      <c r="CY35" s="209"/>
      <c r="CZ35" s="209"/>
      <c r="DA35" s="209"/>
      <c r="DB35" s="209"/>
      <c r="DC35" s="209"/>
      <c r="DD35" s="209"/>
      <c r="DE35" s="209"/>
      <c r="DF35" s="209"/>
      <c r="DG35" s="251"/>
      <c r="DH35" s="251"/>
      <c r="DI35" s="251"/>
      <c r="DJ35" s="209"/>
      <c r="DK35" s="209"/>
      <c r="DL35" s="209"/>
    </row>
    <row r="36" spans="1:116" s="248" customFormat="1" ht="15">
      <c r="A36" s="209"/>
      <c r="B36" s="209"/>
      <c r="C36" s="209"/>
      <c r="D36" s="209"/>
      <c r="E36" s="209"/>
      <c r="F36" s="209"/>
      <c r="G36" s="209"/>
      <c r="H36" s="209"/>
      <c r="I36" s="209"/>
      <c r="J36" s="209"/>
      <c r="K36" s="209"/>
      <c r="L36" s="209"/>
      <c r="M36" s="209"/>
      <c r="N36" s="209"/>
      <c r="O36" s="209"/>
      <c r="P36" s="209"/>
      <c r="Q36" s="209"/>
      <c r="R36" s="209"/>
      <c r="S36" s="209"/>
      <c r="T36" s="209"/>
      <c r="U36" s="209"/>
      <c r="V36" s="246"/>
      <c r="W36" s="247"/>
      <c r="X36" s="246"/>
      <c r="Y36" s="246"/>
      <c r="Z36" s="247"/>
      <c r="AA36" s="247"/>
      <c r="AB36" s="247"/>
      <c r="AC36" s="247"/>
      <c r="AD36" s="247"/>
      <c r="AE36" s="247"/>
      <c r="AF36" s="247"/>
      <c r="AG36" s="247"/>
      <c r="AM36" s="249"/>
      <c r="BA36" s="209"/>
      <c r="BB36" s="209"/>
      <c r="BC36" s="209"/>
      <c r="BD36" s="209"/>
      <c r="BE36" s="209"/>
      <c r="BF36" s="209"/>
      <c r="BG36" s="209"/>
      <c r="BH36" s="209"/>
      <c r="BI36" s="250"/>
      <c r="BJ36" s="250"/>
      <c r="BK36" s="250"/>
      <c r="BL36" s="250"/>
      <c r="BM36" s="250"/>
      <c r="BN36" s="250"/>
      <c r="BO36" s="250"/>
      <c r="BP36" s="250"/>
      <c r="BQ36" s="250"/>
      <c r="BR36" s="250"/>
      <c r="BS36" s="250"/>
      <c r="BT36" s="250"/>
      <c r="BU36" s="250"/>
      <c r="BV36" s="250"/>
      <c r="BW36" s="250"/>
      <c r="BX36" s="250"/>
      <c r="BY36" s="250"/>
      <c r="BZ36" s="209"/>
      <c r="CA36" s="250"/>
      <c r="CB36" s="250"/>
      <c r="CC36" s="250"/>
      <c r="CD36" s="250"/>
      <c r="CE36" s="250"/>
      <c r="CF36" s="250"/>
      <c r="CG36" s="250"/>
      <c r="CH36" s="250"/>
      <c r="CI36" s="250"/>
      <c r="CJ36" s="250"/>
      <c r="CK36" s="250"/>
      <c r="CL36" s="250"/>
      <c r="CM36" s="250"/>
      <c r="CN36" s="250"/>
      <c r="CO36" s="209"/>
      <c r="CP36" s="209"/>
      <c r="CQ36" s="209"/>
      <c r="CR36" s="209"/>
      <c r="CS36" s="209"/>
      <c r="CT36" s="209"/>
      <c r="CU36" s="209"/>
      <c r="CV36" s="209"/>
      <c r="CW36" s="209"/>
      <c r="CX36" s="209"/>
      <c r="CY36" s="209"/>
      <c r="CZ36" s="209"/>
      <c r="DA36" s="209"/>
      <c r="DB36" s="209"/>
      <c r="DC36" s="209"/>
      <c r="DD36" s="209"/>
      <c r="DE36" s="209"/>
      <c r="DF36" s="209"/>
      <c r="DG36" s="251"/>
      <c r="DH36" s="251"/>
      <c r="DI36" s="251"/>
      <c r="DJ36" s="209"/>
      <c r="DK36" s="209"/>
      <c r="DL36" s="209"/>
    </row>
    <row r="37" spans="1:116" s="248" customFormat="1" ht="15">
      <c r="A37" s="209"/>
      <c r="B37" s="209"/>
      <c r="C37" s="209"/>
      <c r="D37" s="209"/>
      <c r="E37" s="209"/>
      <c r="F37" s="209"/>
      <c r="G37" s="209"/>
      <c r="H37" s="209"/>
      <c r="I37" s="209"/>
      <c r="J37" s="209"/>
      <c r="K37" s="209"/>
      <c r="L37" s="209"/>
      <c r="M37" s="209"/>
      <c r="N37" s="209"/>
      <c r="O37" s="209"/>
      <c r="P37" s="209"/>
      <c r="Q37" s="209"/>
      <c r="R37" s="209"/>
      <c r="S37" s="209"/>
      <c r="T37" s="209"/>
      <c r="U37" s="209"/>
      <c r="V37" s="246"/>
      <c r="W37" s="247"/>
      <c r="X37" s="246"/>
      <c r="Y37" s="246"/>
      <c r="Z37" s="247"/>
      <c r="AA37" s="247"/>
      <c r="AB37" s="247"/>
      <c r="AC37" s="247"/>
      <c r="AD37" s="247"/>
      <c r="AE37" s="247"/>
      <c r="AF37" s="247"/>
      <c r="AG37" s="247"/>
      <c r="AM37" s="249"/>
      <c r="BA37" s="209"/>
      <c r="BB37" s="209"/>
      <c r="BC37" s="209"/>
      <c r="BD37" s="209"/>
      <c r="BE37" s="209"/>
      <c r="BF37" s="209"/>
      <c r="BG37" s="209"/>
      <c r="BH37" s="209"/>
      <c r="BI37" s="250"/>
      <c r="BJ37" s="250"/>
      <c r="BK37" s="250"/>
      <c r="BL37" s="250"/>
      <c r="BM37" s="250"/>
      <c r="BN37" s="250"/>
      <c r="BO37" s="250"/>
      <c r="BP37" s="250"/>
      <c r="BQ37" s="250"/>
      <c r="BR37" s="250"/>
      <c r="BS37" s="250"/>
      <c r="BT37" s="250"/>
      <c r="BU37" s="250"/>
      <c r="BV37" s="250"/>
      <c r="BW37" s="250"/>
      <c r="BX37" s="250"/>
      <c r="BY37" s="250"/>
      <c r="BZ37" s="209"/>
      <c r="CA37" s="250"/>
      <c r="CB37" s="250"/>
      <c r="CC37" s="250"/>
      <c r="CD37" s="250"/>
      <c r="CE37" s="250"/>
      <c r="CF37" s="250"/>
      <c r="CG37" s="250"/>
      <c r="CH37" s="250"/>
      <c r="CI37" s="250"/>
      <c r="CJ37" s="250"/>
      <c r="CK37" s="250"/>
      <c r="CL37" s="250"/>
      <c r="CM37" s="250"/>
      <c r="CN37" s="250"/>
      <c r="CO37" s="209"/>
      <c r="CP37" s="209"/>
      <c r="CQ37" s="209"/>
      <c r="CR37" s="209"/>
      <c r="CS37" s="209"/>
      <c r="CT37" s="209"/>
      <c r="CU37" s="209"/>
      <c r="CV37" s="209"/>
      <c r="CW37" s="209"/>
      <c r="CX37" s="209"/>
      <c r="CY37" s="209"/>
      <c r="CZ37" s="209"/>
      <c r="DA37" s="209"/>
      <c r="DB37" s="209"/>
      <c r="DC37" s="209"/>
      <c r="DD37" s="209"/>
      <c r="DE37" s="209"/>
      <c r="DF37" s="209"/>
      <c r="DG37" s="251"/>
      <c r="DH37" s="251"/>
      <c r="DI37" s="251"/>
      <c r="DJ37" s="209"/>
      <c r="DK37" s="209"/>
      <c r="DL37" s="209"/>
    </row>
    <row r="38" spans="1:116" s="248" customFormat="1" ht="15">
      <c r="A38" s="209"/>
      <c r="B38" s="209"/>
      <c r="C38" s="209"/>
      <c r="D38" s="209"/>
      <c r="E38" s="209"/>
      <c r="F38" s="209"/>
      <c r="G38" s="209"/>
      <c r="H38" s="209"/>
      <c r="I38" s="209"/>
      <c r="J38" s="209"/>
      <c r="K38" s="209"/>
      <c r="L38" s="209"/>
      <c r="M38" s="209"/>
      <c r="N38" s="209"/>
      <c r="O38" s="209"/>
      <c r="P38" s="209"/>
      <c r="Q38" s="209"/>
      <c r="R38" s="209"/>
      <c r="S38" s="209"/>
      <c r="T38" s="209"/>
      <c r="U38" s="209"/>
      <c r="V38" s="246"/>
      <c r="W38" s="247"/>
      <c r="X38" s="246"/>
      <c r="Y38" s="246"/>
      <c r="Z38" s="247"/>
      <c r="AA38" s="247"/>
      <c r="AB38" s="247"/>
      <c r="AC38" s="247"/>
      <c r="AD38" s="247"/>
      <c r="AE38" s="247"/>
      <c r="AF38" s="247"/>
      <c r="AG38" s="247"/>
      <c r="AM38" s="249"/>
      <c r="BA38" s="209"/>
      <c r="BB38" s="209"/>
      <c r="BC38" s="209"/>
      <c r="BD38" s="209"/>
      <c r="BE38" s="209"/>
      <c r="BF38" s="209"/>
      <c r="BG38" s="209"/>
      <c r="BH38" s="209"/>
      <c r="BI38" s="250"/>
      <c r="BJ38" s="250"/>
      <c r="BK38" s="250"/>
      <c r="BL38" s="250"/>
      <c r="BM38" s="250"/>
      <c r="BN38" s="250"/>
      <c r="BO38" s="250"/>
      <c r="BP38" s="250"/>
      <c r="BQ38" s="250"/>
      <c r="BR38" s="250"/>
      <c r="BS38" s="250"/>
      <c r="BT38" s="250"/>
      <c r="BU38" s="250"/>
      <c r="BV38" s="250"/>
      <c r="BW38" s="250"/>
      <c r="BX38" s="250"/>
      <c r="BY38" s="250"/>
      <c r="BZ38" s="209"/>
      <c r="CA38" s="250"/>
      <c r="CB38" s="250"/>
      <c r="CC38" s="250"/>
      <c r="CD38" s="250"/>
      <c r="CE38" s="250"/>
      <c r="CF38" s="250"/>
      <c r="CG38" s="250"/>
      <c r="CH38" s="250"/>
      <c r="CI38" s="250"/>
      <c r="CJ38" s="250"/>
      <c r="CK38" s="250"/>
      <c r="CL38" s="250"/>
      <c r="CM38" s="250"/>
      <c r="CN38" s="250"/>
      <c r="CO38" s="209"/>
      <c r="CP38" s="209"/>
      <c r="CQ38" s="209"/>
      <c r="CR38" s="209"/>
      <c r="CS38" s="209"/>
      <c r="CT38" s="209"/>
      <c r="CU38" s="209"/>
      <c r="CV38" s="209"/>
      <c r="CW38" s="209"/>
      <c r="CX38" s="209"/>
      <c r="CY38" s="209"/>
      <c r="CZ38" s="209"/>
      <c r="DA38" s="209"/>
      <c r="DB38" s="209"/>
      <c r="DC38" s="209"/>
      <c r="DD38" s="209"/>
      <c r="DE38" s="209"/>
      <c r="DF38" s="209"/>
      <c r="DG38" s="251"/>
      <c r="DH38" s="251"/>
      <c r="DI38" s="251"/>
      <c r="DJ38" s="209"/>
      <c r="DK38" s="209"/>
      <c r="DL38" s="209"/>
    </row>
    <row r="39" spans="1:116" s="248" customFormat="1" ht="15">
      <c r="A39" s="209"/>
      <c r="B39" s="209"/>
      <c r="C39" s="209"/>
      <c r="D39" s="209"/>
      <c r="E39" s="209"/>
      <c r="F39" s="209"/>
      <c r="G39" s="209"/>
      <c r="H39" s="209"/>
      <c r="I39" s="209"/>
      <c r="J39" s="209"/>
      <c r="K39" s="209"/>
      <c r="L39" s="209"/>
      <c r="M39" s="209"/>
      <c r="N39" s="209"/>
      <c r="O39" s="209"/>
      <c r="P39" s="209"/>
      <c r="Q39" s="209"/>
      <c r="R39" s="209"/>
      <c r="S39" s="209"/>
      <c r="T39" s="209"/>
      <c r="U39" s="209"/>
      <c r="V39" s="252"/>
      <c r="W39" s="209"/>
      <c r="X39" s="252"/>
      <c r="Y39" s="252"/>
      <c r="Z39" s="209"/>
      <c r="AA39" s="209"/>
      <c r="AB39" s="209"/>
      <c r="AC39" s="209"/>
      <c r="AD39" s="209"/>
      <c r="AE39" s="209"/>
      <c r="AF39" s="209"/>
      <c r="AG39" s="209"/>
      <c r="AM39" s="249"/>
      <c r="BA39" s="209"/>
      <c r="BB39" s="209"/>
      <c r="BC39" s="209"/>
      <c r="BD39" s="209"/>
      <c r="BE39" s="209"/>
      <c r="BF39" s="209"/>
      <c r="BG39" s="209"/>
      <c r="BH39" s="209"/>
      <c r="BI39" s="250"/>
      <c r="BJ39" s="250"/>
      <c r="BK39" s="250"/>
      <c r="BL39" s="250"/>
      <c r="BM39" s="250"/>
      <c r="BN39" s="250"/>
      <c r="BO39" s="250"/>
      <c r="BP39" s="250"/>
      <c r="BQ39" s="250"/>
      <c r="BR39" s="250"/>
      <c r="BS39" s="250"/>
      <c r="BT39" s="250"/>
      <c r="BU39" s="250"/>
      <c r="BV39" s="250"/>
      <c r="BW39" s="250"/>
      <c r="BX39" s="250"/>
      <c r="BY39" s="250"/>
      <c r="BZ39" s="209"/>
      <c r="CA39" s="250"/>
      <c r="CB39" s="250"/>
      <c r="CC39" s="250"/>
      <c r="CD39" s="250"/>
      <c r="CE39" s="250"/>
      <c r="CF39" s="250"/>
      <c r="CG39" s="250"/>
      <c r="CH39" s="250"/>
      <c r="CI39" s="250"/>
      <c r="CJ39" s="250"/>
      <c r="CK39" s="250"/>
      <c r="CL39" s="250"/>
      <c r="CM39" s="250"/>
      <c r="CN39" s="250"/>
      <c r="CO39" s="209"/>
      <c r="CP39" s="209"/>
      <c r="CQ39" s="209"/>
      <c r="CR39" s="209"/>
      <c r="CS39" s="209"/>
      <c r="CT39" s="209"/>
      <c r="CU39" s="209"/>
      <c r="CV39" s="209"/>
      <c r="CW39" s="209"/>
      <c r="CX39" s="209"/>
      <c r="CY39" s="209"/>
      <c r="CZ39" s="209"/>
      <c r="DA39" s="209"/>
      <c r="DB39" s="209"/>
      <c r="DC39" s="209"/>
      <c r="DD39" s="209"/>
      <c r="DE39" s="209"/>
      <c r="DF39" s="209"/>
      <c r="DG39" s="251"/>
      <c r="DH39" s="251"/>
      <c r="DI39" s="251"/>
      <c r="DJ39" s="209"/>
      <c r="DK39" s="209"/>
      <c r="DL39" s="209"/>
    </row>
    <row r="40" spans="1:116" s="248" customFormat="1" ht="15">
      <c r="A40" s="209"/>
      <c r="B40" s="209"/>
      <c r="C40" s="209"/>
      <c r="D40" s="209"/>
      <c r="E40" s="209"/>
      <c r="F40" s="209"/>
      <c r="G40" s="209"/>
      <c r="H40" s="209"/>
      <c r="I40" s="209"/>
      <c r="J40" s="209"/>
      <c r="K40" s="209"/>
      <c r="L40" s="209"/>
      <c r="M40" s="209"/>
      <c r="N40" s="209"/>
      <c r="O40" s="209"/>
      <c r="P40" s="209"/>
      <c r="Q40" s="209"/>
      <c r="R40" s="209"/>
      <c r="S40" s="209"/>
      <c r="T40" s="209"/>
      <c r="U40" s="209"/>
      <c r="V40" s="252"/>
      <c r="W40" s="209"/>
      <c r="X40" s="252"/>
      <c r="Y40" s="252"/>
      <c r="Z40" s="209"/>
      <c r="AA40" s="209"/>
      <c r="AB40" s="209"/>
      <c r="AC40" s="209"/>
      <c r="AD40" s="209"/>
      <c r="AE40" s="209"/>
      <c r="AF40" s="209"/>
      <c r="AG40" s="209"/>
      <c r="AM40" s="249"/>
      <c r="BA40" s="209"/>
      <c r="BB40" s="209"/>
      <c r="BC40" s="209"/>
      <c r="BD40" s="209"/>
      <c r="BE40" s="209"/>
      <c r="BF40" s="209"/>
      <c r="BG40" s="209"/>
      <c r="BH40" s="209"/>
      <c r="BI40" s="250"/>
      <c r="BJ40" s="250"/>
      <c r="BK40" s="250"/>
      <c r="BL40" s="250"/>
      <c r="BM40" s="250"/>
      <c r="BN40" s="250"/>
      <c r="BO40" s="250"/>
      <c r="BP40" s="250"/>
      <c r="BQ40" s="250"/>
      <c r="BR40" s="250"/>
      <c r="BS40" s="250"/>
      <c r="BT40" s="250"/>
      <c r="BU40" s="250"/>
      <c r="BV40" s="250"/>
      <c r="BW40" s="250"/>
      <c r="BX40" s="250"/>
      <c r="BY40" s="250"/>
      <c r="BZ40" s="209"/>
      <c r="CA40" s="250"/>
      <c r="CB40" s="250"/>
      <c r="CC40" s="250"/>
      <c r="CD40" s="250"/>
      <c r="CE40" s="250"/>
      <c r="CF40" s="250"/>
      <c r="CG40" s="250"/>
      <c r="CH40" s="250"/>
      <c r="CI40" s="250"/>
      <c r="CJ40" s="250"/>
      <c r="CK40" s="250"/>
      <c r="CL40" s="250"/>
      <c r="CM40" s="250"/>
      <c r="CN40" s="250"/>
      <c r="CO40" s="209"/>
      <c r="CP40" s="209"/>
      <c r="CQ40" s="209"/>
      <c r="CR40" s="209"/>
      <c r="CS40" s="209"/>
      <c r="CT40" s="209"/>
      <c r="CU40" s="209"/>
      <c r="CV40" s="209"/>
      <c r="CW40" s="209"/>
      <c r="CX40" s="209"/>
      <c r="CY40" s="209"/>
      <c r="CZ40" s="209"/>
      <c r="DA40" s="209"/>
      <c r="DB40" s="209"/>
      <c r="DC40" s="209"/>
      <c r="DD40" s="209"/>
      <c r="DE40" s="209"/>
      <c r="DF40" s="209"/>
      <c r="DG40" s="251"/>
      <c r="DH40" s="251"/>
      <c r="DI40" s="251"/>
      <c r="DJ40" s="209"/>
      <c r="DK40" s="209"/>
      <c r="DL40" s="209"/>
    </row>
    <row r="41" spans="1:116" s="248" customFormat="1" ht="15">
      <c r="A41" s="209"/>
      <c r="B41" s="209"/>
      <c r="C41" s="209"/>
      <c r="D41" s="209"/>
      <c r="E41" s="209"/>
      <c r="F41" s="209"/>
      <c r="G41" s="209"/>
      <c r="H41" s="209"/>
      <c r="I41" s="209"/>
      <c r="J41" s="209"/>
      <c r="K41" s="209"/>
      <c r="L41" s="209"/>
      <c r="M41" s="209"/>
      <c r="N41" s="209"/>
      <c r="O41" s="209"/>
      <c r="P41" s="209"/>
      <c r="Q41" s="209"/>
      <c r="R41" s="209"/>
      <c r="S41" s="209"/>
      <c r="T41" s="209"/>
      <c r="U41" s="209"/>
      <c r="V41" s="252"/>
      <c r="W41" s="209"/>
      <c r="X41" s="252"/>
      <c r="Y41" s="252"/>
      <c r="Z41" s="209"/>
      <c r="AA41" s="209"/>
      <c r="AB41" s="209"/>
      <c r="AC41" s="209"/>
      <c r="AD41" s="209"/>
      <c r="AE41" s="209"/>
      <c r="AF41" s="209"/>
      <c r="AG41" s="209"/>
      <c r="AM41" s="249"/>
      <c r="BA41" s="209"/>
      <c r="BB41" s="209"/>
      <c r="BC41" s="209"/>
      <c r="BD41" s="209"/>
      <c r="BE41" s="209"/>
      <c r="BF41" s="209"/>
      <c r="BG41" s="209"/>
      <c r="BH41" s="209"/>
      <c r="BI41" s="250"/>
      <c r="BJ41" s="250"/>
      <c r="BK41" s="250"/>
      <c r="BL41" s="250"/>
      <c r="BM41" s="250"/>
      <c r="BN41" s="250"/>
      <c r="BO41" s="250"/>
      <c r="BP41" s="250"/>
      <c r="BQ41" s="250"/>
      <c r="BR41" s="250"/>
      <c r="BS41" s="250"/>
      <c r="BT41" s="250"/>
      <c r="BU41" s="250"/>
      <c r="BV41" s="250"/>
      <c r="BW41" s="250"/>
      <c r="BX41" s="250"/>
      <c r="BY41" s="250"/>
      <c r="BZ41" s="209"/>
      <c r="CA41" s="250"/>
      <c r="CB41" s="250"/>
      <c r="CC41" s="250"/>
      <c r="CD41" s="250"/>
      <c r="CE41" s="250"/>
      <c r="CF41" s="250"/>
      <c r="CG41" s="250"/>
      <c r="CH41" s="250"/>
      <c r="CI41" s="250"/>
      <c r="CJ41" s="250"/>
      <c r="CK41" s="250"/>
      <c r="CL41" s="250"/>
      <c r="CM41" s="250"/>
      <c r="CN41" s="250"/>
      <c r="CO41" s="209"/>
      <c r="CP41" s="209"/>
      <c r="CQ41" s="209"/>
      <c r="CR41" s="209"/>
      <c r="CS41" s="209"/>
      <c r="CT41" s="209"/>
      <c r="CU41" s="209"/>
      <c r="CV41" s="209"/>
      <c r="CW41" s="209"/>
      <c r="CX41" s="209"/>
      <c r="CY41" s="209"/>
      <c r="CZ41" s="209"/>
      <c r="DA41" s="209"/>
      <c r="DB41" s="209"/>
      <c r="DC41" s="209"/>
      <c r="DD41" s="209"/>
      <c r="DE41" s="209"/>
      <c r="DF41" s="209"/>
      <c r="DG41" s="251"/>
      <c r="DH41" s="251"/>
      <c r="DI41" s="251"/>
      <c r="DJ41" s="209"/>
      <c r="DK41" s="209"/>
      <c r="DL41" s="209"/>
    </row>
    <row r="42" spans="1:116" s="248" customFormat="1" ht="15">
      <c r="A42" s="209"/>
      <c r="B42" s="209"/>
      <c r="C42" s="209"/>
      <c r="D42" s="209"/>
      <c r="E42" s="209"/>
      <c r="F42" s="209"/>
      <c r="G42" s="209"/>
      <c r="H42" s="209"/>
      <c r="I42" s="209"/>
      <c r="J42" s="209"/>
      <c r="K42" s="209"/>
      <c r="L42" s="209"/>
      <c r="M42" s="209"/>
      <c r="N42" s="209"/>
      <c r="O42" s="209"/>
      <c r="P42" s="209"/>
      <c r="Q42" s="209"/>
      <c r="R42" s="209"/>
      <c r="S42" s="209"/>
      <c r="T42" s="209"/>
      <c r="U42" s="209"/>
      <c r="V42" s="252"/>
      <c r="W42" s="209"/>
      <c r="X42" s="252"/>
      <c r="Y42" s="252"/>
      <c r="Z42" s="209"/>
      <c r="AA42" s="209"/>
      <c r="AB42" s="209"/>
      <c r="AC42" s="209"/>
      <c r="AD42" s="209"/>
      <c r="AE42" s="209"/>
      <c r="AF42" s="209"/>
      <c r="AG42" s="209"/>
      <c r="AM42" s="249"/>
      <c r="BA42" s="209"/>
      <c r="BB42" s="209"/>
      <c r="BC42" s="209"/>
      <c r="BD42" s="209"/>
      <c r="BE42" s="209"/>
      <c r="BF42" s="209"/>
      <c r="BG42" s="209"/>
      <c r="BH42" s="209"/>
      <c r="BI42" s="250"/>
      <c r="BJ42" s="250"/>
      <c r="BK42" s="250"/>
      <c r="BL42" s="250"/>
      <c r="BM42" s="250"/>
      <c r="BN42" s="250"/>
      <c r="BO42" s="250"/>
      <c r="BP42" s="250"/>
      <c r="BQ42" s="250"/>
      <c r="BR42" s="250"/>
      <c r="BS42" s="250"/>
      <c r="BT42" s="250"/>
      <c r="BU42" s="250"/>
      <c r="BV42" s="250"/>
      <c r="BW42" s="250"/>
      <c r="BX42" s="250"/>
      <c r="BY42" s="250"/>
      <c r="BZ42" s="209"/>
      <c r="CA42" s="250"/>
      <c r="CB42" s="250"/>
      <c r="CC42" s="250"/>
      <c r="CD42" s="250"/>
      <c r="CE42" s="250"/>
      <c r="CF42" s="250"/>
      <c r="CG42" s="250"/>
      <c r="CH42" s="250"/>
      <c r="CI42" s="250"/>
      <c r="CJ42" s="250"/>
      <c r="CK42" s="250"/>
      <c r="CL42" s="250"/>
      <c r="CM42" s="250"/>
      <c r="CN42" s="250"/>
      <c r="CO42" s="209"/>
      <c r="CP42" s="209"/>
      <c r="CQ42" s="209"/>
      <c r="CR42" s="209"/>
      <c r="CS42" s="209"/>
      <c r="CT42" s="209"/>
      <c r="CU42" s="209"/>
      <c r="CV42" s="209"/>
      <c r="CW42" s="209"/>
      <c r="CX42" s="209"/>
      <c r="CY42" s="209"/>
      <c r="CZ42" s="209"/>
      <c r="DA42" s="209"/>
      <c r="DB42" s="209"/>
      <c r="DC42" s="209"/>
      <c r="DD42" s="209"/>
      <c r="DE42" s="209"/>
      <c r="DF42" s="209"/>
      <c r="DG42" s="251"/>
      <c r="DH42" s="251"/>
      <c r="DI42" s="251"/>
      <c r="DJ42" s="209"/>
      <c r="DK42" s="209"/>
      <c r="DL42" s="209"/>
    </row>
    <row r="43" spans="1:116" s="248" customFormat="1" ht="15">
      <c r="A43" s="209"/>
      <c r="B43" s="209"/>
      <c r="C43" s="209"/>
      <c r="D43" s="209"/>
      <c r="E43" s="209"/>
      <c r="F43" s="209"/>
      <c r="G43" s="209"/>
      <c r="H43" s="209"/>
      <c r="I43" s="209"/>
      <c r="J43" s="209"/>
      <c r="K43" s="209"/>
      <c r="L43" s="209"/>
      <c r="M43" s="209"/>
      <c r="N43" s="209"/>
      <c r="O43" s="209"/>
      <c r="P43" s="209"/>
      <c r="Q43" s="209"/>
      <c r="R43" s="209"/>
      <c r="S43" s="209"/>
      <c r="T43" s="209"/>
      <c r="U43" s="209"/>
      <c r="V43" s="246"/>
      <c r="W43" s="247"/>
      <c r="X43" s="246"/>
      <c r="Y43" s="246"/>
      <c r="Z43" s="247"/>
      <c r="AA43" s="247"/>
      <c r="AB43" s="247"/>
      <c r="AC43" s="247"/>
      <c r="AD43" s="247"/>
      <c r="AE43" s="247"/>
      <c r="AF43" s="247"/>
      <c r="AG43" s="247"/>
      <c r="AM43" s="249"/>
      <c r="BA43" s="209"/>
      <c r="BB43" s="209"/>
      <c r="BC43" s="209"/>
      <c r="BD43" s="209"/>
      <c r="BE43" s="209"/>
      <c r="BF43" s="209"/>
      <c r="BG43" s="209"/>
      <c r="BH43" s="209"/>
      <c r="BI43" s="250"/>
      <c r="BJ43" s="250"/>
      <c r="BK43" s="250"/>
      <c r="BL43" s="250"/>
      <c r="BM43" s="250"/>
      <c r="BN43" s="250"/>
      <c r="BO43" s="250"/>
      <c r="BP43" s="250"/>
      <c r="BQ43" s="250"/>
      <c r="BR43" s="250"/>
      <c r="BS43" s="250"/>
      <c r="BT43" s="250"/>
      <c r="BU43" s="250"/>
      <c r="BV43" s="250"/>
      <c r="BW43" s="250"/>
      <c r="BX43" s="250"/>
      <c r="BY43" s="250"/>
      <c r="BZ43" s="209"/>
      <c r="CA43" s="250"/>
      <c r="CB43" s="250"/>
      <c r="CC43" s="250"/>
      <c r="CD43" s="250"/>
      <c r="CE43" s="250"/>
      <c r="CF43" s="250"/>
      <c r="CG43" s="250"/>
      <c r="CH43" s="250"/>
      <c r="CI43" s="250"/>
      <c r="CJ43" s="250"/>
      <c r="CK43" s="250"/>
      <c r="CL43" s="250"/>
      <c r="CM43" s="250"/>
      <c r="CN43" s="250"/>
      <c r="CO43" s="209"/>
      <c r="CP43" s="209"/>
      <c r="CQ43" s="209"/>
      <c r="CR43" s="209"/>
      <c r="CS43" s="209"/>
      <c r="CT43" s="209"/>
      <c r="CU43" s="209"/>
      <c r="CV43" s="209"/>
      <c r="CW43" s="209"/>
      <c r="CX43" s="209"/>
      <c r="CY43" s="209"/>
      <c r="CZ43" s="209"/>
      <c r="DA43" s="209"/>
      <c r="DB43" s="209"/>
      <c r="DC43" s="209"/>
      <c r="DD43" s="209"/>
      <c r="DE43" s="209"/>
      <c r="DF43" s="209"/>
      <c r="DG43" s="251"/>
      <c r="DH43" s="251"/>
      <c r="DI43" s="251"/>
      <c r="DJ43" s="209"/>
      <c r="DK43" s="209"/>
      <c r="DL43" s="209"/>
    </row>
    <row r="44" spans="1:116" s="248" customFormat="1" ht="15">
      <c r="A44" s="209"/>
      <c r="B44" s="209"/>
      <c r="C44" s="209"/>
      <c r="D44" s="209"/>
      <c r="E44" s="209"/>
      <c r="F44" s="209"/>
      <c r="G44" s="209"/>
      <c r="H44" s="209"/>
      <c r="I44" s="209"/>
      <c r="J44" s="209"/>
      <c r="K44" s="209"/>
      <c r="L44" s="209"/>
      <c r="M44" s="209"/>
      <c r="N44" s="209"/>
      <c r="O44" s="209"/>
      <c r="P44" s="209"/>
      <c r="Q44" s="209"/>
      <c r="R44" s="209"/>
      <c r="S44" s="209"/>
      <c r="T44" s="209"/>
      <c r="U44" s="209"/>
      <c r="V44" s="246"/>
      <c r="W44" s="247"/>
      <c r="X44" s="246"/>
      <c r="Y44" s="246"/>
      <c r="Z44" s="247"/>
      <c r="AA44" s="247"/>
      <c r="AB44" s="247"/>
      <c r="AC44" s="247"/>
      <c r="AD44" s="247"/>
      <c r="AE44" s="247"/>
      <c r="AF44" s="247"/>
      <c r="AG44" s="247"/>
      <c r="AM44" s="249"/>
      <c r="BA44" s="209"/>
      <c r="BB44" s="209"/>
      <c r="BC44" s="209"/>
      <c r="BD44" s="209"/>
      <c r="BE44" s="209"/>
      <c r="BF44" s="209"/>
      <c r="BG44" s="209"/>
      <c r="BH44" s="209"/>
      <c r="BI44" s="250"/>
      <c r="BJ44" s="250"/>
      <c r="BK44" s="250"/>
      <c r="BL44" s="250"/>
      <c r="BM44" s="250"/>
      <c r="BN44" s="250"/>
      <c r="BO44" s="250"/>
      <c r="BP44" s="250"/>
      <c r="BQ44" s="250"/>
      <c r="BR44" s="250"/>
      <c r="BS44" s="250"/>
      <c r="BT44" s="250"/>
      <c r="BU44" s="250"/>
      <c r="BV44" s="250"/>
      <c r="BW44" s="250"/>
      <c r="BX44" s="250"/>
      <c r="BY44" s="250"/>
      <c r="BZ44" s="209"/>
      <c r="CA44" s="250"/>
      <c r="CB44" s="250"/>
      <c r="CC44" s="250"/>
      <c r="CD44" s="250"/>
      <c r="CE44" s="250"/>
      <c r="CF44" s="250"/>
      <c r="CG44" s="250"/>
      <c r="CH44" s="250"/>
      <c r="CI44" s="250"/>
      <c r="CJ44" s="250"/>
      <c r="CK44" s="250"/>
      <c r="CL44" s="250"/>
      <c r="CM44" s="250"/>
      <c r="CN44" s="250"/>
      <c r="CO44" s="209"/>
      <c r="CP44" s="209"/>
      <c r="CQ44" s="209"/>
      <c r="CR44" s="209"/>
      <c r="CS44" s="209"/>
      <c r="CT44" s="209"/>
      <c r="CU44" s="209"/>
      <c r="CV44" s="209"/>
      <c r="CW44" s="209"/>
      <c r="CX44" s="209"/>
      <c r="CY44" s="209"/>
      <c r="CZ44" s="209"/>
      <c r="DA44" s="209"/>
      <c r="DB44" s="209"/>
      <c r="DC44" s="209"/>
      <c r="DD44" s="209"/>
      <c r="DE44" s="209"/>
      <c r="DF44" s="209"/>
      <c r="DG44" s="251"/>
      <c r="DH44" s="251"/>
      <c r="DI44" s="251"/>
      <c r="DJ44" s="209"/>
      <c r="DK44" s="209"/>
      <c r="DL44" s="209"/>
    </row>
    <row r="45" spans="1:116" s="248" customFormat="1" ht="15">
      <c r="A45" s="209"/>
      <c r="B45" s="209"/>
      <c r="C45" s="209"/>
      <c r="D45" s="209"/>
      <c r="E45" s="209"/>
      <c r="F45" s="209"/>
      <c r="G45" s="209"/>
      <c r="H45" s="209"/>
      <c r="I45" s="209"/>
      <c r="J45" s="209"/>
      <c r="K45" s="209"/>
      <c r="L45" s="209"/>
      <c r="M45" s="209"/>
      <c r="N45" s="209"/>
      <c r="O45" s="209"/>
      <c r="P45" s="209"/>
      <c r="Q45" s="209"/>
      <c r="R45" s="209"/>
      <c r="S45" s="209"/>
      <c r="T45" s="209"/>
      <c r="U45" s="209"/>
      <c r="V45" s="246"/>
      <c r="W45" s="247"/>
      <c r="X45" s="246"/>
      <c r="Y45" s="246"/>
      <c r="Z45" s="247"/>
      <c r="AA45" s="247"/>
      <c r="AB45" s="247"/>
      <c r="AC45" s="247"/>
      <c r="AD45" s="247"/>
      <c r="AE45" s="247"/>
      <c r="AF45" s="247"/>
      <c r="AG45" s="247"/>
      <c r="AM45" s="249"/>
      <c r="BA45" s="209"/>
      <c r="BB45" s="209"/>
      <c r="BC45" s="209"/>
      <c r="BD45" s="209"/>
      <c r="BE45" s="209"/>
      <c r="BF45" s="209"/>
      <c r="BG45" s="209"/>
      <c r="BH45" s="209"/>
      <c r="BI45" s="250"/>
      <c r="BJ45" s="250"/>
      <c r="BK45" s="250"/>
      <c r="BL45" s="250"/>
      <c r="BM45" s="250"/>
      <c r="BN45" s="250"/>
      <c r="BO45" s="250"/>
      <c r="BP45" s="250"/>
      <c r="BQ45" s="250"/>
      <c r="BR45" s="250"/>
      <c r="BS45" s="250"/>
      <c r="BT45" s="250"/>
      <c r="BU45" s="250"/>
      <c r="BV45" s="250"/>
      <c r="BW45" s="250"/>
      <c r="BX45" s="250"/>
      <c r="BY45" s="250"/>
      <c r="BZ45" s="209"/>
      <c r="CA45" s="250"/>
      <c r="CB45" s="250"/>
      <c r="CC45" s="250"/>
      <c r="CD45" s="250"/>
      <c r="CE45" s="250"/>
      <c r="CF45" s="250"/>
      <c r="CG45" s="250"/>
      <c r="CH45" s="250"/>
      <c r="CI45" s="250"/>
      <c r="CJ45" s="250"/>
      <c r="CK45" s="250"/>
      <c r="CL45" s="250"/>
      <c r="CM45" s="250"/>
      <c r="CN45" s="250"/>
      <c r="CO45" s="209"/>
      <c r="CP45" s="209"/>
      <c r="CQ45" s="209"/>
      <c r="CR45" s="209"/>
      <c r="CS45" s="209"/>
      <c r="CT45" s="209"/>
      <c r="CU45" s="209"/>
      <c r="CV45" s="209"/>
      <c r="CW45" s="209"/>
      <c r="CX45" s="209"/>
      <c r="CY45" s="209"/>
      <c r="CZ45" s="209"/>
      <c r="DA45" s="209"/>
      <c r="DB45" s="209"/>
      <c r="DC45" s="209"/>
      <c r="DD45" s="209"/>
      <c r="DE45" s="209"/>
      <c r="DF45" s="209"/>
      <c r="DG45" s="251"/>
      <c r="DH45" s="251"/>
      <c r="DI45" s="251"/>
      <c r="DJ45" s="209"/>
      <c r="DK45" s="209"/>
      <c r="DL45" s="209"/>
    </row>
    <row r="46" spans="1:116" s="248" customFormat="1" ht="15">
      <c r="A46" s="209"/>
      <c r="B46" s="209"/>
      <c r="C46" s="209"/>
      <c r="D46" s="209"/>
      <c r="E46" s="209"/>
      <c r="F46" s="209"/>
      <c r="G46" s="209"/>
      <c r="H46" s="209"/>
      <c r="I46" s="209"/>
      <c r="J46" s="209"/>
      <c r="K46" s="209"/>
      <c r="L46" s="209"/>
      <c r="M46" s="209"/>
      <c r="N46" s="209"/>
      <c r="O46" s="209"/>
      <c r="P46" s="209"/>
      <c r="Q46" s="209"/>
      <c r="R46" s="209"/>
      <c r="S46" s="209"/>
      <c r="T46" s="209"/>
      <c r="U46" s="209"/>
      <c r="V46" s="246"/>
      <c r="W46" s="247"/>
      <c r="X46" s="246"/>
      <c r="Y46" s="246"/>
      <c r="Z46" s="247"/>
      <c r="AA46" s="247"/>
      <c r="AB46" s="247"/>
      <c r="AC46" s="247"/>
      <c r="AD46" s="247"/>
      <c r="AE46" s="247"/>
      <c r="AF46" s="247"/>
      <c r="AG46" s="247"/>
      <c r="AM46" s="249"/>
      <c r="BA46" s="209"/>
      <c r="BB46" s="209"/>
      <c r="BC46" s="209"/>
      <c r="BD46" s="209"/>
      <c r="BE46" s="209"/>
      <c r="BF46" s="209"/>
      <c r="BG46" s="209"/>
      <c r="BH46" s="209"/>
      <c r="BI46" s="250"/>
      <c r="BJ46" s="250"/>
      <c r="BK46" s="250"/>
      <c r="BL46" s="250"/>
      <c r="BM46" s="250"/>
      <c r="BN46" s="250"/>
      <c r="BO46" s="250"/>
      <c r="BP46" s="250"/>
      <c r="BQ46" s="250"/>
      <c r="BR46" s="250"/>
      <c r="BS46" s="250"/>
      <c r="BT46" s="250"/>
      <c r="BU46" s="250"/>
      <c r="BV46" s="250"/>
      <c r="BW46" s="250"/>
      <c r="BX46" s="250"/>
      <c r="BY46" s="250"/>
      <c r="BZ46" s="209"/>
      <c r="CA46" s="250"/>
      <c r="CB46" s="250"/>
      <c r="CC46" s="250"/>
      <c r="CD46" s="250"/>
      <c r="CE46" s="250"/>
      <c r="CF46" s="250"/>
      <c r="CG46" s="250"/>
      <c r="CH46" s="250"/>
      <c r="CI46" s="250"/>
      <c r="CJ46" s="250"/>
      <c r="CK46" s="250"/>
      <c r="CL46" s="250"/>
      <c r="CM46" s="250"/>
      <c r="CN46" s="250"/>
      <c r="CO46" s="209"/>
      <c r="CP46" s="209"/>
      <c r="CQ46" s="209"/>
      <c r="CR46" s="209"/>
      <c r="CS46" s="209"/>
      <c r="CT46" s="209"/>
      <c r="CU46" s="209"/>
      <c r="CV46" s="209"/>
      <c r="CW46" s="209"/>
      <c r="CX46" s="209"/>
      <c r="CY46" s="209"/>
      <c r="CZ46" s="209"/>
      <c r="DA46" s="209"/>
      <c r="DB46" s="209"/>
      <c r="DC46" s="209"/>
      <c r="DD46" s="209"/>
      <c r="DE46" s="209"/>
      <c r="DF46" s="209"/>
      <c r="DG46" s="251"/>
      <c r="DH46" s="251"/>
      <c r="DI46" s="251"/>
      <c r="DJ46" s="209"/>
      <c r="DK46" s="209"/>
      <c r="DL46" s="209"/>
    </row>
    <row r="47" spans="1:116" s="248" customFormat="1" ht="15">
      <c r="A47" s="209"/>
      <c r="B47" s="209"/>
      <c r="C47" s="209"/>
      <c r="D47" s="209"/>
      <c r="E47" s="209"/>
      <c r="F47" s="209"/>
      <c r="G47" s="209"/>
      <c r="H47" s="209"/>
      <c r="I47" s="209"/>
      <c r="J47" s="209"/>
      <c r="K47" s="209"/>
      <c r="L47" s="209"/>
      <c r="M47" s="209"/>
      <c r="N47" s="209"/>
      <c r="O47" s="209"/>
      <c r="P47" s="209"/>
      <c r="Q47" s="209"/>
      <c r="R47" s="209"/>
      <c r="S47" s="209"/>
      <c r="T47" s="209"/>
      <c r="U47" s="209"/>
      <c r="V47" s="252"/>
      <c r="W47" s="209"/>
      <c r="X47" s="252"/>
      <c r="Y47" s="252"/>
      <c r="Z47" s="209"/>
      <c r="AA47" s="209"/>
      <c r="AB47" s="209"/>
      <c r="AC47" s="209"/>
      <c r="AD47" s="209"/>
      <c r="AE47" s="209"/>
      <c r="AF47" s="209"/>
      <c r="AG47" s="209"/>
      <c r="AM47" s="249"/>
      <c r="BA47" s="209"/>
      <c r="BB47" s="209"/>
      <c r="BC47" s="209"/>
      <c r="BD47" s="209"/>
      <c r="BE47" s="209"/>
      <c r="BF47" s="209"/>
      <c r="BG47" s="209"/>
      <c r="BH47" s="209"/>
      <c r="BI47" s="250"/>
      <c r="BJ47" s="250"/>
      <c r="BK47" s="250"/>
      <c r="BL47" s="250"/>
      <c r="BM47" s="250"/>
      <c r="BN47" s="250"/>
      <c r="BO47" s="250"/>
      <c r="BP47" s="250"/>
      <c r="BQ47" s="250"/>
      <c r="BR47" s="250"/>
      <c r="BS47" s="250"/>
      <c r="BT47" s="250"/>
      <c r="BU47" s="250"/>
      <c r="BV47" s="250"/>
      <c r="BW47" s="250"/>
      <c r="BX47" s="250"/>
      <c r="BY47" s="250"/>
      <c r="BZ47" s="209"/>
      <c r="CA47" s="250"/>
      <c r="CB47" s="250"/>
      <c r="CC47" s="250"/>
      <c r="CD47" s="250"/>
      <c r="CE47" s="250"/>
      <c r="CF47" s="250"/>
      <c r="CG47" s="250"/>
      <c r="CH47" s="250"/>
      <c r="CI47" s="250"/>
      <c r="CJ47" s="250"/>
      <c r="CK47" s="250"/>
      <c r="CL47" s="250"/>
      <c r="CM47" s="250"/>
      <c r="CN47" s="250"/>
      <c r="CO47" s="209"/>
      <c r="CP47" s="209"/>
      <c r="CQ47" s="209"/>
      <c r="CR47" s="209"/>
      <c r="CS47" s="209"/>
      <c r="CT47" s="209"/>
      <c r="CU47" s="209"/>
      <c r="CV47" s="209"/>
      <c r="CW47" s="209"/>
      <c r="CX47" s="209"/>
      <c r="CY47" s="209"/>
      <c r="CZ47" s="209"/>
      <c r="DA47" s="209"/>
      <c r="DB47" s="209"/>
      <c r="DC47" s="209"/>
      <c r="DD47" s="209"/>
      <c r="DE47" s="209"/>
      <c r="DF47" s="209"/>
      <c r="DG47" s="251"/>
      <c r="DH47" s="251"/>
      <c r="DI47" s="251"/>
      <c r="DJ47" s="209"/>
      <c r="DK47" s="209"/>
      <c r="DL47" s="209"/>
    </row>
    <row r="48" spans="1:116" s="248" customFormat="1" ht="15">
      <c r="A48" s="209"/>
      <c r="B48" s="209"/>
      <c r="C48" s="209"/>
      <c r="D48" s="209"/>
      <c r="E48" s="209"/>
      <c r="F48" s="209"/>
      <c r="G48" s="209"/>
      <c r="H48" s="209"/>
      <c r="I48" s="209"/>
      <c r="J48" s="209"/>
      <c r="K48" s="209"/>
      <c r="L48" s="209"/>
      <c r="M48" s="209"/>
      <c r="N48" s="209"/>
      <c r="O48" s="209"/>
      <c r="P48" s="209"/>
      <c r="Q48" s="209"/>
      <c r="R48" s="209"/>
      <c r="S48" s="209"/>
      <c r="T48" s="209"/>
      <c r="U48" s="209"/>
      <c r="V48" s="252"/>
      <c r="W48" s="209"/>
      <c r="X48" s="252"/>
      <c r="Y48" s="252"/>
      <c r="Z48" s="209"/>
      <c r="AA48" s="209"/>
      <c r="AB48" s="209"/>
      <c r="AC48" s="209"/>
      <c r="AD48" s="209"/>
      <c r="AE48" s="209"/>
      <c r="AF48" s="209"/>
      <c r="AG48" s="209"/>
      <c r="AM48" s="249"/>
      <c r="BA48" s="209"/>
      <c r="BB48" s="209"/>
      <c r="BC48" s="209"/>
      <c r="BD48" s="209"/>
      <c r="BE48" s="209"/>
      <c r="BF48" s="209"/>
      <c r="BG48" s="209"/>
      <c r="BH48" s="209"/>
      <c r="BI48" s="250"/>
      <c r="BJ48" s="250"/>
      <c r="BK48" s="250"/>
      <c r="BL48" s="250"/>
      <c r="BM48" s="250"/>
      <c r="BN48" s="250"/>
      <c r="BO48" s="250"/>
      <c r="BP48" s="250"/>
      <c r="BQ48" s="250"/>
      <c r="BR48" s="250"/>
      <c r="BS48" s="250"/>
      <c r="BT48" s="250"/>
      <c r="BU48" s="250"/>
      <c r="BV48" s="250"/>
      <c r="BW48" s="250"/>
      <c r="BX48" s="250"/>
      <c r="BY48" s="250"/>
      <c r="BZ48" s="209"/>
      <c r="CA48" s="250"/>
      <c r="CB48" s="250"/>
      <c r="CC48" s="250"/>
      <c r="CD48" s="250"/>
      <c r="CE48" s="250"/>
      <c r="CF48" s="250"/>
      <c r="CG48" s="250"/>
      <c r="CH48" s="250"/>
      <c r="CI48" s="250"/>
      <c r="CJ48" s="250"/>
      <c r="CK48" s="250"/>
      <c r="CL48" s="250"/>
      <c r="CM48" s="250"/>
      <c r="CN48" s="250"/>
      <c r="CO48" s="209"/>
      <c r="CP48" s="209"/>
      <c r="CQ48" s="209"/>
      <c r="CR48" s="209"/>
      <c r="CS48" s="209"/>
      <c r="CT48" s="209"/>
      <c r="CU48" s="209"/>
      <c r="CV48" s="209"/>
      <c r="CW48" s="209"/>
      <c r="CX48" s="209"/>
      <c r="CY48" s="209"/>
      <c r="CZ48" s="209"/>
      <c r="DA48" s="209"/>
      <c r="DB48" s="209"/>
      <c r="DC48" s="209"/>
      <c r="DD48" s="209"/>
      <c r="DE48" s="209"/>
      <c r="DF48" s="209"/>
      <c r="DG48" s="251"/>
      <c r="DH48" s="251"/>
      <c r="DI48" s="251"/>
      <c r="DJ48" s="209"/>
      <c r="DK48" s="209"/>
      <c r="DL48" s="209"/>
    </row>
    <row r="49" spans="1:116" s="248" customFormat="1" ht="15">
      <c r="A49" s="209"/>
      <c r="B49" s="209"/>
      <c r="C49" s="209"/>
      <c r="D49" s="209"/>
      <c r="E49" s="209"/>
      <c r="F49" s="209"/>
      <c r="G49" s="209"/>
      <c r="H49" s="209"/>
      <c r="I49" s="209"/>
      <c r="J49" s="209"/>
      <c r="K49" s="209"/>
      <c r="L49" s="209"/>
      <c r="M49" s="209"/>
      <c r="N49" s="209"/>
      <c r="O49" s="209"/>
      <c r="P49" s="209"/>
      <c r="Q49" s="209"/>
      <c r="R49" s="209"/>
      <c r="S49" s="209"/>
      <c r="T49" s="209"/>
      <c r="U49" s="209"/>
      <c r="V49" s="252"/>
      <c r="W49" s="209"/>
      <c r="X49" s="252"/>
      <c r="Y49" s="252"/>
      <c r="Z49" s="209"/>
      <c r="AA49" s="209"/>
      <c r="AB49" s="209"/>
      <c r="AC49" s="209"/>
      <c r="AD49" s="209"/>
      <c r="AE49" s="209"/>
      <c r="AF49" s="209"/>
      <c r="AG49" s="209"/>
      <c r="AM49" s="249"/>
      <c r="BA49" s="209"/>
      <c r="BB49" s="209"/>
      <c r="BC49" s="209"/>
      <c r="BD49" s="209"/>
      <c r="BE49" s="209"/>
      <c r="BF49" s="209"/>
      <c r="BG49" s="209"/>
      <c r="BH49" s="209"/>
      <c r="BI49" s="250"/>
      <c r="BJ49" s="250"/>
      <c r="BK49" s="250"/>
      <c r="BL49" s="250"/>
      <c r="BM49" s="250"/>
      <c r="BN49" s="250"/>
      <c r="BO49" s="250"/>
      <c r="BP49" s="250"/>
      <c r="BQ49" s="250"/>
      <c r="BR49" s="250"/>
      <c r="BS49" s="250"/>
      <c r="BT49" s="250"/>
      <c r="BU49" s="250"/>
      <c r="BV49" s="250"/>
      <c r="BW49" s="250"/>
      <c r="BX49" s="250"/>
      <c r="BY49" s="250"/>
      <c r="BZ49" s="209"/>
      <c r="CA49" s="250"/>
      <c r="CB49" s="250"/>
      <c r="CC49" s="250"/>
      <c r="CD49" s="250"/>
      <c r="CE49" s="250"/>
      <c r="CF49" s="250"/>
      <c r="CG49" s="250"/>
      <c r="CH49" s="250"/>
      <c r="CI49" s="250"/>
      <c r="CJ49" s="250"/>
      <c r="CK49" s="250"/>
      <c r="CL49" s="250"/>
      <c r="CM49" s="250"/>
      <c r="CN49" s="250"/>
      <c r="CO49" s="209"/>
      <c r="CP49" s="209"/>
      <c r="CQ49" s="209"/>
      <c r="CR49" s="209"/>
      <c r="CS49" s="209"/>
      <c r="CT49" s="209"/>
      <c r="CU49" s="209"/>
      <c r="CV49" s="209"/>
      <c r="CW49" s="209"/>
      <c r="CX49" s="209"/>
      <c r="CY49" s="209"/>
      <c r="CZ49" s="209"/>
      <c r="DA49" s="209"/>
      <c r="DB49" s="209"/>
      <c r="DC49" s="209"/>
      <c r="DD49" s="209"/>
      <c r="DE49" s="209"/>
      <c r="DF49" s="209"/>
      <c r="DG49" s="251"/>
      <c r="DH49" s="251"/>
      <c r="DI49" s="251"/>
      <c r="DJ49" s="209"/>
      <c r="DK49" s="209"/>
      <c r="DL49" s="209"/>
    </row>
    <row r="50" spans="1:116" s="248" customFormat="1" ht="15">
      <c r="A50" s="209"/>
      <c r="B50" s="209"/>
      <c r="C50" s="209"/>
      <c r="D50" s="209"/>
      <c r="E50" s="209"/>
      <c r="F50" s="209"/>
      <c r="G50" s="209"/>
      <c r="H50" s="209"/>
      <c r="I50" s="209"/>
      <c r="J50" s="209"/>
      <c r="K50" s="209"/>
      <c r="L50" s="209"/>
      <c r="M50" s="209"/>
      <c r="N50" s="209"/>
      <c r="O50" s="209"/>
      <c r="P50" s="209"/>
      <c r="Q50" s="209"/>
      <c r="R50" s="209"/>
      <c r="S50" s="209"/>
      <c r="T50" s="209"/>
      <c r="U50" s="209"/>
      <c r="V50" s="252"/>
      <c r="W50" s="209"/>
      <c r="X50" s="252"/>
      <c r="Y50" s="252"/>
      <c r="Z50" s="209"/>
      <c r="AA50" s="209"/>
      <c r="AB50" s="209"/>
      <c r="AC50" s="209"/>
      <c r="AD50" s="209"/>
      <c r="AE50" s="209"/>
      <c r="AF50" s="209"/>
      <c r="AG50" s="209"/>
      <c r="AM50" s="249"/>
      <c r="BA50" s="209"/>
      <c r="BB50" s="209"/>
      <c r="BC50" s="209"/>
      <c r="BD50" s="209"/>
      <c r="BE50" s="209"/>
      <c r="BF50" s="209"/>
      <c r="BG50" s="209"/>
      <c r="BH50" s="209"/>
      <c r="BI50" s="250"/>
      <c r="BJ50" s="250"/>
      <c r="BK50" s="250"/>
      <c r="BL50" s="250"/>
      <c r="BM50" s="250"/>
      <c r="BN50" s="250"/>
      <c r="BO50" s="250"/>
      <c r="BP50" s="250"/>
      <c r="BQ50" s="250"/>
      <c r="BR50" s="250"/>
      <c r="BS50" s="250"/>
      <c r="BT50" s="250"/>
      <c r="BU50" s="250"/>
      <c r="BV50" s="250"/>
      <c r="BW50" s="250"/>
      <c r="BX50" s="250"/>
      <c r="BY50" s="250"/>
      <c r="BZ50" s="209"/>
      <c r="CA50" s="250"/>
      <c r="CB50" s="250"/>
      <c r="CC50" s="250"/>
      <c r="CD50" s="250"/>
      <c r="CE50" s="250"/>
      <c r="CF50" s="250"/>
      <c r="CG50" s="250"/>
      <c r="CH50" s="250"/>
      <c r="CI50" s="250"/>
      <c r="CJ50" s="250"/>
      <c r="CK50" s="250"/>
      <c r="CL50" s="250"/>
      <c r="CM50" s="250"/>
      <c r="CN50" s="250"/>
      <c r="CO50" s="209"/>
      <c r="CP50" s="209"/>
      <c r="CQ50" s="209"/>
      <c r="CR50" s="209"/>
      <c r="CS50" s="209"/>
      <c r="CT50" s="209"/>
      <c r="CU50" s="209"/>
      <c r="CV50" s="209"/>
      <c r="CW50" s="209"/>
      <c r="CX50" s="209"/>
      <c r="CY50" s="209"/>
      <c r="CZ50" s="209"/>
      <c r="DA50" s="209"/>
      <c r="DB50" s="209"/>
      <c r="DC50" s="209"/>
      <c r="DD50" s="209"/>
      <c r="DE50" s="209"/>
      <c r="DF50" s="209"/>
      <c r="DG50" s="251"/>
      <c r="DH50" s="251"/>
      <c r="DI50" s="251"/>
      <c r="DJ50" s="209"/>
      <c r="DK50" s="209"/>
      <c r="DL50" s="209"/>
    </row>
    <row r="51" spans="1:116" s="248" customFormat="1" ht="15">
      <c r="A51" s="209"/>
      <c r="B51" s="209"/>
      <c r="C51" s="209"/>
      <c r="D51" s="209"/>
      <c r="E51" s="209"/>
      <c r="F51" s="209"/>
      <c r="G51" s="209"/>
      <c r="H51" s="209"/>
      <c r="I51" s="209"/>
      <c r="J51" s="209"/>
      <c r="K51" s="209"/>
      <c r="L51" s="209"/>
      <c r="M51" s="209"/>
      <c r="N51" s="209"/>
      <c r="O51" s="209"/>
      <c r="P51" s="209"/>
      <c r="Q51" s="209"/>
      <c r="R51" s="209"/>
      <c r="S51" s="209"/>
      <c r="T51" s="209"/>
      <c r="U51" s="209"/>
      <c r="V51" s="246"/>
      <c r="W51" s="247"/>
      <c r="X51" s="246"/>
      <c r="Y51" s="246"/>
      <c r="Z51" s="247"/>
      <c r="AA51" s="247"/>
      <c r="AB51" s="247"/>
      <c r="AC51" s="247"/>
      <c r="AD51" s="247"/>
      <c r="AE51" s="247"/>
      <c r="AF51" s="247"/>
      <c r="AG51" s="247"/>
      <c r="AM51" s="249"/>
      <c r="BA51" s="209"/>
      <c r="BB51" s="209"/>
      <c r="BC51" s="209"/>
      <c r="BD51" s="209"/>
      <c r="BE51" s="209"/>
      <c r="BF51" s="209"/>
      <c r="BG51" s="209"/>
      <c r="BH51" s="209"/>
      <c r="BI51" s="250"/>
      <c r="BJ51" s="250"/>
      <c r="BK51" s="250"/>
      <c r="BL51" s="250"/>
      <c r="BM51" s="250"/>
      <c r="BN51" s="250"/>
      <c r="BO51" s="250"/>
      <c r="BP51" s="250"/>
      <c r="BQ51" s="250"/>
      <c r="BR51" s="250"/>
      <c r="BS51" s="250"/>
      <c r="BT51" s="250"/>
      <c r="BU51" s="250"/>
      <c r="BV51" s="250"/>
      <c r="BW51" s="250"/>
      <c r="BX51" s="250"/>
      <c r="BY51" s="250"/>
      <c r="BZ51" s="209"/>
      <c r="CA51" s="250"/>
      <c r="CB51" s="250"/>
      <c r="CC51" s="250"/>
      <c r="CD51" s="250"/>
      <c r="CE51" s="250"/>
      <c r="CF51" s="250"/>
      <c r="CG51" s="250"/>
      <c r="CH51" s="250"/>
      <c r="CI51" s="250"/>
      <c r="CJ51" s="250"/>
      <c r="CK51" s="250"/>
      <c r="CL51" s="250"/>
      <c r="CM51" s="250"/>
      <c r="CN51" s="250"/>
      <c r="CO51" s="209"/>
      <c r="CP51" s="209"/>
      <c r="CQ51" s="209"/>
      <c r="CR51" s="209"/>
      <c r="CS51" s="209"/>
      <c r="CT51" s="209"/>
      <c r="CU51" s="209"/>
      <c r="CV51" s="209"/>
      <c r="CW51" s="209"/>
      <c r="CX51" s="209"/>
      <c r="CY51" s="209"/>
      <c r="CZ51" s="209"/>
      <c r="DA51" s="209"/>
      <c r="DB51" s="209"/>
      <c r="DC51" s="209"/>
      <c r="DD51" s="209"/>
      <c r="DE51" s="209"/>
      <c r="DF51" s="209"/>
      <c r="DG51" s="251"/>
      <c r="DH51" s="251"/>
      <c r="DI51" s="251"/>
      <c r="DJ51" s="209"/>
      <c r="DK51" s="209"/>
      <c r="DL51" s="209"/>
    </row>
    <row r="52" spans="1:116" s="248" customFormat="1" ht="15">
      <c r="A52" s="209"/>
      <c r="B52" s="209"/>
      <c r="C52" s="209"/>
      <c r="D52" s="209"/>
      <c r="E52" s="209"/>
      <c r="F52" s="209"/>
      <c r="G52" s="209"/>
      <c r="H52" s="209"/>
      <c r="I52" s="209"/>
      <c r="J52" s="209"/>
      <c r="K52" s="209"/>
      <c r="L52" s="209"/>
      <c r="M52" s="209"/>
      <c r="N52" s="209"/>
      <c r="O52" s="209"/>
      <c r="P52" s="209"/>
      <c r="Q52" s="209"/>
      <c r="R52" s="209"/>
      <c r="S52" s="209"/>
      <c r="T52" s="209"/>
      <c r="U52" s="209"/>
      <c r="V52" s="246"/>
      <c r="W52" s="247"/>
      <c r="X52" s="246"/>
      <c r="Y52" s="246"/>
      <c r="Z52" s="247"/>
      <c r="AA52" s="247"/>
      <c r="AB52" s="247"/>
      <c r="AC52" s="247"/>
      <c r="AD52" s="247"/>
      <c r="AE52" s="247"/>
      <c r="AF52" s="247"/>
      <c r="AG52" s="247"/>
      <c r="AM52" s="249"/>
      <c r="BA52" s="209"/>
      <c r="BB52" s="209"/>
      <c r="BC52" s="209"/>
      <c r="BD52" s="209"/>
      <c r="BE52" s="209"/>
      <c r="BF52" s="209"/>
      <c r="BG52" s="209"/>
      <c r="BH52" s="209"/>
      <c r="BI52" s="250"/>
      <c r="BJ52" s="250"/>
      <c r="BK52" s="250"/>
      <c r="BL52" s="250"/>
      <c r="BM52" s="250"/>
      <c r="BN52" s="250"/>
      <c r="BO52" s="250"/>
      <c r="BP52" s="250"/>
      <c r="BQ52" s="250"/>
      <c r="BR52" s="250"/>
      <c r="BS52" s="250"/>
      <c r="BT52" s="250"/>
      <c r="BU52" s="250"/>
      <c r="BV52" s="250"/>
      <c r="BW52" s="250"/>
      <c r="BX52" s="250"/>
      <c r="BY52" s="250"/>
      <c r="BZ52" s="209"/>
      <c r="CA52" s="250"/>
      <c r="CB52" s="250"/>
      <c r="CC52" s="250"/>
      <c r="CD52" s="250"/>
      <c r="CE52" s="250"/>
      <c r="CF52" s="250"/>
      <c r="CG52" s="250"/>
      <c r="CH52" s="250"/>
      <c r="CI52" s="250"/>
      <c r="CJ52" s="250"/>
      <c r="CK52" s="250"/>
      <c r="CL52" s="250"/>
      <c r="CM52" s="250"/>
      <c r="CN52" s="250"/>
      <c r="CO52" s="209"/>
      <c r="CP52" s="209"/>
      <c r="CQ52" s="209"/>
      <c r="CR52" s="209"/>
      <c r="CS52" s="209"/>
      <c r="CT52" s="209"/>
      <c r="CU52" s="209"/>
      <c r="CV52" s="209"/>
      <c r="CW52" s="209"/>
      <c r="CX52" s="209"/>
      <c r="CY52" s="209"/>
      <c r="CZ52" s="209"/>
      <c r="DA52" s="209"/>
      <c r="DB52" s="209"/>
      <c r="DC52" s="209"/>
      <c r="DD52" s="209"/>
      <c r="DE52" s="209"/>
      <c r="DF52" s="209"/>
      <c r="DG52" s="251"/>
      <c r="DH52" s="251"/>
      <c r="DI52" s="251"/>
      <c r="DJ52" s="209"/>
      <c r="DK52" s="209"/>
      <c r="DL52" s="209"/>
    </row>
    <row r="53" spans="1:116" s="248" customFormat="1" ht="15">
      <c r="A53" s="209"/>
      <c r="B53" s="209"/>
      <c r="C53" s="209"/>
      <c r="D53" s="209"/>
      <c r="E53" s="209"/>
      <c r="F53" s="209"/>
      <c r="G53" s="209"/>
      <c r="H53" s="209"/>
      <c r="I53" s="209"/>
      <c r="J53" s="209"/>
      <c r="K53" s="209"/>
      <c r="L53" s="209"/>
      <c r="M53" s="209"/>
      <c r="N53" s="209"/>
      <c r="O53" s="209"/>
      <c r="P53" s="209"/>
      <c r="Q53" s="209"/>
      <c r="R53" s="209"/>
      <c r="S53" s="209"/>
      <c r="T53" s="209"/>
      <c r="U53" s="209"/>
      <c r="V53" s="246"/>
      <c r="W53" s="247"/>
      <c r="X53" s="246"/>
      <c r="Y53" s="246"/>
      <c r="Z53" s="247"/>
      <c r="AA53" s="247"/>
      <c r="AB53" s="247"/>
      <c r="AC53" s="247"/>
      <c r="AD53" s="247"/>
      <c r="AE53" s="247"/>
      <c r="AF53" s="247"/>
      <c r="AG53" s="247"/>
      <c r="AM53" s="249"/>
      <c r="BA53" s="209"/>
      <c r="BB53" s="209"/>
      <c r="BC53" s="209"/>
      <c r="BD53" s="209"/>
      <c r="BE53" s="209"/>
      <c r="BF53" s="209"/>
      <c r="BG53" s="209"/>
      <c r="BH53" s="209"/>
      <c r="BI53" s="250"/>
      <c r="BJ53" s="250"/>
      <c r="BK53" s="250"/>
      <c r="BL53" s="250"/>
      <c r="BM53" s="250"/>
      <c r="BN53" s="250"/>
      <c r="BO53" s="250"/>
      <c r="BP53" s="250"/>
      <c r="BQ53" s="250"/>
      <c r="BR53" s="250"/>
      <c r="BS53" s="250"/>
      <c r="BT53" s="250"/>
      <c r="BU53" s="250"/>
      <c r="BV53" s="250"/>
      <c r="BW53" s="250"/>
      <c r="BX53" s="250"/>
      <c r="BY53" s="250"/>
      <c r="BZ53" s="209"/>
      <c r="CA53" s="250"/>
      <c r="CB53" s="250"/>
      <c r="CC53" s="250"/>
      <c r="CD53" s="250"/>
      <c r="CE53" s="250"/>
      <c r="CF53" s="250"/>
      <c r="CG53" s="250"/>
      <c r="CH53" s="250"/>
      <c r="CI53" s="250"/>
      <c r="CJ53" s="250"/>
      <c r="CK53" s="250"/>
      <c r="CL53" s="250"/>
      <c r="CM53" s="250"/>
      <c r="CN53" s="250"/>
      <c r="CO53" s="209"/>
      <c r="CP53" s="209"/>
      <c r="CQ53" s="209"/>
      <c r="CR53" s="209"/>
      <c r="CS53" s="209"/>
      <c r="CT53" s="209"/>
      <c r="CU53" s="209"/>
      <c r="CV53" s="209"/>
      <c r="CW53" s="209"/>
      <c r="CX53" s="209"/>
      <c r="CY53" s="209"/>
      <c r="CZ53" s="209"/>
      <c r="DA53" s="209"/>
      <c r="DB53" s="209"/>
      <c r="DC53" s="209"/>
      <c r="DD53" s="209"/>
      <c r="DE53" s="209"/>
      <c r="DF53" s="209"/>
      <c r="DG53" s="251"/>
      <c r="DH53" s="251"/>
      <c r="DI53" s="251"/>
      <c r="DJ53" s="209"/>
      <c r="DK53" s="209"/>
      <c r="DL53" s="209"/>
    </row>
    <row r="54" spans="1:116" s="248" customFormat="1" ht="15">
      <c r="A54" s="209"/>
      <c r="B54" s="209"/>
      <c r="C54" s="209"/>
      <c r="D54" s="209"/>
      <c r="E54" s="209"/>
      <c r="F54" s="209"/>
      <c r="G54" s="209"/>
      <c r="H54" s="209"/>
      <c r="I54" s="209"/>
      <c r="J54" s="209"/>
      <c r="K54" s="209"/>
      <c r="L54" s="209"/>
      <c r="M54" s="209"/>
      <c r="N54" s="209"/>
      <c r="O54" s="209"/>
      <c r="P54" s="209"/>
      <c r="Q54" s="209"/>
      <c r="R54" s="209"/>
      <c r="S54" s="209"/>
      <c r="T54" s="209"/>
      <c r="U54" s="209"/>
      <c r="V54" s="246"/>
      <c r="W54" s="247"/>
      <c r="X54" s="246"/>
      <c r="Y54" s="246"/>
      <c r="Z54" s="247"/>
      <c r="AA54" s="247"/>
      <c r="AB54" s="247"/>
      <c r="AC54" s="247"/>
      <c r="AD54" s="247"/>
      <c r="AE54" s="247"/>
      <c r="AF54" s="247"/>
      <c r="AG54" s="247"/>
      <c r="AM54" s="249"/>
      <c r="BA54" s="209"/>
      <c r="BB54" s="209"/>
      <c r="BC54" s="209"/>
      <c r="BD54" s="209"/>
      <c r="BE54" s="209"/>
      <c r="BF54" s="209"/>
      <c r="BG54" s="209"/>
      <c r="BH54" s="209"/>
      <c r="BI54" s="250"/>
      <c r="BJ54" s="250"/>
      <c r="BK54" s="250"/>
      <c r="BL54" s="250"/>
      <c r="BM54" s="250"/>
      <c r="BN54" s="250"/>
      <c r="BO54" s="250"/>
      <c r="BP54" s="250"/>
      <c r="BQ54" s="250"/>
      <c r="BR54" s="250"/>
      <c r="BS54" s="250"/>
      <c r="BT54" s="250"/>
      <c r="BU54" s="250"/>
      <c r="BV54" s="250"/>
      <c r="BW54" s="250"/>
      <c r="BX54" s="250"/>
      <c r="BY54" s="250"/>
      <c r="BZ54" s="209"/>
      <c r="CA54" s="250"/>
      <c r="CB54" s="250"/>
      <c r="CC54" s="250"/>
      <c r="CD54" s="250"/>
      <c r="CE54" s="250"/>
      <c r="CF54" s="250"/>
      <c r="CG54" s="250"/>
      <c r="CH54" s="250"/>
      <c r="CI54" s="250"/>
      <c r="CJ54" s="250"/>
      <c r="CK54" s="250"/>
      <c r="CL54" s="250"/>
      <c r="CM54" s="250"/>
      <c r="CN54" s="250"/>
      <c r="CO54" s="209"/>
      <c r="CP54" s="209"/>
      <c r="CQ54" s="209"/>
      <c r="CR54" s="209"/>
      <c r="CS54" s="209"/>
      <c r="CT54" s="209"/>
      <c r="CU54" s="209"/>
      <c r="CV54" s="209"/>
      <c r="CW54" s="209"/>
      <c r="CX54" s="209"/>
      <c r="CY54" s="209"/>
      <c r="CZ54" s="209"/>
      <c r="DA54" s="209"/>
      <c r="DB54" s="209"/>
      <c r="DC54" s="209"/>
      <c r="DD54" s="209"/>
      <c r="DE54" s="209"/>
      <c r="DF54" s="209"/>
      <c r="DG54" s="251"/>
      <c r="DH54" s="251"/>
      <c r="DI54" s="251"/>
      <c r="DJ54" s="209"/>
      <c r="DK54" s="209"/>
      <c r="DL54" s="209"/>
    </row>
    <row r="55" spans="1:116" s="248" customFormat="1" ht="15">
      <c r="A55" s="209"/>
      <c r="B55" s="209"/>
      <c r="C55" s="209"/>
      <c r="D55" s="209"/>
      <c r="E55" s="209"/>
      <c r="F55" s="209"/>
      <c r="G55" s="209"/>
      <c r="H55" s="209"/>
      <c r="I55" s="209"/>
      <c r="J55" s="209"/>
      <c r="K55" s="209"/>
      <c r="L55" s="209"/>
      <c r="M55" s="209"/>
      <c r="N55" s="209"/>
      <c r="O55" s="209"/>
      <c r="P55" s="209"/>
      <c r="Q55" s="209"/>
      <c r="R55" s="209"/>
      <c r="S55" s="209"/>
      <c r="T55" s="209"/>
      <c r="U55" s="209"/>
      <c r="V55" s="252"/>
      <c r="W55" s="209"/>
      <c r="X55" s="252"/>
      <c r="Y55" s="252"/>
      <c r="Z55" s="209"/>
      <c r="AA55" s="209"/>
      <c r="AB55" s="209"/>
      <c r="AC55" s="209"/>
      <c r="AD55" s="209"/>
      <c r="AE55" s="209"/>
      <c r="AF55" s="209"/>
      <c r="AG55" s="209"/>
      <c r="AM55" s="249"/>
      <c r="BA55" s="209"/>
      <c r="BB55" s="209"/>
      <c r="BC55" s="209"/>
      <c r="BD55" s="209"/>
      <c r="BE55" s="209"/>
      <c r="BF55" s="209"/>
      <c r="BG55" s="209"/>
      <c r="BH55" s="209"/>
      <c r="BI55" s="250"/>
      <c r="BJ55" s="250"/>
      <c r="BK55" s="250"/>
      <c r="BL55" s="250"/>
      <c r="BM55" s="250"/>
      <c r="BN55" s="250"/>
      <c r="BO55" s="250"/>
      <c r="BP55" s="250"/>
      <c r="BQ55" s="250"/>
      <c r="BR55" s="250"/>
      <c r="BS55" s="250"/>
      <c r="BT55" s="250"/>
      <c r="BU55" s="250"/>
      <c r="BV55" s="250"/>
      <c r="BW55" s="250"/>
      <c r="BX55" s="250"/>
      <c r="BY55" s="250"/>
      <c r="BZ55" s="209"/>
      <c r="CA55" s="250"/>
      <c r="CB55" s="250"/>
      <c r="CC55" s="250"/>
      <c r="CD55" s="250"/>
      <c r="CE55" s="250"/>
      <c r="CF55" s="250"/>
      <c r="CG55" s="250"/>
      <c r="CH55" s="250"/>
      <c r="CI55" s="250"/>
      <c r="CJ55" s="250"/>
      <c r="CK55" s="250"/>
      <c r="CL55" s="250"/>
      <c r="CM55" s="250"/>
      <c r="CN55" s="250"/>
      <c r="CO55" s="209"/>
      <c r="CP55" s="209"/>
      <c r="CQ55" s="209"/>
      <c r="CR55" s="209"/>
      <c r="CS55" s="209"/>
      <c r="CT55" s="209"/>
      <c r="CU55" s="209"/>
      <c r="CV55" s="209"/>
      <c r="CW55" s="209"/>
      <c r="CX55" s="209"/>
      <c r="CY55" s="209"/>
      <c r="CZ55" s="209"/>
      <c r="DA55" s="209"/>
      <c r="DB55" s="209"/>
      <c r="DC55" s="209"/>
      <c r="DD55" s="209"/>
      <c r="DE55" s="209"/>
      <c r="DF55" s="209"/>
      <c r="DG55" s="251"/>
      <c r="DH55" s="251"/>
      <c r="DI55" s="251"/>
      <c r="DJ55" s="209"/>
      <c r="DK55" s="209"/>
      <c r="DL55" s="209"/>
    </row>
    <row r="56" spans="1:116" s="248" customFormat="1" ht="15">
      <c r="A56" s="209"/>
      <c r="B56" s="209"/>
      <c r="C56" s="209"/>
      <c r="D56" s="209"/>
      <c r="E56" s="209"/>
      <c r="F56" s="209"/>
      <c r="G56" s="209"/>
      <c r="H56" s="209"/>
      <c r="I56" s="209"/>
      <c r="J56" s="209"/>
      <c r="K56" s="209"/>
      <c r="L56" s="209"/>
      <c r="M56" s="209"/>
      <c r="N56" s="209"/>
      <c r="O56" s="209"/>
      <c r="P56" s="209"/>
      <c r="Q56" s="209"/>
      <c r="R56" s="209"/>
      <c r="S56" s="209"/>
      <c r="T56" s="209"/>
      <c r="U56" s="209"/>
      <c r="V56" s="252"/>
      <c r="W56" s="209"/>
      <c r="X56" s="252"/>
      <c r="Y56" s="252"/>
      <c r="Z56" s="209"/>
      <c r="AA56" s="209"/>
      <c r="AB56" s="209"/>
      <c r="AC56" s="209"/>
      <c r="AD56" s="209"/>
      <c r="AE56" s="209"/>
      <c r="AF56" s="209"/>
      <c r="AG56" s="209"/>
      <c r="AM56" s="249"/>
      <c r="BA56" s="209"/>
      <c r="BB56" s="209"/>
      <c r="BC56" s="209"/>
      <c r="BD56" s="209"/>
      <c r="BE56" s="209"/>
      <c r="BF56" s="209"/>
      <c r="BG56" s="209"/>
      <c r="BH56" s="209"/>
      <c r="BI56" s="250"/>
      <c r="BJ56" s="250"/>
      <c r="BK56" s="250"/>
      <c r="BL56" s="250"/>
      <c r="BM56" s="250"/>
      <c r="BN56" s="250"/>
      <c r="BO56" s="250"/>
      <c r="BP56" s="250"/>
      <c r="BQ56" s="250"/>
      <c r="BR56" s="250"/>
      <c r="BS56" s="250"/>
      <c r="BT56" s="250"/>
      <c r="BU56" s="250"/>
      <c r="BV56" s="250"/>
      <c r="BW56" s="250"/>
      <c r="BX56" s="250"/>
      <c r="BY56" s="250"/>
      <c r="BZ56" s="209"/>
      <c r="CA56" s="250"/>
      <c r="CB56" s="250"/>
      <c r="CC56" s="250"/>
      <c r="CD56" s="250"/>
      <c r="CE56" s="250"/>
      <c r="CF56" s="250"/>
      <c r="CG56" s="250"/>
      <c r="CH56" s="250"/>
      <c r="CI56" s="250"/>
      <c r="CJ56" s="250"/>
      <c r="CK56" s="250"/>
      <c r="CL56" s="250"/>
      <c r="CM56" s="250"/>
      <c r="CN56" s="250"/>
      <c r="CO56" s="209"/>
      <c r="CP56" s="209"/>
      <c r="CQ56" s="209"/>
      <c r="CR56" s="209"/>
      <c r="CS56" s="209"/>
      <c r="CT56" s="209"/>
      <c r="CU56" s="209"/>
      <c r="CV56" s="209"/>
      <c r="CW56" s="209"/>
      <c r="CX56" s="209"/>
      <c r="CY56" s="209"/>
      <c r="CZ56" s="209"/>
      <c r="DA56" s="209"/>
      <c r="DB56" s="209"/>
      <c r="DC56" s="209"/>
      <c r="DD56" s="209"/>
      <c r="DE56" s="209"/>
      <c r="DF56" s="209"/>
      <c r="DG56" s="251"/>
      <c r="DH56" s="251"/>
      <c r="DI56" s="251"/>
      <c r="DJ56" s="209"/>
      <c r="DK56" s="209"/>
      <c r="DL56" s="209"/>
    </row>
    <row r="57" spans="1:116" s="248" customFormat="1" ht="15">
      <c r="A57" s="209"/>
      <c r="B57" s="209"/>
      <c r="C57" s="209"/>
      <c r="D57" s="209"/>
      <c r="E57" s="209"/>
      <c r="F57" s="209"/>
      <c r="G57" s="209"/>
      <c r="H57" s="209"/>
      <c r="I57" s="209"/>
      <c r="J57" s="209"/>
      <c r="K57" s="209"/>
      <c r="L57" s="209"/>
      <c r="M57" s="209"/>
      <c r="N57" s="209"/>
      <c r="O57" s="209"/>
      <c r="P57" s="209"/>
      <c r="Q57" s="209"/>
      <c r="R57" s="209"/>
      <c r="S57" s="209"/>
      <c r="T57" s="209"/>
      <c r="U57" s="209"/>
      <c r="V57" s="252"/>
      <c r="W57" s="209"/>
      <c r="X57" s="252"/>
      <c r="Y57" s="252"/>
      <c r="Z57" s="209"/>
      <c r="AA57" s="209"/>
      <c r="AB57" s="209"/>
      <c r="AC57" s="209"/>
      <c r="AD57" s="209"/>
      <c r="AE57" s="209"/>
      <c r="AF57" s="209"/>
      <c r="AG57" s="209"/>
      <c r="AM57" s="249"/>
      <c r="BA57" s="209"/>
      <c r="BB57" s="209"/>
      <c r="BC57" s="209"/>
      <c r="BD57" s="209"/>
      <c r="BE57" s="209"/>
      <c r="BF57" s="209"/>
      <c r="BG57" s="209"/>
      <c r="BH57" s="209"/>
      <c r="BI57" s="250"/>
      <c r="BJ57" s="250"/>
      <c r="BK57" s="250"/>
      <c r="BL57" s="250"/>
      <c r="BM57" s="250"/>
      <c r="BN57" s="250"/>
      <c r="BO57" s="250"/>
      <c r="BP57" s="250"/>
      <c r="BQ57" s="250"/>
      <c r="BR57" s="250"/>
      <c r="BS57" s="250"/>
      <c r="BT57" s="250"/>
      <c r="BU57" s="250"/>
      <c r="BV57" s="250"/>
      <c r="BW57" s="250"/>
      <c r="BX57" s="250"/>
      <c r="BY57" s="250"/>
      <c r="BZ57" s="209"/>
      <c r="CA57" s="250"/>
      <c r="CB57" s="250"/>
      <c r="CC57" s="250"/>
      <c r="CD57" s="250"/>
      <c r="CE57" s="250"/>
      <c r="CF57" s="250"/>
      <c r="CG57" s="250"/>
      <c r="CH57" s="250"/>
      <c r="CI57" s="250"/>
      <c r="CJ57" s="250"/>
      <c r="CK57" s="250"/>
      <c r="CL57" s="250"/>
      <c r="CM57" s="250"/>
      <c r="CN57" s="250"/>
      <c r="CO57" s="209"/>
      <c r="CP57" s="209"/>
      <c r="CQ57" s="209"/>
      <c r="CR57" s="209"/>
      <c r="CS57" s="209"/>
      <c r="CT57" s="209"/>
      <c r="CU57" s="209"/>
      <c r="CV57" s="209"/>
      <c r="CW57" s="209"/>
      <c r="CX57" s="209"/>
      <c r="CY57" s="209"/>
      <c r="CZ57" s="209"/>
      <c r="DA57" s="209"/>
      <c r="DB57" s="209"/>
      <c r="DC57" s="209"/>
      <c r="DD57" s="209"/>
      <c r="DE57" s="209"/>
      <c r="DF57" s="209"/>
      <c r="DG57" s="251"/>
      <c r="DH57" s="251"/>
      <c r="DI57" s="251"/>
      <c r="DJ57" s="209"/>
      <c r="DK57" s="209"/>
      <c r="DL57" s="209"/>
    </row>
    <row r="58" spans="1:116" s="248" customFormat="1" ht="15">
      <c r="A58" s="209"/>
      <c r="B58" s="209"/>
      <c r="C58" s="209"/>
      <c r="D58" s="209"/>
      <c r="E58" s="209"/>
      <c r="F58" s="209"/>
      <c r="G58" s="209"/>
      <c r="H58" s="209"/>
      <c r="I58" s="209"/>
      <c r="J58" s="209"/>
      <c r="K58" s="209"/>
      <c r="L58" s="209"/>
      <c r="M58" s="209"/>
      <c r="N58" s="209"/>
      <c r="O58" s="209"/>
      <c r="P58" s="209"/>
      <c r="Q58" s="209"/>
      <c r="R58" s="209"/>
      <c r="S58" s="209"/>
      <c r="T58" s="209"/>
      <c r="U58" s="209"/>
      <c r="V58" s="252"/>
      <c r="W58" s="209"/>
      <c r="X58" s="252"/>
      <c r="Y58" s="252"/>
      <c r="Z58" s="209"/>
      <c r="AA58" s="209"/>
      <c r="AB58" s="209"/>
      <c r="AC58" s="209"/>
      <c r="AD58" s="209"/>
      <c r="AE58" s="209"/>
      <c r="AF58" s="209"/>
      <c r="AG58" s="209"/>
      <c r="AM58" s="249"/>
      <c r="BA58" s="209"/>
      <c r="BB58" s="209"/>
      <c r="BC58" s="209"/>
      <c r="BD58" s="209"/>
      <c r="BE58" s="209"/>
      <c r="BF58" s="209"/>
      <c r="BG58" s="209"/>
      <c r="BH58" s="209"/>
      <c r="BI58" s="250"/>
      <c r="BJ58" s="250"/>
      <c r="BK58" s="250"/>
      <c r="BL58" s="250"/>
      <c r="BM58" s="250"/>
      <c r="BN58" s="250"/>
      <c r="BO58" s="250"/>
      <c r="BP58" s="250"/>
      <c r="BQ58" s="250"/>
      <c r="BR58" s="250"/>
      <c r="BS58" s="250"/>
      <c r="BT58" s="250"/>
      <c r="BU58" s="250"/>
      <c r="BV58" s="250"/>
      <c r="BW58" s="250"/>
      <c r="BX58" s="250"/>
      <c r="BY58" s="250"/>
      <c r="BZ58" s="209"/>
      <c r="CA58" s="250"/>
      <c r="CB58" s="250"/>
      <c r="CC58" s="250"/>
      <c r="CD58" s="250"/>
      <c r="CE58" s="250"/>
      <c r="CF58" s="250"/>
      <c r="CG58" s="250"/>
      <c r="CH58" s="250"/>
      <c r="CI58" s="250"/>
      <c r="CJ58" s="250"/>
      <c r="CK58" s="250"/>
      <c r="CL58" s="250"/>
      <c r="CM58" s="250"/>
      <c r="CN58" s="250"/>
      <c r="CO58" s="209"/>
      <c r="CP58" s="209"/>
      <c r="CQ58" s="209"/>
      <c r="CR58" s="209"/>
      <c r="CS58" s="209"/>
      <c r="CT58" s="209"/>
      <c r="CU58" s="209"/>
      <c r="CV58" s="209"/>
      <c r="CW58" s="209"/>
      <c r="CX58" s="209"/>
      <c r="CY58" s="209"/>
      <c r="CZ58" s="209"/>
      <c r="DA58" s="209"/>
      <c r="DB58" s="209"/>
      <c r="DC58" s="209"/>
      <c r="DD58" s="209"/>
      <c r="DE58" s="209"/>
      <c r="DF58" s="209"/>
      <c r="DG58" s="251"/>
      <c r="DH58" s="251"/>
      <c r="DI58" s="251"/>
      <c r="DJ58" s="209"/>
      <c r="DK58" s="209"/>
      <c r="DL58" s="209"/>
    </row>
    <row r="59" spans="1:116" s="248" customFormat="1" ht="15">
      <c r="A59" s="209"/>
      <c r="B59" s="209"/>
      <c r="C59" s="209"/>
      <c r="D59" s="209"/>
      <c r="E59" s="209"/>
      <c r="F59" s="209"/>
      <c r="G59" s="209"/>
      <c r="H59" s="209"/>
      <c r="I59" s="209"/>
      <c r="J59" s="209"/>
      <c r="K59" s="209"/>
      <c r="L59" s="209"/>
      <c r="M59" s="209"/>
      <c r="N59" s="209"/>
      <c r="O59" s="209"/>
      <c r="P59" s="209"/>
      <c r="Q59" s="209"/>
      <c r="R59" s="209"/>
      <c r="S59" s="209"/>
      <c r="T59" s="209"/>
      <c r="U59" s="209"/>
      <c r="V59" s="246"/>
      <c r="W59" s="247"/>
      <c r="X59" s="246"/>
      <c r="Y59" s="246"/>
      <c r="Z59" s="247"/>
      <c r="AA59" s="247"/>
      <c r="AB59" s="247"/>
      <c r="AC59" s="247"/>
      <c r="AD59" s="247"/>
      <c r="AE59" s="247"/>
      <c r="AF59" s="247"/>
      <c r="AG59" s="247"/>
      <c r="AM59" s="249"/>
      <c r="BA59" s="209"/>
      <c r="BB59" s="209"/>
      <c r="BC59" s="209"/>
      <c r="BD59" s="209"/>
      <c r="BE59" s="209"/>
      <c r="BF59" s="209"/>
      <c r="BG59" s="209"/>
      <c r="BH59" s="209"/>
      <c r="BI59" s="250"/>
      <c r="BJ59" s="250"/>
      <c r="BK59" s="250"/>
      <c r="BL59" s="250"/>
      <c r="BM59" s="250"/>
      <c r="BN59" s="250"/>
      <c r="BO59" s="250"/>
      <c r="BP59" s="250"/>
      <c r="BQ59" s="250"/>
      <c r="BR59" s="250"/>
      <c r="BS59" s="250"/>
      <c r="BT59" s="250"/>
      <c r="BU59" s="250"/>
      <c r="BV59" s="250"/>
      <c r="BW59" s="250"/>
      <c r="BX59" s="250"/>
      <c r="BY59" s="250"/>
      <c r="BZ59" s="209"/>
      <c r="CA59" s="250"/>
      <c r="CB59" s="250"/>
      <c r="CC59" s="250"/>
      <c r="CD59" s="250"/>
      <c r="CE59" s="250"/>
      <c r="CF59" s="250"/>
      <c r="CG59" s="250"/>
      <c r="CH59" s="250"/>
      <c r="CI59" s="250"/>
      <c r="CJ59" s="250"/>
      <c r="CK59" s="250"/>
      <c r="CL59" s="250"/>
      <c r="CM59" s="250"/>
      <c r="CN59" s="250"/>
      <c r="CO59" s="209"/>
      <c r="CP59" s="209"/>
      <c r="CQ59" s="209"/>
      <c r="CR59" s="209"/>
      <c r="CS59" s="209"/>
      <c r="CT59" s="209"/>
      <c r="CU59" s="209"/>
      <c r="CV59" s="209"/>
      <c r="CW59" s="209"/>
      <c r="CX59" s="209"/>
      <c r="CY59" s="209"/>
      <c r="CZ59" s="209"/>
      <c r="DA59" s="209"/>
      <c r="DB59" s="209"/>
      <c r="DC59" s="209"/>
      <c r="DD59" s="209"/>
      <c r="DE59" s="209"/>
      <c r="DF59" s="209"/>
      <c r="DG59" s="251"/>
      <c r="DH59" s="251"/>
      <c r="DI59" s="251"/>
      <c r="DJ59" s="209"/>
      <c r="DK59" s="209"/>
      <c r="DL59" s="209"/>
    </row>
    <row r="60" spans="1:116" s="248" customFormat="1" ht="15">
      <c r="A60" s="209"/>
      <c r="B60" s="209"/>
      <c r="C60" s="209"/>
      <c r="D60" s="209"/>
      <c r="E60" s="209"/>
      <c r="F60" s="209"/>
      <c r="G60" s="209"/>
      <c r="H60" s="209"/>
      <c r="I60" s="209"/>
      <c r="J60" s="209"/>
      <c r="K60" s="209"/>
      <c r="L60" s="209"/>
      <c r="M60" s="209"/>
      <c r="N60" s="209"/>
      <c r="O60" s="209"/>
      <c r="P60" s="209"/>
      <c r="Q60" s="209"/>
      <c r="R60" s="209"/>
      <c r="S60" s="209"/>
      <c r="T60" s="209"/>
      <c r="U60" s="209"/>
      <c r="V60" s="246"/>
      <c r="W60" s="247"/>
      <c r="X60" s="246"/>
      <c r="Y60" s="246"/>
      <c r="Z60" s="247"/>
      <c r="AA60" s="247"/>
      <c r="AB60" s="247"/>
      <c r="AC60" s="247"/>
      <c r="AD60" s="247"/>
      <c r="AE60" s="247"/>
      <c r="AF60" s="247"/>
      <c r="AG60" s="247"/>
      <c r="AM60" s="249"/>
      <c r="BA60" s="209"/>
      <c r="BB60" s="209"/>
      <c r="BC60" s="209"/>
      <c r="BD60" s="209"/>
      <c r="BE60" s="209"/>
      <c r="BF60" s="209"/>
      <c r="BG60" s="209"/>
      <c r="BH60" s="209"/>
      <c r="BI60" s="250"/>
      <c r="BJ60" s="250"/>
      <c r="BK60" s="250"/>
      <c r="BL60" s="250"/>
      <c r="BM60" s="250"/>
      <c r="BN60" s="250"/>
      <c r="BO60" s="250"/>
      <c r="BP60" s="250"/>
      <c r="BQ60" s="250"/>
      <c r="BR60" s="250"/>
      <c r="BS60" s="250"/>
      <c r="BT60" s="250"/>
      <c r="BU60" s="250"/>
      <c r="BV60" s="250"/>
      <c r="BW60" s="250"/>
      <c r="BX60" s="250"/>
      <c r="BY60" s="250"/>
      <c r="BZ60" s="209"/>
      <c r="CA60" s="250"/>
      <c r="CB60" s="250"/>
      <c r="CC60" s="250"/>
      <c r="CD60" s="250"/>
      <c r="CE60" s="250"/>
      <c r="CF60" s="250"/>
      <c r="CG60" s="250"/>
      <c r="CH60" s="250"/>
      <c r="CI60" s="250"/>
      <c r="CJ60" s="250"/>
      <c r="CK60" s="250"/>
      <c r="CL60" s="250"/>
      <c r="CM60" s="250"/>
      <c r="CN60" s="250"/>
      <c r="CO60" s="209"/>
      <c r="CP60" s="209"/>
      <c r="CQ60" s="209"/>
      <c r="CR60" s="209"/>
      <c r="CS60" s="209"/>
      <c r="CT60" s="209"/>
      <c r="CU60" s="209"/>
      <c r="CV60" s="209"/>
      <c r="CW60" s="209"/>
      <c r="CX60" s="209"/>
      <c r="CY60" s="209"/>
      <c r="CZ60" s="209"/>
      <c r="DA60" s="209"/>
      <c r="DB60" s="209"/>
      <c r="DC60" s="209"/>
      <c r="DD60" s="209"/>
      <c r="DE60" s="209"/>
      <c r="DF60" s="209"/>
      <c r="DG60" s="251"/>
      <c r="DH60" s="251"/>
      <c r="DI60" s="251"/>
      <c r="DJ60" s="209"/>
      <c r="DK60" s="209"/>
      <c r="DL60" s="209"/>
    </row>
    <row r="61" spans="1:116" s="248" customFormat="1" ht="15">
      <c r="A61" s="209"/>
      <c r="B61" s="209"/>
      <c r="C61" s="209"/>
      <c r="D61" s="209"/>
      <c r="E61" s="209"/>
      <c r="F61" s="209"/>
      <c r="G61" s="209"/>
      <c r="H61" s="209"/>
      <c r="I61" s="209"/>
      <c r="J61" s="209"/>
      <c r="K61" s="209"/>
      <c r="L61" s="209"/>
      <c r="M61" s="209"/>
      <c r="N61" s="209"/>
      <c r="O61" s="209"/>
      <c r="P61" s="209"/>
      <c r="Q61" s="209"/>
      <c r="R61" s="209"/>
      <c r="S61" s="209"/>
      <c r="T61" s="209"/>
      <c r="U61" s="209"/>
      <c r="V61" s="246"/>
      <c r="W61" s="247"/>
      <c r="X61" s="246"/>
      <c r="Y61" s="246"/>
      <c r="Z61" s="247"/>
      <c r="AA61" s="247"/>
      <c r="AB61" s="247"/>
      <c r="AC61" s="247"/>
      <c r="AD61" s="247"/>
      <c r="AE61" s="247"/>
      <c r="AF61" s="247"/>
      <c r="AG61" s="247"/>
      <c r="AM61" s="249"/>
      <c r="BA61" s="209"/>
      <c r="BB61" s="209"/>
      <c r="BC61" s="209"/>
      <c r="BD61" s="209"/>
      <c r="BE61" s="209"/>
      <c r="BF61" s="209"/>
      <c r="BG61" s="209"/>
      <c r="BH61" s="209"/>
      <c r="BI61" s="250"/>
      <c r="BJ61" s="250"/>
      <c r="BK61" s="250"/>
      <c r="BL61" s="250"/>
      <c r="BM61" s="250"/>
      <c r="BN61" s="250"/>
      <c r="BO61" s="250"/>
      <c r="BP61" s="250"/>
      <c r="BQ61" s="250"/>
      <c r="BR61" s="250"/>
      <c r="BS61" s="250"/>
      <c r="BT61" s="250"/>
      <c r="BU61" s="250"/>
      <c r="BV61" s="250"/>
      <c r="BW61" s="250"/>
      <c r="BX61" s="250"/>
      <c r="BY61" s="250"/>
      <c r="BZ61" s="209"/>
      <c r="CA61" s="250"/>
      <c r="CB61" s="250"/>
      <c r="CC61" s="250"/>
      <c r="CD61" s="250"/>
      <c r="CE61" s="250"/>
      <c r="CF61" s="250"/>
      <c r="CG61" s="250"/>
      <c r="CH61" s="250"/>
      <c r="CI61" s="250"/>
      <c r="CJ61" s="250"/>
      <c r="CK61" s="250"/>
      <c r="CL61" s="250"/>
      <c r="CM61" s="250"/>
      <c r="CN61" s="250"/>
      <c r="CO61" s="209"/>
      <c r="CP61" s="209"/>
      <c r="CQ61" s="209"/>
      <c r="CR61" s="209"/>
      <c r="CS61" s="209"/>
      <c r="CT61" s="209"/>
      <c r="CU61" s="209"/>
      <c r="CV61" s="209"/>
      <c r="CW61" s="209"/>
      <c r="CX61" s="209"/>
      <c r="CY61" s="209"/>
      <c r="CZ61" s="209"/>
      <c r="DA61" s="209"/>
      <c r="DB61" s="209"/>
      <c r="DC61" s="209"/>
      <c r="DD61" s="209"/>
      <c r="DE61" s="209"/>
      <c r="DF61" s="209"/>
      <c r="DG61" s="251"/>
      <c r="DH61" s="251"/>
      <c r="DI61" s="251"/>
      <c r="DJ61" s="209"/>
      <c r="DK61" s="209"/>
      <c r="DL61" s="209"/>
    </row>
    <row r="62" spans="1:116" s="248" customFormat="1" ht="15">
      <c r="A62" s="209"/>
      <c r="B62" s="209"/>
      <c r="C62" s="209"/>
      <c r="D62" s="209"/>
      <c r="E62" s="209"/>
      <c r="F62" s="209"/>
      <c r="G62" s="209"/>
      <c r="H62" s="209"/>
      <c r="I62" s="209"/>
      <c r="J62" s="209"/>
      <c r="K62" s="209"/>
      <c r="L62" s="209"/>
      <c r="M62" s="209"/>
      <c r="N62" s="209"/>
      <c r="O62" s="209"/>
      <c r="P62" s="209"/>
      <c r="Q62" s="209"/>
      <c r="R62" s="209"/>
      <c r="S62" s="209"/>
      <c r="T62" s="209"/>
      <c r="U62" s="209"/>
      <c r="V62" s="246"/>
      <c r="W62" s="247"/>
      <c r="X62" s="246"/>
      <c r="Y62" s="246"/>
      <c r="Z62" s="247"/>
      <c r="AA62" s="247"/>
      <c r="AB62" s="247"/>
      <c r="AC62" s="247"/>
      <c r="AD62" s="247"/>
      <c r="AE62" s="247"/>
      <c r="AF62" s="247"/>
      <c r="AG62" s="247"/>
      <c r="AM62" s="249"/>
      <c r="BA62" s="209"/>
      <c r="BB62" s="209"/>
      <c r="BC62" s="209"/>
      <c r="BD62" s="209"/>
      <c r="BE62" s="209"/>
      <c r="BF62" s="209"/>
      <c r="BG62" s="209"/>
      <c r="BH62" s="209"/>
      <c r="BI62" s="250"/>
      <c r="BJ62" s="250"/>
      <c r="BK62" s="250"/>
      <c r="BL62" s="250"/>
      <c r="BM62" s="250"/>
      <c r="BN62" s="250"/>
      <c r="BO62" s="250"/>
      <c r="BP62" s="250"/>
      <c r="BQ62" s="250"/>
      <c r="BR62" s="250"/>
      <c r="BS62" s="250"/>
      <c r="BT62" s="250"/>
      <c r="BU62" s="250"/>
      <c r="BV62" s="250"/>
      <c r="BW62" s="250"/>
      <c r="BX62" s="250"/>
      <c r="BY62" s="250"/>
      <c r="BZ62" s="209"/>
      <c r="CA62" s="250"/>
      <c r="CB62" s="250"/>
      <c r="CC62" s="250"/>
      <c r="CD62" s="250"/>
      <c r="CE62" s="250"/>
      <c r="CF62" s="250"/>
      <c r="CG62" s="250"/>
      <c r="CH62" s="250"/>
      <c r="CI62" s="250"/>
      <c r="CJ62" s="250"/>
      <c r="CK62" s="250"/>
      <c r="CL62" s="250"/>
      <c r="CM62" s="250"/>
      <c r="CN62" s="250"/>
      <c r="CO62" s="209"/>
      <c r="CP62" s="209"/>
      <c r="CQ62" s="209"/>
      <c r="CR62" s="209"/>
      <c r="CS62" s="209"/>
      <c r="CT62" s="209"/>
      <c r="CU62" s="209"/>
      <c r="CV62" s="209"/>
      <c r="CW62" s="209"/>
      <c r="CX62" s="209"/>
      <c r="CY62" s="209"/>
      <c r="CZ62" s="209"/>
      <c r="DA62" s="209"/>
      <c r="DB62" s="209"/>
      <c r="DC62" s="209"/>
      <c r="DD62" s="209"/>
      <c r="DE62" s="209"/>
      <c r="DF62" s="209"/>
      <c r="DG62" s="251"/>
      <c r="DH62" s="251"/>
      <c r="DI62" s="251"/>
      <c r="DJ62" s="209"/>
      <c r="DK62" s="209"/>
      <c r="DL62" s="209"/>
    </row>
    <row r="63" spans="1:116" s="248" customFormat="1" ht="15">
      <c r="A63" s="209"/>
      <c r="B63" s="209"/>
      <c r="C63" s="209"/>
      <c r="D63" s="209"/>
      <c r="E63" s="209"/>
      <c r="F63" s="209"/>
      <c r="G63" s="209"/>
      <c r="H63" s="209"/>
      <c r="I63" s="209"/>
      <c r="J63" s="209"/>
      <c r="K63" s="209"/>
      <c r="L63" s="209"/>
      <c r="M63" s="209"/>
      <c r="N63" s="209"/>
      <c r="O63" s="209"/>
      <c r="P63" s="209"/>
      <c r="Q63" s="209"/>
      <c r="R63" s="209"/>
      <c r="S63" s="209"/>
      <c r="T63" s="209"/>
      <c r="U63" s="209"/>
      <c r="V63" s="252"/>
      <c r="W63" s="209"/>
      <c r="X63" s="252"/>
      <c r="Y63" s="252"/>
      <c r="Z63" s="209"/>
      <c r="AA63" s="209"/>
      <c r="AB63" s="209"/>
      <c r="AC63" s="209"/>
      <c r="AD63" s="209"/>
      <c r="AE63" s="209"/>
      <c r="AF63" s="209"/>
      <c r="AG63" s="209"/>
      <c r="AM63" s="249"/>
      <c r="BA63" s="209"/>
      <c r="BB63" s="209"/>
      <c r="BC63" s="209"/>
      <c r="BD63" s="209"/>
      <c r="BE63" s="209"/>
      <c r="BF63" s="209"/>
      <c r="BG63" s="209"/>
      <c r="BH63" s="209"/>
      <c r="BI63" s="250"/>
      <c r="BJ63" s="250"/>
      <c r="BK63" s="250"/>
      <c r="BL63" s="250"/>
      <c r="BM63" s="250"/>
      <c r="BN63" s="250"/>
      <c r="BO63" s="250"/>
      <c r="BP63" s="250"/>
      <c r="BQ63" s="250"/>
      <c r="BR63" s="250"/>
      <c r="BS63" s="250"/>
      <c r="BT63" s="250"/>
      <c r="BU63" s="250"/>
      <c r="BV63" s="250"/>
      <c r="BW63" s="250"/>
      <c r="BX63" s="250"/>
      <c r="BY63" s="250"/>
      <c r="BZ63" s="209"/>
      <c r="CA63" s="250"/>
      <c r="CB63" s="250"/>
      <c r="CC63" s="250"/>
      <c r="CD63" s="250"/>
      <c r="CE63" s="250"/>
      <c r="CF63" s="250"/>
      <c r="CG63" s="250"/>
      <c r="CH63" s="250"/>
      <c r="CI63" s="250"/>
      <c r="CJ63" s="250"/>
      <c r="CK63" s="250"/>
      <c r="CL63" s="250"/>
      <c r="CM63" s="250"/>
      <c r="CN63" s="250"/>
      <c r="CO63" s="209"/>
      <c r="CP63" s="209"/>
      <c r="CQ63" s="209"/>
      <c r="CR63" s="209"/>
      <c r="CS63" s="209"/>
      <c r="CT63" s="209"/>
      <c r="CU63" s="209"/>
      <c r="CV63" s="209"/>
      <c r="CW63" s="209"/>
      <c r="CX63" s="209"/>
      <c r="CY63" s="209"/>
      <c r="CZ63" s="209"/>
      <c r="DA63" s="209"/>
      <c r="DB63" s="209"/>
      <c r="DC63" s="209"/>
      <c r="DD63" s="209"/>
      <c r="DE63" s="209"/>
      <c r="DF63" s="209"/>
      <c r="DG63" s="251"/>
      <c r="DH63" s="251"/>
      <c r="DI63" s="251"/>
      <c r="DJ63" s="209"/>
      <c r="DK63" s="209"/>
      <c r="DL63" s="209"/>
    </row>
    <row r="178" ht="16.5">
      <c r="A178" s="253" t="s">
        <v>999</v>
      </c>
    </row>
    <row r="179" ht="16.5">
      <c r="A179" s="254" t="s">
        <v>1000</v>
      </c>
    </row>
    <row r="180" ht="16.5">
      <c r="A180" s="254" t="s">
        <v>1001</v>
      </c>
    </row>
    <row r="181" ht="16.5">
      <c r="A181" s="254" t="s">
        <v>1002</v>
      </c>
    </row>
    <row r="182" ht="16.5">
      <c r="A182" s="254" t="s">
        <v>1003</v>
      </c>
    </row>
    <row r="183" ht="16.5">
      <c r="A183" s="255" t="s">
        <v>1004</v>
      </c>
    </row>
    <row r="184" ht="15">
      <c r="A184" s="253" t="s">
        <v>1005</v>
      </c>
    </row>
    <row r="185" ht="15">
      <c r="A185" s="254" t="s">
        <v>1006</v>
      </c>
    </row>
    <row r="186" ht="16.5">
      <c r="A186" s="254" t="s">
        <v>1007</v>
      </c>
    </row>
    <row r="187" ht="15">
      <c r="A187" s="254" t="s">
        <v>1008</v>
      </c>
    </row>
    <row r="188" ht="15">
      <c r="A188" s="255" t="s">
        <v>1009</v>
      </c>
    </row>
  </sheetData>
  <sheetProtection/>
  <mergeCells count="13">
    <mergeCell ref="A1:DJ1"/>
    <mergeCell ref="B21:W21"/>
    <mergeCell ref="A2:DJ2"/>
    <mergeCell ref="A3:DJ3"/>
    <mergeCell ref="A4:DJ4"/>
    <mergeCell ref="A5:DJ5"/>
    <mergeCell ref="B7:W7"/>
    <mergeCell ref="B8:W8"/>
    <mergeCell ref="B9:W9"/>
    <mergeCell ref="B10:W10"/>
    <mergeCell ref="B18:W18"/>
    <mergeCell ref="B19:W19"/>
    <mergeCell ref="B20:W20"/>
  </mergeCells>
  <dataValidations count="1">
    <dataValidation type="list" showInputMessage="1" showErrorMessage="1" sqref="AZ11">
      <formula1>$AZ$6:$AZ$8</formula1>
    </dataValidation>
  </dataValidations>
  <printOptions/>
  <pageMargins left="0.7" right="0.7" top="0.75" bottom="0.75" header="0.3" footer="0.3"/>
  <pageSetup horizontalDpi="600" verticalDpi="600" orientation="portrait" paperSize="9" r:id="rId3"/>
  <legacyDrawing r:id="rId2"/>
</worksheet>
</file>

<file path=xl/worksheets/sheet18.xml><?xml version="1.0" encoding="utf-8"?>
<worksheet xmlns="http://schemas.openxmlformats.org/spreadsheetml/2006/main" xmlns:r="http://schemas.openxmlformats.org/officeDocument/2006/relationships">
  <dimension ref="A1:DL14"/>
  <sheetViews>
    <sheetView zoomScale="63" zoomScaleNormal="63" zoomScalePageLayoutView="0" workbookViewId="0" topLeftCell="A1">
      <selection activeCell="B10" sqref="B10:AQ10"/>
    </sheetView>
  </sheetViews>
  <sheetFormatPr defaultColWidth="11.421875" defaultRowHeight="15"/>
  <cols>
    <col min="1" max="1" width="21.28125" style="0" customWidth="1"/>
    <col min="2" max="2" width="20.140625" style="0" customWidth="1"/>
    <col min="3" max="3" width="20.421875" style="0" customWidth="1"/>
    <col min="4" max="21" width="0" style="0" hidden="1" customWidth="1"/>
    <col min="22" max="22" width="22.8515625" style="0" customWidth="1"/>
    <col min="23" max="23" width="30.421875" style="0" customWidth="1"/>
    <col min="24" max="24" width="23.421875" style="0" customWidth="1"/>
    <col min="25" max="26" width="7.57421875" style="0" customWidth="1"/>
    <col min="27" max="27" width="7.7109375" style="0" customWidth="1"/>
    <col min="28" max="28" width="6.8515625" style="0" customWidth="1"/>
    <col min="29" max="29" width="6.57421875" style="0" customWidth="1"/>
    <col min="30" max="31" width="5.8515625" style="0" customWidth="1"/>
    <col min="32" max="32" width="4.421875" style="0" customWidth="1"/>
    <col min="33" max="33" width="9.57421875" style="0" customWidth="1"/>
    <col min="34" max="34" width="8.7109375" style="0" customWidth="1"/>
    <col min="35" max="35" width="6.8515625" style="0" customWidth="1"/>
    <col min="36" max="36" width="6.7109375" style="0" customWidth="1"/>
    <col min="37" max="37" width="6.00390625" style="0" customWidth="1"/>
    <col min="38" max="38" width="5.8515625" style="0" customWidth="1"/>
    <col min="39" max="39" width="7.140625" style="0" customWidth="1"/>
    <col min="40" max="40" width="8.421875" style="0" customWidth="1"/>
    <col min="41" max="41" width="6.8515625" style="0" customWidth="1"/>
    <col min="42" max="42" width="6.57421875" style="0" customWidth="1"/>
    <col min="43" max="44" width="6.8515625" style="0" customWidth="1"/>
    <col min="45" max="45" width="8.7109375" style="0" customWidth="1"/>
    <col min="46" max="46" width="7.28125" style="0" customWidth="1"/>
    <col min="47" max="47" width="6.8515625" style="0" customWidth="1"/>
    <col min="48" max="48" width="6.28125" style="0" customWidth="1"/>
    <col min="49" max="49" width="7.7109375" style="0" customWidth="1"/>
    <col min="50" max="50" width="6.57421875" style="0" customWidth="1"/>
    <col min="51" max="51" width="9.140625" style="0" customWidth="1"/>
    <col min="52" max="52" width="9.00390625" style="0" customWidth="1"/>
    <col min="53" max="60" width="0" style="0" hidden="1" customWidth="1"/>
    <col min="115" max="115" width="19.00390625" style="0" customWidth="1"/>
    <col min="116" max="116" width="17.140625" style="0" customWidth="1"/>
  </cols>
  <sheetData>
    <row r="1" spans="1:116" ht="15">
      <c r="A1" s="405" t="s">
        <v>1226</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405"/>
      <c r="AR1" s="405"/>
      <c r="AS1" s="405"/>
      <c r="AT1" s="405"/>
      <c r="AU1" s="405"/>
      <c r="AV1" s="405"/>
      <c r="AW1" s="405"/>
      <c r="AX1" s="405"/>
      <c r="AY1" s="405"/>
      <c r="AZ1" s="405"/>
      <c r="BA1" s="405"/>
      <c r="BB1" s="405"/>
      <c r="BC1" s="405"/>
      <c r="BD1" s="405"/>
      <c r="BE1" s="405"/>
      <c r="BF1" s="405"/>
      <c r="BG1" s="405"/>
      <c r="BH1" s="405"/>
      <c r="BI1" s="405"/>
      <c r="BJ1" s="405"/>
      <c r="BK1" s="405"/>
      <c r="BL1" s="405"/>
      <c r="BM1" s="405"/>
      <c r="BN1" s="405"/>
      <c r="BO1" s="405"/>
      <c r="BP1" s="405"/>
      <c r="BQ1" s="405"/>
      <c r="BR1" s="405"/>
      <c r="BS1" s="405"/>
      <c r="BT1" s="405"/>
      <c r="BU1" s="405"/>
      <c r="BV1" s="405"/>
      <c r="BW1" s="405"/>
      <c r="BX1" s="405"/>
      <c r="BY1" s="405"/>
      <c r="BZ1" s="405"/>
      <c r="CA1" s="405"/>
      <c r="CB1" s="405"/>
      <c r="CC1" s="405"/>
      <c r="CD1" s="405"/>
      <c r="CE1" s="405"/>
      <c r="CF1" s="405"/>
      <c r="CG1" s="405"/>
      <c r="CH1" s="405"/>
      <c r="CI1" s="405"/>
      <c r="CJ1" s="405"/>
      <c r="CK1" s="405"/>
      <c r="CL1" s="405"/>
      <c r="CM1" s="405"/>
      <c r="CN1" s="405"/>
      <c r="CO1" s="405"/>
      <c r="CP1" s="405"/>
      <c r="CQ1" s="405"/>
      <c r="CR1" s="405"/>
      <c r="CS1" s="405"/>
      <c r="CT1" s="405"/>
      <c r="CU1" s="405"/>
      <c r="CV1" s="405"/>
      <c r="CW1" s="405"/>
      <c r="CX1" s="405"/>
      <c r="CY1" s="405"/>
      <c r="CZ1" s="405"/>
      <c r="DA1" s="405"/>
      <c r="DB1" s="405"/>
      <c r="DC1" s="405"/>
      <c r="DD1" s="405"/>
      <c r="DE1" s="405"/>
      <c r="DF1" s="405"/>
      <c r="DG1" s="405"/>
      <c r="DH1" s="405"/>
      <c r="DI1" s="405"/>
      <c r="DJ1" s="405"/>
      <c r="DK1" s="405"/>
      <c r="DL1" s="405"/>
    </row>
    <row r="2" spans="1:116" ht="15">
      <c r="A2" s="405" t="s">
        <v>1306</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405"/>
      <c r="DK2" s="405"/>
      <c r="DL2" s="405"/>
    </row>
    <row r="3" spans="1:116" ht="15">
      <c r="A3" s="405" t="s">
        <v>1236</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c r="AL3" s="405"/>
      <c r="AM3" s="405"/>
      <c r="AN3" s="405"/>
      <c r="AO3" s="405"/>
      <c r="AP3" s="405"/>
      <c r="AQ3" s="405"/>
      <c r="AR3" s="405"/>
      <c r="AS3" s="405"/>
      <c r="AT3" s="405"/>
      <c r="AU3" s="405"/>
      <c r="AV3" s="405"/>
      <c r="AW3" s="405"/>
      <c r="AX3" s="405"/>
      <c r="AY3" s="405"/>
      <c r="AZ3" s="405"/>
      <c r="BA3" s="405"/>
      <c r="BB3" s="405"/>
      <c r="BC3" s="405"/>
      <c r="BD3" s="405"/>
      <c r="BE3" s="405"/>
      <c r="BF3" s="405"/>
      <c r="BG3" s="405"/>
      <c r="BH3" s="405"/>
      <c r="BI3" s="405"/>
      <c r="BJ3" s="405"/>
      <c r="BK3" s="405"/>
      <c r="BL3" s="405"/>
      <c r="BM3" s="405"/>
      <c r="BN3" s="405"/>
      <c r="BO3" s="405"/>
      <c r="BP3" s="405"/>
      <c r="BQ3" s="405"/>
      <c r="BR3" s="405"/>
      <c r="BS3" s="405"/>
      <c r="BT3" s="405"/>
      <c r="BU3" s="405"/>
      <c r="BV3" s="405"/>
      <c r="BW3" s="405"/>
      <c r="BX3" s="405"/>
      <c r="BY3" s="405"/>
      <c r="BZ3" s="405"/>
      <c r="CA3" s="405"/>
      <c r="CB3" s="405"/>
      <c r="CC3" s="405"/>
      <c r="CD3" s="405"/>
      <c r="CE3" s="405"/>
      <c r="CF3" s="405"/>
      <c r="CG3" s="405"/>
      <c r="CH3" s="405"/>
      <c r="CI3" s="405"/>
      <c r="CJ3" s="405"/>
      <c r="CK3" s="405"/>
      <c r="CL3" s="405"/>
      <c r="CM3" s="405"/>
      <c r="CN3" s="405"/>
      <c r="CO3" s="405"/>
      <c r="CP3" s="405"/>
      <c r="CQ3" s="405"/>
      <c r="CR3" s="405"/>
      <c r="CS3" s="405"/>
      <c r="CT3" s="405"/>
      <c r="CU3" s="405"/>
      <c r="CV3" s="405"/>
      <c r="CW3" s="405"/>
      <c r="CX3" s="405"/>
      <c r="CY3" s="405"/>
      <c r="CZ3" s="405"/>
      <c r="DA3" s="405"/>
      <c r="DB3" s="405"/>
      <c r="DC3" s="405"/>
      <c r="DD3" s="405"/>
      <c r="DE3" s="405"/>
      <c r="DF3" s="405"/>
      <c r="DG3" s="405"/>
      <c r="DH3" s="405"/>
      <c r="DI3" s="405"/>
      <c r="DJ3" s="405"/>
      <c r="DK3" s="405"/>
      <c r="DL3" s="405"/>
    </row>
    <row r="4" spans="1:116" ht="15">
      <c r="A4" s="405" t="s">
        <v>1267</v>
      </c>
      <c r="B4" s="405"/>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5"/>
      <c r="AL4" s="405"/>
      <c r="AM4" s="405"/>
      <c r="AN4" s="405"/>
      <c r="AO4" s="405"/>
      <c r="AP4" s="405"/>
      <c r="AQ4" s="405"/>
      <c r="AR4" s="405"/>
      <c r="AS4" s="405"/>
      <c r="AT4" s="405"/>
      <c r="AU4" s="405"/>
      <c r="AV4" s="405"/>
      <c r="AW4" s="405"/>
      <c r="AX4" s="405"/>
      <c r="AY4" s="405"/>
      <c r="AZ4" s="405"/>
      <c r="BA4" s="405"/>
      <c r="BB4" s="405"/>
      <c r="BC4" s="405"/>
      <c r="BD4" s="405"/>
      <c r="BE4" s="405"/>
      <c r="BF4" s="405"/>
      <c r="BG4" s="405"/>
      <c r="BH4" s="405"/>
      <c r="BI4" s="405"/>
      <c r="BJ4" s="405"/>
      <c r="BK4" s="405"/>
      <c r="BL4" s="405"/>
      <c r="BM4" s="405"/>
      <c r="BN4" s="405"/>
      <c r="BO4" s="405"/>
      <c r="BP4" s="405"/>
      <c r="BQ4" s="405"/>
      <c r="BR4" s="405"/>
      <c r="BS4" s="405"/>
      <c r="BT4" s="405"/>
      <c r="BU4" s="405"/>
      <c r="BV4" s="405"/>
      <c r="BW4" s="405"/>
      <c r="BX4" s="405"/>
      <c r="BY4" s="405"/>
      <c r="BZ4" s="405"/>
      <c r="CA4" s="405"/>
      <c r="CB4" s="405"/>
      <c r="CC4" s="405"/>
      <c r="CD4" s="405"/>
      <c r="CE4" s="405"/>
      <c r="CF4" s="405"/>
      <c r="CG4" s="405"/>
      <c r="CH4" s="405"/>
      <c r="CI4" s="405"/>
      <c r="CJ4" s="405"/>
      <c r="CK4" s="405"/>
      <c r="CL4" s="405"/>
      <c r="CM4" s="405"/>
      <c r="CN4" s="405"/>
      <c r="CO4" s="405"/>
      <c r="CP4" s="405"/>
      <c r="CQ4" s="405"/>
      <c r="CR4" s="405"/>
      <c r="CS4" s="405"/>
      <c r="CT4" s="405"/>
      <c r="CU4" s="405"/>
      <c r="CV4" s="405"/>
      <c r="CW4" s="405"/>
      <c r="CX4" s="405"/>
      <c r="CY4" s="405"/>
      <c r="CZ4" s="405"/>
      <c r="DA4" s="405"/>
      <c r="DB4" s="405"/>
      <c r="DC4" s="405"/>
      <c r="DD4" s="405"/>
      <c r="DE4" s="405"/>
      <c r="DF4" s="405"/>
      <c r="DG4" s="405"/>
      <c r="DH4" s="405"/>
      <c r="DI4" s="405"/>
      <c r="DJ4" s="405"/>
      <c r="DK4" s="405"/>
      <c r="DL4" s="405"/>
    </row>
    <row r="5" spans="1:116" ht="15">
      <c r="A5" s="405" t="s">
        <v>1307</v>
      </c>
      <c r="B5" s="405"/>
      <c r="C5" s="405"/>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c r="AM5" s="405"/>
      <c r="AN5" s="405"/>
      <c r="AO5" s="405"/>
      <c r="AP5" s="405"/>
      <c r="AQ5" s="405"/>
      <c r="AR5" s="405"/>
      <c r="AS5" s="405"/>
      <c r="AT5" s="405"/>
      <c r="AU5" s="405"/>
      <c r="AV5" s="405"/>
      <c r="AW5" s="405"/>
      <c r="AX5" s="405"/>
      <c r="AY5" s="405"/>
      <c r="AZ5" s="405"/>
      <c r="BA5" s="405"/>
      <c r="BB5" s="405"/>
      <c r="BC5" s="405"/>
      <c r="BD5" s="405"/>
      <c r="BE5" s="405"/>
      <c r="BF5" s="405"/>
      <c r="BG5" s="405"/>
      <c r="BH5" s="405"/>
      <c r="BI5" s="405"/>
      <c r="BJ5" s="405"/>
      <c r="BK5" s="405"/>
      <c r="BL5" s="405"/>
      <c r="BM5" s="405"/>
      <c r="BN5" s="405"/>
      <c r="BO5" s="405"/>
      <c r="BP5" s="405"/>
      <c r="BQ5" s="405"/>
      <c r="BR5" s="405"/>
      <c r="BS5" s="405"/>
      <c r="BT5" s="405"/>
      <c r="BU5" s="405"/>
      <c r="BV5" s="405"/>
      <c r="BW5" s="405"/>
      <c r="BX5" s="405"/>
      <c r="BY5" s="405"/>
      <c r="BZ5" s="405"/>
      <c r="CA5" s="405"/>
      <c r="CB5" s="405"/>
      <c r="CC5" s="405"/>
      <c r="CD5" s="405"/>
      <c r="CE5" s="405"/>
      <c r="CF5" s="405"/>
      <c r="CG5" s="405"/>
      <c r="CH5" s="405"/>
      <c r="CI5" s="405"/>
      <c r="CJ5" s="405"/>
      <c r="CK5" s="405"/>
      <c r="CL5" s="405"/>
      <c r="CM5" s="405"/>
      <c r="CN5" s="405"/>
      <c r="CO5" s="405"/>
      <c r="CP5" s="405"/>
      <c r="CQ5" s="405"/>
      <c r="CR5" s="405"/>
      <c r="CS5" s="405"/>
      <c r="CT5" s="405"/>
      <c r="CU5" s="405"/>
      <c r="CV5" s="405"/>
      <c r="CW5" s="405"/>
      <c r="CX5" s="405"/>
      <c r="CY5" s="405"/>
      <c r="CZ5" s="405"/>
      <c r="DA5" s="405"/>
      <c r="DB5" s="405"/>
      <c r="DC5" s="405"/>
      <c r="DD5" s="405"/>
      <c r="DE5" s="405"/>
      <c r="DF5" s="405"/>
      <c r="DG5" s="405"/>
      <c r="DH5" s="405"/>
      <c r="DI5" s="405"/>
      <c r="DJ5" s="405"/>
      <c r="DK5" s="405"/>
      <c r="DL5" s="405"/>
    </row>
    <row r="7" spans="1:43" ht="15">
      <c r="A7" s="333" t="s">
        <v>1239</v>
      </c>
      <c r="B7" s="423" t="s">
        <v>1269</v>
      </c>
      <c r="C7" s="424"/>
      <c r="D7" s="424"/>
      <c r="E7" s="424"/>
      <c r="F7" s="424"/>
      <c r="G7" s="424"/>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4"/>
      <c r="AL7" s="424"/>
      <c r="AM7" s="424"/>
      <c r="AN7" s="424"/>
      <c r="AO7" s="424"/>
      <c r="AP7" s="424"/>
      <c r="AQ7" s="425"/>
    </row>
    <row r="8" spans="1:43" ht="15">
      <c r="A8" s="333" t="s">
        <v>1240</v>
      </c>
      <c r="B8" s="423" t="s">
        <v>1308</v>
      </c>
      <c r="C8" s="424"/>
      <c r="D8" s="424"/>
      <c r="E8" s="424"/>
      <c r="F8" s="424"/>
      <c r="G8" s="424"/>
      <c r="H8" s="424"/>
      <c r="I8" s="424"/>
      <c r="J8" s="424"/>
      <c r="K8" s="424"/>
      <c r="L8" s="424"/>
      <c r="M8" s="424"/>
      <c r="N8" s="424"/>
      <c r="O8" s="424"/>
      <c r="P8" s="424"/>
      <c r="Q8" s="424"/>
      <c r="R8" s="424"/>
      <c r="S8" s="424"/>
      <c r="T8" s="424"/>
      <c r="U8" s="424"/>
      <c r="V8" s="424"/>
      <c r="W8" s="424"/>
      <c r="X8" s="424"/>
      <c r="Y8" s="424"/>
      <c r="Z8" s="424"/>
      <c r="AA8" s="424"/>
      <c r="AB8" s="424"/>
      <c r="AC8" s="424"/>
      <c r="AD8" s="424"/>
      <c r="AE8" s="424"/>
      <c r="AF8" s="424"/>
      <c r="AG8" s="424"/>
      <c r="AH8" s="424"/>
      <c r="AI8" s="424"/>
      <c r="AJ8" s="424"/>
      <c r="AK8" s="424"/>
      <c r="AL8" s="424"/>
      <c r="AM8" s="424"/>
      <c r="AN8" s="424"/>
      <c r="AO8" s="424"/>
      <c r="AP8" s="424"/>
      <c r="AQ8" s="425"/>
    </row>
    <row r="9" spans="1:43" ht="15">
      <c r="A9" s="333" t="s">
        <v>1241</v>
      </c>
      <c r="B9" s="423" t="s">
        <v>1309</v>
      </c>
      <c r="C9" s="424"/>
      <c r="D9" s="424"/>
      <c r="E9" s="424"/>
      <c r="F9" s="424"/>
      <c r="G9" s="424"/>
      <c r="H9" s="424"/>
      <c r="I9" s="424"/>
      <c r="J9" s="424"/>
      <c r="K9" s="424"/>
      <c r="L9" s="424"/>
      <c r="M9" s="424"/>
      <c r="N9" s="424"/>
      <c r="O9" s="424"/>
      <c r="P9" s="424"/>
      <c r="Q9" s="424"/>
      <c r="R9" s="424"/>
      <c r="S9" s="424"/>
      <c r="T9" s="424"/>
      <c r="U9" s="424"/>
      <c r="V9" s="424"/>
      <c r="W9" s="424"/>
      <c r="X9" s="424"/>
      <c r="Y9" s="424"/>
      <c r="Z9" s="424"/>
      <c r="AA9" s="424"/>
      <c r="AB9" s="424"/>
      <c r="AC9" s="424"/>
      <c r="AD9" s="424"/>
      <c r="AE9" s="424"/>
      <c r="AF9" s="424"/>
      <c r="AG9" s="424"/>
      <c r="AH9" s="424"/>
      <c r="AI9" s="424"/>
      <c r="AJ9" s="424"/>
      <c r="AK9" s="424"/>
      <c r="AL9" s="424"/>
      <c r="AM9" s="424"/>
      <c r="AN9" s="424"/>
      <c r="AO9" s="424"/>
      <c r="AP9" s="424"/>
      <c r="AQ9" s="425"/>
    </row>
    <row r="10" spans="1:43" ht="15">
      <c r="A10" s="333" t="s">
        <v>1242</v>
      </c>
      <c r="B10" s="423" t="s">
        <v>1310</v>
      </c>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4"/>
      <c r="AK10" s="424"/>
      <c r="AL10" s="424"/>
      <c r="AM10" s="424"/>
      <c r="AN10" s="424"/>
      <c r="AO10" s="424"/>
      <c r="AP10" s="424"/>
      <c r="AQ10" s="425"/>
    </row>
    <row r="11" ht="15.75" thickBot="1"/>
    <row r="12" spans="1:116" ht="409.5">
      <c r="A12" s="64" t="s">
        <v>6</v>
      </c>
      <c r="B12" s="65" t="s">
        <v>7</v>
      </c>
      <c r="C12" s="66" t="s">
        <v>8</v>
      </c>
      <c r="D12" s="67" t="s">
        <v>9</v>
      </c>
      <c r="E12" s="68" t="s">
        <v>10</v>
      </c>
      <c r="F12" s="68" t="s">
        <v>11</v>
      </c>
      <c r="G12" s="69" t="s">
        <v>12</v>
      </c>
      <c r="H12" s="69" t="s">
        <v>13</v>
      </c>
      <c r="I12" s="68" t="s">
        <v>14</v>
      </c>
      <c r="J12" s="68" t="s">
        <v>15</v>
      </c>
      <c r="K12" s="69" t="s">
        <v>16</v>
      </c>
      <c r="L12" s="69" t="s">
        <v>17</v>
      </c>
      <c r="M12" s="68" t="s">
        <v>18</v>
      </c>
      <c r="N12" s="68" t="s">
        <v>19</v>
      </c>
      <c r="O12" s="69" t="s">
        <v>20</v>
      </c>
      <c r="P12" s="69" t="s">
        <v>21</v>
      </c>
      <c r="Q12" s="68" t="s">
        <v>22</v>
      </c>
      <c r="R12" s="68" t="s">
        <v>23</v>
      </c>
      <c r="S12" s="69" t="s">
        <v>24</v>
      </c>
      <c r="T12" s="69" t="s">
        <v>25</v>
      </c>
      <c r="U12" s="68" t="s">
        <v>26</v>
      </c>
      <c r="V12" s="70" t="s">
        <v>27</v>
      </c>
      <c r="W12" s="70" t="s">
        <v>28</v>
      </c>
      <c r="X12" s="71" t="s">
        <v>29</v>
      </c>
      <c r="Y12" s="72" t="s">
        <v>30</v>
      </c>
      <c r="Z12" s="67" t="s">
        <v>31</v>
      </c>
      <c r="AA12" s="68" t="s">
        <v>32</v>
      </c>
      <c r="AB12" s="68" t="s">
        <v>33</v>
      </c>
      <c r="AC12" s="69" t="s">
        <v>34</v>
      </c>
      <c r="AD12" s="69" t="s">
        <v>35</v>
      </c>
      <c r="AE12" s="69" t="s">
        <v>36</v>
      </c>
      <c r="AF12" s="69" t="s">
        <v>37</v>
      </c>
      <c r="AG12" s="68" t="s">
        <v>38</v>
      </c>
      <c r="AH12" s="68" t="s">
        <v>39</v>
      </c>
      <c r="AI12" s="69" t="s">
        <v>40</v>
      </c>
      <c r="AJ12" s="69" t="s">
        <v>41</v>
      </c>
      <c r="AK12" s="69" t="s">
        <v>42</v>
      </c>
      <c r="AL12" s="69" t="s">
        <v>43</v>
      </c>
      <c r="AM12" s="68" t="s">
        <v>44</v>
      </c>
      <c r="AN12" s="68" t="s">
        <v>45</v>
      </c>
      <c r="AO12" s="69" t="s">
        <v>46</v>
      </c>
      <c r="AP12" s="69" t="s">
        <v>47</v>
      </c>
      <c r="AQ12" s="69" t="s">
        <v>48</v>
      </c>
      <c r="AR12" s="69" t="s">
        <v>49</v>
      </c>
      <c r="AS12" s="68" t="s">
        <v>50</v>
      </c>
      <c r="AT12" s="68" t="s">
        <v>51</v>
      </c>
      <c r="AU12" s="69" t="s">
        <v>52</v>
      </c>
      <c r="AV12" s="69" t="s">
        <v>53</v>
      </c>
      <c r="AW12" s="69" t="s">
        <v>54</v>
      </c>
      <c r="AX12" s="69" t="s">
        <v>55</v>
      </c>
      <c r="AY12" s="68" t="s">
        <v>56</v>
      </c>
      <c r="AZ12" s="86" t="s">
        <v>57</v>
      </c>
      <c r="BA12" s="71" t="s">
        <v>58</v>
      </c>
      <c r="BB12" s="71" t="s">
        <v>59</v>
      </c>
      <c r="BC12" s="69" t="s">
        <v>60</v>
      </c>
      <c r="BD12" s="69" t="s">
        <v>61</v>
      </c>
      <c r="BE12" s="69" t="s">
        <v>62</v>
      </c>
      <c r="BF12" s="69" t="s">
        <v>63</v>
      </c>
      <c r="BG12" s="69" t="s">
        <v>64</v>
      </c>
      <c r="BH12" s="69" t="s">
        <v>65</v>
      </c>
      <c r="BI12" s="87" t="s">
        <v>66</v>
      </c>
      <c r="BJ12" s="88" t="s">
        <v>67</v>
      </c>
      <c r="BK12" s="87" t="s">
        <v>68</v>
      </c>
      <c r="BL12" s="88" t="s">
        <v>69</v>
      </c>
      <c r="BM12" s="87" t="s">
        <v>70</v>
      </c>
      <c r="BN12" s="88" t="s">
        <v>71</v>
      </c>
      <c r="BO12" s="87" t="s">
        <v>72</v>
      </c>
      <c r="BP12" s="88" t="s">
        <v>73</v>
      </c>
      <c r="BQ12" s="87" t="s">
        <v>74</v>
      </c>
      <c r="BR12" s="88" t="s">
        <v>75</v>
      </c>
      <c r="BS12" s="87" t="s">
        <v>76</v>
      </c>
      <c r="BT12" s="88" t="s">
        <v>77</v>
      </c>
      <c r="BU12" s="87" t="s">
        <v>78</v>
      </c>
      <c r="BV12" s="88" t="s">
        <v>79</v>
      </c>
      <c r="BW12" s="87" t="s">
        <v>80</v>
      </c>
      <c r="BX12" s="88" t="s">
        <v>81</v>
      </c>
      <c r="BY12" s="89" t="s">
        <v>82</v>
      </c>
      <c r="BZ12" s="90" t="s">
        <v>83</v>
      </c>
      <c r="CA12" s="87" t="s">
        <v>84</v>
      </c>
      <c r="CB12" s="88" t="s">
        <v>85</v>
      </c>
      <c r="CC12" s="87" t="s">
        <v>86</v>
      </c>
      <c r="CD12" s="88" t="s">
        <v>87</v>
      </c>
      <c r="CE12" s="87" t="s">
        <v>88</v>
      </c>
      <c r="CF12" s="88" t="s">
        <v>89</v>
      </c>
      <c r="CG12" s="87" t="s">
        <v>90</v>
      </c>
      <c r="CH12" s="88" t="s">
        <v>91</v>
      </c>
      <c r="CI12" s="87" t="s">
        <v>92</v>
      </c>
      <c r="CJ12" s="88" t="s">
        <v>93</v>
      </c>
      <c r="CK12" s="87" t="s">
        <v>94</v>
      </c>
      <c r="CL12" s="88" t="s">
        <v>95</v>
      </c>
      <c r="CM12" s="87" t="s">
        <v>96</v>
      </c>
      <c r="CN12" s="88" t="s">
        <v>97</v>
      </c>
      <c r="CO12" s="89" t="s">
        <v>98</v>
      </c>
      <c r="CP12" s="90" t="s">
        <v>99</v>
      </c>
      <c r="CQ12" s="87" t="s">
        <v>100</v>
      </c>
      <c r="CR12" s="88" t="s">
        <v>101</v>
      </c>
      <c r="CS12" s="87" t="s">
        <v>102</v>
      </c>
      <c r="CT12" s="88" t="s">
        <v>103</v>
      </c>
      <c r="CU12" s="87" t="s">
        <v>104</v>
      </c>
      <c r="CV12" s="88" t="s">
        <v>105</v>
      </c>
      <c r="CW12" s="87" t="s">
        <v>106</v>
      </c>
      <c r="CX12" s="88" t="s">
        <v>107</v>
      </c>
      <c r="CY12" s="87" t="s">
        <v>108</v>
      </c>
      <c r="CZ12" s="88" t="s">
        <v>109</v>
      </c>
      <c r="DA12" s="87" t="s">
        <v>110</v>
      </c>
      <c r="DB12" s="88" t="s">
        <v>111</v>
      </c>
      <c r="DC12" s="87" t="s">
        <v>112</v>
      </c>
      <c r="DD12" s="88" t="s">
        <v>113</v>
      </c>
      <c r="DE12" s="89" t="s">
        <v>114</v>
      </c>
      <c r="DF12" s="90" t="s">
        <v>115</v>
      </c>
      <c r="DG12" s="91" t="s">
        <v>116</v>
      </c>
      <c r="DH12" s="91" t="s">
        <v>117</v>
      </c>
      <c r="DI12" s="91" t="s">
        <v>118</v>
      </c>
      <c r="DJ12" s="92" t="s">
        <v>119</v>
      </c>
      <c r="DK12" s="92" t="s">
        <v>120</v>
      </c>
      <c r="DL12" s="93" t="s">
        <v>121</v>
      </c>
    </row>
    <row r="13" spans="1:116" ht="66.75" customHeight="1">
      <c r="A13" s="452" t="s">
        <v>349</v>
      </c>
      <c r="B13" s="452" t="s">
        <v>350</v>
      </c>
      <c r="C13" s="452" t="s">
        <v>351</v>
      </c>
      <c r="D13" s="94"/>
      <c r="E13" s="94"/>
      <c r="F13" s="94"/>
      <c r="G13" s="94"/>
      <c r="H13" s="94"/>
      <c r="I13" s="94"/>
      <c r="J13" s="94"/>
      <c r="K13" s="94"/>
      <c r="L13" s="94"/>
      <c r="M13" s="94"/>
      <c r="N13" s="94"/>
      <c r="O13" s="94"/>
      <c r="P13" s="94"/>
      <c r="Q13" s="94"/>
      <c r="R13" s="94"/>
      <c r="S13" s="94"/>
      <c r="T13" s="94"/>
      <c r="U13" s="94"/>
      <c r="V13" s="452" t="s">
        <v>352</v>
      </c>
      <c r="W13" s="95" t="s">
        <v>353</v>
      </c>
      <c r="X13" s="95" t="s">
        <v>354</v>
      </c>
      <c r="Y13" s="94"/>
      <c r="Z13" s="96">
        <v>46</v>
      </c>
      <c r="AA13" s="97">
        <v>4</v>
      </c>
      <c r="AB13" s="98"/>
      <c r="AC13" s="98"/>
      <c r="AD13" s="98"/>
      <c r="AE13" s="98"/>
      <c r="AF13" s="98"/>
      <c r="AG13" s="98"/>
      <c r="AH13" s="98"/>
      <c r="AI13" s="98"/>
      <c r="AJ13" s="98"/>
      <c r="AK13" s="98"/>
      <c r="AL13" s="98"/>
      <c r="AM13" s="98"/>
      <c r="AN13" s="94"/>
      <c r="AO13" s="94"/>
      <c r="AP13" s="94"/>
      <c r="AQ13" s="94"/>
      <c r="AR13" s="94"/>
      <c r="AS13" s="98">
        <v>1</v>
      </c>
      <c r="AT13" s="94"/>
      <c r="AU13" s="94"/>
      <c r="AV13" s="94"/>
      <c r="AW13" s="94"/>
      <c r="AX13" s="94"/>
      <c r="AY13" s="94"/>
      <c r="AZ13" s="94"/>
      <c r="BA13" s="94"/>
      <c r="BB13" s="94"/>
      <c r="BC13" s="94"/>
      <c r="BD13" s="94"/>
      <c r="BE13" s="94"/>
      <c r="BF13" s="94"/>
      <c r="BG13" s="94"/>
      <c r="BH13" s="94"/>
      <c r="BI13" s="82"/>
      <c r="BJ13" s="82"/>
      <c r="BK13" s="94"/>
      <c r="BL13" s="94"/>
      <c r="BM13" s="94"/>
      <c r="BN13" s="94"/>
      <c r="BO13" s="94"/>
      <c r="BP13" s="94"/>
      <c r="BQ13" s="94"/>
      <c r="BR13" s="94"/>
      <c r="BS13" s="94"/>
      <c r="BT13" s="94"/>
      <c r="BU13" s="94"/>
      <c r="BV13" s="94"/>
      <c r="BW13" s="94"/>
      <c r="BX13" s="94"/>
      <c r="BY13" s="94"/>
      <c r="BZ13" s="94"/>
      <c r="CA13" s="99">
        <v>36000000</v>
      </c>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100" t="s">
        <v>355</v>
      </c>
      <c r="DL13" s="100" t="s">
        <v>355</v>
      </c>
    </row>
    <row r="14" spans="1:116" ht="57" customHeight="1">
      <c r="A14" s="452"/>
      <c r="B14" s="452"/>
      <c r="C14" s="452"/>
      <c r="D14" s="94"/>
      <c r="E14" s="94"/>
      <c r="F14" s="94"/>
      <c r="G14" s="94"/>
      <c r="H14" s="94"/>
      <c r="I14" s="94"/>
      <c r="J14" s="94"/>
      <c r="K14" s="94"/>
      <c r="L14" s="94"/>
      <c r="M14" s="94"/>
      <c r="N14" s="94"/>
      <c r="O14" s="94"/>
      <c r="P14" s="94"/>
      <c r="Q14" s="94"/>
      <c r="R14" s="94"/>
      <c r="S14" s="94"/>
      <c r="T14" s="94"/>
      <c r="U14" s="94"/>
      <c r="V14" s="452"/>
      <c r="W14" s="95" t="s">
        <v>356</v>
      </c>
      <c r="X14" s="95" t="s">
        <v>357</v>
      </c>
      <c r="Y14" s="94"/>
      <c r="Z14" s="101">
        <v>58</v>
      </c>
      <c r="AA14" s="97">
        <v>4</v>
      </c>
      <c r="AB14" s="98"/>
      <c r="AC14" s="98"/>
      <c r="AD14" s="98"/>
      <c r="AE14" s="98"/>
      <c r="AF14" s="98"/>
      <c r="AG14" s="98"/>
      <c r="AH14" s="98"/>
      <c r="AI14" s="98"/>
      <c r="AJ14" s="98"/>
      <c r="AK14" s="98"/>
      <c r="AL14" s="98"/>
      <c r="AM14" s="98"/>
      <c r="AN14" s="94"/>
      <c r="AO14" s="94"/>
      <c r="AP14" s="94"/>
      <c r="AQ14" s="94"/>
      <c r="AR14" s="94"/>
      <c r="AS14" s="98">
        <v>1</v>
      </c>
      <c r="AT14" s="94"/>
      <c r="AU14" s="94"/>
      <c r="AV14" s="94"/>
      <c r="AW14" s="94"/>
      <c r="AX14" s="94"/>
      <c r="AY14" s="94"/>
      <c r="AZ14" s="94"/>
      <c r="BA14" s="94"/>
      <c r="BB14" s="94"/>
      <c r="BC14" s="94"/>
      <c r="BD14" s="94"/>
      <c r="BE14" s="94"/>
      <c r="BF14" s="94"/>
      <c r="BG14" s="94"/>
      <c r="BH14" s="94"/>
      <c r="BI14" s="82"/>
      <c r="BJ14" s="94"/>
      <c r="BK14" s="94"/>
      <c r="BL14" s="94"/>
      <c r="BM14" s="94"/>
      <c r="BN14" s="94"/>
      <c r="BO14" s="94"/>
      <c r="BP14" s="94"/>
      <c r="BQ14" s="94"/>
      <c r="BR14" s="94"/>
      <c r="BS14" s="94"/>
      <c r="BT14" s="94"/>
      <c r="BU14" s="94"/>
      <c r="BV14" s="94"/>
      <c r="BW14" s="94"/>
      <c r="BX14" s="94"/>
      <c r="BY14" s="94"/>
      <c r="BZ14" s="94"/>
      <c r="CA14" s="99">
        <v>24000000</v>
      </c>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100" t="s">
        <v>355</v>
      </c>
      <c r="DL14" s="100" t="s">
        <v>355</v>
      </c>
    </row>
  </sheetData>
  <sheetProtection/>
  <mergeCells count="13">
    <mergeCell ref="A13:A14"/>
    <mergeCell ref="B13:B14"/>
    <mergeCell ref="C13:C14"/>
    <mergeCell ref="V13:V14"/>
    <mergeCell ref="A1:DL1"/>
    <mergeCell ref="A2:DL2"/>
    <mergeCell ref="A3:DL3"/>
    <mergeCell ref="A4:DL4"/>
    <mergeCell ref="A5:DL5"/>
    <mergeCell ref="B7:AQ7"/>
    <mergeCell ref="B8:AQ8"/>
    <mergeCell ref="B9:AQ9"/>
    <mergeCell ref="B10:AQ10"/>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DN115"/>
  <sheetViews>
    <sheetView zoomScale="60" zoomScaleNormal="60" zoomScalePageLayoutView="0" workbookViewId="0" topLeftCell="A1">
      <selection activeCell="A7" sqref="A7:A10"/>
    </sheetView>
  </sheetViews>
  <sheetFormatPr defaultColWidth="11.421875" defaultRowHeight="15" outlineLevelCol="2"/>
  <cols>
    <col min="1" max="1" width="19.57421875" style="1" customWidth="1"/>
    <col min="2" max="2" width="27.28125" style="1" customWidth="1"/>
    <col min="3" max="3" width="4.28125" style="1" customWidth="1"/>
    <col min="4" max="5" width="36.7109375" style="1" customWidth="1"/>
    <col min="6" max="6" width="5.421875" style="1" customWidth="1"/>
    <col min="7" max="8" width="5.421875" style="1" customWidth="1" outlineLevel="1"/>
    <col min="9" max="10" width="5.421875" style="1" customWidth="1"/>
    <col min="11" max="12" width="5.421875" style="1" customWidth="1" outlineLevel="1"/>
    <col min="13" max="14" width="5.421875" style="1" customWidth="1"/>
    <col min="15" max="16" width="5.421875" style="1" customWidth="1" outlineLevel="1"/>
    <col min="17" max="17" width="5.421875" style="1" customWidth="1"/>
    <col min="18" max="18" width="5.57421875" style="1" customWidth="1"/>
    <col min="19" max="20" width="5.421875" style="1" customWidth="1" outlineLevel="1"/>
    <col min="21" max="21" width="5.421875" style="1" customWidth="1"/>
    <col min="22" max="22" width="37.140625" style="1" customWidth="1"/>
    <col min="23" max="23" width="59.7109375" style="1" customWidth="1"/>
    <col min="24" max="24" width="42.57421875" style="1" customWidth="1" outlineLevel="1"/>
    <col min="25" max="25" width="5.421875" style="1" customWidth="1" outlineLevel="1"/>
    <col min="26" max="26" width="24.140625" style="1" customWidth="1" outlineLevel="1"/>
    <col min="27" max="27" width="5.421875" style="1" customWidth="1" outlineLevel="1"/>
    <col min="28" max="28" width="7.7109375" style="1" customWidth="1" outlineLevel="1"/>
    <col min="29" max="32" width="5.421875" style="1" hidden="1" customWidth="1" outlineLevel="2"/>
    <col min="33" max="33" width="8.7109375" style="1" customWidth="1" outlineLevel="1" collapsed="1"/>
    <col min="34" max="34" width="7.7109375" style="1" customWidth="1" outlineLevel="1"/>
    <col min="35" max="38" width="5.421875" style="1" customWidth="1" outlineLevel="2"/>
    <col min="39" max="39" width="5.8515625" style="1" customWidth="1" outlineLevel="1"/>
    <col min="40" max="40" width="5.421875" style="1" customWidth="1" outlineLevel="1"/>
    <col min="41" max="44" width="5.421875" style="1" hidden="1" customWidth="1" outlineLevel="2"/>
    <col min="45" max="45" width="5.421875" style="1" customWidth="1" outlineLevel="1" collapsed="1"/>
    <col min="46" max="46" width="5.421875" style="1" customWidth="1" outlineLevel="1"/>
    <col min="47" max="50" width="5.421875" style="1" hidden="1" customWidth="1" outlineLevel="2"/>
    <col min="51" max="51" width="5.421875" style="1" customWidth="1" outlineLevel="1" collapsed="1"/>
    <col min="52" max="52" width="11.00390625" style="1" customWidth="1"/>
    <col min="53" max="53" width="22.421875" style="1" hidden="1" customWidth="1"/>
    <col min="54" max="54" width="9.421875" style="1" hidden="1" customWidth="1"/>
    <col min="55" max="55" width="8.00390625" style="1" hidden="1" customWidth="1"/>
    <col min="56" max="59" width="8.00390625" style="1" hidden="1" customWidth="1" outlineLevel="1"/>
    <col min="60" max="60" width="8.00390625" style="1" hidden="1" customWidth="1" collapsed="1"/>
    <col min="61" max="62" width="13.140625" style="1" customWidth="1" outlineLevel="2"/>
    <col min="63" max="66" width="12.140625" style="1" customWidth="1" outlineLevel="2"/>
    <col min="67" max="67" width="7.8515625" style="1" customWidth="1" outlineLevel="2"/>
    <col min="68" max="69" width="11.140625" style="1" customWidth="1" outlineLevel="2"/>
    <col min="70" max="70" width="8.140625" style="1" customWidth="1" outlineLevel="2"/>
    <col min="71" max="72" width="7.8515625" style="1" customWidth="1" outlineLevel="2"/>
    <col min="73" max="74" width="14.7109375" style="1" customWidth="1" outlineLevel="2"/>
    <col min="75" max="76" width="12.140625" style="1" customWidth="1" outlineLevel="2"/>
    <col min="77" max="78" width="14.7109375" style="1" bestFit="1" customWidth="1" outlineLevel="1"/>
    <col min="79" max="79" width="12.421875" style="1" bestFit="1" customWidth="1" outlineLevel="2"/>
    <col min="80" max="80" width="7.7109375" style="1" customWidth="1" outlineLevel="2"/>
    <col min="81" max="81" width="12.140625" style="1" bestFit="1" customWidth="1" outlineLevel="2"/>
    <col min="82" max="82" width="7.7109375" style="1" customWidth="1" outlineLevel="2"/>
    <col min="83" max="83" width="12.140625" style="1" bestFit="1" customWidth="1" outlineLevel="2"/>
    <col min="84" max="94" width="7.7109375" style="1" customWidth="1" outlineLevel="2"/>
    <col min="95" max="95" width="12.28125" style="1" customWidth="1" outlineLevel="1"/>
    <col min="96" max="96" width="10.00390625" style="1" customWidth="1" outlineLevel="1"/>
    <col min="97" max="97" width="5.140625" style="1" hidden="1" customWidth="1" outlineLevel="2"/>
    <col min="98" max="98" width="7.28125" style="1" hidden="1" customWidth="1" outlineLevel="2"/>
    <col min="99" max="99" width="5.421875" style="1" hidden="1" customWidth="1" outlineLevel="2"/>
    <col min="100" max="100" width="7.7109375" style="1" hidden="1" customWidth="1" outlineLevel="2"/>
    <col min="101" max="101" width="5.421875" style="1" hidden="1" customWidth="1" outlineLevel="2"/>
    <col min="102" max="102" width="7.7109375" style="1" hidden="1" customWidth="1" outlineLevel="2"/>
    <col min="103" max="103" width="5.421875" style="1" hidden="1" customWidth="1" outlineLevel="2"/>
    <col min="104" max="104" width="7.28125" style="1" hidden="1" customWidth="1" outlineLevel="2"/>
    <col min="105" max="105" width="3.140625" style="1" hidden="1" customWidth="1" outlineLevel="2"/>
    <col min="106" max="106" width="5.421875" style="1" hidden="1" customWidth="1" outlineLevel="2"/>
    <col min="107" max="107" width="5.140625" style="1" hidden="1" customWidth="1" outlineLevel="2"/>
    <col min="108" max="108" width="7.28125" style="1" hidden="1" customWidth="1" outlineLevel="2"/>
    <col min="109" max="109" width="5.421875" style="1" hidden="1" customWidth="1" outlineLevel="2"/>
    <col min="110" max="110" width="7.7109375" style="1" hidden="1" customWidth="1" outlineLevel="2"/>
    <col min="111" max="111" width="12.28125" style="1" customWidth="1" outlineLevel="1" collapsed="1"/>
    <col min="112" max="112" width="10.00390625" style="1" customWidth="1" outlineLevel="1"/>
    <col min="113" max="113" width="5.8515625" style="1" bestFit="1" customWidth="1"/>
    <col min="114" max="114" width="7.28125" style="1" customWidth="1"/>
    <col min="115" max="115" width="5.421875" style="1" customWidth="1"/>
    <col min="116" max="116" width="5.421875" style="1" bestFit="1" customWidth="1"/>
    <col min="117" max="16384" width="11.421875" style="1" customWidth="1"/>
  </cols>
  <sheetData>
    <row r="1" spans="1:116" ht="12">
      <c r="A1" s="390" t="s">
        <v>1226</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390"/>
      <c r="BH1" s="390"/>
      <c r="BI1" s="390"/>
      <c r="BJ1" s="390"/>
      <c r="BK1" s="390"/>
      <c r="BL1" s="390"/>
      <c r="BM1" s="390"/>
      <c r="BN1" s="390"/>
      <c r="BO1" s="390"/>
      <c r="BP1" s="390"/>
      <c r="BQ1" s="390"/>
      <c r="BR1" s="390"/>
      <c r="BS1" s="390"/>
      <c r="BT1" s="390"/>
      <c r="BU1" s="390"/>
      <c r="BV1" s="390"/>
      <c r="BW1" s="390"/>
      <c r="BX1" s="390"/>
      <c r="BY1" s="390"/>
      <c r="BZ1" s="390"/>
      <c r="CA1" s="390"/>
      <c r="CB1" s="390"/>
      <c r="CC1" s="390"/>
      <c r="CD1" s="390"/>
      <c r="CE1" s="390"/>
      <c r="CF1" s="390"/>
      <c r="CG1" s="390"/>
      <c r="CH1" s="390"/>
      <c r="CI1" s="390"/>
      <c r="CJ1" s="390"/>
      <c r="CK1" s="390"/>
      <c r="CL1" s="390"/>
      <c r="CM1" s="390"/>
      <c r="CN1" s="390"/>
      <c r="CO1" s="390"/>
      <c r="CP1" s="390"/>
      <c r="CQ1" s="390"/>
      <c r="CR1" s="390"/>
      <c r="CS1" s="390"/>
      <c r="CT1" s="390"/>
      <c r="CU1" s="390"/>
      <c r="CV1" s="390"/>
      <c r="CW1" s="390"/>
      <c r="CX1" s="390"/>
      <c r="CY1" s="390"/>
      <c r="CZ1" s="390"/>
      <c r="DA1" s="390"/>
      <c r="DB1" s="390"/>
      <c r="DC1" s="390"/>
      <c r="DD1" s="390"/>
      <c r="DE1" s="390"/>
      <c r="DF1" s="390"/>
      <c r="DG1" s="390"/>
      <c r="DH1" s="390"/>
      <c r="DI1" s="390"/>
      <c r="DJ1" s="390"/>
      <c r="DK1" s="390"/>
      <c r="DL1" s="390"/>
    </row>
    <row r="2" spans="1:116" ht="12">
      <c r="A2" s="393" t="s">
        <v>1227</v>
      </c>
      <c r="B2" s="393"/>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393"/>
      <c r="AN2" s="393"/>
      <c r="AO2" s="393"/>
      <c r="AP2" s="393"/>
      <c r="AQ2" s="393"/>
      <c r="AR2" s="393"/>
      <c r="AS2" s="393"/>
      <c r="AT2" s="393"/>
      <c r="AU2" s="393"/>
      <c r="AV2" s="393"/>
      <c r="AW2" s="393"/>
      <c r="AX2" s="393"/>
      <c r="AY2" s="393"/>
      <c r="AZ2" s="393"/>
      <c r="BA2" s="393"/>
      <c r="BB2" s="393"/>
      <c r="BC2" s="393"/>
      <c r="BD2" s="393"/>
      <c r="BE2" s="393"/>
      <c r="BF2" s="393"/>
      <c r="BG2" s="393"/>
      <c r="BH2" s="393"/>
      <c r="BI2" s="393"/>
      <c r="BJ2" s="393"/>
      <c r="BK2" s="393"/>
      <c r="BL2" s="393"/>
      <c r="BM2" s="393"/>
      <c r="BN2" s="393"/>
      <c r="BO2" s="393"/>
      <c r="BP2" s="393"/>
      <c r="BQ2" s="393"/>
      <c r="BR2" s="393"/>
      <c r="BS2" s="393"/>
      <c r="BT2" s="393"/>
      <c r="BU2" s="393"/>
      <c r="BV2" s="393"/>
      <c r="BW2" s="393"/>
      <c r="BX2" s="393"/>
      <c r="BY2" s="393"/>
      <c r="BZ2" s="393"/>
      <c r="CA2" s="393"/>
      <c r="CB2" s="393"/>
      <c r="CC2" s="393"/>
      <c r="CD2" s="393"/>
      <c r="CE2" s="393"/>
      <c r="CF2" s="393"/>
      <c r="CG2" s="393"/>
      <c r="CH2" s="393"/>
      <c r="CI2" s="393"/>
      <c r="CJ2" s="393"/>
      <c r="CK2" s="393"/>
      <c r="CL2" s="393"/>
      <c r="CM2" s="393"/>
      <c r="CN2" s="393"/>
      <c r="CO2" s="393"/>
      <c r="CP2" s="393"/>
      <c r="CQ2" s="393"/>
      <c r="CR2" s="393"/>
      <c r="CS2" s="393"/>
      <c r="CT2" s="393"/>
      <c r="CU2" s="393"/>
      <c r="CV2" s="393"/>
      <c r="CW2" s="393"/>
      <c r="CX2" s="393"/>
      <c r="CY2" s="393"/>
      <c r="CZ2" s="393"/>
      <c r="DA2" s="393"/>
      <c r="DB2" s="393"/>
      <c r="DC2" s="393"/>
      <c r="DD2" s="393"/>
      <c r="DE2" s="393"/>
      <c r="DF2" s="393"/>
      <c r="DG2" s="393"/>
      <c r="DH2" s="393"/>
      <c r="DI2" s="393"/>
      <c r="DJ2" s="393"/>
      <c r="DK2" s="393"/>
      <c r="DL2" s="393"/>
    </row>
    <row r="3" spans="1:116" ht="12">
      <c r="A3" s="393" t="s">
        <v>0</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c r="AM3" s="393"/>
      <c r="AN3" s="393"/>
      <c r="AO3" s="393"/>
      <c r="AP3" s="393"/>
      <c r="AQ3" s="393"/>
      <c r="AR3" s="393"/>
      <c r="AS3" s="393"/>
      <c r="AT3" s="393"/>
      <c r="AU3" s="393"/>
      <c r="AV3" s="393"/>
      <c r="AW3" s="393"/>
      <c r="AX3" s="393"/>
      <c r="AY3" s="393"/>
      <c r="AZ3" s="393"/>
      <c r="BA3" s="393"/>
      <c r="BB3" s="393"/>
      <c r="BC3" s="393"/>
      <c r="BD3" s="393"/>
      <c r="BE3" s="393"/>
      <c r="BF3" s="393"/>
      <c r="BG3" s="393"/>
      <c r="BH3" s="393"/>
      <c r="BI3" s="393"/>
      <c r="BJ3" s="393"/>
      <c r="BK3" s="393"/>
      <c r="BL3" s="393"/>
      <c r="BM3" s="393"/>
      <c r="BN3" s="393"/>
      <c r="BO3" s="393"/>
      <c r="BP3" s="393"/>
      <c r="BQ3" s="393"/>
      <c r="BR3" s="393"/>
      <c r="BS3" s="393"/>
      <c r="BT3" s="393"/>
      <c r="BU3" s="393"/>
      <c r="BV3" s="393"/>
      <c r="BW3" s="393"/>
      <c r="BX3" s="393"/>
      <c r="BY3" s="393"/>
      <c r="BZ3" s="393"/>
      <c r="CA3" s="393"/>
      <c r="CB3" s="393"/>
      <c r="CC3" s="393"/>
      <c r="CD3" s="393"/>
      <c r="CE3" s="393"/>
      <c r="CF3" s="393"/>
      <c r="CG3" s="393"/>
      <c r="CH3" s="393"/>
      <c r="CI3" s="393"/>
      <c r="CJ3" s="393"/>
      <c r="CK3" s="393"/>
      <c r="CL3" s="393"/>
      <c r="CM3" s="393"/>
      <c r="CN3" s="393"/>
      <c r="CO3" s="393"/>
      <c r="CP3" s="393"/>
      <c r="CQ3" s="393"/>
      <c r="CR3" s="393"/>
      <c r="CS3" s="393"/>
      <c r="CT3" s="393"/>
      <c r="CU3" s="393"/>
      <c r="CV3" s="393"/>
      <c r="CW3" s="393"/>
      <c r="CX3" s="393"/>
      <c r="CY3" s="393"/>
      <c r="CZ3" s="393"/>
      <c r="DA3" s="393"/>
      <c r="DB3" s="393"/>
      <c r="DC3" s="393"/>
      <c r="DD3" s="393"/>
      <c r="DE3" s="393"/>
      <c r="DF3" s="393"/>
      <c r="DG3" s="393"/>
      <c r="DH3" s="393"/>
      <c r="DI3" s="393"/>
      <c r="DJ3" s="393"/>
      <c r="DK3" s="393"/>
      <c r="DL3" s="393"/>
    </row>
    <row r="4" spans="1:116" ht="12">
      <c r="A4" s="393" t="s">
        <v>1</v>
      </c>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3"/>
      <c r="AQ4" s="393"/>
      <c r="AR4" s="393"/>
      <c r="AS4" s="393"/>
      <c r="AT4" s="393"/>
      <c r="AU4" s="393"/>
      <c r="AV4" s="393"/>
      <c r="AW4" s="393"/>
      <c r="AX4" s="393"/>
      <c r="AY4" s="393"/>
      <c r="AZ4" s="393"/>
      <c r="BA4" s="393"/>
      <c r="BB4" s="393"/>
      <c r="BC4" s="393"/>
      <c r="BD4" s="393"/>
      <c r="BE4" s="393"/>
      <c r="BF4" s="393"/>
      <c r="BG4" s="393"/>
      <c r="BH4" s="393"/>
      <c r="BI4" s="393"/>
      <c r="BJ4" s="393"/>
      <c r="BK4" s="393"/>
      <c r="BL4" s="393"/>
      <c r="BM4" s="393"/>
      <c r="BN4" s="393"/>
      <c r="BO4" s="393"/>
      <c r="BP4" s="393"/>
      <c r="BQ4" s="393"/>
      <c r="BR4" s="393"/>
      <c r="BS4" s="393"/>
      <c r="BT4" s="393"/>
      <c r="BU4" s="393"/>
      <c r="BV4" s="393"/>
      <c r="BW4" s="393"/>
      <c r="BX4" s="393"/>
      <c r="BY4" s="393"/>
      <c r="BZ4" s="393"/>
      <c r="CA4" s="393"/>
      <c r="CB4" s="393"/>
      <c r="CC4" s="393"/>
      <c r="CD4" s="393"/>
      <c r="CE4" s="393"/>
      <c r="CF4" s="393"/>
      <c r="CG4" s="393"/>
      <c r="CH4" s="393"/>
      <c r="CI4" s="393"/>
      <c r="CJ4" s="393"/>
      <c r="CK4" s="393"/>
      <c r="CL4" s="393"/>
      <c r="CM4" s="393"/>
      <c r="CN4" s="393"/>
      <c r="CO4" s="393"/>
      <c r="CP4" s="393"/>
      <c r="CQ4" s="393"/>
      <c r="CR4" s="393"/>
      <c r="CS4" s="393"/>
      <c r="CT4" s="393"/>
      <c r="CU4" s="393"/>
      <c r="CV4" s="393"/>
      <c r="CW4" s="393"/>
      <c r="CX4" s="393"/>
      <c r="CY4" s="393"/>
      <c r="CZ4" s="393"/>
      <c r="DA4" s="393"/>
      <c r="DB4" s="393"/>
      <c r="DC4" s="393"/>
      <c r="DD4" s="393"/>
      <c r="DE4" s="393"/>
      <c r="DF4" s="393"/>
      <c r="DG4" s="393"/>
      <c r="DH4" s="393"/>
      <c r="DI4" s="393"/>
      <c r="DJ4" s="393"/>
      <c r="DK4" s="393"/>
      <c r="DL4" s="393"/>
    </row>
    <row r="5" spans="1:116" ht="12.75" customHeight="1">
      <c r="A5" s="393" t="s">
        <v>1233</v>
      </c>
      <c r="B5" s="393"/>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93"/>
      <c r="AM5" s="393"/>
      <c r="AN5" s="393"/>
      <c r="AO5" s="393"/>
      <c r="AP5" s="393"/>
      <c r="AQ5" s="393"/>
      <c r="AR5" s="393"/>
      <c r="AS5" s="393"/>
      <c r="AT5" s="393"/>
      <c r="AU5" s="393"/>
      <c r="AV5" s="393"/>
      <c r="AW5" s="393"/>
      <c r="AX5" s="393"/>
      <c r="AY5" s="393"/>
      <c r="AZ5" s="393"/>
      <c r="BA5" s="393"/>
      <c r="BB5" s="393"/>
      <c r="BC5" s="393"/>
      <c r="BD5" s="393"/>
      <c r="BE5" s="393"/>
      <c r="BF5" s="393"/>
      <c r="BG5" s="393"/>
      <c r="BH5" s="393"/>
      <c r="BI5" s="393"/>
      <c r="BJ5" s="393"/>
      <c r="BK5" s="393"/>
      <c r="BL5" s="393"/>
      <c r="BM5" s="393"/>
      <c r="BN5" s="393"/>
      <c r="BO5" s="393"/>
      <c r="BP5" s="393"/>
      <c r="BQ5" s="393"/>
      <c r="BR5" s="393"/>
      <c r="BS5" s="393"/>
      <c r="BT5" s="393"/>
      <c r="BU5" s="393"/>
      <c r="BV5" s="393"/>
      <c r="BW5" s="393"/>
      <c r="BX5" s="393"/>
      <c r="BY5" s="393"/>
      <c r="BZ5" s="393"/>
      <c r="CA5" s="393"/>
      <c r="CB5" s="393"/>
      <c r="CC5" s="393"/>
      <c r="CD5" s="393"/>
      <c r="CE5" s="393"/>
      <c r="CF5" s="393"/>
      <c r="CG5" s="393"/>
      <c r="CH5" s="393"/>
      <c r="CI5" s="393"/>
      <c r="CJ5" s="393"/>
      <c r="CK5" s="393"/>
      <c r="CL5" s="393"/>
      <c r="CM5" s="393"/>
      <c r="CN5" s="393"/>
      <c r="CO5" s="393"/>
      <c r="CP5" s="393"/>
      <c r="CQ5" s="393"/>
      <c r="CR5" s="393"/>
      <c r="CS5" s="393"/>
      <c r="CT5" s="393"/>
      <c r="CU5" s="393"/>
      <c r="CV5" s="393"/>
      <c r="CW5" s="393"/>
      <c r="CX5" s="393"/>
      <c r="CY5" s="393"/>
      <c r="CZ5" s="393"/>
      <c r="DA5" s="393"/>
      <c r="DB5" s="393"/>
      <c r="DC5" s="393"/>
      <c r="DD5" s="393"/>
      <c r="DE5" s="393"/>
      <c r="DF5" s="393"/>
      <c r="DG5" s="393"/>
      <c r="DH5" s="393"/>
      <c r="DI5" s="393"/>
      <c r="DJ5" s="393"/>
      <c r="DK5" s="393"/>
      <c r="DL5" s="393"/>
    </row>
    <row r="6" spans="1:116" ht="12.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v>2013</v>
      </c>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row>
    <row r="7" spans="1:116" ht="12" customHeight="1">
      <c r="A7" s="4" t="s">
        <v>2</v>
      </c>
      <c r="B7" s="394" t="s">
        <v>1229</v>
      </c>
      <c r="C7" s="395"/>
      <c r="D7" s="395"/>
      <c r="E7" s="395"/>
      <c r="F7" s="395"/>
      <c r="G7" s="395"/>
      <c r="H7" s="395"/>
      <c r="I7" s="395"/>
      <c r="J7" s="395"/>
      <c r="K7" s="395"/>
      <c r="L7" s="395"/>
      <c r="M7" s="395"/>
      <c r="N7" s="395"/>
      <c r="O7" s="395"/>
      <c r="P7" s="395"/>
      <c r="Q7" s="395"/>
      <c r="R7" s="395"/>
      <c r="S7" s="395"/>
      <c r="T7" s="395"/>
      <c r="U7" s="395"/>
      <c r="V7" s="395"/>
      <c r="W7" s="396"/>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v>2014</v>
      </c>
      <c r="BA7" s="7"/>
      <c r="BB7" s="7"/>
      <c r="BC7" s="7"/>
      <c r="BD7" s="7"/>
      <c r="BE7" s="7"/>
      <c r="BF7" s="7"/>
      <c r="BG7" s="7"/>
      <c r="BH7" s="7"/>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row>
    <row r="8" spans="1:116" ht="12" customHeight="1">
      <c r="A8" s="5" t="s">
        <v>3</v>
      </c>
      <c r="B8" s="394" t="s">
        <v>1234</v>
      </c>
      <c r="C8" s="395"/>
      <c r="D8" s="395"/>
      <c r="E8" s="395"/>
      <c r="F8" s="395"/>
      <c r="G8" s="395"/>
      <c r="H8" s="395"/>
      <c r="I8" s="395"/>
      <c r="J8" s="395"/>
      <c r="K8" s="395"/>
      <c r="L8" s="395"/>
      <c r="M8" s="395"/>
      <c r="N8" s="395"/>
      <c r="O8" s="395"/>
      <c r="P8" s="395"/>
      <c r="Q8" s="395"/>
      <c r="R8" s="395"/>
      <c r="S8" s="395"/>
      <c r="T8" s="395"/>
      <c r="U8" s="395"/>
      <c r="V8" s="395"/>
      <c r="W8" s="396"/>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v>2015</v>
      </c>
      <c r="BA8" s="7"/>
      <c r="BB8" s="7"/>
      <c r="BC8" s="7"/>
      <c r="BD8" s="7"/>
      <c r="BE8" s="7"/>
      <c r="BF8" s="7"/>
      <c r="BG8" s="7"/>
      <c r="BH8" s="7"/>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row>
    <row r="9" spans="1:116" ht="12.75" customHeight="1">
      <c r="A9" s="4" t="s">
        <v>4</v>
      </c>
      <c r="B9" s="394" t="s">
        <v>1234</v>
      </c>
      <c r="C9" s="395"/>
      <c r="D9" s="395"/>
      <c r="E9" s="395"/>
      <c r="F9" s="395"/>
      <c r="G9" s="395"/>
      <c r="H9" s="395"/>
      <c r="I9" s="395"/>
      <c r="J9" s="395"/>
      <c r="K9" s="395"/>
      <c r="L9" s="395"/>
      <c r="M9" s="395"/>
      <c r="N9" s="395"/>
      <c r="O9" s="395"/>
      <c r="P9" s="395"/>
      <c r="Q9" s="395"/>
      <c r="R9" s="395"/>
      <c r="S9" s="395"/>
      <c r="T9" s="395"/>
      <c r="U9" s="395"/>
      <c r="V9" s="395"/>
      <c r="W9" s="396"/>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7"/>
      <c r="BB9" s="7"/>
      <c r="BC9" s="7"/>
      <c r="BD9" s="7"/>
      <c r="BE9" s="7"/>
      <c r="BF9" s="7"/>
      <c r="BG9" s="7"/>
      <c r="BH9" s="7"/>
      <c r="BI9" s="7"/>
      <c r="BJ9" s="7"/>
      <c r="BK9" s="7"/>
      <c r="BL9" s="7"/>
      <c r="BM9" s="7"/>
      <c r="BN9" s="7"/>
      <c r="BO9" s="7"/>
      <c r="BP9" s="7"/>
      <c r="BQ9" s="7"/>
      <c r="BR9" s="7"/>
      <c r="BS9" s="7"/>
      <c r="BT9" s="7"/>
      <c r="BU9" s="7"/>
      <c r="BV9" s="7"/>
      <c r="BW9" s="7"/>
      <c r="BX9" s="7"/>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row>
    <row r="10" spans="1:116" ht="12.75" customHeight="1">
      <c r="A10" s="4" t="s">
        <v>5</v>
      </c>
      <c r="B10" s="394" t="s">
        <v>1235</v>
      </c>
      <c r="C10" s="395"/>
      <c r="D10" s="395"/>
      <c r="E10" s="395"/>
      <c r="F10" s="395"/>
      <c r="G10" s="395"/>
      <c r="H10" s="395"/>
      <c r="I10" s="395"/>
      <c r="J10" s="395"/>
      <c r="K10" s="395"/>
      <c r="L10" s="395"/>
      <c r="M10" s="395"/>
      <c r="N10" s="395"/>
      <c r="O10" s="395"/>
      <c r="P10" s="395"/>
      <c r="Q10" s="395"/>
      <c r="R10" s="395"/>
      <c r="S10" s="395"/>
      <c r="T10" s="395"/>
      <c r="U10" s="395"/>
      <c r="V10" s="395"/>
      <c r="W10" s="396"/>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7"/>
      <c r="BB10" s="7"/>
      <c r="BC10" s="7"/>
      <c r="BD10" s="7"/>
      <c r="BE10" s="7"/>
      <c r="BF10" s="7"/>
      <c r="BG10" s="7"/>
      <c r="BH10" s="7"/>
      <c r="BI10" s="7"/>
      <c r="BJ10" s="7"/>
      <c r="BK10" s="7"/>
      <c r="BL10" s="7"/>
      <c r="BM10" s="7"/>
      <c r="BN10" s="7"/>
      <c r="BO10" s="7"/>
      <c r="BP10" s="7"/>
      <c r="BQ10" s="7"/>
      <c r="BR10" s="7"/>
      <c r="BS10" s="7"/>
      <c r="BT10" s="7"/>
      <c r="BU10" s="7"/>
      <c r="BV10" s="7"/>
      <c r="BW10" s="7"/>
      <c r="BX10" s="7"/>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row>
    <row r="11" spans="1:118" ht="23.25" customHeight="1" thickBot="1">
      <c r="A11" s="124"/>
      <c r="B11" s="124"/>
      <c r="C11" s="125"/>
      <c r="D11" s="124"/>
      <c r="E11" s="124"/>
      <c r="F11" s="125"/>
      <c r="G11" s="125"/>
      <c r="H11" s="125"/>
      <c r="I11" s="125"/>
      <c r="J11" s="125"/>
      <c r="K11" s="125"/>
      <c r="L11" s="125"/>
      <c r="M11" s="125"/>
      <c r="N11" s="125"/>
      <c r="O11" s="125"/>
      <c r="P11" s="125"/>
      <c r="Q11" s="125"/>
      <c r="R11" s="125"/>
      <c r="S11" s="125"/>
      <c r="T11" s="125"/>
      <c r="U11" s="125"/>
      <c r="V11" s="126"/>
      <c r="W11" s="126"/>
      <c r="X11" s="126"/>
      <c r="Y11" s="127"/>
      <c r="Z11" s="126"/>
      <c r="AA11" s="126"/>
      <c r="AB11" s="127"/>
      <c r="AC11" s="127"/>
      <c r="AD11" s="127"/>
      <c r="AE11" s="127"/>
      <c r="AF11" s="127"/>
      <c r="AG11" s="127"/>
      <c r="AH11" s="126"/>
      <c r="AI11" s="126"/>
      <c r="AJ11" s="126"/>
      <c r="AK11" s="126"/>
      <c r="AL11" s="126"/>
      <c r="AM11" s="126"/>
      <c r="AN11" s="126"/>
      <c r="AO11" s="127"/>
      <c r="AP11" s="127"/>
      <c r="AQ11" s="127"/>
      <c r="AR11" s="127"/>
      <c r="AS11" s="127"/>
      <c r="AT11" s="127"/>
      <c r="AU11" s="127"/>
      <c r="AV11" s="127"/>
      <c r="AW11" s="127"/>
      <c r="AX11" s="127"/>
      <c r="AY11" s="127"/>
      <c r="AZ11" s="127">
        <v>2015</v>
      </c>
      <c r="BA11" s="7"/>
      <c r="BB11" s="7"/>
      <c r="BC11" s="7"/>
      <c r="BD11" s="7"/>
      <c r="BE11" s="7"/>
      <c r="BF11" s="7"/>
      <c r="BG11" s="7"/>
      <c r="BH11" s="7"/>
      <c r="BI11" s="124"/>
      <c r="BJ11" s="124"/>
      <c r="BK11" s="124"/>
      <c r="BL11" s="124"/>
      <c r="BM11" s="124"/>
      <c r="BN11" s="124"/>
      <c r="BO11" s="124"/>
      <c r="BP11" s="124"/>
      <c r="BQ11" s="124"/>
      <c r="BR11" s="124"/>
      <c r="BS11" s="124"/>
      <c r="BT11" s="124"/>
      <c r="BU11" s="124"/>
      <c r="BV11" s="124"/>
      <c r="BW11" s="124"/>
      <c r="BX11" s="124"/>
      <c r="BY11" s="126"/>
      <c r="BZ11" s="126"/>
      <c r="CA11" s="126"/>
      <c r="CB11" s="127"/>
      <c r="CC11" s="126"/>
      <c r="CD11" s="127"/>
      <c r="CE11" s="127"/>
      <c r="CF11" s="127"/>
      <c r="CG11" s="126"/>
      <c r="CH11" s="127"/>
      <c r="CI11" s="126"/>
      <c r="CJ11" s="127"/>
      <c r="CK11" s="126"/>
      <c r="CL11" s="127"/>
      <c r="CM11" s="126"/>
      <c r="CN11" s="127"/>
      <c r="CO11" s="126"/>
      <c r="CP11" s="127"/>
      <c r="CQ11" s="126"/>
      <c r="CR11" s="127"/>
      <c r="CS11" s="3"/>
      <c r="CT11" s="3"/>
      <c r="CU11" s="3"/>
      <c r="CV11" s="3"/>
      <c r="CW11" s="3"/>
      <c r="CX11" s="3"/>
      <c r="CY11" s="3"/>
      <c r="CZ11" s="3"/>
      <c r="DA11" s="3"/>
      <c r="DB11" s="3"/>
      <c r="DC11" s="3"/>
      <c r="DD11" s="3"/>
      <c r="DE11" s="3"/>
      <c r="DF11" s="3"/>
      <c r="DG11" s="127"/>
      <c r="DH11" s="127"/>
      <c r="DI11" s="3"/>
      <c r="DJ11" s="3"/>
      <c r="DK11" s="3"/>
      <c r="DL11" s="3"/>
      <c r="DM11" s="128"/>
      <c r="DN11" s="129"/>
    </row>
    <row r="12" spans="1:118" s="130" customFormat="1" ht="147" customHeight="1">
      <c r="A12" s="12" t="s">
        <v>6</v>
      </c>
      <c r="B12" s="13" t="s">
        <v>7</v>
      </c>
      <c r="C12" s="14" t="s">
        <v>8</v>
      </c>
      <c r="D12" s="15" t="s">
        <v>9</v>
      </c>
      <c r="E12" s="16" t="s">
        <v>10</v>
      </c>
      <c r="F12" s="16" t="s">
        <v>11</v>
      </c>
      <c r="G12" s="17" t="s">
        <v>12</v>
      </c>
      <c r="H12" s="17" t="s">
        <v>13</v>
      </c>
      <c r="I12" s="16" t="s">
        <v>14</v>
      </c>
      <c r="J12" s="16" t="s">
        <v>15</v>
      </c>
      <c r="K12" s="17" t="s">
        <v>16</v>
      </c>
      <c r="L12" s="17" t="s">
        <v>17</v>
      </c>
      <c r="M12" s="16" t="s">
        <v>18</v>
      </c>
      <c r="N12" s="16" t="s">
        <v>19</v>
      </c>
      <c r="O12" s="17" t="s">
        <v>20</v>
      </c>
      <c r="P12" s="17" t="s">
        <v>21</v>
      </c>
      <c r="Q12" s="16" t="s">
        <v>22</v>
      </c>
      <c r="R12" s="16" t="s">
        <v>23</v>
      </c>
      <c r="S12" s="17" t="s">
        <v>24</v>
      </c>
      <c r="T12" s="17" t="s">
        <v>25</v>
      </c>
      <c r="U12" s="16" t="s">
        <v>26</v>
      </c>
      <c r="V12" s="18" t="s">
        <v>27</v>
      </c>
      <c r="W12" s="18" t="s">
        <v>28</v>
      </c>
      <c r="X12" s="19" t="s">
        <v>29</v>
      </c>
      <c r="Y12" s="14" t="s">
        <v>30</v>
      </c>
      <c r="Z12" s="15" t="s">
        <v>31</v>
      </c>
      <c r="AA12" s="16" t="s">
        <v>32</v>
      </c>
      <c r="AB12" s="16" t="s">
        <v>33</v>
      </c>
      <c r="AC12" s="17" t="s">
        <v>34</v>
      </c>
      <c r="AD12" s="17" t="s">
        <v>35</v>
      </c>
      <c r="AE12" s="17" t="s">
        <v>36</v>
      </c>
      <c r="AF12" s="17" t="s">
        <v>37</v>
      </c>
      <c r="AG12" s="16" t="s">
        <v>38</v>
      </c>
      <c r="AH12" s="16" t="s">
        <v>39</v>
      </c>
      <c r="AI12" s="17" t="s">
        <v>40</v>
      </c>
      <c r="AJ12" s="17" t="s">
        <v>41</v>
      </c>
      <c r="AK12" s="17" t="s">
        <v>42</v>
      </c>
      <c r="AL12" s="17" t="s">
        <v>43</v>
      </c>
      <c r="AM12" s="16" t="s">
        <v>44</v>
      </c>
      <c r="AN12" s="16" t="s">
        <v>45</v>
      </c>
      <c r="AO12" s="17" t="s">
        <v>46</v>
      </c>
      <c r="AP12" s="17" t="s">
        <v>47</v>
      </c>
      <c r="AQ12" s="17" t="s">
        <v>48</v>
      </c>
      <c r="AR12" s="17" t="s">
        <v>49</v>
      </c>
      <c r="AS12" s="16" t="s">
        <v>50</v>
      </c>
      <c r="AT12" s="16" t="s">
        <v>51</v>
      </c>
      <c r="AU12" s="17" t="s">
        <v>52</v>
      </c>
      <c r="AV12" s="17" t="s">
        <v>53</v>
      </c>
      <c r="AW12" s="17" t="s">
        <v>54</v>
      </c>
      <c r="AX12" s="17" t="s">
        <v>55</v>
      </c>
      <c r="AY12" s="16" t="s">
        <v>56</v>
      </c>
      <c r="AZ12" s="20" t="s">
        <v>57</v>
      </c>
      <c r="BA12" s="19" t="s">
        <v>58</v>
      </c>
      <c r="BB12" s="19" t="s">
        <v>59</v>
      </c>
      <c r="BC12" s="17" t="s">
        <v>60</v>
      </c>
      <c r="BD12" s="17" t="s">
        <v>61</v>
      </c>
      <c r="BE12" s="17" t="s">
        <v>62</v>
      </c>
      <c r="BF12" s="17" t="s">
        <v>63</v>
      </c>
      <c r="BG12" s="17" t="s">
        <v>64</v>
      </c>
      <c r="BH12" s="17" t="s">
        <v>65</v>
      </c>
      <c r="BI12" s="21" t="s">
        <v>66</v>
      </c>
      <c r="BJ12" s="22" t="s">
        <v>67</v>
      </c>
      <c r="BK12" s="21" t="s">
        <v>68</v>
      </c>
      <c r="BL12" s="22" t="s">
        <v>69</v>
      </c>
      <c r="BM12" s="21" t="s">
        <v>70</v>
      </c>
      <c r="BN12" s="22" t="s">
        <v>71</v>
      </c>
      <c r="BO12" s="21" t="s">
        <v>72</v>
      </c>
      <c r="BP12" s="22" t="s">
        <v>73</v>
      </c>
      <c r="BQ12" s="21" t="s">
        <v>74</v>
      </c>
      <c r="BR12" s="22" t="s">
        <v>75</v>
      </c>
      <c r="BS12" s="21" t="s">
        <v>76</v>
      </c>
      <c r="BT12" s="22" t="s">
        <v>77</v>
      </c>
      <c r="BU12" s="21" t="s">
        <v>78</v>
      </c>
      <c r="BV12" s="22" t="s">
        <v>559</v>
      </c>
      <c r="BW12" s="21" t="s">
        <v>80</v>
      </c>
      <c r="BX12" s="22" t="s">
        <v>81</v>
      </c>
      <c r="BY12" s="23" t="s">
        <v>82</v>
      </c>
      <c r="BZ12" s="24" t="s">
        <v>83</v>
      </c>
      <c r="CA12" s="21" t="s">
        <v>84</v>
      </c>
      <c r="CB12" s="22" t="s">
        <v>85</v>
      </c>
      <c r="CC12" s="21" t="s">
        <v>560</v>
      </c>
      <c r="CD12" s="22" t="s">
        <v>561</v>
      </c>
      <c r="CE12" s="21" t="s">
        <v>562</v>
      </c>
      <c r="CF12" s="22" t="s">
        <v>563</v>
      </c>
      <c r="CG12" s="21" t="s">
        <v>88</v>
      </c>
      <c r="CH12" s="22" t="s">
        <v>89</v>
      </c>
      <c r="CI12" s="21" t="s">
        <v>90</v>
      </c>
      <c r="CJ12" s="22" t="s">
        <v>91</v>
      </c>
      <c r="CK12" s="21" t="s">
        <v>92</v>
      </c>
      <c r="CL12" s="22" t="s">
        <v>93</v>
      </c>
      <c r="CM12" s="21" t="s">
        <v>94</v>
      </c>
      <c r="CN12" s="22" t="s">
        <v>564</v>
      </c>
      <c r="CO12" s="21" t="s">
        <v>96</v>
      </c>
      <c r="CP12" s="22" t="s">
        <v>97</v>
      </c>
      <c r="CQ12" s="23" t="s">
        <v>98</v>
      </c>
      <c r="CR12" s="24" t="s">
        <v>99</v>
      </c>
      <c r="CS12" s="21" t="s">
        <v>100</v>
      </c>
      <c r="CT12" s="22" t="s">
        <v>101</v>
      </c>
      <c r="CU12" s="21" t="s">
        <v>102</v>
      </c>
      <c r="CV12" s="22" t="s">
        <v>103</v>
      </c>
      <c r="CW12" s="21" t="s">
        <v>104</v>
      </c>
      <c r="CX12" s="22" t="s">
        <v>105</v>
      </c>
      <c r="CY12" s="21" t="s">
        <v>106</v>
      </c>
      <c r="CZ12" s="22" t="s">
        <v>107</v>
      </c>
      <c r="DA12" s="21" t="s">
        <v>108</v>
      </c>
      <c r="DB12" s="22" t="s">
        <v>109</v>
      </c>
      <c r="DC12" s="21" t="s">
        <v>110</v>
      </c>
      <c r="DD12" s="22" t="s">
        <v>111</v>
      </c>
      <c r="DE12" s="21" t="s">
        <v>112</v>
      </c>
      <c r="DF12" s="22" t="s">
        <v>113</v>
      </c>
      <c r="DG12" s="23" t="s">
        <v>114</v>
      </c>
      <c r="DH12" s="24" t="s">
        <v>115</v>
      </c>
      <c r="DI12" s="25" t="s">
        <v>116</v>
      </c>
      <c r="DJ12" s="25" t="s">
        <v>117</v>
      </c>
      <c r="DK12" s="25" t="s">
        <v>118</v>
      </c>
      <c r="DL12" s="26" t="s">
        <v>119</v>
      </c>
      <c r="DM12" s="26" t="s">
        <v>120</v>
      </c>
      <c r="DN12" s="27" t="s">
        <v>121</v>
      </c>
    </row>
    <row r="13" spans="1:118" s="30" customFormat="1" ht="24">
      <c r="A13" s="391" t="s">
        <v>565</v>
      </c>
      <c r="B13" s="391" t="s">
        <v>566</v>
      </c>
      <c r="C13" s="391"/>
      <c r="D13" s="392">
        <v>0</v>
      </c>
      <c r="E13" s="391" t="s">
        <v>567</v>
      </c>
      <c r="F13" s="391"/>
      <c r="G13" s="391"/>
      <c r="H13" s="391"/>
      <c r="I13" s="391"/>
      <c r="J13" s="391"/>
      <c r="K13" s="391"/>
      <c r="L13" s="391"/>
      <c r="M13" s="391"/>
      <c r="N13" s="391"/>
      <c r="O13" s="391"/>
      <c r="P13" s="391"/>
      <c r="Q13" s="391"/>
      <c r="R13" s="391"/>
      <c r="S13" s="391"/>
      <c r="T13" s="391"/>
      <c r="U13" s="391"/>
      <c r="V13" s="28" t="s">
        <v>568</v>
      </c>
      <c r="W13" s="28" t="s">
        <v>569</v>
      </c>
      <c r="X13" s="28" t="s">
        <v>570</v>
      </c>
      <c r="Y13" s="28"/>
      <c r="Z13" s="28">
        <v>0</v>
      </c>
      <c r="AA13" s="28">
        <v>1</v>
      </c>
      <c r="AB13" s="28"/>
      <c r="AC13" s="28"/>
      <c r="AD13" s="28"/>
      <c r="AE13" s="28"/>
      <c r="AF13" s="28"/>
      <c r="AG13" s="28"/>
      <c r="AH13" s="28">
        <v>100</v>
      </c>
      <c r="AI13" s="28">
        <v>25</v>
      </c>
      <c r="AJ13" s="28">
        <v>25</v>
      </c>
      <c r="AK13" s="28">
        <v>25</v>
      </c>
      <c r="AL13" s="28">
        <v>25</v>
      </c>
      <c r="AM13" s="28">
        <v>100</v>
      </c>
      <c r="AN13" s="28">
        <v>0</v>
      </c>
      <c r="AO13" s="28"/>
      <c r="AP13" s="28"/>
      <c r="AQ13" s="28"/>
      <c r="AR13" s="28"/>
      <c r="AS13" s="28"/>
      <c r="AT13" s="28"/>
      <c r="AU13" s="28"/>
      <c r="AV13" s="28"/>
      <c r="AW13" s="28"/>
      <c r="AX13" s="28"/>
      <c r="AY13" s="28"/>
      <c r="AZ13" s="28"/>
      <c r="BA13" s="121"/>
      <c r="BB13" s="121"/>
      <c r="BC13" s="121"/>
      <c r="BD13" s="121"/>
      <c r="BE13" s="121"/>
      <c r="BF13" s="121"/>
      <c r="BG13" s="121"/>
      <c r="BH13" s="121"/>
      <c r="BI13" s="131">
        <v>11005000</v>
      </c>
      <c r="BJ13" s="131">
        <v>11005000</v>
      </c>
      <c r="BK13" s="131">
        <v>0</v>
      </c>
      <c r="BL13" s="131">
        <v>0</v>
      </c>
      <c r="BM13" s="131">
        <v>0</v>
      </c>
      <c r="BN13" s="131">
        <v>0</v>
      </c>
      <c r="BO13" s="131">
        <v>0</v>
      </c>
      <c r="BP13" s="131">
        <v>0</v>
      </c>
      <c r="BQ13" s="131">
        <v>0</v>
      </c>
      <c r="BR13" s="131">
        <v>0</v>
      </c>
      <c r="BS13" s="131">
        <v>0</v>
      </c>
      <c r="BT13" s="131">
        <v>0</v>
      </c>
      <c r="BU13" s="131">
        <v>0</v>
      </c>
      <c r="BV13" s="131">
        <v>0</v>
      </c>
      <c r="BW13" s="131">
        <v>0</v>
      </c>
      <c r="BX13" s="131">
        <v>0</v>
      </c>
      <c r="BY13" s="131">
        <f>SUM(BI13,BK13,BM13,BO13,BQ13,BS13,BU13,BW13)</f>
        <v>11005000</v>
      </c>
      <c r="BZ13" s="131">
        <f>SUM(BJ13,BL13,BN13,BP13,BR13,BT13,BV13,BX13)</f>
        <v>11005000</v>
      </c>
      <c r="CA13" s="131">
        <v>0</v>
      </c>
      <c r="CB13" s="131">
        <v>0</v>
      </c>
      <c r="CC13" s="131">
        <v>0</v>
      </c>
      <c r="CD13" s="131">
        <v>0</v>
      </c>
      <c r="CE13" s="131">
        <v>0</v>
      </c>
      <c r="CF13" s="131">
        <v>0</v>
      </c>
      <c r="CG13" s="131">
        <v>0</v>
      </c>
      <c r="CH13" s="131">
        <v>0</v>
      </c>
      <c r="CI13" s="131">
        <v>0</v>
      </c>
      <c r="CJ13" s="131">
        <v>0</v>
      </c>
      <c r="CK13" s="131">
        <v>0</v>
      </c>
      <c r="CL13" s="131">
        <v>0</v>
      </c>
      <c r="CM13" s="131">
        <v>0</v>
      </c>
      <c r="CN13" s="131">
        <v>0</v>
      </c>
      <c r="CO13" s="131">
        <v>0</v>
      </c>
      <c r="CP13" s="131">
        <v>0</v>
      </c>
      <c r="CQ13" s="131">
        <f>SUM(CA13,CC13,CG13,CI13,CK13,CM13,CO13,CE13)</f>
        <v>0</v>
      </c>
      <c r="CR13" s="131">
        <f>SUM(CB13,CD13,CH13,CJ13,CL13,CN13,CP13,CF13)</f>
        <v>0</v>
      </c>
      <c r="CS13" s="121"/>
      <c r="CT13" s="121"/>
      <c r="CU13" s="121"/>
      <c r="CV13" s="121"/>
      <c r="CW13" s="121"/>
      <c r="CX13" s="121"/>
      <c r="CY13" s="121"/>
      <c r="CZ13" s="121"/>
      <c r="DA13" s="121"/>
      <c r="DB13" s="121"/>
      <c r="DC13" s="121"/>
      <c r="DD13" s="121"/>
      <c r="DE13" s="121"/>
      <c r="DF13" s="121"/>
      <c r="DG13" s="28"/>
      <c r="DH13" s="28"/>
      <c r="DI13" s="28"/>
      <c r="DJ13" s="28"/>
      <c r="DK13" s="28"/>
      <c r="DL13" s="28"/>
      <c r="DM13" s="28"/>
      <c r="DN13" s="28"/>
    </row>
    <row r="14" spans="1:118" s="30" customFormat="1" ht="36">
      <c r="A14" s="391"/>
      <c r="B14" s="391"/>
      <c r="C14" s="391"/>
      <c r="D14" s="392"/>
      <c r="E14" s="391"/>
      <c r="F14" s="391"/>
      <c r="G14" s="391"/>
      <c r="H14" s="391"/>
      <c r="I14" s="391"/>
      <c r="J14" s="391"/>
      <c r="K14" s="391"/>
      <c r="L14" s="391"/>
      <c r="M14" s="391"/>
      <c r="N14" s="391"/>
      <c r="O14" s="391"/>
      <c r="P14" s="391"/>
      <c r="Q14" s="391"/>
      <c r="R14" s="391"/>
      <c r="S14" s="391"/>
      <c r="T14" s="391"/>
      <c r="U14" s="391"/>
      <c r="V14" s="28" t="s">
        <v>571</v>
      </c>
      <c r="W14" s="28" t="s">
        <v>572</v>
      </c>
      <c r="X14" s="28" t="s">
        <v>573</v>
      </c>
      <c r="Y14" s="28"/>
      <c r="Z14" s="28" t="s">
        <v>574</v>
      </c>
      <c r="AA14" s="28">
        <v>10</v>
      </c>
      <c r="AB14" s="28"/>
      <c r="AC14" s="28"/>
      <c r="AD14" s="28"/>
      <c r="AE14" s="28"/>
      <c r="AF14" s="28"/>
      <c r="AG14" s="28"/>
      <c r="AH14" s="28">
        <v>25</v>
      </c>
      <c r="AI14" s="28">
        <v>0</v>
      </c>
      <c r="AJ14" s="28">
        <v>0</v>
      </c>
      <c r="AK14" s="28">
        <v>0</v>
      </c>
      <c r="AL14" s="28">
        <v>0</v>
      </c>
      <c r="AM14" s="28">
        <v>0</v>
      </c>
      <c r="AN14" s="28">
        <v>25</v>
      </c>
      <c r="AO14" s="28"/>
      <c r="AP14" s="28"/>
      <c r="AQ14" s="28"/>
      <c r="AR14" s="28"/>
      <c r="AS14" s="28"/>
      <c r="AT14" s="28"/>
      <c r="AU14" s="28"/>
      <c r="AV14" s="28"/>
      <c r="AW14" s="28"/>
      <c r="AX14" s="28"/>
      <c r="AY14" s="28"/>
      <c r="AZ14" s="28"/>
      <c r="BA14" s="121"/>
      <c r="BB14" s="121"/>
      <c r="BC14" s="121"/>
      <c r="BD14" s="121"/>
      <c r="BE14" s="121"/>
      <c r="BF14" s="121"/>
      <c r="BG14" s="121"/>
      <c r="BH14" s="121"/>
      <c r="BI14" s="131">
        <v>0</v>
      </c>
      <c r="BJ14" s="131">
        <v>0</v>
      </c>
      <c r="BK14" s="131">
        <v>0</v>
      </c>
      <c r="BL14" s="131">
        <v>0</v>
      </c>
      <c r="BM14" s="131">
        <v>0</v>
      </c>
      <c r="BN14" s="131">
        <v>0</v>
      </c>
      <c r="BO14" s="131">
        <v>0</v>
      </c>
      <c r="BP14" s="131">
        <v>0</v>
      </c>
      <c r="BQ14" s="131">
        <v>0</v>
      </c>
      <c r="BR14" s="131">
        <v>0</v>
      </c>
      <c r="BS14" s="131">
        <v>0</v>
      </c>
      <c r="BT14" s="131">
        <v>0</v>
      </c>
      <c r="BU14" s="131">
        <v>0</v>
      </c>
      <c r="BV14" s="131">
        <v>0</v>
      </c>
      <c r="BW14" s="131">
        <v>0</v>
      </c>
      <c r="BX14" s="131">
        <v>0</v>
      </c>
      <c r="BY14" s="131">
        <f aca="true" t="shared" si="0" ref="BY14:BZ77">SUM(BI14,BK14,BM14,BO14,BQ14,BS14,BU14,BW14)</f>
        <v>0</v>
      </c>
      <c r="BZ14" s="131">
        <f t="shared" si="0"/>
        <v>0</v>
      </c>
      <c r="CA14" s="131">
        <v>3500000</v>
      </c>
      <c r="CB14" s="131">
        <v>0</v>
      </c>
      <c r="CC14" s="131">
        <v>12400026</v>
      </c>
      <c r="CD14" s="131">
        <v>0</v>
      </c>
      <c r="CE14" s="131">
        <v>0</v>
      </c>
      <c r="CF14" s="131">
        <v>0</v>
      </c>
      <c r="CG14" s="131">
        <v>0</v>
      </c>
      <c r="CH14" s="131">
        <v>0</v>
      </c>
      <c r="CI14" s="131">
        <v>0</v>
      </c>
      <c r="CJ14" s="131">
        <v>0</v>
      </c>
      <c r="CK14" s="131">
        <v>0</v>
      </c>
      <c r="CL14" s="131">
        <v>0</v>
      </c>
      <c r="CM14" s="131">
        <v>0</v>
      </c>
      <c r="CN14" s="131">
        <v>0</v>
      </c>
      <c r="CO14" s="131">
        <v>0</v>
      </c>
      <c r="CP14" s="131">
        <v>0</v>
      </c>
      <c r="CQ14" s="131">
        <f aca="true" t="shared" si="1" ref="CQ14:CR77">SUM(CA14,CC14,CG14,CI14,CK14,CM14,CO14,CE14)</f>
        <v>15900026</v>
      </c>
      <c r="CR14" s="131">
        <f t="shared" si="1"/>
        <v>0</v>
      </c>
      <c r="CS14" s="121"/>
      <c r="CT14" s="121"/>
      <c r="CU14" s="121"/>
      <c r="CV14" s="121"/>
      <c r="CW14" s="121"/>
      <c r="CX14" s="121"/>
      <c r="CY14" s="121"/>
      <c r="CZ14" s="121"/>
      <c r="DA14" s="121"/>
      <c r="DB14" s="121"/>
      <c r="DC14" s="121"/>
      <c r="DD14" s="121"/>
      <c r="DE14" s="121"/>
      <c r="DF14" s="121"/>
      <c r="DG14" s="28"/>
      <c r="DH14" s="28"/>
      <c r="DI14" s="28"/>
      <c r="DJ14" s="28"/>
      <c r="DK14" s="28"/>
      <c r="DL14" s="28"/>
      <c r="DM14" s="28"/>
      <c r="DN14" s="28"/>
    </row>
    <row r="15" spans="1:118" s="30" customFormat="1" ht="36">
      <c r="A15" s="391"/>
      <c r="B15" s="391"/>
      <c r="C15" s="391"/>
      <c r="D15" s="392"/>
      <c r="E15" s="391"/>
      <c r="F15" s="391"/>
      <c r="G15" s="391"/>
      <c r="H15" s="391"/>
      <c r="I15" s="391"/>
      <c r="J15" s="391"/>
      <c r="K15" s="391"/>
      <c r="L15" s="391"/>
      <c r="M15" s="391"/>
      <c r="N15" s="391"/>
      <c r="O15" s="391"/>
      <c r="P15" s="391"/>
      <c r="Q15" s="391"/>
      <c r="R15" s="391"/>
      <c r="S15" s="391"/>
      <c r="T15" s="391"/>
      <c r="U15" s="391"/>
      <c r="V15" s="28" t="s">
        <v>575</v>
      </c>
      <c r="W15" s="28" t="s">
        <v>576</v>
      </c>
      <c r="X15" s="28" t="s">
        <v>577</v>
      </c>
      <c r="Y15" s="28"/>
      <c r="Z15" s="28">
        <v>0</v>
      </c>
      <c r="AA15" s="28">
        <v>1</v>
      </c>
      <c r="AB15" s="28"/>
      <c r="AC15" s="28"/>
      <c r="AD15" s="28"/>
      <c r="AE15" s="28"/>
      <c r="AF15" s="28"/>
      <c r="AG15" s="28"/>
      <c r="AH15" s="28">
        <v>25</v>
      </c>
      <c r="AI15" s="28">
        <v>0</v>
      </c>
      <c r="AJ15" s="28">
        <v>0</v>
      </c>
      <c r="AK15" s="28">
        <v>0</v>
      </c>
      <c r="AL15" s="28">
        <v>0</v>
      </c>
      <c r="AM15" s="28">
        <v>0</v>
      </c>
      <c r="AN15" s="28">
        <v>25</v>
      </c>
      <c r="AO15" s="28"/>
      <c r="AP15" s="28"/>
      <c r="AQ15" s="28"/>
      <c r="AR15" s="28"/>
      <c r="AS15" s="28"/>
      <c r="AT15" s="28"/>
      <c r="AU15" s="28"/>
      <c r="AV15" s="28"/>
      <c r="AW15" s="28"/>
      <c r="AX15" s="28"/>
      <c r="AY15" s="28"/>
      <c r="AZ15" s="28"/>
      <c r="BA15" s="121"/>
      <c r="BB15" s="121"/>
      <c r="BC15" s="121"/>
      <c r="BD15" s="121"/>
      <c r="BE15" s="121"/>
      <c r="BF15" s="121"/>
      <c r="BG15" s="121"/>
      <c r="BH15" s="121"/>
      <c r="BI15" s="131">
        <v>0</v>
      </c>
      <c r="BJ15" s="131">
        <v>0</v>
      </c>
      <c r="BK15" s="131">
        <v>0</v>
      </c>
      <c r="BL15" s="131">
        <v>0</v>
      </c>
      <c r="BM15" s="131">
        <v>0</v>
      </c>
      <c r="BN15" s="131">
        <v>0</v>
      </c>
      <c r="BO15" s="131">
        <v>0</v>
      </c>
      <c r="BP15" s="131">
        <v>0</v>
      </c>
      <c r="BQ15" s="131">
        <v>0</v>
      </c>
      <c r="BR15" s="131">
        <v>0</v>
      </c>
      <c r="BS15" s="131">
        <v>0</v>
      </c>
      <c r="BT15" s="131">
        <v>0</v>
      </c>
      <c r="BU15" s="131">
        <v>0</v>
      </c>
      <c r="BV15" s="131">
        <v>0</v>
      </c>
      <c r="BW15" s="131">
        <v>0</v>
      </c>
      <c r="BX15" s="131">
        <v>0</v>
      </c>
      <c r="BY15" s="131">
        <f t="shared" si="0"/>
        <v>0</v>
      </c>
      <c r="BZ15" s="131">
        <f t="shared" si="0"/>
        <v>0</v>
      </c>
      <c r="CA15" s="131">
        <v>1500000</v>
      </c>
      <c r="CB15" s="131">
        <v>0</v>
      </c>
      <c r="CC15" s="131">
        <v>11000000</v>
      </c>
      <c r="CD15" s="131">
        <v>0</v>
      </c>
      <c r="CE15" s="131">
        <v>0</v>
      </c>
      <c r="CF15" s="131">
        <v>0</v>
      </c>
      <c r="CG15" s="131">
        <v>0</v>
      </c>
      <c r="CH15" s="131">
        <v>0</v>
      </c>
      <c r="CI15" s="131">
        <v>0</v>
      </c>
      <c r="CJ15" s="131">
        <v>0</v>
      </c>
      <c r="CK15" s="131">
        <v>0</v>
      </c>
      <c r="CL15" s="131">
        <v>0</v>
      </c>
      <c r="CM15" s="131">
        <v>0</v>
      </c>
      <c r="CN15" s="131">
        <v>0</v>
      </c>
      <c r="CO15" s="131">
        <v>0</v>
      </c>
      <c r="CP15" s="131">
        <v>0</v>
      </c>
      <c r="CQ15" s="131">
        <f t="shared" si="1"/>
        <v>12500000</v>
      </c>
      <c r="CR15" s="131">
        <f t="shared" si="1"/>
        <v>0</v>
      </c>
      <c r="CS15" s="121"/>
      <c r="CT15" s="121"/>
      <c r="CU15" s="121"/>
      <c r="CV15" s="121"/>
      <c r="CW15" s="121"/>
      <c r="CX15" s="121"/>
      <c r="CY15" s="121"/>
      <c r="CZ15" s="121"/>
      <c r="DA15" s="121"/>
      <c r="DB15" s="121"/>
      <c r="DC15" s="121"/>
      <c r="DD15" s="121"/>
      <c r="DE15" s="121"/>
      <c r="DF15" s="121"/>
      <c r="DG15" s="28"/>
      <c r="DH15" s="28"/>
      <c r="DI15" s="28"/>
      <c r="DJ15" s="28"/>
      <c r="DK15" s="28"/>
      <c r="DL15" s="28"/>
      <c r="DM15" s="28"/>
      <c r="DN15" s="28"/>
    </row>
    <row r="16" spans="1:118" s="30" customFormat="1" ht="48">
      <c r="A16" s="391"/>
      <c r="B16" s="391"/>
      <c r="C16" s="391"/>
      <c r="D16" s="392"/>
      <c r="E16" s="391"/>
      <c r="F16" s="391"/>
      <c r="G16" s="391"/>
      <c r="H16" s="391"/>
      <c r="I16" s="391"/>
      <c r="J16" s="391"/>
      <c r="K16" s="391"/>
      <c r="L16" s="391"/>
      <c r="M16" s="391"/>
      <c r="N16" s="391"/>
      <c r="O16" s="391"/>
      <c r="P16" s="391"/>
      <c r="Q16" s="391"/>
      <c r="R16" s="391"/>
      <c r="S16" s="391"/>
      <c r="T16" s="391"/>
      <c r="U16" s="391"/>
      <c r="V16" s="28" t="s">
        <v>578</v>
      </c>
      <c r="W16" s="28" t="s">
        <v>579</v>
      </c>
      <c r="X16" s="28" t="s">
        <v>580</v>
      </c>
      <c r="Y16" s="28"/>
      <c r="Z16" s="28">
        <v>0</v>
      </c>
      <c r="AA16" s="28">
        <v>1</v>
      </c>
      <c r="AB16" s="28"/>
      <c r="AC16" s="28"/>
      <c r="AD16" s="28"/>
      <c r="AE16" s="28"/>
      <c r="AF16" s="28"/>
      <c r="AG16" s="28"/>
      <c r="AH16" s="28">
        <v>25</v>
      </c>
      <c r="AI16" s="28">
        <v>5</v>
      </c>
      <c r="AJ16" s="28">
        <v>5</v>
      </c>
      <c r="AK16" s="28">
        <v>10</v>
      </c>
      <c r="AL16" s="28">
        <v>5</v>
      </c>
      <c r="AM16" s="28">
        <v>25</v>
      </c>
      <c r="AN16" s="28">
        <v>25</v>
      </c>
      <c r="AO16" s="28"/>
      <c r="AP16" s="28"/>
      <c r="AQ16" s="28"/>
      <c r="AR16" s="28"/>
      <c r="AS16" s="28"/>
      <c r="AT16" s="28"/>
      <c r="AU16" s="28"/>
      <c r="AV16" s="28"/>
      <c r="AW16" s="28"/>
      <c r="AX16" s="28"/>
      <c r="AY16" s="28"/>
      <c r="AZ16" s="28"/>
      <c r="BA16" s="121"/>
      <c r="BB16" s="121"/>
      <c r="BC16" s="121"/>
      <c r="BD16" s="121"/>
      <c r="BE16" s="121"/>
      <c r="BF16" s="121"/>
      <c r="BG16" s="121"/>
      <c r="BH16" s="121"/>
      <c r="BI16" s="131">
        <v>15410000</v>
      </c>
      <c r="BJ16" s="131">
        <v>15410000</v>
      </c>
      <c r="BK16" s="131">
        <v>0</v>
      </c>
      <c r="BL16" s="131">
        <v>0</v>
      </c>
      <c r="BM16" s="131">
        <v>5000000</v>
      </c>
      <c r="BN16" s="131">
        <v>5000000</v>
      </c>
      <c r="BO16" s="131">
        <v>0</v>
      </c>
      <c r="BP16" s="131">
        <v>0</v>
      </c>
      <c r="BQ16" s="131">
        <v>0</v>
      </c>
      <c r="BR16" s="131">
        <v>0</v>
      </c>
      <c r="BS16" s="131">
        <v>0</v>
      </c>
      <c r="BT16" s="131">
        <v>0</v>
      </c>
      <c r="BU16" s="131">
        <v>0</v>
      </c>
      <c r="BV16" s="131">
        <v>0</v>
      </c>
      <c r="BW16" s="131">
        <v>0</v>
      </c>
      <c r="BX16" s="131">
        <v>0</v>
      </c>
      <c r="BY16" s="131">
        <f t="shared" si="0"/>
        <v>20410000</v>
      </c>
      <c r="BZ16" s="131">
        <f t="shared" si="0"/>
        <v>20410000</v>
      </c>
      <c r="CA16" s="131">
        <v>2000000</v>
      </c>
      <c r="CB16" s="131">
        <v>0</v>
      </c>
      <c r="CC16" s="131">
        <v>7600000</v>
      </c>
      <c r="CD16" s="131">
        <v>0</v>
      </c>
      <c r="CE16" s="131">
        <v>0</v>
      </c>
      <c r="CF16" s="131">
        <v>0</v>
      </c>
      <c r="CG16" s="131">
        <v>0</v>
      </c>
      <c r="CH16" s="131">
        <v>0</v>
      </c>
      <c r="CI16" s="131">
        <v>0</v>
      </c>
      <c r="CJ16" s="131">
        <v>0</v>
      </c>
      <c r="CK16" s="131">
        <v>0</v>
      </c>
      <c r="CL16" s="131">
        <v>0</v>
      </c>
      <c r="CM16" s="131">
        <v>0</v>
      </c>
      <c r="CN16" s="131">
        <v>0</v>
      </c>
      <c r="CO16" s="131">
        <v>0</v>
      </c>
      <c r="CP16" s="131">
        <v>0</v>
      </c>
      <c r="CQ16" s="131">
        <f t="shared" si="1"/>
        <v>9600000</v>
      </c>
      <c r="CR16" s="131">
        <f t="shared" si="1"/>
        <v>0</v>
      </c>
      <c r="CS16" s="121"/>
      <c r="CT16" s="121"/>
      <c r="CU16" s="121"/>
      <c r="CV16" s="121"/>
      <c r="CW16" s="121"/>
      <c r="CX16" s="121"/>
      <c r="CY16" s="121"/>
      <c r="CZ16" s="121"/>
      <c r="DA16" s="121"/>
      <c r="DB16" s="121"/>
      <c r="DC16" s="121"/>
      <c r="DD16" s="121"/>
      <c r="DE16" s="121"/>
      <c r="DF16" s="121"/>
      <c r="DG16" s="28"/>
      <c r="DH16" s="28"/>
      <c r="DI16" s="28"/>
      <c r="DJ16" s="28"/>
      <c r="DK16" s="28"/>
      <c r="DL16" s="28"/>
      <c r="DM16" s="28"/>
      <c r="DN16" s="28"/>
    </row>
    <row r="17" spans="1:118" s="30" customFormat="1" ht="36">
      <c r="A17" s="391"/>
      <c r="B17" s="391"/>
      <c r="C17" s="391"/>
      <c r="D17" s="392"/>
      <c r="E17" s="391"/>
      <c r="F17" s="391"/>
      <c r="G17" s="391"/>
      <c r="H17" s="391"/>
      <c r="I17" s="391"/>
      <c r="J17" s="391"/>
      <c r="K17" s="391"/>
      <c r="L17" s="391"/>
      <c r="M17" s="391"/>
      <c r="N17" s="391"/>
      <c r="O17" s="391"/>
      <c r="P17" s="391"/>
      <c r="Q17" s="391"/>
      <c r="R17" s="391"/>
      <c r="S17" s="391"/>
      <c r="T17" s="391"/>
      <c r="U17" s="391"/>
      <c r="V17" s="28" t="s">
        <v>581</v>
      </c>
      <c r="W17" s="28" t="s">
        <v>582</v>
      </c>
      <c r="X17" s="28" t="s">
        <v>583</v>
      </c>
      <c r="Y17" s="28"/>
      <c r="Z17" s="28">
        <v>0</v>
      </c>
      <c r="AA17" s="28">
        <v>1</v>
      </c>
      <c r="AB17" s="28"/>
      <c r="AC17" s="28"/>
      <c r="AD17" s="28"/>
      <c r="AE17" s="28"/>
      <c r="AF17" s="28"/>
      <c r="AG17" s="28"/>
      <c r="AH17" s="28">
        <v>25</v>
      </c>
      <c r="AI17" s="28">
        <v>0</v>
      </c>
      <c r="AJ17" s="28">
        <v>0</v>
      </c>
      <c r="AK17" s="28">
        <v>0</v>
      </c>
      <c r="AL17" s="28">
        <v>0</v>
      </c>
      <c r="AM17" s="28">
        <v>0</v>
      </c>
      <c r="AN17" s="28">
        <v>25</v>
      </c>
      <c r="AO17" s="28"/>
      <c r="AP17" s="28"/>
      <c r="AQ17" s="28"/>
      <c r="AR17" s="28"/>
      <c r="AS17" s="28"/>
      <c r="AT17" s="28"/>
      <c r="AU17" s="28"/>
      <c r="AV17" s="28"/>
      <c r="AW17" s="28"/>
      <c r="AX17" s="28"/>
      <c r="AY17" s="28"/>
      <c r="AZ17" s="28"/>
      <c r="BA17" s="121"/>
      <c r="BB17" s="121"/>
      <c r="BC17" s="121"/>
      <c r="BD17" s="121"/>
      <c r="BE17" s="121"/>
      <c r="BF17" s="121"/>
      <c r="BG17" s="121"/>
      <c r="BH17" s="121"/>
      <c r="BI17" s="131">
        <v>0</v>
      </c>
      <c r="BJ17" s="131">
        <v>0</v>
      </c>
      <c r="BK17" s="131">
        <v>0</v>
      </c>
      <c r="BL17" s="131">
        <v>0</v>
      </c>
      <c r="BM17" s="131">
        <v>0</v>
      </c>
      <c r="BN17" s="131">
        <v>0</v>
      </c>
      <c r="BO17" s="131">
        <v>0</v>
      </c>
      <c r="BP17" s="131">
        <v>0</v>
      </c>
      <c r="BQ17" s="131">
        <v>0</v>
      </c>
      <c r="BR17" s="131">
        <v>0</v>
      </c>
      <c r="BS17" s="131">
        <v>0</v>
      </c>
      <c r="BT17" s="131">
        <v>0</v>
      </c>
      <c r="BU17" s="131">
        <v>0</v>
      </c>
      <c r="BV17" s="131">
        <v>0</v>
      </c>
      <c r="BW17" s="131">
        <v>0</v>
      </c>
      <c r="BX17" s="131">
        <v>0</v>
      </c>
      <c r="BY17" s="131">
        <f t="shared" si="0"/>
        <v>0</v>
      </c>
      <c r="BZ17" s="131">
        <f t="shared" si="0"/>
        <v>0</v>
      </c>
      <c r="CA17" s="131">
        <v>1500000</v>
      </c>
      <c r="CB17" s="131">
        <v>0</v>
      </c>
      <c r="CC17" s="131">
        <v>3000000</v>
      </c>
      <c r="CD17" s="131">
        <v>0</v>
      </c>
      <c r="CE17" s="131">
        <v>0</v>
      </c>
      <c r="CF17" s="131">
        <v>0</v>
      </c>
      <c r="CG17" s="131">
        <v>0</v>
      </c>
      <c r="CH17" s="131">
        <v>0</v>
      </c>
      <c r="CI17" s="131">
        <v>0</v>
      </c>
      <c r="CJ17" s="131">
        <v>0</v>
      </c>
      <c r="CK17" s="131">
        <v>0</v>
      </c>
      <c r="CL17" s="131">
        <v>0</v>
      </c>
      <c r="CM17" s="131">
        <v>0</v>
      </c>
      <c r="CN17" s="131">
        <v>0</v>
      </c>
      <c r="CO17" s="131">
        <v>0</v>
      </c>
      <c r="CP17" s="131">
        <v>0</v>
      </c>
      <c r="CQ17" s="131">
        <f t="shared" si="1"/>
        <v>4500000</v>
      </c>
      <c r="CR17" s="131">
        <f t="shared" si="1"/>
        <v>0</v>
      </c>
      <c r="CS17" s="121"/>
      <c r="CT17" s="121"/>
      <c r="CU17" s="121"/>
      <c r="CV17" s="121"/>
      <c r="CW17" s="121"/>
      <c r="CX17" s="121"/>
      <c r="CY17" s="121"/>
      <c r="CZ17" s="121"/>
      <c r="DA17" s="121"/>
      <c r="DB17" s="121"/>
      <c r="DC17" s="121"/>
      <c r="DD17" s="121"/>
      <c r="DE17" s="121"/>
      <c r="DF17" s="121"/>
      <c r="DG17" s="28"/>
      <c r="DH17" s="28"/>
      <c r="DI17" s="28"/>
      <c r="DJ17" s="28"/>
      <c r="DK17" s="28"/>
      <c r="DL17" s="28"/>
      <c r="DM17" s="28"/>
      <c r="DN17" s="28"/>
    </row>
    <row r="18" spans="1:118" s="30" customFormat="1" ht="36">
      <c r="A18" s="391"/>
      <c r="B18" s="391"/>
      <c r="C18" s="391"/>
      <c r="D18" s="392"/>
      <c r="E18" s="391"/>
      <c r="F18" s="391"/>
      <c r="G18" s="391"/>
      <c r="H18" s="391"/>
      <c r="I18" s="391"/>
      <c r="J18" s="391"/>
      <c r="K18" s="391"/>
      <c r="L18" s="391"/>
      <c r="M18" s="391"/>
      <c r="N18" s="391"/>
      <c r="O18" s="391"/>
      <c r="P18" s="391"/>
      <c r="Q18" s="391"/>
      <c r="R18" s="391"/>
      <c r="S18" s="391"/>
      <c r="T18" s="391"/>
      <c r="U18" s="391"/>
      <c r="V18" s="28" t="s">
        <v>584</v>
      </c>
      <c r="W18" s="28" t="s">
        <v>585</v>
      </c>
      <c r="X18" s="28" t="s">
        <v>586</v>
      </c>
      <c r="Y18" s="28"/>
      <c r="Z18" s="28" t="s">
        <v>587</v>
      </c>
      <c r="AA18" s="28">
        <v>15</v>
      </c>
      <c r="AB18" s="28"/>
      <c r="AC18" s="28"/>
      <c r="AD18" s="28"/>
      <c r="AE18" s="28"/>
      <c r="AF18" s="28"/>
      <c r="AG18" s="28"/>
      <c r="AH18" s="28">
        <v>25</v>
      </c>
      <c r="AI18" s="28">
        <v>0</v>
      </c>
      <c r="AJ18" s="28">
        <v>0</v>
      </c>
      <c r="AK18" s="28">
        <v>0</v>
      </c>
      <c r="AL18" s="28">
        <v>0</v>
      </c>
      <c r="AM18" s="28">
        <v>0</v>
      </c>
      <c r="AN18" s="28">
        <v>25</v>
      </c>
      <c r="AO18" s="28"/>
      <c r="AP18" s="28"/>
      <c r="AQ18" s="28"/>
      <c r="AR18" s="28"/>
      <c r="AS18" s="28"/>
      <c r="AT18" s="28"/>
      <c r="AU18" s="28"/>
      <c r="AV18" s="28"/>
      <c r="AW18" s="28"/>
      <c r="AX18" s="28"/>
      <c r="AY18" s="28"/>
      <c r="AZ18" s="28"/>
      <c r="BA18" s="121"/>
      <c r="BB18" s="121"/>
      <c r="BC18" s="121"/>
      <c r="BD18" s="121"/>
      <c r="BE18" s="121"/>
      <c r="BF18" s="121"/>
      <c r="BG18" s="121"/>
      <c r="BH18" s="121"/>
      <c r="BI18" s="131">
        <v>0</v>
      </c>
      <c r="BJ18" s="131">
        <v>0</v>
      </c>
      <c r="BK18" s="131">
        <v>0</v>
      </c>
      <c r="BL18" s="131">
        <v>0</v>
      </c>
      <c r="BM18" s="131">
        <v>0</v>
      </c>
      <c r="BN18" s="131">
        <v>0</v>
      </c>
      <c r="BO18" s="131">
        <v>0</v>
      </c>
      <c r="BP18" s="131">
        <v>0</v>
      </c>
      <c r="BQ18" s="131">
        <v>0</v>
      </c>
      <c r="BR18" s="131">
        <v>0</v>
      </c>
      <c r="BS18" s="131">
        <v>0</v>
      </c>
      <c r="BT18" s="131">
        <v>0</v>
      </c>
      <c r="BU18" s="131">
        <v>0</v>
      </c>
      <c r="BV18" s="131">
        <v>0</v>
      </c>
      <c r="BW18" s="131">
        <v>0</v>
      </c>
      <c r="BX18" s="131">
        <v>0</v>
      </c>
      <c r="BY18" s="131">
        <f t="shared" si="0"/>
        <v>0</v>
      </c>
      <c r="BZ18" s="131">
        <f t="shared" si="0"/>
        <v>0</v>
      </c>
      <c r="CA18" s="131">
        <v>1200000</v>
      </c>
      <c r="CB18" s="131">
        <v>0</v>
      </c>
      <c r="CC18" s="131">
        <v>11500000</v>
      </c>
      <c r="CD18" s="131">
        <v>0</v>
      </c>
      <c r="CE18" s="131">
        <v>0</v>
      </c>
      <c r="CF18" s="131">
        <v>0</v>
      </c>
      <c r="CG18" s="131">
        <v>0</v>
      </c>
      <c r="CH18" s="131">
        <v>0</v>
      </c>
      <c r="CI18" s="131">
        <v>0</v>
      </c>
      <c r="CJ18" s="131">
        <v>0</v>
      </c>
      <c r="CK18" s="131">
        <v>0</v>
      </c>
      <c r="CL18" s="131">
        <v>0</v>
      </c>
      <c r="CM18" s="131">
        <v>0</v>
      </c>
      <c r="CN18" s="131">
        <v>0</v>
      </c>
      <c r="CO18" s="131">
        <v>0</v>
      </c>
      <c r="CP18" s="131">
        <v>0</v>
      </c>
      <c r="CQ18" s="131">
        <f t="shared" si="1"/>
        <v>12700000</v>
      </c>
      <c r="CR18" s="131">
        <f t="shared" si="1"/>
        <v>0</v>
      </c>
      <c r="CS18" s="121"/>
      <c r="CT18" s="121"/>
      <c r="CU18" s="121"/>
      <c r="CV18" s="121"/>
      <c r="CW18" s="121"/>
      <c r="CX18" s="121"/>
      <c r="CY18" s="121"/>
      <c r="CZ18" s="121"/>
      <c r="DA18" s="121"/>
      <c r="DB18" s="121"/>
      <c r="DC18" s="121"/>
      <c r="DD18" s="121"/>
      <c r="DE18" s="121"/>
      <c r="DF18" s="121"/>
      <c r="DG18" s="28"/>
      <c r="DH18" s="28"/>
      <c r="DI18" s="28"/>
      <c r="DJ18" s="28"/>
      <c r="DK18" s="28"/>
      <c r="DL18" s="28"/>
      <c r="DM18" s="28"/>
      <c r="DN18" s="28"/>
    </row>
    <row r="19" spans="1:118" s="30" customFormat="1" ht="24">
      <c r="A19" s="391"/>
      <c r="B19" s="391"/>
      <c r="C19" s="391"/>
      <c r="D19" s="392"/>
      <c r="E19" s="391"/>
      <c r="F19" s="391"/>
      <c r="G19" s="391"/>
      <c r="H19" s="391"/>
      <c r="I19" s="391"/>
      <c r="J19" s="391"/>
      <c r="K19" s="391"/>
      <c r="L19" s="391"/>
      <c r="M19" s="391"/>
      <c r="N19" s="391"/>
      <c r="O19" s="391"/>
      <c r="P19" s="391"/>
      <c r="Q19" s="391"/>
      <c r="R19" s="391"/>
      <c r="S19" s="391"/>
      <c r="T19" s="391"/>
      <c r="U19" s="391"/>
      <c r="V19" s="391" t="s">
        <v>588</v>
      </c>
      <c r="W19" s="28" t="s">
        <v>589</v>
      </c>
      <c r="X19" s="28" t="s">
        <v>590</v>
      </c>
      <c r="Y19" s="28"/>
      <c r="Z19" s="28" t="s">
        <v>591</v>
      </c>
      <c r="AA19" s="28">
        <v>1</v>
      </c>
      <c r="AB19" s="28"/>
      <c r="AC19" s="28"/>
      <c r="AD19" s="28"/>
      <c r="AE19" s="28"/>
      <c r="AF19" s="28"/>
      <c r="AG19" s="28"/>
      <c r="AH19" s="28">
        <v>25</v>
      </c>
      <c r="AI19" s="28">
        <v>0</v>
      </c>
      <c r="AJ19" s="28">
        <v>10</v>
      </c>
      <c r="AK19" s="28">
        <v>0</v>
      </c>
      <c r="AL19" s="28">
        <v>0</v>
      </c>
      <c r="AM19" s="28">
        <v>10</v>
      </c>
      <c r="AN19" s="28">
        <v>25</v>
      </c>
      <c r="AO19" s="28"/>
      <c r="AP19" s="28"/>
      <c r="AQ19" s="28"/>
      <c r="AR19" s="28"/>
      <c r="AS19" s="28"/>
      <c r="AT19" s="28"/>
      <c r="AU19" s="28"/>
      <c r="AV19" s="28"/>
      <c r="AW19" s="28"/>
      <c r="AX19" s="28"/>
      <c r="AY19" s="28"/>
      <c r="AZ19" s="28"/>
      <c r="BA19" s="121"/>
      <c r="BB19" s="121"/>
      <c r="BC19" s="121"/>
      <c r="BD19" s="121"/>
      <c r="BE19" s="121"/>
      <c r="BF19" s="121"/>
      <c r="BG19" s="121"/>
      <c r="BH19" s="121"/>
      <c r="BI19" s="131">
        <v>168017302</v>
      </c>
      <c r="BJ19" s="131">
        <v>168017302</v>
      </c>
      <c r="BK19" s="131">
        <v>93593183</v>
      </c>
      <c r="BL19" s="131">
        <v>93593183</v>
      </c>
      <c r="BM19" s="131">
        <v>0</v>
      </c>
      <c r="BN19" s="131">
        <v>0</v>
      </c>
      <c r="BO19" s="131">
        <v>0</v>
      </c>
      <c r="BP19" s="131">
        <v>0</v>
      </c>
      <c r="BQ19" s="131">
        <v>0</v>
      </c>
      <c r="BR19" s="131">
        <v>0</v>
      </c>
      <c r="BS19" s="131">
        <v>0</v>
      </c>
      <c r="BT19" s="131">
        <v>0</v>
      </c>
      <c r="BU19" s="131">
        <v>1000000000</v>
      </c>
      <c r="BV19" s="131">
        <v>1000000000</v>
      </c>
      <c r="BW19" s="131">
        <v>14022064</v>
      </c>
      <c r="BX19" s="131">
        <v>14022064</v>
      </c>
      <c r="BY19" s="131">
        <f t="shared" si="0"/>
        <v>1275632549</v>
      </c>
      <c r="BZ19" s="131">
        <f t="shared" si="0"/>
        <v>1275632549</v>
      </c>
      <c r="CA19" s="131">
        <v>870974</v>
      </c>
      <c r="CB19" s="131">
        <v>0</v>
      </c>
      <c r="CC19" s="131"/>
      <c r="CD19" s="131">
        <v>0</v>
      </c>
      <c r="CE19" s="131">
        <v>0</v>
      </c>
      <c r="CF19" s="131">
        <v>0</v>
      </c>
      <c r="CG19" s="131">
        <v>0</v>
      </c>
      <c r="CH19" s="131">
        <v>0</v>
      </c>
      <c r="CI19" s="131">
        <v>0</v>
      </c>
      <c r="CJ19" s="131">
        <v>0</v>
      </c>
      <c r="CK19" s="131">
        <v>0</v>
      </c>
      <c r="CL19" s="131">
        <v>0</v>
      </c>
      <c r="CM19" s="131">
        <v>0</v>
      </c>
      <c r="CN19" s="131">
        <v>0</v>
      </c>
      <c r="CO19" s="131">
        <v>0</v>
      </c>
      <c r="CP19" s="131">
        <v>0</v>
      </c>
      <c r="CQ19" s="131">
        <f t="shared" si="1"/>
        <v>870974</v>
      </c>
      <c r="CR19" s="131">
        <f t="shared" si="1"/>
        <v>0</v>
      </c>
      <c r="CS19" s="121"/>
      <c r="CT19" s="121"/>
      <c r="CU19" s="121"/>
      <c r="CV19" s="121"/>
      <c r="CW19" s="121"/>
      <c r="CX19" s="121"/>
      <c r="CY19" s="121"/>
      <c r="CZ19" s="121"/>
      <c r="DA19" s="121"/>
      <c r="DB19" s="121"/>
      <c r="DC19" s="121"/>
      <c r="DD19" s="121"/>
      <c r="DE19" s="121"/>
      <c r="DF19" s="121"/>
      <c r="DG19" s="28"/>
      <c r="DH19" s="28"/>
      <c r="DI19" s="28"/>
      <c r="DJ19" s="28"/>
      <c r="DK19" s="28"/>
      <c r="DL19" s="28"/>
      <c r="DM19" s="28"/>
      <c r="DN19" s="28"/>
    </row>
    <row r="20" spans="1:118" s="30" customFormat="1" ht="48">
      <c r="A20" s="391"/>
      <c r="B20" s="391"/>
      <c r="C20" s="391"/>
      <c r="D20" s="392"/>
      <c r="E20" s="391"/>
      <c r="F20" s="391"/>
      <c r="G20" s="391"/>
      <c r="H20" s="391"/>
      <c r="I20" s="391"/>
      <c r="J20" s="391"/>
      <c r="K20" s="391"/>
      <c r="L20" s="391"/>
      <c r="M20" s="391"/>
      <c r="N20" s="391"/>
      <c r="O20" s="391"/>
      <c r="P20" s="391"/>
      <c r="Q20" s="391"/>
      <c r="R20" s="391"/>
      <c r="S20" s="391"/>
      <c r="T20" s="391"/>
      <c r="U20" s="391"/>
      <c r="V20" s="391"/>
      <c r="W20" s="28" t="s">
        <v>592</v>
      </c>
      <c r="X20" s="28" t="s">
        <v>593</v>
      </c>
      <c r="Y20" s="28"/>
      <c r="Z20" s="28" t="s">
        <v>591</v>
      </c>
      <c r="AA20" s="28">
        <v>1</v>
      </c>
      <c r="AB20" s="28"/>
      <c r="AC20" s="28"/>
      <c r="AD20" s="28"/>
      <c r="AE20" s="28"/>
      <c r="AF20" s="28"/>
      <c r="AG20" s="28"/>
      <c r="AH20" s="28">
        <v>25</v>
      </c>
      <c r="AI20" s="28">
        <v>3</v>
      </c>
      <c r="AJ20" s="28">
        <v>4</v>
      </c>
      <c r="AK20" s="28">
        <v>4</v>
      </c>
      <c r="AL20" s="28">
        <v>4</v>
      </c>
      <c r="AM20" s="28">
        <v>15</v>
      </c>
      <c r="AN20" s="28">
        <v>25</v>
      </c>
      <c r="AO20" s="28"/>
      <c r="AP20" s="28"/>
      <c r="AQ20" s="28"/>
      <c r="AR20" s="28"/>
      <c r="AS20" s="28"/>
      <c r="AT20" s="28"/>
      <c r="AU20" s="28"/>
      <c r="AV20" s="28"/>
      <c r="AW20" s="28"/>
      <c r="AX20" s="28"/>
      <c r="AY20" s="28"/>
      <c r="AZ20" s="28"/>
      <c r="BA20" s="121"/>
      <c r="BB20" s="121"/>
      <c r="BC20" s="121"/>
      <c r="BD20" s="121"/>
      <c r="BE20" s="121"/>
      <c r="BF20" s="121"/>
      <c r="BG20" s="121"/>
      <c r="BH20" s="121"/>
      <c r="BI20" s="131">
        <v>16840000</v>
      </c>
      <c r="BJ20" s="131">
        <v>16840000</v>
      </c>
      <c r="BK20" s="131">
        <v>0</v>
      </c>
      <c r="BL20" s="131">
        <v>0</v>
      </c>
      <c r="BM20" s="131">
        <v>16000000</v>
      </c>
      <c r="BN20" s="131">
        <v>16000000</v>
      </c>
      <c r="BO20" s="131">
        <v>0</v>
      </c>
      <c r="BP20" s="131">
        <v>0</v>
      </c>
      <c r="BQ20" s="131">
        <v>0</v>
      </c>
      <c r="BR20" s="131">
        <v>0</v>
      </c>
      <c r="BS20" s="131">
        <v>0</v>
      </c>
      <c r="BT20" s="131">
        <v>0</v>
      </c>
      <c r="BU20" s="131">
        <v>0</v>
      </c>
      <c r="BV20" s="131">
        <v>0</v>
      </c>
      <c r="BW20" s="131">
        <v>0</v>
      </c>
      <c r="BX20" s="131">
        <v>0</v>
      </c>
      <c r="BY20" s="131">
        <f t="shared" si="0"/>
        <v>32840000</v>
      </c>
      <c r="BZ20" s="131">
        <f t="shared" si="0"/>
        <v>32840000</v>
      </c>
      <c r="CA20" s="131">
        <v>0</v>
      </c>
      <c r="CB20" s="131">
        <v>0</v>
      </c>
      <c r="CC20" s="131">
        <v>12500000</v>
      </c>
      <c r="CD20" s="131">
        <v>0</v>
      </c>
      <c r="CE20" s="131">
        <v>2500000</v>
      </c>
      <c r="CF20" s="131">
        <v>0</v>
      </c>
      <c r="CG20" s="131">
        <v>0</v>
      </c>
      <c r="CH20" s="131">
        <v>0</v>
      </c>
      <c r="CI20" s="131">
        <v>0</v>
      </c>
      <c r="CJ20" s="131">
        <v>0</v>
      </c>
      <c r="CK20" s="131">
        <v>0</v>
      </c>
      <c r="CL20" s="131">
        <v>0</v>
      </c>
      <c r="CM20" s="131">
        <v>0</v>
      </c>
      <c r="CN20" s="131">
        <v>0</v>
      </c>
      <c r="CO20" s="131">
        <v>0</v>
      </c>
      <c r="CP20" s="131">
        <v>0</v>
      </c>
      <c r="CQ20" s="131">
        <f t="shared" si="1"/>
        <v>15000000</v>
      </c>
      <c r="CR20" s="131">
        <f t="shared" si="1"/>
        <v>0</v>
      </c>
      <c r="CS20" s="121"/>
      <c r="CT20" s="121"/>
      <c r="CU20" s="121"/>
      <c r="CV20" s="121"/>
      <c r="CW20" s="121"/>
      <c r="CX20" s="121"/>
      <c r="CY20" s="121"/>
      <c r="CZ20" s="121"/>
      <c r="DA20" s="121"/>
      <c r="DB20" s="121"/>
      <c r="DC20" s="121"/>
      <c r="DD20" s="121"/>
      <c r="DE20" s="121"/>
      <c r="DF20" s="121"/>
      <c r="DG20" s="28"/>
      <c r="DH20" s="28"/>
      <c r="DI20" s="28"/>
      <c r="DJ20" s="28"/>
      <c r="DK20" s="28"/>
      <c r="DL20" s="28"/>
      <c r="DM20" s="28"/>
      <c r="DN20" s="28"/>
    </row>
    <row r="21" spans="1:118" s="30" customFormat="1" ht="24">
      <c r="A21" s="391"/>
      <c r="B21" s="391"/>
      <c r="C21" s="391"/>
      <c r="D21" s="392"/>
      <c r="E21" s="391"/>
      <c r="F21" s="391"/>
      <c r="G21" s="391"/>
      <c r="H21" s="391"/>
      <c r="I21" s="391"/>
      <c r="J21" s="391"/>
      <c r="K21" s="391"/>
      <c r="L21" s="391"/>
      <c r="M21" s="391"/>
      <c r="N21" s="391"/>
      <c r="O21" s="391"/>
      <c r="P21" s="391"/>
      <c r="Q21" s="391"/>
      <c r="R21" s="391"/>
      <c r="S21" s="391"/>
      <c r="T21" s="391"/>
      <c r="U21" s="391"/>
      <c r="V21" s="391"/>
      <c r="W21" s="28" t="s">
        <v>594</v>
      </c>
      <c r="X21" s="28" t="s">
        <v>595</v>
      </c>
      <c r="Y21" s="28"/>
      <c r="Z21" s="28" t="s">
        <v>591</v>
      </c>
      <c r="AA21" s="28">
        <v>1</v>
      </c>
      <c r="AB21" s="28"/>
      <c r="AC21" s="28"/>
      <c r="AD21" s="28"/>
      <c r="AE21" s="28"/>
      <c r="AF21" s="28"/>
      <c r="AG21" s="28"/>
      <c r="AH21" s="28">
        <v>25</v>
      </c>
      <c r="AI21" s="28">
        <v>0</v>
      </c>
      <c r="AJ21" s="28">
        <v>0</v>
      </c>
      <c r="AK21" s="28">
        <v>10</v>
      </c>
      <c r="AL21" s="28">
        <v>15</v>
      </c>
      <c r="AM21" s="28">
        <v>25</v>
      </c>
      <c r="AN21" s="28">
        <v>25</v>
      </c>
      <c r="AO21" s="28"/>
      <c r="AP21" s="28"/>
      <c r="AQ21" s="28"/>
      <c r="AR21" s="28"/>
      <c r="AS21" s="28"/>
      <c r="AT21" s="28"/>
      <c r="AU21" s="28"/>
      <c r="AV21" s="28"/>
      <c r="AW21" s="28"/>
      <c r="AX21" s="28"/>
      <c r="AY21" s="28"/>
      <c r="AZ21" s="28"/>
      <c r="BA21" s="121"/>
      <c r="BB21" s="121"/>
      <c r="BC21" s="121"/>
      <c r="BD21" s="121"/>
      <c r="BE21" s="121"/>
      <c r="BF21" s="121"/>
      <c r="BG21" s="121"/>
      <c r="BH21" s="121"/>
      <c r="BI21" s="131">
        <v>14480000</v>
      </c>
      <c r="BJ21" s="131">
        <v>14480000</v>
      </c>
      <c r="BK21" s="131">
        <v>0</v>
      </c>
      <c r="BL21" s="131">
        <v>0</v>
      </c>
      <c r="BM21" s="131">
        <v>10000000</v>
      </c>
      <c r="BN21" s="131">
        <v>10000000</v>
      </c>
      <c r="BO21" s="131">
        <v>0</v>
      </c>
      <c r="BP21" s="131">
        <v>0</v>
      </c>
      <c r="BQ21" s="131">
        <v>0</v>
      </c>
      <c r="BR21" s="131">
        <v>0</v>
      </c>
      <c r="BS21" s="131">
        <v>0</v>
      </c>
      <c r="BT21" s="131">
        <v>0</v>
      </c>
      <c r="BU21" s="131">
        <v>0</v>
      </c>
      <c r="BV21" s="131">
        <v>0</v>
      </c>
      <c r="BW21" s="131">
        <v>0</v>
      </c>
      <c r="BX21" s="131">
        <v>0</v>
      </c>
      <c r="BY21" s="131">
        <f t="shared" si="0"/>
        <v>24480000</v>
      </c>
      <c r="BZ21" s="131">
        <f t="shared" si="0"/>
        <v>24480000</v>
      </c>
      <c r="CA21" s="131">
        <v>0</v>
      </c>
      <c r="CB21" s="131">
        <v>0</v>
      </c>
      <c r="CC21" s="131">
        <v>13000000</v>
      </c>
      <c r="CD21" s="131">
        <v>0</v>
      </c>
      <c r="CE21" s="131">
        <v>2500000</v>
      </c>
      <c r="CF21" s="131">
        <v>0</v>
      </c>
      <c r="CG21" s="131">
        <v>0</v>
      </c>
      <c r="CH21" s="131">
        <v>0</v>
      </c>
      <c r="CI21" s="131">
        <v>0</v>
      </c>
      <c r="CJ21" s="131">
        <v>0</v>
      </c>
      <c r="CK21" s="131">
        <v>0</v>
      </c>
      <c r="CL21" s="131">
        <v>0</v>
      </c>
      <c r="CM21" s="131">
        <v>0</v>
      </c>
      <c r="CN21" s="131">
        <v>0</v>
      </c>
      <c r="CO21" s="131">
        <v>0</v>
      </c>
      <c r="CP21" s="131">
        <v>0</v>
      </c>
      <c r="CQ21" s="131">
        <f t="shared" si="1"/>
        <v>15500000</v>
      </c>
      <c r="CR21" s="131">
        <f t="shared" si="1"/>
        <v>0</v>
      </c>
      <c r="CS21" s="121"/>
      <c r="CT21" s="121"/>
      <c r="CU21" s="121"/>
      <c r="CV21" s="121"/>
      <c r="CW21" s="121"/>
      <c r="CX21" s="121"/>
      <c r="CY21" s="121"/>
      <c r="CZ21" s="121"/>
      <c r="DA21" s="121"/>
      <c r="DB21" s="121"/>
      <c r="DC21" s="121"/>
      <c r="DD21" s="121"/>
      <c r="DE21" s="121"/>
      <c r="DF21" s="121"/>
      <c r="DG21" s="28"/>
      <c r="DH21" s="28"/>
      <c r="DI21" s="28"/>
      <c r="DJ21" s="28"/>
      <c r="DK21" s="28"/>
      <c r="DL21" s="28"/>
      <c r="DM21" s="28"/>
      <c r="DN21" s="28"/>
    </row>
    <row r="22" spans="1:118" s="30" customFormat="1" ht="48">
      <c r="A22" s="391"/>
      <c r="B22" s="391"/>
      <c r="C22" s="391"/>
      <c r="D22" s="392"/>
      <c r="E22" s="391"/>
      <c r="F22" s="391"/>
      <c r="G22" s="391"/>
      <c r="H22" s="391"/>
      <c r="I22" s="391"/>
      <c r="J22" s="391"/>
      <c r="K22" s="391"/>
      <c r="L22" s="391"/>
      <c r="M22" s="391"/>
      <c r="N22" s="391"/>
      <c r="O22" s="391"/>
      <c r="P22" s="391"/>
      <c r="Q22" s="391"/>
      <c r="R22" s="391"/>
      <c r="S22" s="391"/>
      <c r="T22" s="391"/>
      <c r="U22" s="391"/>
      <c r="V22" s="28" t="s">
        <v>596</v>
      </c>
      <c r="W22" s="28" t="s">
        <v>597</v>
      </c>
      <c r="X22" s="28" t="s">
        <v>598</v>
      </c>
      <c r="Y22" s="28"/>
      <c r="Z22" s="28" t="s">
        <v>591</v>
      </c>
      <c r="AA22" s="28">
        <v>1</v>
      </c>
      <c r="AB22" s="28"/>
      <c r="AC22" s="28"/>
      <c r="AD22" s="28"/>
      <c r="AE22" s="28"/>
      <c r="AF22" s="28"/>
      <c r="AG22" s="28"/>
      <c r="AH22" s="28">
        <v>23</v>
      </c>
      <c r="AI22" s="28">
        <v>3</v>
      </c>
      <c r="AJ22" s="28">
        <v>3</v>
      </c>
      <c r="AK22" s="28">
        <v>3</v>
      </c>
      <c r="AL22" s="28">
        <v>3.5</v>
      </c>
      <c r="AM22" s="28">
        <v>12.5</v>
      </c>
      <c r="AN22" s="28">
        <v>25</v>
      </c>
      <c r="AO22" s="28"/>
      <c r="AP22" s="28"/>
      <c r="AQ22" s="28"/>
      <c r="AR22" s="28"/>
      <c r="AS22" s="28"/>
      <c r="AT22" s="28"/>
      <c r="AU22" s="28"/>
      <c r="AV22" s="28"/>
      <c r="AW22" s="28"/>
      <c r="AX22" s="28"/>
      <c r="AY22" s="28"/>
      <c r="AZ22" s="28"/>
      <c r="BA22" s="121"/>
      <c r="BB22" s="121"/>
      <c r="BC22" s="121"/>
      <c r="BD22" s="121"/>
      <c r="BE22" s="121"/>
      <c r="BF22" s="121"/>
      <c r="BG22" s="121"/>
      <c r="BH22" s="121"/>
      <c r="BI22" s="131">
        <v>5000390</v>
      </c>
      <c r="BJ22" s="131">
        <v>5000390</v>
      </c>
      <c r="BK22" s="131">
        <v>0</v>
      </c>
      <c r="BL22" s="131">
        <v>0</v>
      </c>
      <c r="BM22" s="131">
        <v>9000000</v>
      </c>
      <c r="BN22" s="131">
        <v>9000000</v>
      </c>
      <c r="BO22" s="131">
        <v>0</v>
      </c>
      <c r="BP22" s="131">
        <v>0</v>
      </c>
      <c r="BQ22" s="131">
        <v>0</v>
      </c>
      <c r="BR22" s="131">
        <v>0</v>
      </c>
      <c r="BS22" s="131">
        <v>0</v>
      </c>
      <c r="BT22" s="131">
        <v>0</v>
      </c>
      <c r="BU22" s="131">
        <v>0</v>
      </c>
      <c r="BV22" s="131">
        <v>0</v>
      </c>
      <c r="BW22" s="131">
        <v>0</v>
      </c>
      <c r="BX22" s="131">
        <v>0</v>
      </c>
      <c r="BY22" s="131">
        <f t="shared" si="0"/>
        <v>14000390</v>
      </c>
      <c r="BZ22" s="131">
        <f t="shared" si="0"/>
        <v>14000390</v>
      </c>
      <c r="CA22" s="131">
        <v>0</v>
      </c>
      <c r="CB22" s="131">
        <v>0</v>
      </c>
      <c r="CC22" s="131">
        <v>4000000</v>
      </c>
      <c r="CD22" s="131">
        <v>0</v>
      </c>
      <c r="CE22" s="131">
        <v>3000000</v>
      </c>
      <c r="CF22" s="131">
        <v>0</v>
      </c>
      <c r="CG22" s="131">
        <v>0</v>
      </c>
      <c r="CH22" s="131">
        <v>0</v>
      </c>
      <c r="CI22" s="131">
        <v>0</v>
      </c>
      <c r="CJ22" s="131">
        <v>0</v>
      </c>
      <c r="CK22" s="131">
        <v>0</v>
      </c>
      <c r="CL22" s="131">
        <v>0</v>
      </c>
      <c r="CM22" s="131">
        <v>0</v>
      </c>
      <c r="CN22" s="131">
        <v>0</v>
      </c>
      <c r="CO22" s="131">
        <v>0</v>
      </c>
      <c r="CP22" s="131">
        <v>0</v>
      </c>
      <c r="CQ22" s="131">
        <f t="shared" si="1"/>
        <v>7000000</v>
      </c>
      <c r="CR22" s="131">
        <f t="shared" si="1"/>
        <v>0</v>
      </c>
      <c r="CS22" s="121"/>
      <c r="CT22" s="121"/>
      <c r="CU22" s="121"/>
      <c r="CV22" s="121"/>
      <c r="CW22" s="121"/>
      <c r="CX22" s="121"/>
      <c r="CY22" s="121"/>
      <c r="CZ22" s="121"/>
      <c r="DA22" s="121"/>
      <c r="DB22" s="121"/>
      <c r="DC22" s="121"/>
      <c r="DD22" s="121"/>
      <c r="DE22" s="121"/>
      <c r="DF22" s="121"/>
      <c r="DG22" s="28"/>
      <c r="DH22" s="28"/>
      <c r="DI22" s="28"/>
      <c r="DJ22" s="28"/>
      <c r="DK22" s="28"/>
      <c r="DL22" s="28"/>
      <c r="DM22" s="28"/>
      <c r="DN22" s="28"/>
    </row>
    <row r="23" spans="1:118" s="30" customFormat="1" ht="60">
      <c r="A23" s="391"/>
      <c r="B23" s="391"/>
      <c r="C23" s="391"/>
      <c r="D23" s="392"/>
      <c r="E23" s="391"/>
      <c r="F23" s="391"/>
      <c r="G23" s="391"/>
      <c r="H23" s="391"/>
      <c r="I23" s="391"/>
      <c r="J23" s="391"/>
      <c r="K23" s="391"/>
      <c r="L23" s="391"/>
      <c r="M23" s="391"/>
      <c r="N23" s="391"/>
      <c r="O23" s="391"/>
      <c r="P23" s="391"/>
      <c r="Q23" s="391"/>
      <c r="R23" s="391"/>
      <c r="S23" s="391"/>
      <c r="T23" s="391"/>
      <c r="U23" s="391"/>
      <c r="V23" s="391" t="s">
        <v>599</v>
      </c>
      <c r="W23" s="28" t="s">
        <v>600</v>
      </c>
      <c r="X23" s="28" t="s">
        <v>601</v>
      </c>
      <c r="Y23" s="28"/>
      <c r="Z23" s="28" t="s">
        <v>602</v>
      </c>
      <c r="AA23" s="28">
        <v>70</v>
      </c>
      <c r="AB23" s="28"/>
      <c r="AC23" s="28"/>
      <c r="AD23" s="28"/>
      <c r="AE23" s="28"/>
      <c r="AF23" s="28"/>
      <c r="AG23" s="28"/>
      <c r="AH23" s="28">
        <v>20</v>
      </c>
      <c r="AI23" s="28">
        <v>0</v>
      </c>
      <c r="AJ23" s="28">
        <v>0</v>
      </c>
      <c r="AK23" s="28">
        <v>0</v>
      </c>
      <c r="AL23" s="28">
        <v>0</v>
      </c>
      <c r="AM23" s="28">
        <v>0</v>
      </c>
      <c r="AN23" s="28">
        <v>25</v>
      </c>
      <c r="AO23" s="28"/>
      <c r="AP23" s="28"/>
      <c r="AQ23" s="28"/>
      <c r="AR23" s="28"/>
      <c r="AS23" s="28"/>
      <c r="AT23" s="28"/>
      <c r="AU23" s="28"/>
      <c r="AV23" s="28"/>
      <c r="AW23" s="28"/>
      <c r="AX23" s="28"/>
      <c r="AY23" s="28"/>
      <c r="AZ23" s="28"/>
      <c r="BA23" s="121"/>
      <c r="BB23" s="121"/>
      <c r="BC23" s="121"/>
      <c r="BD23" s="121"/>
      <c r="BE23" s="121"/>
      <c r="BF23" s="121"/>
      <c r="BG23" s="121"/>
      <c r="BH23" s="121"/>
      <c r="BI23" s="131">
        <v>0</v>
      </c>
      <c r="BJ23" s="131">
        <v>0</v>
      </c>
      <c r="BK23" s="131">
        <v>0</v>
      </c>
      <c r="BL23" s="131">
        <v>0</v>
      </c>
      <c r="BM23" s="131">
        <v>0</v>
      </c>
      <c r="BN23" s="131">
        <v>0</v>
      </c>
      <c r="BO23" s="131">
        <v>0</v>
      </c>
      <c r="BP23" s="131">
        <v>0</v>
      </c>
      <c r="BQ23" s="131">
        <v>0</v>
      </c>
      <c r="BR23" s="131">
        <v>0</v>
      </c>
      <c r="BS23" s="131">
        <v>0</v>
      </c>
      <c r="BT23" s="131">
        <v>0</v>
      </c>
      <c r="BU23" s="131">
        <v>0</v>
      </c>
      <c r="BV23" s="131">
        <v>0</v>
      </c>
      <c r="BW23" s="131">
        <v>0</v>
      </c>
      <c r="BX23" s="131">
        <v>0</v>
      </c>
      <c r="BY23" s="131">
        <f t="shared" si="0"/>
        <v>0</v>
      </c>
      <c r="BZ23" s="131">
        <f t="shared" si="0"/>
        <v>0</v>
      </c>
      <c r="CA23" s="131">
        <v>0</v>
      </c>
      <c r="CB23" s="131">
        <v>0</v>
      </c>
      <c r="CC23" s="131">
        <v>6000000</v>
      </c>
      <c r="CD23" s="131">
        <v>0</v>
      </c>
      <c r="CE23" s="131">
        <v>10000000</v>
      </c>
      <c r="CF23" s="131">
        <v>0</v>
      </c>
      <c r="CG23" s="131">
        <v>0</v>
      </c>
      <c r="CH23" s="131">
        <v>0</v>
      </c>
      <c r="CI23" s="131">
        <v>0</v>
      </c>
      <c r="CJ23" s="131">
        <v>0</v>
      </c>
      <c r="CK23" s="131">
        <v>0</v>
      </c>
      <c r="CL23" s="131">
        <v>0</v>
      </c>
      <c r="CM23" s="131">
        <v>0</v>
      </c>
      <c r="CN23" s="131">
        <v>0</v>
      </c>
      <c r="CO23" s="131">
        <v>0</v>
      </c>
      <c r="CP23" s="131">
        <v>0</v>
      </c>
      <c r="CQ23" s="131">
        <f t="shared" si="1"/>
        <v>16000000</v>
      </c>
      <c r="CR23" s="131">
        <f t="shared" si="1"/>
        <v>0</v>
      </c>
      <c r="CS23" s="121"/>
      <c r="CT23" s="121"/>
      <c r="CU23" s="121"/>
      <c r="CV23" s="121"/>
      <c r="CW23" s="121"/>
      <c r="CX23" s="121"/>
      <c r="CY23" s="121"/>
      <c r="CZ23" s="121"/>
      <c r="DA23" s="121"/>
      <c r="DB23" s="121"/>
      <c r="DC23" s="121"/>
      <c r="DD23" s="121"/>
      <c r="DE23" s="121"/>
      <c r="DF23" s="121"/>
      <c r="DG23" s="28"/>
      <c r="DH23" s="28"/>
      <c r="DI23" s="28"/>
      <c r="DJ23" s="28"/>
      <c r="DK23" s="28"/>
      <c r="DL23" s="28"/>
      <c r="DM23" s="28"/>
      <c r="DN23" s="28"/>
    </row>
    <row r="24" spans="1:118" s="30" customFormat="1" ht="12">
      <c r="A24" s="391"/>
      <c r="B24" s="391"/>
      <c r="C24" s="391"/>
      <c r="D24" s="392"/>
      <c r="E24" s="391"/>
      <c r="F24" s="391"/>
      <c r="G24" s="391"/>
      <c r="H24" s="391"/>
      <c r="I24" s="391"/>
      <c r="J24" s="391"/>
      <c r="K24" s="391"/>
      <c r="L24" s="391"/>
      <c r="M24" s="391"/>
      <c r="N24" s="391"/>
      <c r="O24" s="391"/>
      <c r="P24" s="391"/>
      <c r="Q24" s="391"/>
      <c r="R24" s="391"/>
      <c r="S24" s="391"/>
      <c r="T24" s="391"/>
      <c r="U24" s="391"/>
      <c r="V24" s="391"/>
      <c r="W24" s="28" t="s">
        <v>603</v>
      </c>
      <c r="X24" s="28" t="s">
        <v>604</v>
      </c>
      <c r="Y24" s="28"/>
      <c r="Z24" s="28"/>
      <c r="AA24" s="28">
        <v>1</v>
      </c>
      <c r="AB24" s="28"/>
      <c r="AC24" s="28"/>
      <c r="AD24" s="28"/>
      <c r="AE24" s="28"/>
      <c r="AF24" s="28"/>
      <c r="AG24" s="28"/>
      <c r="AH24" s="28">
        <v>25</v>
      </c>
      <c r="AI24" s="28">
        <v>0</v>
      </c>
      <c r="AJ24" s="28">
        <v>0</v>
      </c>
      <c r="AK24" s="28">
        <v>0</v>
      </c>
      <c r="AL24" s="28">
        <v>0</v>
      </c>
      <c r="AM24" s="28">
        <v>0</v>
      </c>
      <c r="AN24" s="28">
        <v>25</v>
      </c>
      <c r="AO24" s="28"/>
      <c r="AP24" s="28"/>
      <c r="AQ24" s="28"/>
      <c r="AR24" s="28"/>
      <c r="AS24" s="28"/>
      <c r="AT24" s="28"/>
      <c r="AU24" s="28"/>
      <c r="AV24" s="28"/>
      <c r="AW24" s="28"/>
      <c r="AX24" s="28"/>
      <c r="AY24" s="28"/>
      <c r="AZ24" s="28"/>
      <c r="BA24" s="121"/>
      <c r="BB24" s="121"/>
      <c r="BC24" s="121"/>
      <c r="BD24" s="121"/>
      <c r="BE24" s="121"/>
      <c r="BF24" s="121"/>
      <c r="BG24" s="121"/>
      <c r="BH24" s="121"/>
      <c r="BI24" s="131">
        <v>0</v>
      </c>
      <c r="BJ24" s="131">
        <v>0</v>
      </c>
      <c r="BK24" s="131">
        <v>0</v>
      </c>
      <c r="BL24" s="131">
        <v>0</v>
      </c>
      <c r="BM24" s="131">
        <v>0</v>
      </c>
      <c r="BN24" s="131">
        <v>0</v>
      </c>
      <c r="BO24" s="131">
        <v>0</v>
      </c>
      <c r="BP24" s="131">
        <v>0</v>
      </c>
      <c r="BQ24" s="131">
        <v>0</v>
      </c>
      <c r="BR24" s="131">
        <v>0</v>
      </c>
      <c r="BS24" s="131">
        <v>0</v>
      </c>
      <c r="BT24" s="131">
        <v>0</v>
      </c>
      <c r="BU24" s="131">
        <v>0</v>
      </c>
      <c r="BV24" s="131">
        <v>0</v>
      </c>
      <c r="BW24" s="131">
        <v>0</v>
      </c>
      <c r="BX24" s="131">
        <v>0</v>
      </c>
      <c r="BY24" s="131">
        <f t="shared" si="0"/>
        <v>0</v>
      </c>
      <c r="BZ24" s="131">
        <f t="shared" si="0"/>
        <v>0</v>
      </c>
      <c r="CA24" s="131">
        <v>0</v>
      </c>
      <c r="CB24" s="131">
        <v>0</v>
      </c>
      <c r="CC24" s="131">
        <v>7000000</v>
      </c>
      <c r="CD24" s="131">
        <v>0</v>
      </c>
      <c r="CE24" s="131">
        <v>10000000</v>
      </c>
      <c r="CF24" s="131">
        <v>0</v>
      </c>
      <c r="CG24" s="131">
        <v>0</v>
      </c>
      <c r="CH24" s="131">
        <v>0</v>
      </c>
      <c r="CI24" s="131">
        <v>0</v>
      </c>
      <c r="CJ24" s="131">
        <v>0</v>
      </c>
      <c r="CK24" s="131">
        <v>0</v>
      </c>
      <c r="CL24" s="131">
        <v>0</v>
      </c>
      <c r="CM24" s="131">
        <v>0</v>
      </c>
      <c r="CN24" s="131">
        <v>0</v>
      </c>
      <c r="CO24" s="131">
        <v>0</v>
      </c>
      <c r="CP24" s="131">
        <v>0</v>
      </c>
      <c r="CQ24" s="131">
        <f t="shared" si="1"/>
        <v>17000000</v>
      </c>
      <c r="CR24" s="131">
        <f t="shared" si="1"/>
        <v>0</v>
      </c>
      <c r="CS24" s="121"/>
      <c r="CT24" s="121"/>
      <c r="CU24" s="121"/>
      <c r="CV24" s="121"/>
      <c r="CW24" s="121"/>
      <c r="CX24" s="121"/>
      <c r="CY24" s="121"/>
      <c r="CZ24" s="121"/>
      <c r="DA24" s="121"/>
      <c r="DB24" s="121"/>
      <c r="DC24" s="121"/>
      <c r="DD24" s="121"/>
      <c r="DE24" s="121"/>
      <c r="DF24" s="121"/>
      <c r="DG24" s="28"/>
      <c r="DH24" s="28"/>
      <c r="DI24" s="28"/>
      <c r="DJ24" s="28"/>
      <c r="DK24" s="28"/>
      <c r="DL24" s="28"/>
      <c r="DM24" s="28"/>
      <c r="DN24" s="28"/>
    </row>
    <row r="25" spans="1:118" s="30" customFormat="1" ht="48">
      <c r="A25" s="391"/>
      <c r="B25" s="391"/>
      <c r="C25" s="391"/>
      <c r="D25" s="392"/>
      <c r="E25" s="391"/>
      <c r="F25" s="391"/>
      <c r="G25" s="391"/>
      <c r="H25" s="391"/>
      <c r="I25" s="391"/>
      <c r="J25" s="391"/>
      <c r="K25" s="391"/>
      <c r="L25" s="391"/>
      <c r="M25" s="391"/>
      <c r="N25" s="391"/>
      <c r="O25" s="391"/>
      <c r="P25" s="391"/>
      <c r="Q25" s="391"/>
      <c r="R25" s="391"/>
      <c r="S25" s="391"/>
      <c r="T25" s="391"/>
      <c r="U25" s="391"/>
      <c r="V25" s="391"/>
      <c r="W25" s="28" t="s">
        <v>605</v>
      </c>
      <c r="X25" s="28" t="s">
        <v>606</v>
      </c>
      <c r="Y25" s="28"/>
      <c r="Z25" s="28"/>
      <c r="AA25" s="28">
        <v>3</v>
      </c>
      <c r="AB25" s="28"/>
      <c r="AC25" s="28"/>
      <c r="AD25" s="28"/>
      <c r="AE25" s="28"/>
      <c r="AF25" s="28"/>
      <c r="AG25" s="28"/>
      <c r="AH25" s="28">
        <v>25</v>
      </c>
      <c r="AI25" s="28">
        <v>0</v>
      </c>
      <c r="AJ25" s="28">
        <v>0</v>
      </c>
      <c r="AK25" s="28">
        <v>0</v>
      </c>
      <c r="AL25" s="28">
        <v>0</v>
      </c>
      <c r="AM25" s="28">
        <v>0</v>
      </c>
      <c r="AN25" s="28">
        <v>25</v>
      </c>
      <c r="AO25" s="28"/>
      <c r="AP25" s="28"/>
      <c r="AQ25" s="28"/>
      <c r="AR25" s="28"/>
      <c r="AS25" s="28"/>
      <c r="AT25" s="28"/>
      <c r="AU25" s="28"/>
      <c r="AV25" s="28"/>
      <c r="AW25" s="28"/>
      <c r="AX25" s="28"/>
      <c r="AY25" s="28"/>
      <c r="AZ25" s="28"/>
      <c r="BA25" s="121"/>
      <c r="BB25" s="121"/>
      <c r="BC25" s="121"/>
      <c r="BD25" s="121"/>
      <c r="BE25" s="121"/>
      <c r="BF25" s="121"/>
      <c r="BG25" s="121"/>
      <c r="BH25" s="121"/>
      <c r="BI25" s="131">
        <v>0</v>
      </c>
      <c r="BJ25" s="131">
        <v>0</v>
      </c>
      <c r="BK25" s="131">
        <v>0</v>
      </c>
      <c r="BL25" s="131">
        <v>0</v>
      </c>
      <c r="BM25" s="131">
        <v>0</v>
      </c>
      <c r="BN25" s="131">
        <v>0</v>
      </c>
      <c r="BO25" s="131">
        <v>0</v>
      </c>
      <c r="BP25" s="131">
        <v>0</v>
      </c>
      <c r="BQ25" s="131">
        <v>0</v>
      </c>
      <c r="BR25" s="131">
        <v>0</v>
      </c>
      <c r="BS25" s="131">
        <v>0</v>
      </c>
      <c r="BT25" s="131">
        <v>0</v>
      </c>
      <c r="BU25" s="131">
        <v>0</v>
      </c>
      <c r="BV25" s="131">
        <v>0</v>
      </c>
      <c r="BW25" s="131">
        <v>0</v>
      </c>
      <c r="BX25" s="131">
        <v>0</v>
      </c>
      <c r="BY25" s="131">
        <f t="shared" si="0"/>
        <v>0</v>
      </c>
      <c r="BZ25" s="131">
        <f t="shared" si="0"/>
        <v>0</v>
      </c>
      <c r="CA25" s="131">
        <v>0</v>
      </c>
      <c r="CB25" s="131">
        <v>0</v>
      </c>
      <c r="CC25" s="131">
        <v>5500000</v>
      </c>
      <c r="CD25" s="131">
        <v>0</v>
      </c>
      <c r="CE25" s="131">
        <v>1000000</v>
      </c>
      <c r="CF25" s="131">
        <v>0</v>
      </c>
      <c r="CG25" s="131">
        <v>0</v>
      </c>
      <c r="CH25" s="131">
        <v>0</v>
      </c>
      <c r="CI25" s="131">
        <v>0</v>
      </c>
      <c r="CJ25" s="131">
        <v>0</v>
      </c>
      <c r="CK25" s="131">
        <v>0</v>
      </c>
      <c r="CL25" s="131">
        <v>0</v>
      </c>
      <c r="CM25" s="131">
        <v>0</v>
      </c>
      <c r="CN25" s="131">
        <v>0</v>
      </c>
      <c r="CO25" s="131">
        <v>0</v>
      </c>
      <c r="CP25" s="131">
        <v>0</v>
      </c>
      <c r="CQ25" s="131">
        <f t="shared" si="1"/>
        <v>6500000</v>
      </c>
      <c r="CR25" s="131">
        <f t="shared" si="1"/>
        <v>0</v>
      </c>
      <c r="CS25" s="121"/>
      <c r="CT25" s="121"/>
      <c r="CU25" s="121"/>
      <c r="CV25" s="121"/>
      <c r="CW25" s="121"/>
      <c r="CX25" s="121"/>
      <c r="CY25" s="121"/>
      <c r="CZ25" s="121"/>
      <c r="DA25" s="121"/>
      <c r="DB25" s="121"/>
      <c r="DC25" s="121"/>
      <c r="DD25" s="121"/>
      <c r="DE25" s="121"/>
      <c r="DF25" s="121"/>
      <c r="DG25" s="28"/>
      <c r="DH25" s="28"/>
      <c r="DI25" s="28"/>
      <c r="DJ25" s="28"/>
      <c r="DK25" s="28"/>
      <c r="DL25" s="28"/>
      <c r="DM25" s="28"/>
      <c r="DN25" s="28"/>
    </row>
    <row r="26" spans="1:118" s="30" customFormat="1" ht="36">
      <c r="A26" s="391"/>
      <c r="B26" s="391"/>
      <c r="C26" s="391"/>
      <c r="D26" s="392"/>
      <c r="E26" s="391"/>
      <c r="F26" s="391"/>
      <c r="G26" s="391"/>
      <c r="H26" s="391"/>
      <c r="I26" s="391"/>
      <c r="J26" s="391"/>
      <c r="K26" s="391"/>
      <c r="L26" s="391"/>
      <c r="M26" s="391"/>
      <c r="N26" s="391"/>
      <c r="O26" s="391"/>
      <c r="P26" s="391"/>
      <c r="Q26" s="391"/>
      <c r="R26" s="391"/>
      <c r="S26" s="391"/>
      <c r="T26" s="391"/>
      <c r="U26" s="391"/>
      <c r="V26" s="391"/>
      <c r="W26" s="28" t="s">
        <v>607</v>
      </c>
      <c r="X26" s="28" t="s">
        <v>608</v>
      </c>
      <c r="Y26" s="28"/>
      <c r="Z26" s="28"/>
      <c r="AA26" s="28">
        <v>35</v>
      </c>
      <c r="AB26" s="28"/>
      <c r="AC26" s="28"/>
      <c r="AD26" s="28"/>
      <c r="AE26" s="28"/>
      <c r="AF26" s="28"/>
      <c r="AG26" s="28"/>
      <c r="AH26" s="28">
        <v>25</v>
      </c>
      <c r="AI26" s="28">
        <v>0</v>
      </c>
      <c r="AJ26" s="28">
        <v>0</v>
      </c>
      <c r="AK26" s="28">
        <v>0</v>
      </c>
      <c r="AL26" s="28">
        <v>0</v>
      </c>
      <c r="AM26" s="28">
        <v>0</v>
      </c>
      <c r="AN26" s="28">
        <v>25</v>
      </c>
      <c r="AO26" s="28"/>
      <c r="AP26" s="28"/>
      <c r="AQ26" s="28"/>
      <c r="AR26" s="28"/>
      <c r="AS26" s="28"/>
      <c r="AT26" s="28"/>
      <c r="AU26" s="28"/>
      <c r="AV26" s="28"/>
      <c r="AW26" s="28"/>
      <c r="AX26" s="28"/>
      <c r="AY26" s="28"/>
      <c r="AZ26" s="28"/>
      <c r="BA26" s="121"/>
      <c r="BB26" s="121"/>
      <c r="BC26" s="121"/>
      <c r="BD26" s="121"/>
      <c r="BE26" s="121"/>
      <c r="BF26" s="121"/>
      <c r="BG26" s="121"/>
      <c r="BH26" s="121"/>
      <c r="BI26" s="131">
        <v>0</v>
      </c>
      <c r="BJ26" s="131">
        <v>0</v>
      </c>
      <c r="BK26" s="131">
        <v>0</v>
      </c>
      <c r="BL26" s="131">
        <v>0</v>
      </c>
      <c r="BM26" s="131">
        <v>0</v>
      </c>
      <c r="BN26" s="131">
        <v>0</v>
      </c>
      <c r="BO26" s="131">
        <v>0</v>
      </c>
      <c r="BP26" s="131">
        <v>0</v>
      </c>
      <c r="BQ26" s="131">
        <v>0</v>
      </c>
      <c r="BR26" s="131">
        <v>0</v>
      </c>
      <c r="BS26" s="131">
        <v>0</v>
      </c>
      <c r="BT26" s="131">
        <v>0</v>
      </c>
      <c r="BU26" s="131">
        <v>0</v>
      </c>
      <c r="BV26" s="131">
        <v>0</v>
      </c>
      <c r="BW26" s="131">
        <v>0</v>
      </c>
      <c r="BX26" s="131">
        <v>0</v>
      </c>
      <c r="BY26" s="131">
        <f t="shared" si="0"/>
        <v>0</v>
      </c>
      <c r="BZ26" s="131">
        <f t="shared" si="0"/>
        <v>0</v>
      </c>
      <c r="CA26" s="131">
        <v>0</v>
      </c>
      <c r="CB26" s="131">
        <v>0</v>
      </c>
      <c r="CC26" s="131">
        <v>8500000</v>
      </c>
      <c r="CD26" s="131">
        <v>0</v>
      </c>
      <c r="CE26" s="131">
        <v>1500000</v>
      </c>
      <c r="CF26" s="131">
        <v>0</v>
      </c>
      <c r="CG26" s="131">
        <v>0</v>
      </c>
      <c r="CH26" s="131">
        <v>0</v>
      </c>
      <c r="CI26" s="131">
        <v>0</v>
      </c>
      <c r="CJ26" s="131">
        <v>0</v>
      </c>
      <c r="CK26" s="131">
        <v>0</v>
      </c>
      <c r="CL26" s="131">
        <v>0</v>
      </c>
      <c r="CM26" s="131">
        <v>0</v>
      </c>
      <c r="CN26" s="131">
        <v>0</v>
      </c>
      <c r="CO26" s="131">
        <v>0</v>
      </c>
      <c r="CP26" s="131">
        <v>0</v>
      </c>
      <c r="CQ26" s="131">
        <f t="shared" si="1"/>
        <v>10000000</v>
      </c>
      <c r="CR26" s="131">
        <f t="shared" si="1"/>
        <v>0</v>
      </c>
      <c r="CS26" s="121"/>
      <c r="CT26" s="121"/>
      <c r="CU26" s="121"/>
      <c r="CV26" s="121"/>
      <c r="CW26" s="121"/>
      <c r="CX26" s="121"/>
      <c r="CY26" s="121"/>
      <c r="CZ26" s="121"/>
      <c r="DA26" s="121"/>
      <c r="DB26" s="121"/>
      <c r="DC26" s="121"/>
      <c r="DD26" s="121"/>
      <c r="DE26" s="121"/>
      <c r="DF26" s="121"/>
      <c r="DG26" s="28"/>
      <c r="DH26" s="28"/>
      <c r="DI26" s="28"/>
      <c r="DJ26" s="28"/>
      <c r="DK26" s="28"/>
      <c r="DL26" s="28"/>
      <c r="DM26" s="28"/>
      <c r="DN26" s="28"/>
    </row>
    <row r="27" spans="1:118" s="30" customFormat="1" ht="36">
      <c r="A27" s="391"/>
      <c r="B27" s="391"/>
      <c r="C27" s="391"/>
      <c r="D27" s="392"/>
      <c r="E27" s="391"/>
      <c r="F27" s="391"/>
      <c r="G27" s="391"/>
      <c r="H27" s="391"/>
      <c r="I27" s="391"/>
      <c r="J27" s="391"/>
      <c r="K27" s="391"/>
      <c r="L27" s="391"/>
      <c r="M27" s="391"/>
      <c r="N27" s="391"/>
      <c r="O27" s="391"/>
      <c r="P27" s="391"/>
      <c r="Q27" s="391"/>
      <c r="R27" s="391"/>
      <c r="S27" s="391"/>
      <c r="T27" s="391"/>
      <c r="U27" s="391"/>
      <c r="V27" s="391"/>
      <c r="W27" s="28" t="s">
        <v>609</v>
      </c>
      <c r="X27" s="28" t="s">
        <v>610</v>
      </c>
      <c r="Y27" s="28"/>
      <c r="Z27" s="28"/>
      <c r="AA27" s="28">
        <v>20</v>
      </c>
      <c r="AB27" s="28"/>
      <c r="AC27" s="28"/>
      <c r="AD27" s="28"/>
      <c r="AE27" s="28"/>
      <c r="AF27" s="28"/>
      <c r="AG27" s="28"/>
      <c r="AH27" s="28">
        <v>25</v>
      </c>
      <c r="AI27" s="28">
        <v>0</v>
      </c>
      <c r="AJ27" s="28">
        <v>15</v>
      </c>
      <c r="AK27" s="28">
        <v>10</v>
      </c>
      <c r="AL27" s="28">
        <v>0</v>
      </c>
      <c r="AM27" s="28">
        <v>25</v>
      </c>
      <c r="AN27" s="28">
        <v>25</v>
      </c>
      <c r="AO27" s="28"/>
      <c r="AP27" s="28"/>
      <c r="AQ27" s="28"/>
      <c r="AR27" s="28"/>
      <c r="AS27" s="28"/>
      <c r="AT27" s="28"/>
      <c r="AU27" s="28"/>
      <c r="AV27" s="28"/>
      <c r="AW27" s="28"/>
      <c r="AX27" s="28"/>
      <c r="AY27" s="28"/>
      <c r="AZ27" s="28"/>
      <c r="BA27" s="121"/>
      <c r="BB27" s="121"/>
      <c r="BC27" s="121"/>
      <c r="BD27" s="121"/>
      <c r="BE27" s="121"/>
      <c r="BF27" s="121"/>
      <c r="BG27" s="121"/>
      <c r="BH27" s="121"/>
      <c r="BI27" s="131">
        <v>6700007</v>
      </c>
      <c r="BJ27" s="131">
        <v>6700007</v>
      </c>
      <c r="BK27" s="131">
        <v>0</v>
      </c>
      <c r="BL27" s="131">
        <v>0</v>
      </c>
      <c r="BM27" s="131">
        <v>3000000</v>
      </c>
      <c r="BN27" s="131">
        <v>3000000</v>
      </c>
      <c r="BO27" s="131">
        <v>0</v>
      </c>
      <c r="BP27" s="131">
        <v>0</v>
      </c>
      <c r="BQ27" s="131">
        <v>0</v>
      </c>
      <c r="BR27" s="131">
        <v>0</v>
      </c>
      <c r="BS27" s="131">
        <v>0</v>
      </c>
      <c r="BT27" s="131">
        <v>0</v>
      </c>
      <c r="BU27" s="131">
        <v>0</v>
      </c>
      <c r="BV27" s="131">
        <v>0</v>
      </c>
      <c r="BW27" s="131">
        <v>0</v>
      </c>
      <c r="BX27" s="131">
        <v>0</v>
      </c>
      <c r="BY27" s="131">
        <f t="shared" si="0"/>
        <v>9700007</v>
      </c>
      <c r="BZ27" s="131">
        <f t="shared" si="0"/>
        <v>9700007</v>
      </c>
      <c r="CA27" s="131">
        <v>0</v>
      </c>
      <c r="CB27" s="131">
        <v>0</v>
      </c>
      <c r="CC27" s="131">
        <v>3600000</v>
      </c>
      <c r="CD27" s="131">
        <v>0</v>
      </c>
      <c r="CE27" s="131">
        <v>1000000</v>
      </c>
      <c r="CF27" s="131">
        <v>0</v>
      </c>
      <c r="CG27" s="131">
        <v>0</v>
      </c>
      <c r="CH27" s="131">
        <v>0</v>
      </c>
      <c r="CI27" s="131">
        <v>0</v>
      </c>
      <c r="CJ27" s="131">
        <v>0</v>
      </c>
      <c r="CK27" s="131">
        <v>0</v>
      </c>
      <c r="CL27" s="131">
        <v>0</v>
      </c>
      <c r="CM27" s="131">
        <v>0</v>
      </c>
      <c r="CN27" s="131">
        <v>0</v>
      </c>
      <c r="CO27" s="131">
        <v>0</v>
      </c>
      <c r="CP27" s="131">
        <v>0</v>
      </c>
      <c r="CQ27" s="131">
        <f t="shared" si="1"/>
        <v>4600000</v>
      </c>
      <c r="CR27" s="131">
        <f t="shared" si="1"/>
        <v>0</v>
      </c>
      <c r="CS27" s="121"/>
      <c r="CT27" s="121"/>
      <c r="CU27" s="121"/>
      <c r="CV27" s="121"/>
      <c r="CW27" s="121"/>
      <c r="CX27" s="121"/>
      <c r="CY27" s="121"/>
      <c r="CZ27" s="121"/>
      <c r="DA27" s="121"/>
      <c r="DB27" s="121"/>
      <c r="DC27" s="121"/>
      <c r="DD27" s="121"/>
      <c r="DE27" s="121"/>
      <c r="DF27" s="121"/>
      <c r="DG27" s="28"/>
      <c r="DH27" s="28"/>
      <c r="DI27" s="28"/>
      <c r="DJ27" s="28"/>
      <c r="DK27" s="28"/>
      <c r="DL27" s="28"/>
      <c r="DM27" s="28"/>
      <c r="DN27" s="28"/>
    </row>
    <row r="28" spans="1:118" s="30" customFormat="1" ht="36">
      <c r="A28" s="391"/>
      <c r="B28" s="391"/>
      <c r="C28" s="391"/>
      <c r="D28" s="392"/>
      <c r="E28" s="391"/>
      <c r="F28" s="391"/>
      <c r="G28" s="391"/>
      <c r="H28" s="391"/>
      <c r="I28" s="391"/>
      <c r="J28" s="391"/>
      <c r="K28" s="391"/>
      <c r="L28" s="391"/>
      <c r="M28" s="391"/>
      <c r="N28" s="391"/>
      <c r="O28" s="391"/>
      <c r="P28" s="391"/>
      <c r="Q28" s="391"/>
      <c r="R28" s="391"/>
      <c r="S28" s="391"/>
      <c r="T28" s="391"/>
      <c r="U28" s="391"/>
      <c r="V28" s="391"/>
      <c r="W28" s="28" t="s">
        <v>611</v>
      </c>
      <c r="X28" s="28" t="s">
        <v>612</v>
      </c>
      <c r="Y28" s="28"/>
      <c r="Z28" s="28"/>
      <c r="AA28" s="28">
        <v>12</v>
      </c>
      <c r="AB28" s="28"/>
      <c r="AC28" s="28"/>
      <c r="AD28" s="28"/>
      <c r="AE28" s="28"/>
      <c r="AF28" s="28"/>
      <c r="AG28" s="28"/>
      <c r="AH28" s="28">
        <v>25</v>
      </c>
      <c r="AI28" s="28">
        <v>0</v>
      </c>
      <c r="AJ28" s="28">
        <v>8</v>
      </c>
      <c r="AK28" s="28">
        <v>8</v>
      </c>
      <c r="AL28" s="28">
        <v>9</v>
      </c>
      <c r="AM28" s="28">
        <v>25</v>
      </c>
      <c r="AN28" s="28">
        <v>25</v>
      </c>
      <c r="AO28" s="28"/>
      <c r="AP28" s="28"/>
      <c r="AQ28" s="28"/>
      <c r="AR28" s="28"/>
      <c r="AS28" s="28"/>
      <c r="AT28" s="28"/>
      <c r="AU28" s="28"/>
      <c r="AV28" s="28"/>
      <c r="AW28" s="28"/>
      <c r="AX28" s="28"/>
      <c r="AY28" s="28"/>
      <c r="AZ28" s="28"/>
      <c r="BA28" s="121"/>
      <c r="BB28" s="121"/>
      <c r="BC28" s="121"/>
      <c r="BD28" s="121"/>
      <c r="BE28" s="121"/>
      <c r="BF28" s="121"/>
      <c r="BG28" s="121"/>
      <c r="BH28" s="121"/>
      <c r="BI28" s="131">
        <v>5800000</v>
      </c>
      <c r="BJ28" s="131">
        <v>5800000</v>
      </c>
      <c r="BK28" s="131">
        <v>0</v>
      </c>
      <c r="BL28" s="131">
        <v>0</v>
      </c>
      <c r="BM28" s="131">
        <v>2000000</v>
      </c>
      <c r="BN28" s="131">
        <v>2000000</v>
      </c>
      <c r="BO28" s="131">
        <v>0</v>
      </c>
      <c r="BP28" s="131">
        <v>0</v>
      </c>
      <c r="BQ28" s="131">
        <v>0</v>
      </c>
      <c r="BR28" s="131">
        <v>0</v>
      </c>
      <c r="BS28" s="131">
        <v>0</v>
      </c>
      <c r="BT28" s="131">
        <v>0</v>
      </c>
      <c r="BU28" s="131">
        <v>0</v>
      </c>
      <c r="BV28" s="131">
        <v>0</v>
      </c>
      <c r="BW28" s="131">
        <v>0</v>
      </c>
      <c r="BX28" s="131">
        <v>0</v>
      </c>
      <c r="BY28" s="131">
        <f t="shared" si="0"/>
        <v>7800000</v>
      </c>
      <c r="BZ28" s="131">
        <f t="shared" si="0"/>
        <v>7800000</v>
      </c>
      <c r="CA28" s="131">
        <v>0</v>
      </c>
      <c r="CB28" s="131">
        <v>0</v>
      </c>
      <c r="CC28" s="131">
        <v>14600000</v>
      </c>
      <c r="CD28" s="131">
        <v>0</v>
      </c>
      <c r="CE28" s="131">
        <v>1200000</v>
      </c>
      <c r="CF28" s="131">
        <v>0</v>
      </c>
      <c r="CG28" s="131">
        <v>0</v>
      </c>
      <c r="CH28" s="131">
        <v>0</v>
      </c>
      <c r="CI28" s="131">
        <v>0</v>
      </c>
      <c r="CJ28" s="131">
        <v>0</v>
      </c>
      <c r="CK28" s="131">
        <v>0</v>
      </c>
      <c r="CL28" s="131">
        <v>0</v>
      </c>
      <c r="CM28" s="131">
        <v>0</v>
      </c>
      <c r="CN28" s="131">
        <v>0</v>
      </c>
      <c r="CO28" s="131">
        <v>0</v>
      </c>
      <c r="CP28" s="131">
        <v>0</v>
      </c>
      <c r="CQ28" s="131">
        <f t="shared" si="1"/>
        <v>15800000</v>
      </c>
      <c r="CR28" s="131">
        <f t="shared" si="1"/>
        <v>0</v>
      </c>
      <c r="CS28" s="121"/>
      <c r="CT28" s="121"/>
      <c r="CU28" s="121"/>
      <c r="CV28" s="121"/>
      <c r="CW28" s="121"/>
      <c r="CX28" s="121"/>
      <c r="CY28" s="121"/>
      <c r="CZ28" s="121"/>
      <c r="DA28" s="121"/>
      <c r="DB28" s="121"/>
      <c r="DC28" s="121"/>
      <c r="DD28" s="121"/>
      <c r="DE28" s="121"/>
      <c r="DF28" s="121"/>
      <c r="DG28" s="28"/>
      <c r="DH28" s="28"/>
      <c r="DI28" s="28"/>
      <c r="DJ28" s="28"/>
      <c r="DK28" s="28"/>
      <c r="DL28" s="28"/>
      <c r="DM28" s="28"/>
      <c r="DN28" s="28"/>
    </row>
    <row r="29" spans="1:118" s="30" customFormat="1" ht="48">
      <c r="A29" s="391"/>
      <c r="B29" s="391"/>
      <c r="C29" s="391"/>
      <c r="D29" s="392"/>
      <c r="E29" s="391"/>
      <c r="F29" s="391"/>
      <c r="G29" s="391"/>
      <c r="H29" s="391"/>
      <c r="I29" s="391"/>
      <c r="J29" s="391"/>
      <c r="K29" s="391"/>
      <c r="L29" s="391"/>
      <c r="M29" s="391"/>
      <c r="N29" s="391"/>
      <c r="O29" s="391"/>
      <c r="P29" s="391"/>
      <c r="Q29" s="391"/>
      <c r="R29" s="391"/>
      <c r="S29" s="391"/>
      <c r="T29" s="391"/>
      <c r="U29" s="391"/>
      <c r="V29" s="28" t="s">
        <v>613</v>
      </c>
      <c r="W29" s="28" t="s">
        <v>614</v>
      </c>
      <c r="X29" s="28" t="s">
        <v>615</v>
      </c>
      <c r="Y29" s="28"/>
      <c r="Z29" s="28"/>
      <c r="AA29" s="28">
        <v>12</v>
      </c>
      <c r="AB29" s="28"/>
      <c r="AC29" s="28"/>
      <c r="AD29" s="28"/>
      <c r="AE29" s="28"/>
      <c r="AF29" s="28"/>
      <c r="AG29" s="28"/>
      <c r="AH29" s="28">
        <v>25</v>
      </c>
      <c r="AI29" s="28">
        <v>0</v>
      </c>
      <c r="AJ29" s="28">
        <v>8</v>
      </c>
      <c r="AK29" s="28">
        <v>8</v>
      </c>
      <c r="AL29" s="28">
        <v>9</v>
      </c>
      <c r="AM29" s="28">
        <v>25</v>
      </c>
      <c r="AN29" s="28">
        <v>25</v>
      </c>
      <c r="AO29" s="28"/>
      <c r="AP29" s="28"/>
      <c r="AQ29" s="28"/>
      <c r="AR29" s="28"/>
      <c r="AS29" s="28"/>
      <c r="AT29" s="28"/>
      <c r="AU29" s="28"/>
      <c r="AV29" s="28"/>
      <c r="AW29" s="28"/>
      <c r="AX29" s="28"/>
      <c r="AY29" s="28"/>
      <c r="AZ29" s="28"/>
      <c r="BA29" s="121"/>
      <c r="BB29" s="121"/>
      <c r="BC29" s="121"/>
      <c r="BD29" s="121"/>
      <c r="BE29" s="121"/>
      <c r="BF29" s="121"/>
      <c r="BG29" s="121"/>
      <c r="BH29" s="121"/>
      <c r="BI29" s="131">
        <v>12450000</v>
      </c>
      <c r="BJ29" s="131">
        <v>12450000</v>
      </c>
      <c r="BK29" s="131">
        <v>0</v>
      </c>
      <c r="BL29" s="131">
        <v>0</v>
      </c>
      <c r="BM29" s="131">
        <v>3000000</v>
      </c>
      <c r="BN29" s="131">
        <v>3000000</v>
      </c>
      <c r="BO29" s="131">
        <v>0</v>
      </c>
      <c r="BP29" s="131">
        <v>0</v>
      </c>
      <c r="BQ29" s="131">
        <v>0</v>
      </c>
      <c r="BR29" s="131">
        <v>0</v>
      </c>
      <c r="BS29" s="131">
        <v>0</v>
      </c>
      <c r="BT29" s="131">
        <v>0</v>
      </c>
      <c r="BU29" s="131">
        <v>0</v>
      </c>
      <c r="BV29" s="131">
        <v>0</v>
      </c>
      <c r="BW29" s="131">
        <v>0</v>
      </c>
      <c r="BX29" s="131">
        <v>0</v>
      </c>
      <c r="BY29" s="131">
        <f t="shared" si="0"/>
        <v>15450000</v>
      </c>
      <c r="BZ29" s="131">
        <f t="shared" si="0"/>
        <v>15450000</v>
      </c>
      <c r="CA29" s="131">
        <v>0</v>
      </c>
      <c r="CB29" s="131">
        <v>0</v>
      </c>
      <c r="CC29" s="131">
        <v>6400000</v>
      </c>
      <c r="CD29" s="131">
        <v>0</v>
      </c>
      <c r="CE29" s="131">
        <v>800000</v>
      </c>
      <c r="CF29" s="131">
        <v>0</v>
      </c>
      <c r="CG29" s="131">
        <v>0</v>
      </c>
      <c r="CH29" s="131">
        <v>0</v>
      </c>
      <c r="CI29" s="131">
        <v>0</v>
      </c>
      <c r="CJ29" s="131">
        <v>0</v>
      </c>
      <c r="CK29" s="131">
        <v>0</v>
      </c>
      <c r="CL29" s="131">
        <v>0</v>
      </c>
      <c r="CM29" s="131">
        <v>0</v>
      </c>
      <c r="CN29" s="131">
        <v>0</v>
      </c>
      <c r="CO29" s="131">
        <v>0</v>
      </c>
      <c r="CP29" s="131">
        <v>0</v>
      </c>
      <c r="CQ29" s="131">
        <f t="shared" si="1"/>
        <v>7200000</v>
      </c>
      <c r="CR29" s="131">
        <f t="shared" si="1"/>
        <v>0</v>
      </c>
      <c r="CS29" s="121"/>
      <c r="CT29" s="121"/>
      <c r="CU29" s="121"/>
      <c r="CV29" s="121"/>
      <c r="CW29" s="121"/>
      <c r="CX29" s="121"/>
      <c r="CY29" s="121"/>
      <c r="CZ29" s="121"/>
      <c r="DA29" s="121"/>
      <c r="DB29" s="121"/>
      <c r="DC29" s="121"/>
      <c r="DD29" s="121"/>
      <c r="DE29" s="121"/>
      <c r="DF29" s="121"/>
      <c r="DG29" s="28"/>
      <c r="DH29" s="28"/>
      <c r="DI29" s="28"/>
      <c r="DJ29" s="28"/>
      <c r="DK29" s="28"/>
      <c r="DL29" s="28"/>
      <c r="DM29" s="28"/>
      <c r="DN29" s="28"/>
    </row>
    <row r="30" spans="1:118" s="30" customFormat="1" ht="48">
      <c r="A30" s="391"/>
      <c r="B30" s="391"/>
      <c r="C30" s="391"/>
      <c r="D30" s="392"/>
      <c r="E30" s="391"/>
      <c r="F30" s="391"/>
      <c r="G30" s="391"/>
      <c r="H30" s="391"/>
      <c r="I30" s="391"/>
      <c r="J30" s="391"/>
      <c r="K30" s="391"/>
      <c r="L30" s="391"/>
      <c r="M30" s="391"/>
      <c r="N30" s="391"/>
      <c r="O30" s="391"/>
      <c r="P30" s="391"/>
      <c r="Q30" s="391"/>
      <c r="R30" s="391"/>
      <c r="S30" s="391"/>
      <c r="T30" s="391"/>
      <c r="U30" s="391"/>
      <c r="V30" s="28" t="s">
        <v>599</v>
      </c>
      <c r="W30" s="28" t="s">
        <v>616</v>
      </c>
      <c r="X30" s="28" t="s">
        <v>617</v>
      </c>
      <c r="Y30" s="28"/>
      <c r="Z30" s="28"/>
      <c r="AA30" s="28">
        <v>20</v>
      </c>
      <c r="AB30" s="28"/>
      <c r="AC30" s="28"/>
      <c r="AD30" s="28"/>
      <c r="AE30" s="28"/>
      <c r="AF30" s="28"/>
      <c r="AG30" s="28"/>
      <c r="AH30" s="28">
        <v>25</v>
      </c>
      <c r="AI30" s="28">
        <v>0</v>
      </c>
      <c r="AJ30" s="28">
        <v>0</v>
      </c>
      <c r="AK30" s="28">
        <v>15</v>
      </c>
      <c r="AL30" s="28">
        <v>10</v>
      </c>
      <c r="AM30" s="28">
        <v>25</v>
      </c>
      <c r="AN30" s="28">
        <v>25</v>
      </c>
      <c r="AO30" s="28"/>
      <c r="AP30" s="28"/>
      <c r="AQ30" s="28"/>
      <c r="AR30" s="28"/>
      <c r="AS30" s="28"/>
      <c r="AT30" s="28"/>
      <c r="AU30" s="28"/>
      <c r="AV30" s="28"/>
      <c r="AW30" s="28"/>
      <c r="AX30" s="28"/>
      <c r="AY30" s="28"/>
      <c r="AZ30" s="28"/>
      <c r="BA30" s="121"/>
      <c r="BB30" s="121"/>
      <c r="BC30" s="121"/>
      <c r="BD30" s="121"/>
      <c r="BE30" s="121"/>
      <c r="BF30" s="121"/>
      <c r="BG30" s="121"/>
      <c r="BH30" s="121"/>
      <c r="BI30" s="131">
        <v>8380000</v>
      </c>
      <c r="BJ30" s="131">
        <v>8380000</v>
      </c>
      <c r="BK30" s="131">
        <v>0</v>
      </c>
      <c r="BL30" s="131">
        <v>0</v>
      </c>
      <c r="BM30" s="131">
        <v>3000000</v>
      </c>
      <c r="BN30" s="131">
        <v>3000000</v>
      </c>
      <c r="BO30" s="131">
        <v>0</v>
      </c>
      <c r="BP30" s="131">
        <v>0</v>
      </c>
      <c r="BQ30" s="131">
        <v>0</v>
      </c>
      <c r="BR30" s="131">
        <v>0</v>
      </c>
      <c r="BS30" s="131">
        <v>0</v>
      </c>
      <c r="BT30" s="131">
        <v>0</v>
      </c>
      <c r="BU30" s="131">
        <v>0</v>
      </c>
      <c r="BV30" s="131">
        <v>0</v>
      </c>
      <c r="BW30" s="131">
        <v>0</v>
      </c>
      <c r="BX30" s="131">
        <v>0</v>
      </c>
      <c r="BY30" s="131">
        <f t="shared" si="0"/>
        <v>11380000</v>
      </c>
      <c r="BZ30" s="131">
        <f t="shared" si="0"/>
        <v>11380000</v>
      </c>
      <c r="CA30" s="131">
        <v>0</v>
      </c>
      <c r="CB30" s="131">
        <v>0</v>
      </c>
      <c r="CC30" s="131">
        <v>10500000</v>
      </c>
      <c r="CD30" s="131">
        <v>0</v>
      </c>
      <c r="CE30" s="131">
        <v>1000000</v>
      </c>
      <c r="CF30" s="131">
        <v>0</v>
      </c>
      <c r="CG30" s="131">
        <v>0</v>
      </c>
      <c r="CH30" s="131">
        <v>0</v>
      </c>
      <c r="CI30" s="131">
        <v>0</v>
      </c>
      <c r="CJ30" s="131">
        <v>0</v>
      </c>
      <c r="CK30" s="131">
        <v>0</v>
      </c>
      <c r="CL30" s="131">
        <v>0</v>
      </c>
      <c r="CM30" s="131">
        <v>0</v>
      </c>
      <c r="CN30" s="131">
        <v>0</v>
      </c>
      <c r="CO30" s="131">
        <v>0</v>
      </c>
      <c r="CP30" s="131">
        <v>0</v>
      </c>
      <c r="CQ30" s="131">
        <f t="shared" si="1"/>
        <v>11500000</v>
      </c>
      <c r="CR30" s="131">
        <f t="shared" si="1"/>
        <v>0</v>
      </c>
      <c r="CS30" s="121"/>
      <c r="CT30" s="121"/>
      <c r="CU30" s="121"/>
      <c r="CV30" s="121"/>
      <c r="CW30" s="121"/>
      <c r="CX30" s="121"/>
      <c r="CY30" s="121"/>
      <c r="CZ30" s="121"/>
      <c r="DA30" s="121"/>
      <c r="DB30" s="121"/>
      <c r="DC30" s="121"/>
      <c r="DD30" s="121"/>
      <c r="DE30" s="121"/>
      <c r="DF30" s="121"/>
      <c r="DG30" s="28"/>
      <c r="DH30" s="28"/>
      <c r="DI30" s="28"/>
      <c r="DJ30" s="28"/>
      <c r="DK30" s="28"/>
      <c r="DL30" s="28"/>
      <c r="DM30" s="28"/>
      <c r="DN30" s="28"/>
    </row>
    <row r="31" spans="1:118" s="30" customFormat="1" ht="48">
      <c r="A31" s="391"/>
      <c r="B31" s="391"/>
      <c r="C31" s="391"/>
      <c r="D31" s="392"/>
      <c r="E31" s="391"/>
      <c r="F31" s="391"/>
      <c r="G31" s="391"/>
      <c r="H31" s="391"/>
      <c r="I31" s="391"/>
      <c r="J31" s="391"/>
      <c r="K31" s="391"/>
      <c r="L31" s="391"/>
      <c r="M31" s="391"/>
      <c r="N31" s="391"/>
      <c r="O31" s="391"/>
      <c r="P31" s="391"/>
      <c r="Q31" s="391"/>
      <c r="R31" s="391"/>
      <c r="S31" s="391"/>
      <c r="T31" s="391"/>
      <c r="U31" s="391"/>
      <c r="V31" s="28" t="s">
        <v>596</v>
      </c>
      <c r="W31" s="28" t="s">
        <v>618</v>
      </c>
      <c r="X31" s="28" t="s">
        <v>619</v>
      </c>
      <c r="Y31" s="28"/>
      <c r="Z31" s="28"/>
      <c r="AA31" s="28">
        <v>10</v>
      </c>
      <c r="AB31" s="28"/>
      <c r="AC31" s="28"/>
      <c r="AD31" s="28"/>
      <c r="AE31" s="28"/>
      <c r="AF31" s="28"/>
      <c r="AG31" s="28"/>
      <c r="AH31" s="28">
        <v>25</v>
      </c>
      <c r="AI31" s="28">
        <v>15</v>
      </c>
      <c r="AJ31" s="28">
        <v>0</v>
      </c>
      <c r="AK31" s="28">
        <v>10</v>
      </c>
      <c r="AL31" s="28">
        <v>0</v>
      </c>
      <c r="AM31" s="28">
        <v>25</v>
      </c>
      <c r="AN31" s="28">
        <v>25</v>
      </c>
      <c r="AO31" s="28"/>
      <c r="AP31" s="28"/>
      <c r="AQ31" s="28"/>
      <c r="AR31" s="28"/>
      <c r="AS31" s="28"/>
      <c r="AT31" s="28"/>
      <c r="AU31" s="28"/>
      <c r="AV31" s="28"/>
      <c r="AW31" s="28"/>
      <c r="AX31" s="28"/>
      <c r="AY31" s="28"/>
      <c r="AZ31" s="28"/>
      <c r="BA31" s="121"/>
      <c r="BB31" s="121"/>
      <c r="BC31" s="121"/>
      <c r="BD31" s="121"/>
      <c r="BE31" s="121"/>
      <c r="BF31" s="121"/>
      <c r="BG31" s="121"/>
      <c r="BH31" s="121"/>
      <c r="BI31" s="131">
        <v>9800000</v>
      </c>
      <c r="BJ31" s="131">
        <v>9800000</v>
      </c>
      <c r="BK31" s="131">
        <v>0</v>
      </c>
      <c r="BL31" s="131">
        <v>0</v>
      </c>
      <c r="BM31" s="131">
        <v>3000000</v>
      </c>
      <c r="BN31" s="131">
        <v>3000000</v>
      </c>
      <c r="BO31" s="131">
        <v>0</v>
      </c>
      <c r="BP31" s="131">
        <v>0</v>
      </c>
      <c r="BQ31" s="131">
        <v>0</v>
      </c>
      <c r="BR31" s="131">
        <v>0</v>
      </c>
      <c r="BS31" s="131">
        <v>0</v>
      </c>
      <c r="BT31" s="131">
        <v>0</v>
      </c>
      <c r="BU31" s="131">
        <v>0</v>
      </c>
      <c r="BV31" s="131">
        <v>0</v>
      </c>
      <c r="BW31" s="131">
        <v>0</v>
      </c>
      <c r="BX31" s="131">
        <v>0</v>
      </c>
      <c r="BY31" s="131">
        <f t="shared" si="0"/>
        <v>12800000</v>
      </c>
      <c r="BZ31" s="131">
        <f t="shared" si="0"/>
        <v>12800000</v>
      </c>
      <c r="CA31" s="131">
        <v>0</v>
      </c>
      <c r="CB31" s="131">
        <v>0</v>
      </c>
      <c r="CC31" s="131">
        <v>7000000</v>
      </c>
      <c r="CD31" s="131">
        <v>0</v>
      </c>
      <c r="CE31" s="131">
        <v>2000000</v>
      </c>
      <c r="CF31" s="131">
        <v>0</v>
      </c>
      <c r="CG31" s="131">
        <v>0</v>
      </c>
      <c r="CH31" s="131">
        <v>0</v>
      </c>
      <c r="CI31" s="131">
        <v>0</v>
      </c>
      <c r="CJ31" s="131">
        <v>0</v>
      </c>
      <c r="CK31" s="131">
        <v>0</v>
      </c>
      <c r="CL31" s="131">
        <v>0</v>
      </c>
      <c r="CM31" s="131">
        <v>0</v>
      </c>
      <c r="CN31" s="131">
        <v>0</v>
      </c>
      <c r="CO31" s="131">
        <v>0</v>
      </c>
      <c r="CP31" s="131">
        <v>0</v>
      </c>
      <c r="CQ31" s="131">
        <f t="shared" si="1"/>
        <v>9000000</v>
      </c>
      <c r="CR31" s="131">
        <f t="shared" si="1"/>
        <v>0</v>
      </c>
      <c r="CS31" s="121"/>
      <c r="CT31" s="121"/>
      <c r="CU31" s="121"/>
      <c r="CV31" s="121"/>
      <c r="CW31" s="121"/>
      <c r="CX31" s="121"/>
      <c r="CY31" s="121"/>
      <c r="CZ31" s="121"/>
      <c r="DA31" s="121"/>
      <c r="DB31" s="121"/>
      <c r="DC31" s="121"/>
      <c r="DD31" s="121"/>
      <c r="DE31" s="121"/>
      <c r="DF31" s="121"/>
      <c r="DG31" s="28"/>
      <c r="DH31" s="28"/>
      <c r="DI31" s="28"/>
      <c r="DJ31" s="28"/>
      <c r="DK31" s="28"/>
      <c r="DL31" s="28"/>
      <c r="DM31" s="28"/>
      <c r="DN31" s="28"/>
    </row>
    <row r="32" spans="1:118" s="30" customFormat="1" ht="36">
      <c r="A32" s="391"/>
      <c r="B32" s="391"/>
      <c r="C32" s="391"/>
      <c r="D32" s="392"/>
      <c r="E32" s="391"/>
      <c r="F32" s="391"/>
      <c r="G32" s="391"/>
      <c r="H32" s="391"/>
      <c r="I32" s="391"/>
      <c r="J32" s="391"/>
      <c r="K32" s="391"/>
      <c r="L32" s="391"/>
      <c r="M32" s="391"/>
      <c r="N32" s="391"/>
      <c r="O32" s="391"/>
      <c r="P32" s="391"/>
      <c r="Q32" s="391"/>
      <c r="R32" s="391"/>
      <c r="S32" s="391"/>
      <c r="T32" s="391"/>
      <c r="U32" s="391"/>
      <c r="V32" s="391" t="s">
        <v>620</v>
      </c>
      <c r="W32" s="28" t="s">
        <v>621</v>
      </c>
      <c r="X32" s="28" t="s">
        <v>622</v>
      </c>
      <c r="Y32" s="28"/>
      <c r="Z32" s="28"/>
      <c r="AA32" s="28">
        <v>10</v>
      </c>
      <c r="AB32" s="28"/>
      <c r="AC32" s="28"/>
      <c r="AD32" s="28"/>
      <c r="AE32" s="28"/>
      <c r="AF32" s="28"/>
      <c r="AG32" s="28"/>
      <c r="AH32" s="28">
        <v>25</v>
      </c>
      <c r="AI32" s="28">
        <v>0</v>
      </c>
      <c r="AJ32" s="28">
        <v>15</v>
      </c>
      <c r="AK32" s="28">
        <v>10</v>
      </c>
      <c r="AL32" s="28">
        <v>0</v>
      </c>
      <c r="AM32" s="28">
        <v>25</v>
      </c>
      <c r="AN32" s="28">
        <v>25</v>
      </c>
      <c r="AO32" s="28"/>
      <c r="AP32" s="28"/>
      <c r="AQ32" s="28"/>
      <c r="AR32" s="28"/>
      <c r="AS32" s="28"/>
      <c r="AT32" s="28"/>
      <c r="AU32" s="28"/>
      <c r="AV32" s="28"/>
      <c r="AW32" s="28"/>
      <c r="AX32" s="28"/>
      <c r="AY32" s="28"/>
      <c r="AZ32" s="28"/>
      <c r="BA32" s="121"/>
      <c r="BB32" s="121"/>
      <c r="BC32" s="121"/>
      <c r="BD32" s="121"/>
      <c r="BE32" s="121"/>
      <c r="BF32" s="121"/>
      <c r="BG32" s="121"/>
      <c r="BH32" s="121"/>
      <c r="BI32" s="131">
        <v>12500000</v>
      </c>
      <c r="BJ32" s="131">
        <v>12500000</v>
      </c>
      <c r="BK32" s="131">
        <v>0</v>
      </c>
      <c r="BL32" s="131">
        <v>0</v>
      </c>
      <c r="BM32" s="131">
        <v>3000000</v>
      </c>
      <c r="BN32" s="131">
        <v>3000000</v>
      </c>
      <c r="BO32" s="131">
        <v>0</v>
      </c>
      <c r="BP32" s="131">
        <v>0</v>
      </c>
      <c r="BQ32" s="131">
        <v>0</v>
      </c>
      <c r="BR32" s="131">
        <v>0</v>
      </c>
      <c r="BS32" s="131">
        <v>0</v>
      </c>
      <c r="BT32" s="131">
        <v>0</v>
      </c>
      <c r="BU32" s="131">
        <v>0</v>
      </c>
      <c r="BV32" s="131">
        <v>0</v>
      </c>
      <c r="BW32" s="131">
        <v>0</v>
      </c>
      <c r="BX32" s="131">
        <v>0</v>
      </c>
      <c r="BY32" s="131">
        <f t="shared" si="0"/>
        <v>15500000</v>
      </c>
      <c r="BZ32" s="131">
        <f t="shared" si="0"/>
        <v>15500000</v>
      </c>
      <c r="CA32" s="131">
        <v>0</v>
      </c>
      <c r="CB32" s="131">
        <v>0</v>
      </c>
      <c r="CC32" s="131">
        <v>8529000</v>
      </c>
      <c r="CD32" s="131">
        <v>0</v>
      </c>
      <c r="CE32" s="131">
        <v>1500000</v>
      </c>
      <c r="CF32" s="131">
        <v>0</v>
      </c>
      <c r="CG32" s="131">
        <v>0</v>
      </c>
      <c r="CH32" s="131">
        <v>0</v>
      </c>
      <c r="CI32" s="131">
        <v>0</v>
      </c>
      <c r="CJ32" s="131">
        <v>0</v>
      </c>
      <c r="CK32" s="131">
        <v>0</v>
      </c>
      <c r="CL32" s="131">
        <v>0</v>
      </c>
      <c r="CM32" s="131">
        <v>0</v>
      </c>
      <c r="CN32" s="131">
        <v>0</v>
      </c>
      <c r="CO32" s="131">
        <v>0</v>
      </c>
      <c r="CP32" s="131">
        <v>0</v>
      </c>
      <c r="CQ32" s="131">
        <f t="shared" si="1"/>
        <v>10029000</v>
      </c>
      <c r="CR32" s="131">
        <f t="shared" si="1"/>
        <v>0</v>
      </c>
      <c r="CS32" s="121"/>
      <c r="CT32" s="121"/>
      <c r="CU32" s="121"/>
      <c r="CV32" s="121"/>
      <c r="CW32" s="121"/>
      <c r="CX32" s="121"/>
      <c r="CY32" s="121"/>
      <c r="CZ32" s="121"/>
      <c r="DA32" s="121"/>
      <c r="DB32" s="121"/>
      <c r="DC32" s="121"/>
      <c r="DD32" s="121"/>
      <c r="DE32" s="121"/>
      <c r="DF32" s="121"/>
      <c r="DG32" s="28"/>
      <c r="DH32" s="28"/>
      <c r="DI32" s="28"/>
      <c r="DJ32" s="28"/>
      <c r="DK32" s="28"/>
      <c r="DL32" s="28"/>
      <c r="DM32" s="28"/>
      <c r="DN32" s="28"/>
    </row>
    <row r="33" spans="1:118" s="30" customFormat="1" ht="48">
      <c r="A33" s="391"/>
      <c r="B33" s="391"/>
      <c r="C33" s="391"/>
      <c r="D33" s="392"/>
      <c r="E33" s="391"/>
      <c r="F33" s="391"/>
      <c r="G33" s="391"/>
      <c r="H33" s="391"/>
      <c r="I33" s="391"/>
      <c r="J33" s="391"/>
      <c r="K33" s="391"/>
      <c r="L33" s="391"/>
      <c r="M33" s="391"/>
      <c r="N33" s="391"/>
      <c r="O33" s="391"/>
      <c r="P33" s="391"/>
      <c r="Q33" s="391"/>
      <c r="R33" s="391"/>
      <c r="S33" s="391"/>
      <c r="T33" s="391"/>
      <c r="U33" s="391"/>
      <c r="V33" s="391"/>
      <c r="W33" s="28" t="s">
        <v>623</v>
      </c>
      <c r="X33" s="28" t="s">
        <v>624</v>
      </c>
      <c r="Y33" s="28"/>
      <c r="Z33" s="28"/>
      <c r="AA33" s="28">
        <v>5</v>
      </c>
      <c r="AB33" s="28"/>
      <c r="AC33" s="28"/>
      <c r="AD33" s="28"/>
      <c r="AE33" s="28"/>
      <c r="AF33" s="28"/>
      <c r="AG33" s="28"/>
      <c r="AH33" s="28">
        <v>25</v>
      </c>
      <c r="AI33" s="28">
        <v>8</v>
      </c>
      <c r="AJ33" s="28">
        <v>8</v>
      </c>
      <c r="AK33" s="28">
        <v>9</v>
      </c>
      <c r="AL33" s="28">
        <v>0</v>
      </c>
      <c r="AM33" s="28">
        <v>25</v>
      </c>
      <c r="AN33" s="28">
        <v>25</v>
      </c>
      <c r="AO33" s="28"/>
      <c r="AP33" s="28"/>
      <c r="AQ33" s="28"/>
      <c r="AR33" s="28"/>
      <c r="AS33" s="28"/>
      <c r="AT33" s="28"/>
      <c r="AU33" s="28"/>
      <c r="AV33" s="28"/>
      <c r="AW33" s="28"/>
      <c r="AX33" s="28"/>
      <c r="AY33" s="28"/>
      <c r="AZ33" s="28"/>
      <c r="BA33" s="121"/>
      <c r="BB33" s="121"/>
      <c r="BC33" s="121"/>
      <c r="BD33" s="121"/>
      <c r="BE33" s="121"/>
      <c r="BF33" s="121"/>
      <c r="BG33" s="121"/>
      <c r="BH33" s="121"/>
      <c r="BI33" s="131">
        <v>15000000</v>
      </c>
      <c r="BJ33" s="131">
        <v>15000000</v>
      </c>
      <c r="BK33" s="131">
        <v>0</v>
      </c>
      <c r="BL33" s="131">
        <v>0</v>
      </c>
      <c r="BM33" s="131">
        <v>3000000</v>
      </c>
      <c r="BN33" s="131">
        <v>3000000</v>
      </c>
      <c r="BO33" s="131">
        <v>0</v>
      </c>
      <c r="BP33" s="131">
        <v>0</v>
      </c>
      <c r="BQ33" s="131">
        <v>0</v>
      </c>
      <c r="BR33" s="131">
        <v>0</v>
      </c>
      <c r="BS33" s="131">
        <v>0</v>
      </c>
      <c r="BT33" s="131">
        <v>0</v>
      </c>
      <c r="BU33" s="131">
        <v>0</v>
      </c>
      <c r="BV33" s="131">
        <v>0</v>
      </c>
      <c r="BW33" s="131">
        <v>0</v>
      </c>
      <c r="BX33" s="131">
        <v>0</v>
      </c>
      <c r="BY33" s="131">
        <f t="shared" si="0"/>
        <v>18000000</v>
      </c>
      <c r="BZ33" s="131">
        <f t="shared" si="0"/>
        <v>18000000</v>
      </c>
      <c r="CA33" s="131">
        <v>0</v>
      </c>
      <c r="CB33" s="131">
        <v>0</v>
      </c>
      <c r="CC33" s="131">
        <v>12000000</v>
      </c>
      <c r="CD33" s="131">
        <v>0</v>
      </c>
      <c r="CE33" s="131">
        <v>2000000</v>
      </c>
      <c r="CF33" s="131">
        <v>0</v>
      </c>
      <c r="CG33" s="131">
        <v>0</v>
      </c>
      <c r="CH33" s="131">
        <v>0</v>
      </c>
      <c r="CI33" s="131">
        <v>0</v>
      </c>
      <c r="CJ33" s="131">
        <v>0</v>
      </c>
      <c r="CK33" s="131">
        <v>0</v>
      </c>
      <c r="CL33" s="131">
        <v>0</v>
      </c>
      <c r="CM33" s="131">
        <v>0</v>
      </c>
      <c r="CN33" s="131">
        <v>0</v>
      </c>
      <c r="CO33" s="131">
        <v>0</v>
      </c>
      <c r="CP33" s="131">
        <v>0</v>
      </c>
      <c r="CQ33" s="131">
        <f t="shared" si="1"/>
        <v>14000000</v>
      </c>
      <c r="CR33" s="131">
        <f t="shared" si="1"/>
        <v>0</v>
      </c>
      <c r="CS33" s="121"/>
      <c r="CT33" s="121"/>
      <c r="CU33" s="121"/>
      <c r="CV33" s="121"/>
      <c r="CW33" s="121"/>
      <c r="CX33" s="121"/>
      <c r="CY33" s="121"/>
      <c r="CZ33" s="121"/>
      <c r="DA33" s="121"/>
      <c r="DB33" s="121"/>
      <c r="DC33" s="121"/>
      <c r="DD33" s="121"/>
      <c r="DE33" s="121"/>
      <c r="DF33" s="121"/>
      <c r="DG33" s="28"/>
      <c r="DH33" s="28"/>
      <c r="DI33" s="28"/>
      <c r="DJ33" s="28"/>
      <c r="DK33" s="28"/>
      <c r="DL33" s="28"/>
      <c r="DM33" s="28"/>
      <c r="DN33" s="28"/>
    </row>
    <row r="34" spans="1:118" s="30" customFormat="1" ht="23.25" customHeight="1">
      <c r="A34" s="391" t="s">
        <v>625</v>
      </c>
      <c r="B34" s="391" t="s">
        <v>626</v>
      </c>
      <c r="C34" s="391"/>
      <c r="D34" s="391" t="s">
        <v>627</v>
      </c>
      <c r="E34" s="391" t="s">
        <v>628</v>
      </c>
      <c r="F34" s="391"/>
      <c r="G34" s="391"/>
      <c r="H34" s="391"/>
      <c r="I34" s="391"/>
      <c r="J34" s="391"/>
      <c r="K34" s="391"/>
      <c r="L34" s="391"/>
      <c r="M34" s="391"/>
      <c r="N34" s="391"/>
      <c r="O34" s="391"/>
      <c r="P34" s="391"/>
      <c r="Q34" s="391"/>
      <c r="R34" s="391"/>
      <c r="S34" s="391"/>
      <c r="T34" s="391"/>
      <c r="U34" s="391"/>
      <c r="V34" s="391" t="s">
        <v>629</v>
      </c>
      <c r="W34" s="28" t="s">
        <v>630</v>
      </c>
      <c r="X34" s="28" t="s">
        <v>631</v>
      </c>
      <c r="Y34" s="28"/>
      <c r="Z34" s="28">
        <v>0</v>
      </c>
      <c r="AA34" s="28">
        <v>1</v>
      </c>
      <c r="AB34" s="28"/>
      <c r="AC34" s="28"/>
      <c r="AD34" s="28"/>
      <c r="AE34" s="28"/>
      <c r="AF34" s="28"/>
      <c r="AG34" s="28"/>
      <c r="AH34" s="28">
        <v>50</v>
      </c>
      <c r="AI34" s="28">
        <v>25</v>
      </c>
      <c r="AJ34" s="28">
        <v>25</v>
      </c>
      <c r="AK34" s="28">
        <v>0</v>
      </c>
      <c r="AL34" s="28">
        <v>0</v>
      </c>
      <c r="AM34" s="28">
        <v>50</v>
      </c>
      <c r="AN34" s="28">
        <v>25</v>
      </c>
      <c r="AO34" s="28"/>
      <c r="AP34" s="28"/>
      <c r="AQ34" s="28"/>
      <c r="AR34" s="28"/>
      <c r="AS34" s="28"/>
      <c r="AT34" s="28"/>
      <c r="AU34" s="28"/>
      <c r="AV34" s="28"/>
      <c r="AW34" s="28"/>
      <c r="AX34" s="28"/>
      <c r="AY34" s="28"/>
      <c r="AZ34" s="28"/>
      <c r="BA34" s="121"/>
      <c r="BB34" s="121"/>
      <c r="BC34" s="121"/>
      <c r="BD34" s="121"/>
      <c r="BE34" s="121"/>
      <c r="BF34" s="121"/>
      <c r="BG34" s="121"/>
      <c r="BH34" s="121"/>
      <c r="BI34" s="131">
        <v>5090000</v>
      </c>
      <c r="BJ34" s="131">
        <v>5090000</v>
      </c>
      <c r="BK34" s="131">
        <v>0</v>
      </c>
      <c r="BL34" s="131">
        <v>0</v>
      </c>
      <c r="BM34" s="131">
        <v>0</v>
      </c>
      <c r="BN34" s="131">
        <v>0</v>
      </c>
      <c r="BO34" s="131">
        <v>0</v>
      </c>
      <c r="BP34" s="131">
        <v>0</v>
      </c>
      <c r="BQ34" s="131">
        <v>0</v>
      </c>
      <c r="BR34" s="131">
        <v>0</v>
      </c>
      <c r="BS34" s="131">
        <v>0</v>
      </c>
      <c r="BT34" s="131">
        <v>0</v>
      </c>
      <c r="BU34" s="131">
        <v>0</v>
      </c>
      <c r="BV34" s="131">
        <v>0</v>
      </c>
      <c r="BW34" s="131">
        <v>0</v>
      </c>
      <c r="BX34" s="131">
        <v>0</v>
      </c>
      <c r="BY34" s="131">
        <f t="shared" si="0"/>
        <v>5090000</v>
      </c>
      <c r="BZ34" s="131">
        <f t="shared" si="0"/>
        <v>5090000</v>
      </c>
      <c r="CA34" s="131">
        <v>3000000</v>
      </c>
      <c r="CB34" s="131">
        <v>0</v>
      </c>
      <c r="CC34" s="131">
        <v>0</v>
      </c>
      <c r="CD34" s="131">
        <v>0</v>
      </c>
      <c r="CE34" s="131">
        <v>0</v>
      </c>
      <c r="CF34" s="131">
        <v>0</v>
      </c>
      <c r="CG34" s="131">
        <v>0</v>
      </c>
      <c r="CH34" s="131">
        <v>0</v>
      </c>
      <c r="CI34" s="131">
        <v>0</v>
      </c>
      <c r="CJ34" s="131">
        <v>0</v>
      </c>
      <c r="CK34" s="131">
        <v>0</v>
      </c>
      <c r="CL34" s="131">
        <v>0</v>
      </c>
      <c r="CM34" s="131">
        <v>0</v>
      </c>
      <c r="CN34" s="131">
        <v>0</v>
      </c>
      <c r="CO34" s="131">
        <v>0</v>
      </c>
      <c r="CP34" s="131">
        <v>0</v>
      </c>
      <c r="CQ34" s="131">
        <f t="shared" si="1"/>
        <v>3000000</v>
      </c>
      <c r="CR34" s="131">
        <f t="shared" si="1"/>
        <v>0</v>
      </c>
      <c r="CS34" s="121"/>
      <c r="CT34" s="121"/>
      <c r="CU34" s="121"/>
      <c r="CV34" s="121"/>
      <c r="CW34" s="121"/>
      <c r="CX34" s="121"/>
      <c r="CY34" s="121"/>
      <c r="CZ34" s="121"/>
      <c r="DA34" s="121"/>
      <c r="DB34" s="121"/>
      <c r="DC34" s="121"/>
      <c r="DD34" s="121"/>
      <c r="DE34" s="121"/>
      <c r="DF34" s="121"/>
      <c r="DG34" s="28"/>
      <c r="DH34" s="28"/>
      <c r="DI34" s="28"/>
      <c r="DJ34" s="28"/>
      <c r="DK34" s="28"/>
      <c r="DL34" s="28"/>
      <c r="DM34" s="28"/>
      <c r="DN34" s="28"/>
    </row>
    <row r="35" spans="1:118" s="30" customFormat="1" ht="24">
      <c r="A35" s="391"/>
      <c r="B35" s="391"/>
      <c r="C35" s="391"/>
      <c r="D35" s="391"/>
      <c r="E35" s="391"/>
      <c r="F35" s="391"/>
      <c r="G35" s="391"/>
      <c r="H35" s="391"/>
      <c r="I35" s="391"/>
      <c r="J35" s="391"/>
      <c r="K35" s="391"/>
      <c r="L35" s="391"/>
      <c r="M35" s="391"/>
      <c r="N35" s="391"/>
      <c r="O35" s="391"/>
      <c r="P35" s="391"/>
      <c r="Q35" s="391"/>
      <c r="R35" s="391"/>
      <c r="S35" s="391"/>
      <c r="T35" s="391"/>
      <c r="U35" s="391"/>
      <c r="V35" s="391"/>
      <c r="W35" s="28" t="s">
        <v>632</v>
      </c>
      <c r="X35" s="28" t="s">
        <v>633</v>
      </c>
      <c r="Y35" s="28"/>
      <c r="Z35" s="28">
        <v>0</v>
      </c>
      <c r="AA35" s="28">
        <v>1</v>
      </c>
      <c r="AB35" s="28"/>
      <c r="AC35" s="28"/>
      <c r="AD35" s="28"/>
      <c r="AE35" s="28"/>
      <c r="AF35" s="28"/>
      <c r="AG35" s="28"/>
      <c r="AH35" s="28">
        <v>25</v>
      </c>
      <c r="AI35" s="28">
        <v>5</v>
      </c>
      <c r="AJ35" s="28">
        <v>5</v>
      </c>
      <c r="AK35" s="28">
        <v>5</v>
      </c>
      <c r="AL35" s="28">
        <v>0</v>
      </c>
      <c r="AM35" s="28">
        <v>15</v>
      </c>
      <c r="AN35" s="28">
        <v>25</v>
      </c>
      <c r="AO35" s="28"/>
      <c r="AP35" s="28"/>
      <c r="AQ35" s="28"/>
      <c r="AR35" s="28"/>
      <c r="AS35" s="28"/>
      <c r="AT35" s="28"/>
      <c r="AU35" s="28"/>
      <c r="AV35" s="28"/>
      <c r="AW35" s="28"/>
      <c r="AX35" s="28"/>
      <c r="AY35" s="28"/>
      <c r="AZ35" s="28"/>
      <c r="BA35" s="121"/>
      <c r="BB35" s="121"/>
      <c r="BC35" s="121"/>
      <c r="BD35" s="121"/>
      <c r="BE35" s="121"/>
      <c r="BF35" s="121"/>
      <c r="BG35" s="121"/>
      <c r="BH35" s="121"/>
      <c r="BI35" s="131">
        <v>3100000</v>
      </c>
      <c r="BJ35" s="131">
        <v>3100000</v>
      </c>
      <c r="BK35" s="131">
        <v>0</v>
      </c>
      <c r="BL35" s="131">
        <v>0</v>
      </c>
      <c r="BM35" s="131">
        <v>0</v>
      </c>
      <c r="BN35" s="131">
        <v>0</v>
      </c>
      <c r="BO35" s="131">
        <v>0</v>
      </c>
      <c r="BP35" s="131">
        <v>0</v>
      </c>
      <c r="BQ35" s="131">
        <v>0</v>
      </c>
      <c r="BR35" s="131">
        <v>0</v>
      </c>
      <c r="BS35" s="131">
        <v>0</v>
      </c>
      <c r="BT35" s="131">
        <v>0</v>
      </c>
      <c r="BU35" s="131">
        <v>0</v>
      </c>
      <c r="BV35" s="131">
        <v>0</v>
      </c>
      <c r="BW35" s="131">
        <v>0</v>
      </c>
      <c r="BX35" s="131">
        <v>0</v>
      </c>
      <c r="BY35" s="131">
        <f t="shared" si="0"/>
        <v>3100000</v>
      </c>
      <c r="BZ35" s="131">
        <f t="shared" si="0"/>
        <v>3100000</v>
      </c>
      <c r="CA35" s="131">
        <v>2100000</v>
      </c>
      <c r="CB35" s="131">
        <v>0</v>
      </c>
      <c r="CC35" s="131">
        <v>0</v>
      </c>
      <c r="CD35" s="131">
        <v>0</v>
      </c>
      <c r="CE35" s="131">
        <v>0</v>
      </c>
      <c r="CF35" s="131">
        <v>0</v>
      </c>
      <c r="CG35" s="131">
        <v>0</v>
      </c>
      <c r="CH35" s="131">
        <v>0</v>
      </c>
      <c r="CI35" s="131">
        <v>0</v>
      </c>
      <c r="CJ35" s="131">
        <v>0</v>
      </c>
      <c r="CK35" s="131">
        <v>0</v>
      </c>
      <c r="CL35" s="131">
        <v>0</v>
      </c>
      <c r="CM35" s="131">
        <v>0</v>
      </c>
      <c r="CN35" s="131">
        <v>0</v>
      </c>
      <c r="CO35" s="131">
        <v>0</v>
      </c>
      <c r="CP35" s="131">
        <v>0</v>
      </c>
      <c r="CQ35" s="131">
        <f t="shared" si="1"/>
        <v>2100000</v>
      </c>
      <c r="CR35" s="131">
        <f t="shared" si="1"/>
        <v>0</v>
      </c>
      <c r="CS35" s="121"/>
      <c r="CT35" s="121"/>
      <c r="CU35" s="121"/>
      <c r="CV35" s="121"/>
      <c r="CW35" s="121"/>
      <c r="CX35" s="121"/>
      <c r="CY35" s="121"/>
      <c r="CZ35" s="121"/>
      <c r="DA35" s="121"/>
      <c r="DB35" s="121"/>
      <c r="DC35" s="121"/>
      <c r="DD35" s="121"/>
      <c r="DE35" s="121"/>
      <c r="DF35" s="121"/>
      <c r="DG35" s="28"/>
      <c r="DH35" s="28"/>
      <c r="DI35" s="28"/>
      <c r="DJ35" s="28"/>
      <c r="DK35" s="28"/>
      <c r="DL35" s="28"/>
      <c r="DM35" s="28"/>
      <c r="DN35" s="28"/>
    </row>
    <row r="36" spans="1:118" s="30" customFormat="1" ht="24">
      <c r="A36" s="391"/>
      <c r="B36" s="391"/>
      <c r="C36" s="391"/>
      <c r="D36" s="391"/>
      <c r="E36" s="391"/>
      <c r="F36" s="391"/>
      <c r="G36" s="391"/>
      <c r="H36" s="391"/>
      <c r="I36" s="391"/>
      <c r="J36" s="391"/>
      <c r="K36" s="391"/>
      <c r="L36" s="391"/>
      <c r="M36" s="391"/>
      <c r="N36" s="391"/>
      <c r="O36" s="391"/>
      <c r="P36" s="391"/>
      <c r="Q36" s="391"/>
      <c r="R36" s="391"/>
      <c r="S36" s="391"/>
      <c r="T36" s="391"/>
      <c r="U36" s="391"/>
      <c r="V36" s="391"/>
      <c r="W36" s="28" t="s">
        <v>634</v>
      </c>
      <c r="X36" s="28" t="s">
        <v>635</v>
      </c>
      <c r="Y36" s="28"/>
      <c r="Z36" s="28">
        <v>0</v>
      </c>
      <c r="AA36" s="28">
        <v>4</v>
      </c>
      <c r="AB36" s="28"/>
      <c r="AC36" s="28"/>
      <c r="AD36" s="28"/>
      <c r="AE36" s="28"/>
      <c r="AF36" s="28"/>
      <c r="AG36" s="28"/>
      <c r="AH36" s="28">
        <v>50</v>
      </c>
      <c r="AI36" s="28">
        <v>25</v>
      </c>
      <c r="AJ36" s="28">
        <v>25</v>
      </c>
      <c r="AK36" s="28">
        <v>0</v>
      </c>
      <c r="AL36" s="28">
        <v>0</v>
      </c>
      <c r="AM36" s="28">
        <v>50</v>
      </c>
      <c r="AN36" s="28">
        <v>25</v>
      </c>
      <c r="AO36" s="28"/>
      <c r="AP36" s="28"/>
      <c r="AQ36" s="28"/>
      <c r="AR36" s="28"/>
      <c r="AS36" s="28"/>
      <c r="AT36" s="28"/>
      <c r="AU36" s="28"/>
      <c r="AV36" s="28"/>
      <c r="AW36" s="28"/>
      <c r="AX36" s="28"/>
      <c r="AY36" s="28"/>
      <c r="AZ36" s="28"/>
      <c r="BA36" s="121"/>
      <c r="BB36" s="121"/>
      <c r="BC36" s="121"/>
      <c r="BD36" s="121"/>
      <c r="BE36" s="121"/>
      <c r="BF36" s="121"/>
      <c r="BG36" s="121"/>
      <c r="BH36" s="121"/>
      <c r="BI36" s="131">
        <v>2200000</v>
      </c>
      <c r="BJ36" s="131">
        <v>2200000</v>
      </c>
      <c r="BK36" s="131">
        <v>0</v>
      </c>
      <c r="BL36" s="131">
        <v>0</v>
      </c>
      <c r="BM36" s="131">
        <v>0</v>
      </c>
      <c r="BN36" s="131">
        <v>0</v>
      </c>
      <c r="BO36" s="131">
        <v>0</v>
      </c>
      <c r="BP36" s="131">
        <v>0</v>
      </c>
      <c r="BQ36" s="131">
        <v>0</v>
      </c>
      <c r="BR36" s="131">
        <v>0</v>
      </c>
      <c r="BS36" s="131">
        <v>0</v>
      </c>
      <c r="BT36" s="131">
        <v>0</v>
      </c>
      <c r="BU36" s="131">
        <v>0</v>
      </c>
      <c r="BV36" s="131">
        <v>0</v>
      </c>
      <c r="BW36" s="131">
        <v>0</v>
      </c>
      <c r="BX36" s="131">
        <v>0</v>
      </c>
      <c r="BY36" s="131">
        <f t="shared" si="0"/>
        <v>2200000</v>
      </c>
      <c r="BZ36" s="131">
        <f t="shared" si="0"/>
        <v>2200000</v>
      </c>
      <c r="CA36" s="131">
        <v>4800000</v>
      </c>
      <c r="CB36" s="131">
        <v>0</v>
      </c>
      <c r="CC36" s="131">
        <v>0</v>
      </c>
      <c r="CD36" s="131">
        <v>0</v>
      </c>
      <c r="CE36" s="131">
        <v>0</v>
      </c>
      <c r="CF36" s="131">
        <v>0</v>
      </c>
      <c r="CG36" s="131">
        <v>0</v>
      </c>
      <c r="CH36" s="131">
        <v>0</v>
      </c>
      <c r="CI36" s="131">
        <v>0</v>
      </c>
      <c r="CJ36" s="131">
        <v>0</v>
      </c>
      <c r="CK36" s="131">
        <v>0</v>
      </c>
      <c r="CL36" s="131">
        <v>0</v>
      </c>
      <c r="CM36" s="131">
        <v>0</v>
      </c>
      <c r="CN36" s="131">
        <v>0</v>
      </c>
      <c r="CO36" s="131">
        <v>0</v>
      </c>
      <c r="CP36" s="131">
        <v>0</v>
      </c>
      <c r="CQ36" s="131">
        <f t="shared" si="1"/>
        <v>4800000</v>
      </c>
      <c r="CR36" s="131">
        <f t="shared" si="1"/>
        <v>0</v>
      </c>
      <c r="CS36" s="121"/>
      <c r="CT36" s="121"/>
      <c r="CU36" s="121"/>
      <c r="CV36" s="121"/>
      <c r="CW36" s="121"/>
      <c r="CX36" s="121"/>
      <c r="CY36" s="121"/>
      <c r="CZ36" s="121"/>
      <c r="DA36" s="121"/>
      <c r="DB36" s="121"/>
      <c r="DC36" s="121"/>
      <c r="DD36" s="121"/>
      <c r="DE36" s="121"/>
      <c r="DF36" s="121"/>
      <c r="DG36" s="28"/>
      <c r="DH36" s="28"/>
      <c r="DI36" s="28"/>
      <c r="DJ36" s="28"/>
      <c r="DK36" s="28"/>
      <c r="DL36" s="28"/>
      <c r="DM36" s="28"/>
      <c r="DN36" s="28"/>
    </row>
    <row r="37" spans="1:118" s="30" customFormat="1" ht="36">
      <c r="A37" s="391"/>
      <c r="B37" s="391"/>
      <c r="C37" s="391"/>
      <c r="D37" s="391"/>
      <c r="E37" s="391"/>
      <c r="F37" s="391"/>
      <c r="G37" s="391"/>
      <c r="H37" s="391"/>
      <c r="I37" s="391"/>
      <c r="J37" s="391"/>
      <c r="K37" s="391"/>
      <c r="L37" s="391"/>
      <c r="M37" s="391"/>
      <c r="N37" s="391"/>
      <c r="O37" s="391"/>
      <c r="P37" s="391"/>
      <c r="Q37" s="391"/>
      <c r="R37" s="391"/>
      <c r="S37" s="391"/>
      <c r="T37" s="391"/>
      <c r="U37" s="391"/>
      <c r="V37" s="391"/>
      <c r="W37" s="28" t="s">
        <v>636</v>
      </c>
      <c r="X37" s="28" t="s">
        <v>637</v>
      </c>
      <c r="Y37" s="28"/>
      <c r="Z37" s="28">
        <v>0</v>
      </c>
      <c r="AA37" s="28">
        <v>1</v>
      </c>
      <c r="AB37" s="28"/>
      <c r="AC37" s="28"/>
      <c r="AD37" s="28"/>
      <c r="AE37" s="28"/>
      <c r="AF37" s="28"/>
      <c r="AG37" s="28"/>
      <c r="AH37" s="28">
        <v>25</v>
      </c>
      <c r="AI37" s="28">
        <v>10</v>
      </c>
      <c r="AJ37" s="28">
        <v>0</v>
      </c>
      <c r="AK37" s="28">
        <v>5</v>
      </c>
      <c r="AL37" s="28">
        <v>0</v>
      </c>
      <c r="AM37" s="28">
        <v>15</v>
      </c>
      <c r="AN37" s="28">
        <v>25</v>
      </c>
      <c r="AO37" s="28"/>
      <c r="AP37" s="28"/>
      <c r="AQ37" s="28"/>
      <c r="AR37" s="28"/>
      <c r="AS37" s="28"/>
      <c r="AT37" s="28"/>
      <c r="AU37" s="28"/>
      <c r="AV37" s="28"/>
      <c r="AW37" s="28"/>
      <c r="AX37" s="28"/>
      <c r="AY37" s="28"/>
      <c r="AZ37" s="28"/>
      <c r="BA37" s="121"/>
      <c r="BB37" s="121"/>
      <c r="BC37" s="121"/>
      <c r="BD37" s="121"/>
      <c r="BE37" s="121"/>
      <c r="BF37" s="121"/>
      <c r="BG37" s="121"/>
      <c r="BH37" s="121"/>
      <c r="BI37" s="131">
        <v>3750000</v>
      </c>
      <c r="BJ37" s="131">
        <v>3750000</v>
      </c>
      <c r="BK37" s="131">
        <v>0</v>
      </c>
      <c r="BL37" s="131">
        <v>0</v>
      </c>
      <c r="BM37" s="131">
        <v>0</v>
      </c>
      <c r="BN37" s="131">
        <v>0</v>
      </c>
      <c r="BO37" s="131">
        <v>0</v>
      </c>
      <c r="BP37" s="131">
        <v>0</v>
      </c>
      <c r="BQ37" s="131">
        <v>0</v>
      </c>
      <c r="BR37" s="131">
        <v>0</v>
      </c>
      <c r="BS37" s="131">
        <v>0</v>
      </c>
      <c r="BT37" s="131">
        <v>0</v>
      </c>
      <c r="BU37" s="131">
        <v>0</v>
      </c>
      <c r="BV37" s="131">
        <v>0</v>
      </c>
      <c r="BW37" s="131">
        <v>0</v>
      </c>
      <c r="BX37" s="131">
        <v>0</v>
      </c>
      <c r="BY37" s="131">
        <f t="shared" si="0"/>
        <v>3750000</v>
      </c>
      <c r="BZ37" s="131">
        <f t="shared" si="0"/>
        <v>3750000</v>
      </c>
      <c r="CA37" s="131">
        <v>2000000</v>
      </c>
      <c r="CB37" s="131">
        <v>0</v>
      </c>
      <c r="CC37" s="131">
        <v>0</v>
      </c>
      <c r="CD37" s="131">
        <v>0</v>
      </c>
      <c r="CE37" s="131">
        <v>0</v>
      </c>
      <c r="CF37" s="131">
        <v>0</v>
      </c>
      <c r="CG37" s="131">
        <v>0</v>
      </c>
      <c r="CH37" s="131">
        <v>0</v>
      </c>
      <c r="CI37" s="131">
        <v>0</v>
      </c>
      <c r="CJ37" s="131">
        <v>0</v>
      </c>
      <c r="CK37" s="131">
        <v>0</v>
      </c>
      <c r="CL37" s="131">
        <v>0</v>
      </c>
      <c r="CM37" s="131">
        <v>0</v>
      </c>
      <c r="CN37" s="131">
        <v>0</v>
      </c>
      <c r="CO37" s="131">
        <v>0</v>
      </c>
      <c r="CP37" s="131">
        <v>0</v>
      </c>
      <c r="CQ37" s="131">
        <f t="shared" si="1"/>
        <v>2000000</v>
      </c>
      <c r="CR37" s="131">
        <f t="shared" si="1"/>
        <v>0</v>
      </c>
      <c r="CS37" s="121"/>
      <c r="CT37" s="121"/>
      <c r="CU37" s="121"/>
      <c r="CV37" s="121"/>
      <c r="CW37" s="121"/>
      <c r="CX37" s="121"/>
      <c r="CY37" s="121"/>
      <c r="CZ37" s="121"/>
      <c r="DA37" s="121"/>
      <c r="DB37" s="121"/>
      <c r="DC37" s="121"/>
      <c r="DD37" s="121"/>
      <c r="DE37" s="121"/>
      <c r="DF37" s="121"/>
      <c r="DG37" s="28"/>
      <c r="DH37" s="28"/>
      <c r="DI37" s="28"/>
      <c r="DJ37" s="28"/>
      <c r="DK37" s="28"/>
      <c r="DL37" s="28"/>
      <c r="DM37" s="28"/>
      <c r="DN37" s="28"/>
    </row>
    <row r="38" spans="1:118" s="30" customFormat="1" ht="36">
      <c r="A38" s="391"/>
      <c r="B38" s="391"/>
      <c r="C38" s="391"/>
      <c r="D38" s="391"/>
      <c r="E38" s="391"/>
      <c r="F38" s="391"/>
      <c r="G38" s="391"/>
      <c r="H38" s="391"/>
      <c r="I38" s="391"/>
      <c r="J38" s="391"/>
      <c r="K38" s="391"/>
      <c r="L38" s="391"/>
      <c r="M38" s="391"/>
      <c r="N38" s="391"/>
      <c r="O38" s="391"/>
      <c r="P38" s="391"/>
      <c r="Q38" s="391"/>
      <c r="R38" s="391"/>
      <c r="S38" s="391"/>
      <c r="T38" s="391"/>
      <c r="U38" s="391"/>
      <c r="V38" s="391"/>
      <c r="W38" s="28" t="s">
        <v>638</v>
      </c>
      <c r="X38" s="28" t="s">
        <v>639</v>
      </c>
      <c r="Y38" s="28"/>
      <c r="Z38" s="28">
        <v>0</v>
      </c>
      <c r="AA38" s="28">
        <v>1</v>
      </c>
      <c r="AB38" s="28"/>
      <c r="AC38" s="28"/>
      <c r="AD38" s="28"/>
      <c r="AE38" s="28"/>
      <c r="AF38" s="28"/>
      <c r="AG38" s="28"/>
      <c r="AH38" s="28">
        <v>25</v>
      </c>
      <c r="AI38" s="28">
        <v>0</v>
      </c>
      <c r="AJ38" s="28">
        <v>0</v>
      </c>
      <c r="AK38" s="28">
        <v>5</v>
      </c>
      <c r="AL38" s="28">
        <v>5</v>
      </c>
      <c r="AM38" s="28">
        <v>10</v>
      </c>
      <c r="AN38" s="28">
        <v>25</v>
      </c>
      <c r="AO38" s="28"/>
      <c r="AP38" s="28"/>
      <c r="AQ38" s="28"/>
      <c r="AR38" s="28"/>
      <c r="AS38" s="28"/>
      <c r="AT38" s="28"/>
      <c r="AU38" s="28"/>
      <c r="AV38" s="28"/>
      <c r="AW38" s="28"/>
      <c r="AX38" s="28"/>
      <c r="AY38" s="28"/>
      <c r="AZ38" s="28"/>
      <c r="BA38" s="121"/>
      <c r="BB38" s="121"/>
      <c r="BC38" s="121"/>
      <c r="BD38" s="121"/>
      <c r="BE38" s="121"/>
      <c r="BF38" s="121"/>
      <c r="BG38" s="121"/>
      <c r="BH38" s="121"/>
      <c r="BI38" s="131">
        <v>2200000</v>
      </c>
      <c r="BJ38" s="131">
        <v>2200000</v>
      </c>
      <c r="BK38" s="131">
        <v>0</v>
      </c>
      <c r="BL38" s="131">
        <v>0</v>
      </c>
      <c r="BM38" s="131">
        <v>0</v>
      </c>
      <c r="BN38" s="131">
        <v>0</v>
      </c>
      <c r="BO38" s="131">
        <v>0</v>
      </c>
      <c r="BP38" s="131">
        <v>0</v>
      </c>
      <c r="BQ38" s="131">
        <v>0</v>
      </c>
      <c r="BR38" s="131">
        <v>0</v>
      </c>
      <c r="BS38" s="131">
        <v>0</v>
      </c>
      <c r="BT38" s="131">
        <v>0</v>
      </c>
      <c r="BU38" s="131">
        <v>0</v>
      </c>
      <c r="BV38" s="131">
        <v>0</v>
      </c>
      <c r="BW38" s="131">
        <v>0</v>
      </c>
      <c r="BX38" s="131">
        <v>0</v>
      </c>
      <c r="BY38" s="131">
        <f t="shared" si="0"/>
        <v>2200000</v>
      </c>
      <c r="BZ38" s="131">
        <f t="shared" si="0"/>
        <v>2200000</v>
      </c>
      <c r="CA38" s="131">
        <v>2400000</v>
      </c>
      <c r="CB38" s="131">
        <v>0</v>
      </c>
      <c r="CC38" s="131">
        <v>0</v>
      </c>
      <c r="CD38" s="131">
        <v>0</v>
      </c>
      <c r="CE38" s="131">
        <v>0</v>
      </c>
      <c r="CF38" s="131">
        <v>0</v>
      </c>
      <c r="CG38" s="131">
        <v>0</v>
      </c>
      <c r="CH38" s="131">
        <v>0</v>
      </c>
      <c r="CI38" s="131">
        <v>0</v>
      </c>
      <c r="CJ38" s="131">
        <v>0</v>
      </c>
      <c r="CK38" s="131">
        <v>0</v>
      </c>
      <c r="CL38" s="131">
        <v>0</v>
      </c>
      <c r="CM38" s="131">
        <v>0</v>
      </c>
      <c r="CN38" s="131">
        <v>0</v>
      </c>
      <c r="CO38" s="131">
        <v>0</v>
      </c>
      <c r="CP38" s="131">
        <v>0</v>
      </c>
      <c r="CQ38" s="131">
        <f t="shared" si="1"/>
        <v>2400000</v>
      </c>
      <c r="CR38" s="131">
        <f t="shared" si="1"/>
        <v>0</v>
      </c>
      <c r="CS38" s="121"/>
      <c r="CT38" s="121"/>
      <c r="CU38" s="121"/>
      <c r="CV38" s="121"/>
      <c r="CW38" s="121"/>
      <c r="CX38" s="121"/>
      <c r="CY38" s="121"/>
      <c r="CZ38" s="121"/>
      <c r="DA38" s="121"/>
      <c r="DB38" s="121"/>
      <c r="DC38" s="121"/>
      <c r="DD38" s="121"/>
      <c r="DE38" s="121"/>
      <c r="DF38" s="121"/>
      <c r="DG38" s="28"/>
      <c r="DH38" s="28"/>
      <c r="DI38" s="28"/>
      <c r="DJ38" s="28"/>
      <c r="DK38" s="28"/>
      <c r="DL38" s="28"/>
      <c r="DM38" s="28"/>
      <c r="DN38" s="28"/>
    </row>
    <row r="39" spans="1:118" s="30" customFormat="1" ht="24">
      <c r="A39" s="391"/>
      <c r="B39" s="391"/>
      <c r="C39" s="391"/>
      <c r="D39" s="391"/>
      <c r="E39" s="391"/>
      <c r="F39" s="391"/>
      <c r="G39" s="391"/>
      <c r="H39" s="391"/>
      <c r="I39" s="391"/>
      <c r="J39" s="391"/>
      <c r="K39" s="391"/>
      <c r="L39" s="391"/>
      <c r="M39" s="391"/>
      <c r="N39" s="391"/>
      <c r="O39" s="391"/>
      <c r="P39" s="391"/>
      <c r="Q39" s="391"/>
      <c r="R39" s="391"/>
      <c r="S39" s="391"/>
      <c r="T39" s="391"/>
      <c r="U39" s="391"/>
      <c r="V39" s="391"/>
      <c r="W39" s="28" t="s">
        <v>640</v>
      </c>
      <c r="X39" s="28" t="s">
        <v>641</v>
      </c>
      <c r="Y39" s="28"/>
      <c r="Z39" s="28">
        <v>0</v>
      </c>
      <c r="AA39" s="28">
        <v>1</v>
      </c>
      <c r="AB39" s="28"/>
      <c r="AC39" s="28"/>
      <c r="AD39" s="28"/>
      <c r="AE39" s="28"/>
      <c r="AF39" s="28"/>
      <c r="AG39" s="28"/>
      <c r="AH39" s="28">
        <v>25</v>
      </c>
      <c r="AI39" s="28">
        <v>0</v>
      </c>
      <c r="AJ39" s="28">
        <v>0</v>
      </c>
      <c r="AK39" s="28">
        <v>0</v>
      </c>
      <c r="AL39" s="28">
        <v>0</v>
      </c>
      <c r="AM39" s="28">
        <v>0</v>
      </c>
      <c r="AN39" s="28">
        <v>25</v>
      </c>
      <c r="AO39" s="28"/>
      <c r="AP39" s="28"/>
      <c r="AQ39" s="28"/>
      <c r="AR39" s="28"/>
      <c r="AS39" s="28"/>
      <c r="AT39" s="28"/>
      <c r="AU39" s="28"/>
      <c r="AV39" s="28"/>
      <c r="AW39" s="28"/>
      <c r="AX39" s="28"/>
      <c r="AY39" s="28"/>
      <c r="AZ39" s="28"/>
      <c r="BA39" s="121"/>
      <c r="BB39" s="121"/>
      <c r="BC39" s="121"/>
      <c r="BD39" s="121"/>
      <c r="BE39" s="121"/>
      <c r="BF39" s="121"/>
      <c r="BG39" s="121"/>
      <c r="BH39" s="121"/>
      <c r="BI39" s="131">
        <v>0</v>
      </c>
      <c r="BJ39" s="131">
        <v>0</v>
      </c>
      <c r="BK39" s="131">
        <v>0</v>
      </c>
      <c r="BL39" s="131">
        <v>0</v>
      </c>
      <c r="BM39" s="131">
        <v>0</v>
      </c>
      <c r="BN39" s="131">
        <v>0</v>
      </c>
      <c r="BO39" s="131">
        <v>0</v>
      </c>
      <c r="BP39" s="131">
        <v>0</v>
      </c>
      <c r="BQ39" s="131">
        <v>0</v>
      </c>
      <c r="BR39" s="131">
        <v>0</v>
      </c>
      <c r="BS39" s="131">
        <v>0</v>
      </c>
      <c r="BT39" s="131">
        <v>0</v>
      </c>
      <c r="BU39" s="131">
        <v>0</v>
      </c>
      <c r="BV39" s="131">
        <v>0</v>
      </c>
      <c r="BW39" s="131">
        <v>0</v>
      </c>
      <c r="BX39" s="131">
        <v>0</v>
      </c>
      <c r="BY39" s="131">
        <f t="shared" si="0"/>
        <v>0</v>
      </c>
      <c r="BZ39" s="131">
        <f t="shared" si="0"/>
        <v>0</v>
      </c>
      <c r="CA39" s="131">
        <v>3600000</v>
      </c>
      <c r="CB39" s="131">
        <v>0</v>
      </c>
      <c r="CC39" s="131">
        <v>0</v>
      </c>
      <c r="CD39" s="131">
        <v>0</v>
      </c>
      <c r="CE39" s="131">
        <v>0</v>
      </c>
      <c r="CF39" s="131">
        <v>0</v>
      </c>
      <c r="CG39" s="131">
        <v>0</v>
      </c>
      <c r="CH39" s="131">
        <v>0</v>
      </c>
      <c r="CI39" s="131">
        <v>0</v>
      </c>
      <c r="CJ39" s="131">
        <v>0</v>
      </c>
      <c r="CK39" s="131">
        <v>0</v>
      </c>
      <c r="CL39" s="131">
        <v>0</v>
      </c>
      <c r="CM39" s="131">
        <v>0</v>
      </c>
      <c r="CN39" s="131">
        <v>0</v>
      </c>
      <c r="CO39" s="131">
        <v>0</v>
      </c>
      <c r="CP39" s="131">
        <v>0</v>
      </c>
      <c r="CQ39" s="131">
        <f t="shared" si="1"/>
        <v>3600000</v>
      </c>
      <c r="CR39" s="131">
        <f t="shared" si="1"/>
        <v>0</v>
      </c>
      <c r="CS39" s="121"/>
      <c r="CT39" s="121"/>
      <c r="CU39" s="121"/>
      <c r="CV39" s="121"/>
      <c r="CW39" s="121"/>
      <c r="CX39" s="121"/>
      <c r="CY39" s="121"/>
      <c r="CZ39" s="121"/>
      <c r="DA39" s="121"/>
      <c r="DB39" s="121"/>
      <c r="DC39" s="121"/>
      <c r="DD39" s="121"/>
      <c r="DE39" s="121"/>
      <c r="DF39" s="121"/>
      <c r="DG39" s="28"/>
      <c r="DH39" s="28"/>
      <c r="DI39" s="28"/>
      <c r="DJ39" s="28"/>
      <c r="DK39" s="28"/>
      <c r="DL39" s="28"/>
      <c r="DM39" s="28"/>
      <c r="DN39" s="28"/>
    </row>
    <row r="40" spans="1:118" s="30" customFormat="1" ht="24">
      <c r="A40" s="391"/>
      <c r="B40" s="391"/>
      <c r="C40" s="391"/>
      <c r="D40" s="391"/>
      <c r="E40" s="391"/>
      <c r="F40" s="391"/>
      <c r="G40" s="391"/>
      <c r="H40" s="391"/>
      <c r="I40" s="391"/>
      <c r="J40" s="391"/>
      <c r="K40" s="391"/>
      <c r="L40" s="391"/>
      <c r="M40" s="391"/>
      <c r="N40" s="391"/>
      <c r="O40" s="391"/>
      <c r="P40" s="391"/>
      <c r="Q40" s="391"/>
      <c r="R40" s="391"/>
      <c r="S40" s="391"/>
      <c r="T40" s="391"/>
      <c r="U40" s="391"/>
      <c r="V40" s="391"/>
      <c r="W40" s="28" t="s">
        <v>642</v>
      </c>
      <c r="X40" s="28" t="s">
        <v>643</v>
      </c>
      <c r="Y40" s="28"/>
      <c r="Z40" s="28">
        <v>0</v>
      </c>
      <c r="AA40" s="28">
        <v>1</v>
      </c>
      <c r="AB40" s="28"/>
      <c r="AC40" s="28"/>
      <c r="AD40" s="28"/>
      <c r="AE40" s="28"/>
      <c r="AF40" s="28"/>
      <c r="AG40" s="28"/>
      <c r="AH40" s="28">
        <v>25</v>
      </c>
      <c r="AI40" s="28">
        <v>0</v>
      </c>
      <c r="AJ40" s="28">
        <v>5</v>
      </c>
      <c r="AK40" s="28">
        <v>5</v>
      </c>
      <c r="AL40" s="28">
        <v>5</v>
      </c>
      <c r="AM40" s="28">
        <v>15</v>
      </c>
      <c r="AN40" s="28">
        <v>25</v>
      </c>
      <c r="AO40" s="28"/>
      <c r="AP40" s="28"/>
      <c r="AQ40" s="28"/>
      <c r="AR40" s="28"/>
      <c r="AS40" s="28"/>
      <c r="AT40" s="28"/>
      <c r="AU40" s="28"/>
      <c r="AV40" s="28"/>
      <c r="AW40" s="28"/>
      <c r="AX40" s="28"/>
      <c r="AY40" s="28"/>
      <c r="AZ40" s="28"/>
      <c r="BA40" s="121"/>
      <c r="BB40" s="121"/>
      <c r="BC40" s="121"/>
      <c r="BD40" s="121"/>
      <c r="BE40" s="121"/>
      <c r="BF40" s="121"/>
      <c r="BG40" s="121"/>
      <c r="BH40" s="121"/>
      <c r="BI40" s="131">
        <v>5400000</v>
      </c>
      <c r="BJ40" s="131">
        <v>5400000</v>
      </c>
      <c r="BK40" s="131">
        <v>0</v>
      </c>
      <c r="BL40" s="131">
        <v>0</v>
      </c>
      <c r="BM40" s="131">
        <v>0</v>
      </c>
      <c r="BN40" s="131">
        <v>0</v>
      </c>
      <c r="BO40" s="131">
        <v>0</v>
      </c>
      <c r="BP40" s="131">
        <v>0</v>
      </c>
      <c r="BQ40" s="131">
        <v>0</v>
      </c>
      <c r="BR40" s="131">
        <v>0</v>
      </c>
      <c r="BS40" s="131">
        <v>0</v>
      </c>
      <c r="BT40" s="131">
        <v>0</v>
      </c>
      <c r="BU40" s="131">
        <v>0</v>
      </c>
      <c r="BV40" s="131">
        <v>0</v>
      </c>
      <c r="BW40" s="131">
        <v>0</v>
      </c>
      <c r="BX40" s="131">
        <v>0</v>
      </c>
      <c r="BY40" s="131">
        <f t="shared" si="0"/>
        <v>5400000</v>
      </c>
      <c r="BZ40" s="131">
        <f t="shared" si="0"/>
        <v>5400000</v>
      </c>
      <c r="CA40" s="131">
        <v>4100000</v>
      </c>
      <c r="CB40" s="131">
        <v>0</v>
      </c>
      <c r="CC40" s="131">
        <v>0</v>
      </c>
      <c r="CD40" s="131">
        <v>0</v>
      </c>
      <c r="CE40" s="131">
        <v>0</v>
      </c>
      <c r="CF40" s="131">
        <v>0</v>
      </c>
      <c r="CG40" s="131">
        <v>0</v>
      </c>
      <c r="CH40" s="131">
        <v>0</v>
      </c>
      <c r="CI40" s="131">
        <v>0</v>
      </c>
      <c r="CJ40" s="131">
        <v>0</v>
      </c>
      <c r="CK40" s="131">
        <v>0</v>
      </c>
      <c r="CL40" s="131">
        <v>0</v>
      </c>
      <c r="CM40" s="131">
        <v>0</v>
      </c>
      <c r="CN40" s="131">
        <v>0</v>
      </c>
      <c r="CO40" s="131">
        <v>0</v>
      </c>
      <c r="CP40" s="131">
        <v>0</v>
      </c>
      <c r="CQ40" s="131">
        <f t="shared" si="1"/>
        <v>4100000</v>
      </c>
      <c r="CR40" s="131">
        <f t="shared" si="1"/>
        <v>0</v>
      </c>
      <c r="CS40" s="121"/>
      <c r="CT40" s="121"/>
      <c r="CU40" s="121"/>
      <c r="CV40" s="121"/>
      <c r="CW40" s="121"/>
      <c r="CX40" s="121"/>
      <c r="CY40" s="121"/>
      <c r="CZ40" s="121"/>
      <c r="DA40" s="121"/>
      <c r="DB40" s="121"/>
      <c r="DC40" s="121"/>
      <c r="DD40" s="121"/>
      <c r="DE40" s="121"/>
      <c r="DF40" s="121"/>
      <c r="DG40" s="28"/>
      <c r="DH40" s="28"/>
      <c r="DI40" s="28"/>
      <c r="DJ40" s="28"/>
      <c r="DK40" s="28"/>
      <c r="DL40" s="28"/>
      <c r="DM40" s="28"/>
      <c r="DN40" s="28"/>
    </row>
    <row r="41" spans="1:118" s="30" customFormat="1" ht="36">
      <c r="A41" s="391"/>
      <c r="B41" s="391"/>
      <c r="C41" s="391"/>
      <c r="D41" s="391"/>
      <c r="E41" s="391"/>
      <c r="F41" s="391"/>
      <c r="G41" s="391"/>
      <c r="H41" s="391"/>
      <c r="I41" s="391"/>
      <c r="J41" s="391"/>
      <c r="K41" s="391"/>
      <c r="L41" s="391"/>
      <c r="M41" s="391"/>
      <c r="N41" s="391"/>
      <c r="O41" s="391"/>
      <c r="P41" s="391"/>
      <c r="Q41" s="391"/>
      <c r="R41" s="391"/>
      <c r="S41" s="391"/>
      <c r="T41" s="391"/>
      <c r="U41" s="391"/>
      <c r="V41" s="391"/>
      <c r="W41" s="28" t="s">
        <v>644</v>
      </c>
      <c r="X41" s="28" t="s">
        <v>645</v>
      </c>
      <c r="Y41" s="28"/>
      <c r="Z41" s="28">
        <v>0</v>
      </c>
      <c r="AA41" s="28">
        <v>4</v>
      </c>
      <c r="AB41" s="28"/>
      <c r="AC41" s="28"/>
      <c r="AD41" s="28"/>
      <c r="AE41" s="28"/>
      <c r="AF41" s="28"/>
      <c r="AG41" s="28"/>
      <c r="AH41" s="28">
        <v>25</v>
      </c>
      <c r="AI41" s="28">
        <v>0</v>
      </c>
      <c r="AJ41" s="28">
        <v>0</v>
      </c>
      <c r="AK41" s="28">
        <v>0</v>
      </c>
      <c r="AL41" s="28">
        <v>0</v>
      </c>
      <c r="AM41" s="28">
        <v>0</v>
      </c>
      <c r="AN41" s="28">
        <v>25</v>
      </c>
      <c r="AO41" s="28"/>
      <c r="AP41" s="28"/>
      <c r="AQ41" s="28"/>
      <c r="AR41" s="28"/>
      <c r="AS41" s="28"/>
      <c r="AT41" s="28"/>
      <c r="AU41" s="28"/>
      <c r="AV41" s="28"/>
      <c r="AW41" s="28"/>
      <c r="AX41" s="28"/>
      <c r="AY41" s="28"/>
      <c r="AZ41" s="28"/>
      <c r="BA41" s="121"/>
      <c r="BB41" s="121"/>
      <c r="BC41" s="121"/>
      <c r="BD41" s="121"/>
      <c r="BE41" s="121"/>
      <c r="BF41" s="121"/>
      <c r="BG41" s="121"/>
      <c r="BH41" s="121"/>
      <c r="BI41" s="131">
        <v>0</v>
      </c>
      <c r="BJ41" s="131">
        <v>0</v>
      </c>
      <c r="BK41" s="131">
        <v>0</v>
      </c>
      <c r="BL41" s="131">
        <v>0</v>
      </c>
      <c r="BM41" s="131">
        <v>0</v>
      </c>
      <c r="BN41" s="131">
        <v>0</v>
      </c>
      <c r="BO41" s="131">
        <v>0</v>
      </c>
      <c r="BP41" s="131">
        <v>0</v>
      </c>
      <c r="BQ41" s="131">
        <v>0</v>
      </c>
      <c r="BR41" s="131">
        <v>0</v>
      </c>
      <c r="BS41" s="131">
        <v>0</v>
      </c>
      <c r="BT41" s="131">
        <v>0</v>
      </c>
      <c r="BU41" s="131">
        <v>0</v>
      </c>
      <c r="BV41" s="131">
        <v>0</v>
      </c>
      <c r="BW41" s="131">
        <v>0</v>
      </c>
      <c r="BX41" s="131">
        <v>0</v>
      </c>
      <c r="BY41" s="131">
        <f t="shared" si="0"/>
        <v>0</v>
      </c>
      <c r="BZ41" s="131">
        <f t="shared" si="0"/>
        <v>0</v>
      </c>
      <c r="CA41" s="131">
        <v>3300000</v>
      </c>
      <c r="CB41" s="131">
        <v>0</v>
      </c>
      <c r="CC41" s="131">
        <v>0</v>
      </c>
      <c r="CD41" s="131">
        <v>0</v>
      </c>
      <c r="CE41" s="131">
        <v>0</v>
      </c>
      <c r="CF41" s="131">
        <v>0</v>
      </c>
      <c r="CG41" s="131">
        <v>0</v>
      </c>
      <c r="CH41" s="131">
        <v>0</v>
      </c>
      <c r="CI41" s="131">
        <v>0</v>
      </c>
      <c r="CJ41" s="131">
        <v>0</v>
      </c>
      <c r="CK41" s="131">
        <v>0</v>
      </c>
      <c r="CL41" s="131">
        <v>0</v>
      </c>
      <c r="CM41" s="131">
        <v>0</v>
      </c>
      <c r="CN41" s="131">
        <v>0</v>
      </c>
      <c r="CO41" s="131">
        <v>0</v>
      </c>
      <c r="CP41" s="131">
        <v>0</v>
      </c>
      <c r="CQ41" s="131">
        <f t="shared" si="1"/>
        <v>3300000</v>
      </c>
      <c r="CR41" s="131">
        <f t="shared" si="1"/>
        <v>0</v>
      </c>
      <c r="CS41" s="121"/>
      <c r="CT41" s="121"/>
      <c r="CU41" s="121"/>
      <c r="CV41" s="121"/>
      <c r="CW41" s="121"/>
      <c r="CX41" s="121"/>
      <c r="CY41" s="121"/>
      <c r="CZ41" s="121"/>
      <c r="DA41" s="121"/>
      <c r="DB41" s="121"/>
      <c r="DC41" s="121"/>
      <c r="DD41" s="121"/>
      <c r="DE41" s="121"/>
      <c r="DF41" s="121"/>
      <c r="DG41" s="28"/>
      <c r="DH41" s="28"/>
      <c r="DI41" s="28"/>
      <c r="DJ41" s="28"/>
      <c r="DK41" s="28"/>
      <c r="DL41" s="28"/>
      <c r="DM41" s="28"/>
      <c r="DN41" s="28"/>
    </row>
    <row r="42" spans="1:118" s="30" customFormat="1" ht="36">
      <c r="A42" s="391"/>
      <c r="B42" s="391"/>
      <c r="C42" s="391"/>
      <c r="D42" s="391"/>
      <c r="E42" s="391"/>
      <c r="F42" s="391"/>
      <c r="G42" s="391"/>
      <c r="H42" s="391"/>
      <c r="I42" s="391"/>
      <c r="J42" s="391"/>
      <c r="K42" s="391"/>
      <c r="L42" s="391"/>
      <c r="M42" s="391"/>
      <c r="N42" s="391"/>
      <c r="O42" s="391"/>
      <c r="P42" s="391"/>
      <c r="Q42" s="391"/>
      <c r="R42" s="391"/>
      <c r="S42" s="391"/>
      <c r="T42" s="391"/>
      <c r="U42" s="391"/>
      <c r="V42" s="28" t="s">
        <v>646</v>
      </c>
      <c r="W42" s="28" t="s">
        <v>647</v>
      </c>
      <c r="X42" s="28" t="s">
        <v>648</v>
      </c>
      <c r="Y42" s="28"/>
      <c r="Z42" s="28">
        <v>0</v>
      </c>
      <c r="AA42" s="28">
        <v>2</v>
      </c>
      <c r="AB42" s="28"/>
      <c r="AC42" s="28"/>
      <c r="AD42" s="28"/>
      <c r="AE42" s="28"/>
      <c r="AF42" s="28"/>
      <c r="AG42" s="28"/>
      <c r="AH42" s="28">
        <v>25</v>
      </c>
      <c r="AI42" s="28">
        <v>0</v>
      </c>
      <c r="AJ42" s="28">
        <v>10</v>
      </c>
      <c r="AK42" s="28">
        <v>5</v>
      </c>
      <c r="AL42" s="28">
        <v>0</v>
      </c>
      <c r="AM42" s="28">
        <v>15</v>
      </c>
      <c r="AN42" s="28">
        <v>25</v>
      </c>
      <c r="AO42" s="28"/>
      <c r="AP42" s="28"/>
      <c r="AQ42" s="28"/>
      <c r="AR42" s="28"/>
      <c r="AS42" s="28"/>
      <c r="AT42" s="28"/>
      <c r="AU42" s="28"/>
      <c r="AV42" s="28"/>
      <c r="AW42" s="28"/>
      <c r="AX42" s="28"/>
      <c r="AY42" s="28"/>
      <c r="AZ42" s="28"/>
      <c r="BA42" s="121"/>
      <c r="BB42" s="121"/>
      <c r="BC42" s="121"/>
      <c r="BD42" s="121"/>
      <c r="BE42" s="121"/>
      <c r="BF42" s="121"/>
      <c r="BG42" s="121"/>
      <c r="BH42" s="121"/>
      <c r="BI42" s="131">
        <v>6800000</v>
      </c>
      <c r="BJ42" s="131">
        <v>6800000</v>
      </c>
      <c r="BK42" s="131">
        <v>0</v>
      </c>
      <c r="BL42" s="131">
        <v>0</v>
      </c>
      <c r="BM42" s="131">
        <v>0</v>
      </c>
      <c r="BN42" s="131">
        <v>0</v>
      </c>
      <c r="BO42" s="131">
        <v>0</v>
      </c>
      <c r="BP42" s="131">
        <v>0</v>
      </c>
      <c r="BQ42" s="131">
        <v>0</v>
      </c>
      <c r="BR42" s="131">
        <v>0</v>
      </c>
      <c r="BS42" s="131">
        <v>0</v>
      </c>
      <c r="BT42" s="131">
        <v>0</v>
      </c>
      <c r="BU42" s="131">
        <v>0</v>
      </c>
      <c r="BV42" s="131">
        <v>0</v>
      </c>
      <c r="BW42" s="131">
        <v>0</v>
      </c>
      <c r="BX42" s="131">
        <v>0</v>
      </c>
      <c r="BY42" s="131">
        <f t="shared" si="0"/>
        <v>6800000</v>
      </c>
      <c r="BZ42" s="131">
        <f t="shared" si="0"/>
        <v>6800000</v>
      </c>
      <c r="CA42" s="131">
        <v>3000000</v>
      </c>
      <c r="CB42" s="131">
        <v>0</v>
      </c>
      <c r="CC42" s="131">
        <v>0</v>
      </c>
      <c r="CD42" s="131">
        <v>0</v>
      </c>
      <c r="CE42" s="131">
        <v>0</v>
      </c>
      <c r="CF42" s="131">
        <v>0</v>
      </c>
      <c r="CG42" s="131">
        <v>0</v>
      </c>
      <c r="CH42" s="131">
        <v>0</v>
      </c>
      <c r="CI42" s="131">
        <v>0</v>
      </c>
      <c r="CJ42" s="131">
        <v>0</v>
      </c>
      <c r="CK42" s="131">
        <v>0</v>
      </c>
      <c r="CL42" s="131">
        <v>0</v>
      </c>
      <c r="CM42" s="131">
        <v>0</v>
      </c>
      <c r="CN42" s="131">
        <v>0</v>
      </c>
      <c r="CO42" s="131">
        <v>0</v>
      </c>
      <c r="CP42" s="131">
        <v>0</v>
      </c>
      <c r="CQ42" s="131">
        <f t="shared" si="1"/>
        <v>3000000</v>
      </c>
      <c r="CR42" s="131">
        <f t="shared" si="1"/>
        <v>0</v>
      </c>
      <c r="CS42" s="121"/>
      <c r="CT42" s="121"/>
      <c r="CU42" s="121"/>
      <c r="CV42" s="121"/>
      <c r="CW42" s="121"/>
      <c r="CX42" s="121"/>
      <c r="CY42" s="121"/>
      <c r="CZ42" s="121"/>
      <c r="DA42" s="121"/>
      <c r="DB42" s="121"/>
      <c r="DC42" s="121"/>
      <c r="DD42" s="121"/>
      <c r="DE42" s="121"/>
      <c r="DF42" s="121"/>
      <c r="DG42" s="28"/>
      <c r="DH42" s="28"/>
      <c r="DI42" s="28"/>
      <c r="DJ42" s="28"/>
      <c r="DK42" s="28"/>
      <c r="DL42" s="28"/>
      <c r="DM42" s="28"/>
      <c r="DN42" s="28"/>
    </row>
    <row r="43" spans="1:118" s="30" customFormat="1" ht="60">
      <c r="A43" s="391"/>
      <c r="B43" s="391"/>
      <c r="C43" s="391"/>
      <c r="D43" s="391"/>
      <c r="E43" s="391"/>
      <c r="F43" s="391"/>
      <c r="G43" s="391"/>
      <c r="H43" s="391"/>
      <c r="I43" s="391"/>
      <c r="J43" s="391"/>
      <c r="K43" s="391"/>
      <c r="L43" s="391"/>
      <c r="M43" s="391"/>
      <c r="N43" s="391"/>
      <c r="O43" s="391"/>
      <c r="P43" s="391"/>
      <c r="Q43" s="391"/>
      <c r="R43" s="391"/>
      <c r="S43" s="391"/>
      <c r="T43" s="391"/>
      <c r="U43" s="391"/>
      <c r="V43" s="28" t="s">
        <v>649</v>
      </c>
      <c r="W43" s="28" t="s">
        <v>650</v>
      </c>
      <c r="X43" s="28" t="s">
        <v>651</v>
      </c>
      <c r="Y43" s="28"/>
      <c r="Z43" s="28"/>
      <c r="AA43" s="28">
        <v>1</v>
      </c>
      <c r="AB43" s="28"/>
      <c r="AC43" s="28"/>
      <c r="AD43" s="28"/>
      <c r="AE43" s="28"/>
      <c r="AF43" s="28"/>
      <c r="AG43" s="28"/>
      <c r="AH43" s="28">
        <v>25</v>
      </c>
      <c r="AI43" s="28">
        <v>0</v>
      </c>
      <c r="AJ43" s="28">
        <v>10</v>
      </c>
      <c r="AK43" s="28">
        <v>0</v>
      </c>
      <c r="AL43" s="28">
        <v>0</v>
      </c>
      <c r="AM43" s="28">
        <v>10</v>
      </c>
      <c r="AN43" s="28">
        <v>25</v>
      </c>
      <c r="AO43" s="28"/>
      <c r="AP43" s="28"/>
      <c r="AQ43" s="28"/>
      <c r="AR43" s="28"/>
      <c r="AS43" s="28"/>
      <c r="AT43" s="28"/>
      <c r="AU43" s="28"/>
      <c r="AV43" s="28"/>
      <c r="AW43" s="28"/>
      <c r="AX43" s="28"/>
      <c r="AY43" s="28"/>
      <c r="AZ43" s="28"/>
      <c r="BA43" s="121"/>
      <c r="BB43" s="121"/>
      <c r="BC43" s="121"/>
      <c r="BD43" s="121"/>
      <c r="BE43" s="121"/>
      <c r="BF43" s="121"/>
      <c r="BG43" s="121"/>
      <c r="BH43" s="121"/>
      <c r="BI43" s="131">
        <v>34000000</v>
      </c>
      <c r="BJ43" s="131">
        <v>34000000</v>
      </c>
      <c r="BK43" s="131">
        <v>0</v>
      </c>
      <c r="BL43" s="131">
        <v>0</v>
      </c>
      <c r="BM43" s="131">
        <v>0</v>
      </c>
      <c r="BN43" s="131">
        <v>0</v>
      </c>
      <c r="BO43" s="131">
        <v>0</v>
      </c>
      <c r="BP43" s="131">
        <v>0</v>
      </c>
      <c r="BQ43" s="131">
        <v>0</v>
      </c>
      <c r="BR43" s="131">
        <v>0</v>
      </c>
      <c r="BS43" s="131">
        <v>0</v>
      </c>
      <c r="BT43" s="131">
        <v>0</v>
      </c>
      <c r="BU43" s="131">
        <v>0</v>
      </c>
      <c r="BV43" s="131">
        <v>0</v>
      </c>
      <c r="BW43" s="131">
        <v>0</v>
      </c>
      <c r="BX43" s="131">
        <v>0</v>
      </c>
      <c r="BY43" s="131">
        <f t="shared" si="0"/>
        <v>34000000</v>
      </c>
      <c r="BZ43" s="131">
        <f t="shared" si="0"/>
        <v>34000000</v>
      </c>
      <c r="CA43" s="131">
        <v>2100000</v>
      </c>
      <c r="CB43" s="131">
        <v>0</v>
      </c>
      <c r="CC43" s="131">
        <v>0</v>
      </c>
      <c r="CD43" s="131">
        <v>0</v>
      </c>
      <c r="CE43" s="131">
        <v>0</v>
      </c>
      <c r="CF43" s="131">
        <v>0</v>
      </c>
      <c r="CG43" s="131">
        <v>0</v>
      </c>
      <c r="CH43" s="131">
        <v>0</v>
      </c>
      <c r="CI43" s="131">
        <v>0</v>
      </c>
      <c r="CJ43" s="131">
        <v>0</v>
      </c>
      <c r="CK43" s="131">
        <v>0</v>
      </c>
      <c r="CL43" s="131">
        <v>0</v>
      </c>
      <c r="CM43" s="131">
        <v>0</v>
      </c>
      <c r="CN43" s="131">
        <v>0</v>
      </c>
      <c r="CO43" s="131">
        <v>0</v>
      </c>
      <c r="CP43" s="131">
        <v>0</v>
      </c>
      <c r="CQ43" s="131">
        <f t="shared" si="1"/>
        <v>2100000</v>
      </c>
      <c r="CR43" s="131">
        <f t="shared" si="1"/>
        <v>0</v>
      </c>
      <c r="CS43" s="121"/>
      <c r="CT43" s="121"/>
      <c r="CU43" s="121"/>
      <c r="CV43" s="121"/>
      <c r="CW43" s="121"/>
      <c r="CX43" s="121"/>
      <c r="CY43" s="121"/>
      <c r="CZ43" s="121"/>
      <c r="DA43" s="121"/>
      <c r="DB43" s="121"/>
      <c r="DC43" s="121"/>
      <c r="DD43" s="121"/>
      <c r="DE43" s="121"/>
      <c r="DF43" s="121"/>
      <c r="DG43" s="28"/>
      <c r="DH43" s="28"/>
      <c r="DI43" s="28"/>
      <c r="DJ43" s="28"/>
      <c r="DK43" s="28"/>
      <c r="DL43" s="28"/>
      <c r="DM43" s="28"/>
      <c r="DN43" s="28"/>
    </row>
    <row r="44" spans="1:118" s="30" customFormat="1" ht="36">
      <c r="A44" s="391"/>
      <c r="B44" s="391"/>
      <c r="C44" s="391"/>
      <c r="D44" s="391"/>
      <c r="E44" s="391"/>
      <c r="F44" s="391"/>
      <c r="G44" s="391"/>
      <c r="H44" s="391"/>
      <c r="I44" s="391"/>
      <c r="J44" s="391"/>
      <c r="K44" s="391"/>
      <c r="L44" s="391"/>
      <c r="M44" s="391"/>
      <c r="N44" s="391"/>
      <c r="O44" s="391"/>
      <c r="P44" s="391"/>
      <c r="Q44" s="391"/>
      <c r="R44" s="391"/>
      <c r="S44" s="391"/>
      <c r="T44" s="391"/>
      <c r="U44" s="391"/>
      <c r="V44" s="28" t="s">
        <v>652</v>
      </c>
      <c r="W44" s="28" t="s">
        <v>653</v>
      </c>
      <c r="X44" s="28" t="s">
        <v>654</v>
      </c>
      <c r="Y44" s="28"/>
      <c r="Z44" s="28" t="s">
        <v>655</v>
      </c>
      <c r="AA44" s="28">
        <v>2</v>
      </c>
      <c r="AB44" s="28"/>
      <c r="AC44" s="28"/>
      <c r="AD44" s="28"/>
      <c r="AE44" s="28"/>
      <c r="AF44" s="28"/>
      <c r="AG44" s="28"/>
      <c r="AH44" s="28">
        <v>25</v>
      </c>
      <c r="AI44" s="28">
        <v>0</v>
      </c>
      <c r="AJ44" s="28">
        <v>0</v>
      </c>
      <c r="AK44" s="28">
        <v>10</v>
      </c>
      <c r="AL44" s="28">
        <v>0</v>
      </c>
      <c r="AM44" s="28">
        <v>10</v>
      </c>
      <c r="AN44" s="28">
        <v>25</v>
      </c>
      <c r="AO44" s="28"/>
      <c r="AP44" s="28"/>
      <c r="AQ44" s="28"/>
      <c r="AR44" s="28"/>
      <c r="AS44" s="28"/>
      <c r="AT44" s="28"/>
      <c r="AU44" s="28"/>
      <c r="AV44" s="28"/>
      <c r="AW44" s="28"/>
      <c r="AX44" s="28"/>
      <c r="AY44" s="28"/>
      <c r="AZ44" s="28"/>
      <c r="BA44" s="121"/>
      <c r="BB44" s="121"/>
      <c r="BC44" s="121"/>
      <c r="BD44" s="121"/>
      <c r="BE44" s="121"/>
      <c r="BF44" s="121"/>
      <c r="BG44" s="121"/>
      <c r="BH44" s="121"/>
      <c r="BI44" s="131">
        <v>16500000</v>
      </c>
      <c r="BJ44" s="131">
        <v>16500000</v>
      </c>
      <c r="BK44" s="131">
        <v>0</v>
      </c>
      <c r="BL44" s="131">
        <v>0</v>
      </c>
      <c r="BM44" s="131">
        <v>0</v>
      </c>
      <c r="BN44" s="131">
        <v>0</v>
      </c>
      <c r="BO44" s="131">
        <v>0</v>
      </c>
      <c r="BP44" s="131">
        <v>0</v>
      </c>
      <c r="BQ44" s="131">
        <v>0</v>
      </c>
      <c r="BR44" s="131">
        <v>0</v>
      </c>
      <c r="BS44" s="131">
        <v>0</v>
      </c>
      <c r="BT44" s="131">
        <v>0</v>
      </c>
      <c r="BU44" s="131">
        <v>0</v>
      </c>
      <c r="BV44" s="131">
        <v>0</v>
      </c>
      <c r="BW44" s="131">
        <v>0</v>
      </c>
      <c r="BX44" s="131">
        <v>0</v>
      </c>
      <c r="BY44" s="131">
        <f t="shared" si="0"/>
        <v>16500000</v>
      </c>
      <c r="BZ44" s="131">
        <f t="shared" si="0"/>
        <v>16500000</v>
      </c>
      <c r="CA44" s="131">
        <v>4800000</v>
      </c>
      <c r="CB44" s="131">
        <v>0</v>
      </c>
      <c r="CC44" s="131">
        <v>0</v>
      </c>
      <c r="CD44" s="131">
        <v>0</v>
      </c>
      <c r="CE44" s="131">
        <v>0</v>
      </c>
      <c r="CF44" s="131">
        <v>0</v>
      </c>
      <c r="CG44" s="131">
        <v>0</v>
      </c>
      <c r="CH44" s="131">
        <v>0</v>
      </c>
      <c r="CI44" s="131">
        <v>0</v>
      </c>
      <c r="CJ44" s="131">
        <v>0</v>
      </c>
      <c r="CK44" s="131">
        <v>0</v>
      </c>
      <c r="CL44" s="131">
        <v>0</v>
      </c>
      <c r="CM44" s="131">
        <v>0</v>
      </c>
      <c r="CN44" s="131">
        <v>0</v>
      </c>
      <c r="CO44" s="131">
        <v>0</v>
      </c>
      <c r="CP44" s="131">
        <v>0</v>
      </c>
      <c r="CQ44" s="131">
        <f t="shared" si="1"/>
        <v>4800000</v>
      </c>
      <c r="CR44" s="131">
        <f t="shared" si="1"/>
        <v>0</v>
      </c>
      <c r="CS44" s="121"/>
      <c r="CT44" s="121"/>
      <c r="CU44" s="121"/>
      <c r="CV44" s="121"/>
      <c r="CW44" s="121"/>
      <c r="CX44" s="121"/>
      <c r="CY44" s="121"/>
      <c r="CZ44" s="121"/>
      <c r="DA44" s="121"/>
      <c r="DB44" s="121"/>
      <c r="DC44" s="121"/>
      <c r="DD44" s="121"/>
      <c r="DE44" s="121"/>
      <c r="DF44" s="121"/>
      <c r="DG44" s="28"/>
      <c r="DH44" s="28"/>
      <c r="DI44" s="28"/>
      <c r="DJ44" s="28"/>
      <c r="DK44" s="28"/>
      <c r="DL44" s="28"/>
      <c r="DM44" s="28"/>
      <c r="DN44" s="28"/>
    </row>
    <row r="45" spans="1:118" s="30" customFormat="1" ht="36">
      <c r="A45" s="391"/>
      <c r="B45" s="391"/>
      <c r="C45" s="391"/>
      <c r="D45" s="391"/>
      <c r="E45" s="391"/>
      <c r="F45" s="391"/>
      <c r="G45" s="391"/>
      <c r="H45" s="391"/>
      <c r="I45" s="391"/>
      <c r="J45" s="391"/>
      <c r="K45" s="391"/>
      <c r="L45" s="391"/>
      <c r="M45" s="391"/>
      <c r="N45" s="391"/>
      <c r="O45" s="391"/>
      <c r="P45" s="391"/>
      <c r="Q45" s="391"/>
      <c r="R45" s="391"/>
      <c r="S45" s="391"/>
      <c r="T45" s="391"/>
      <c r="U45" s="391"/>
      <c r="V45" s="28" t="s">
        <v>646</v>
      </c>
      <c r="W45" s="28" t="s">
        <v>656</v>
      </c>
      <c r="X45" s="28" t="s">
        <v>657</v>
      </c>
      <c r="Y45" s="28"/>
      <c r="Z45" s="28">
        <v>0</v>
      </c>
      <c r="AA45" s="28">
        <v>4</v>
      </c>
      <c r="AB45" s="28"/>
      <c r="AC45" s="28"/>
      <c r="AD45" s="28"/>
      <c r="AE45" s="28"/>
      <c r="AF45" s="28"/>
      <c r="AG45" s="28"/>
      <c r="AH45" s="28">
        <v>25</v>
      </c>
      <c r="AI45" s="28">
        <v>0</v>
      </c>
      <c r="AJ45" s="28">
        <v>5</v>
      </c>
      <c r="AK45" s="28">
        <v>5</v>
      </c>
      <c r="AL45" s="28">
        <v>5</v>
      </c>
      <c r="AM45" s="28">
        <v>15</v>
      </c>
      <c r="AN45" s="28">
        <v>25</v>
      </c>
      <c r="AO45" s="28"/>
      <c r="AP45" s="28"/>
      <c r="AQ45" s="28"/>
      <c r="AR45" s="28"/>
      <c r="AS45" s="28"/>
      <c r="AT45" s="28"/>
      <c r="AU45" s="28"/>
      <c r="AV45" s="28"/>
      <c r="AW45" s="28"/>
      <c r="AX45" s="28"/>
      <c r="AY45" s="28"/>
      <c r="AZ45" s="28"/>
      <c r="BA45" s="121"/>
      <c r="BB45" s="121"/>
      <c r="BC45" s="121"/>
      <c r="BD45" s="121"/>
      <c r="BE45" s="121"/>
      <c r="BF45" s="121"/>
      <c r="BG45" s="121"/>
      <c r="BH45" s="121"/>
      <c r="BI45" s="131">
        <v>4000000</v>
      </c>
      <c r="BJ45" s="131">
        <v>4000000</v>
      </c>
      <c r="BK45" s="131">
        <v>0</v>
      </c>
      <c r="BL45" s="131">
        <v>0</v>
      </c>
      <c r="BM45" s="131">
        <v>0</v>
      </c>
      <c r="BN45" s="131">
        <v>0</v>
      </c>
      <c r="BO45" s="131">
        <v>0</v>
      </c>
      <c r="BP45" s="131">
        <v>0</v>
      </c>
      <c r="BQ45" s="131">
        <v>0</v>
      </c>
      <c r="BR45" s="131">
        <v>0</v>
      </c>
      <c r="BS45" s="131">
        <v>0</v>
      </c>
      <c r="BT45" s="131">
        <v>0</v>
      </c>
      <c r="BU45" s="131">
        <v>0</v>
      </c>
      <c r="BV45" s="131">
        <v>0</v>
      </c>
      <c r="BW45" s="131">
        <v>0</v>
      </c>
      <c r="BX45" s="131">
        <v>0</v>
      </c>
      <c r="BY45" s="131">
        <f t="shared" si="0"/>
        <v>4000000</v>
      </c>
      <c r="BZ45" s="131">
        <f t="shared" si="0"/>
        <v>4000000</v>
      </c>
      <c r="CA45" s="131">
        <v>2000000</v>
      </c>
      <c r="CB45" s="131">
        <v>0</v>
      </c>
      <c r="CC45" s="131">
        <v>0</v>
      </c>
      <c r="CD45" s="131">
        <v>0</v>
      </c>
      <c r="CE45" s="131">
        <v>0</v>
      </c>
      <c r="CF45" s="131">
        <v>0</v>
      </c>
      <c r="CG45" s="131">
        <v>0</v>
      </c>
      <c r="CH45" s="131">
        <v>0</v>
      </c>
      <c r="CI45" s="131">
        <v>0</v>
      </c>
      <c r="CJ45" s="131">
        <v>0</v>
      </c>
      <c r="CK45" s="131">
        <v>0</v>
      </c>
      <c r="CL45" s="131">
        <v>0</v>
      </c>
      <c r="CM45" s="131">
        <v>0</v>
      </c>
      <c r="CN45" s="131">
        <v>0</v>
      </c>
      <c r="CO45" s="131">
        <v>0</v>
      </c>
      <c r="CP45" s="131">
        <v>0</v>
      </c>
      <c r="CQ45" s="131">
        <f t="shared" si="1"/>
        <v>2000000</v>
      </c>
      <c r="CR45" s="131">
        <f t="shared" si="1"/>
        <v>0</v>
      </c>
      <c r="CS45" s="121"/>
      <c r="CT45" s="121"/>
      <c r="CU45" s="121"/>
      <c r="CV45" s="121"/>
      <c r="CW45" s="121"/>
      <c r="CX45" s="121"/>
      <c r="CY45" s="121"/>
      <c r="CZ45" s="121"/>
      <c r="DA45" s="121"/>
      <c r="DB45" s="121"/>
      <c r="DC45" s="121"/>
      <c r="DD45" s="121"/>
      <c r="DE45" s="121"/>
      <c r="DF45" s="121"/>
      <c r="DG45" s="28"/>
      <c r="DH45" s="28"/>
      <c r="DI45" s="28"/>
      <c r="DJ45" s="28"/>
      <c r="DK45" s="28"/>
      <c r="DL45" s="28"/>
      <c r="DM45" s="28"/>
      <c r="DN45" s="28"/>
    </row>
    <row r="46" spans="1:118" s="30" customFormat="1" ht="48">
      <c r="A46" s="391"/>
      <c r="B46" s="391"/>
      <c r="C46" s="391"/>
      <c r="D46" s="391"/>
      <c r="E46" s="391"/>
      <c r="F46" s="391"/>
      <c r="G46" s="391"/>
      <c r="H46" s="391"/>
      <c r="I46" s="391"/>
      <c r="J46" s="391"/>
      <c r="K46" s="391"/>
      <c r="L46" s="391"/>
      <c r="M46" s="391"/>
      <c r="N46" s="391"/>
      <c r="O46" s="391"/>
      <c r="P46" s="391"/>
      <c r="Q46" s="391"/>
      <c r="R46" s="391"/>
      <c r="S46" s="391"/>
      <c r="T46" s="391"/>
      <c r="U46" s="391"/>
      <c r="V46" s="28" t="s">
        <v>658</v>
      </c>
      <c r="W46" s="28" t="s">
        <v>659</v>
      </c>
      <c r="X46" s="28" t="s">
        <v>660</v>
      </c>
      <c r="Y46" s="28"/>
      <c r="Z46" s="28">
        <v>0</v>
      </c>
      <c r="AA46" s="28">
        <v>1</v>
      </c>
      <c r="AB46" s="28"/>
      <c r="AC46" s="28"/>
      <c r="AD46" s="28"/>
      <c r="AE46" s="28"/>
      <c r="AF46" s="28"/>
      <c r="AG46" s="28"/>
      <c r="AH46" s="28">
        <v>25</v>
      </c>
      <c r="AI46" s="28">
        <v>0</v>
      </c>
      <c r="AJ46" s="28">
        <v>10</v>
      </c>
      <c r="AK46" s="28">
        <v>0</v>
      </c>
      <c r="AL46" s="28">
        <v>0</v>
      </c>
      <c r="AM46" s="28">
        <v>10</v>
      </c>
      <c r="AN46" s="28">
        <v>25</v>
      </c>
      <c r="AO46" s="28"/>
      <c r="AP46" s="28"/>
      <c r="AQ46" s="28"/>
      <c r="AR46" s="28"/>
      <c r="AS46" s="28"/>
      <c r="AT46" s="28"/>
      <c r="AU46" s="28"/>
      <c r="AV46" s="28"/>
      <c r="AW46" s="28"/>
      <c r="AX46" s="28"/>
      <c r="AY46" s="28"/>
      <c r="AZ46" s="28"/>
      <c r="BA46" s="121"/>
      <c r="BB46" s="121"/>
      <c r="BC46" s="121"/>
      <c r="BD46" s="121"/>
      <c r="BE46" s="121"/>
      <c r="BF46" s="121"/>
      <c r="BG46" s="121"/>
      <c r="BH46" s="121"/>
      <c r="BI46" s="131">
        <v>3800000</v>
      </c>
      <c r="BJ46" s="131">
        <v>3800000</v>
      </c>
      <c r="BK46" s="131">
        <v>0</v>
      </c>
      <c r="BL46" s="131">
        <v>0</v>
      </c>
      <c r="BM46" s="131">
        <v>0</v>
      </c>
      <c r="BN46" s="131">
        <v>0</v>
      </c>
      <c r="BO46" s="131">
        <v>0</v>
      </c>
      <c r="BP46" s="131">
        <v>0</v>
      </c>
      <c r="BQ46" s="131">
        <v>0</v>
      </c>
      <c r="BR46" s="131">
        <v>0</v>
      </c>
      <c r="BS46" s="131">
        <v>0</v>
      </c>
      <c r="BT46" s="131">
        <v>0</v>
      </c>
      <c r="BU46" s="131">
        <v>0</v>
      </c>
      <c r="BV46" s="131">
        <v>0</v>
      </c>
      <c r="BW46" s="131">
        <v>0</v>
      </c>
      <c r="BX46" s="131">
        <v>0</v>
      </c>
      <c r="BY46" s="131">
        <f t="shared" si="0"/>
        <v>3800000</v>
      </c>
      <c r="BZ46" s="131">
        <f t="shared" si="0"/>
        <v>3800000</v>
      </c>
      <c r="CA46" s="131">
        <v>2400000</v>
      </c>
      <c r="CB46" s="131">
        <v>0</v>
      </c>
      <c r="CC46" s="131">
        <v>0</v>
      </c>
      <c r="CD46" s="131">
        <v>0</v>
      </c>
      <c r="CE46" s="131">
        <v>0</v>
      </c>
      <c r="CF46" s="131">
        <v>0</v>
      </c>
      <c r="CG46" s="131">
        <v>0</v>
      </c>
      <c r="CH46" s="131">
        <v>0</v>
      </c>
      <c r="CI46" s="131">
        <v>0</v>
      </c>
      <c r="CJ46" s="131">
        <v>0</v>
      </c>
      <c r="CK46" s="131">
        <v>0</v>
      </c>
      <c r="CL46" s="131">
        <v>0</v>
      </c>
      <c r="CM46" s="131">
        <v>0</v>
      </c>
      <c r="CN46" s="131">
        <v>0</v>
      </c>
      <c r="CO46" s="131">
        <v>0</v>
      </c>
      <c r="CP46" s="131">
        <v>0</v>
      </c>
      <c r="CQ46" s="131">
        <f t="shared" si="1"/>
        <v>2400000</v>
      </c>
      <c r="CR46" s="131">
        <f t="shared" si="1"/>
        <v>0</v>
      </c>
      <c r="CS46" s="121"/>
      <c r="CT46" s="121"/>
      <c r="CU46" s="121"/>
      <c r="CV46" s="121"/>
      <c r="CW46" s="121"/>
      <c r="CX46" s="121"/>
      <c r="CY46" s="121"/>
      <c r="CZ46" s="121"/>
      <c r="DA46" s="121"/>
      <c r="DB46" s="121"/>
      <c r="DC46" s="121"/>
      <c r="DD46" s="121"/>
      <c r="DE46" s="121"/>
      <c r="DF46" s="121"/>
      <c r="DG46" s="28"/>
      <c r="DH46" s="28"/>
      <c r="DI46" s="28"/>
      <c r="DJ46" s="28"/>
      <c r="DK46" s="28"/>
      <c r="DL46" s="28"/>
      <c r="DM46" s="28"/>
      <c r="DN46" s="28"/>
    </row>
    <row r="47" spans="1:118" s="30" customFormat="1" ht="36">
      <c r="A47" s="391"/>
      <c r="B47" s="391"/>
      <c r="C47" s="391"/>
      <c r="D47" s="391"/>
      <c r="E47" s="391"/>
      <c r="F47" s="391"/>
      <c r="G47" s="391"/>
      <c r="H47" s="391"/>
      <c r="I47" s="391"/>
      <c r="J47" s="391"/>
      <c r="K47" s="391"/>
      <c r="L47" s="391"/>
      <c r="M47" s="391"/>
      <c r="N47" s="391"/>
      <c r="O47" s="391"/>
      <c r="P47" s="391"/>
      <c r="Q47" s="391"/>
      <c r="R47" s="391"/>
      <c r="S47" s="391"/>
      <c r="T47" s="391"/>
      <c r="U47" s="391"/>
      <c r="V47" s="28" t="s">
        <v>661</v>
      </c>
      <c r="W47" s="28" t="s">
        <v>662</v>
      </c>
      <c r="X47" s="28" t="s">
        <v>663</v>
      </c>
      <c r="Y47" s="28"/>
      <c r="Z47" s="28">
        <v>0</v>
      </c>
      <c r="AA47" s="28">
        <v>1</v>
      </c>
      <c r="AB47" s="28"/>
      <c r="AC47" s="28"/>
      <c r="AD47" s="28"/>
      <c r="AE47" s="28"/>
      <c r="AF47" s="28"/>
      <c r="AG47" s="28"/>
      <c r="AH47" s="28">
        <v>25</v>
      </c>
      <c r="AI47" s="28">
        <v>5</v>
      </c>
      <c r="AJ47" s="28">
        <v>5</v>
      </c>
      <c r="AK47" s="28">
        <v>10</v>
      </c>
      <c r="AL47" s="28">
        <v>5</v>
      </c>
      <c r="AM47" s="28">
        <v>25</v>
      </c>
      <c r="AN47" s="28">
        <v>25</v>
      </c>
      <c r="AO47" s="28"/>
      <c r="AP47" s="28"/>
      <c r="AQ47" s="28"/>
      <c r="AR47" s="28"/>
      <c r="AS47" s="28"/>
      <c r="AT47" s="28"/>
      <c r="AU47" s="28"/>
      <c r="AV47" s="28"/>
      <c r="AW47" s="28"/>
      <c r="AX47" s="28"/>
      <c r="AY47" s="28"/>
      <c r="AZ47" s="28"/>
      <c r="BA47" s="121"/>
      <c r="BB47" s="121"/>
      <c r="BC47" s="121"/>
      <c r="BD47" s="121"/>
      <c r="BE47" s="121"/>
      <c r="BF47" s="121"/>
      <c r="BG47" s="121"/>
      <c r="BH47" s="121"/>
      <c r="BI47" s="131">
        <v>4400000</v>
      </c>
      <c r="BJ47" s="131">
        <v>4400000</v>
      </c>
      <c r="BK47" s="131">
        <v>0</v>
      </c>
      <c r="BL47" s="131">
        <v>0</v>
      </c>
      <c r="BM47" s="131">
        <v>0</v>
      </c>
      <c r="BN47" s="131">
        <v>0</v>
      </c>
      <c r="BO47" s="131">
        <v>0</v>
      </c>
      <c r="BP47" s="131">
        <v>0</v>
      </c>
      <c r="BQ47" s="131">
        <v>0</v>
      </c>
      <c r="BR47" s="131">
        <v>0</v>
      </c>
      <c r="BS47" s="131">
        <v>0</v>
      </c>
      <c r="BT47" s="131">
        <v>0</v>
      </c>
      <c r="BU47" s="131">
        <v>0</v>
      </c>
      <c r="BV47" s="131">
        <v>0</v>
      </c>
      <c r="BW47" s="131">
        <v>0</v>
      </c>
      <c r="BX47" s="131">
        <v>0</v>
      </c>
      <c r="BY47" s="131">
        <f t="shared" si="0"/>
        <v>4400000</v>
      </c>
      <c r="BZ47" s="131">
        <f t="shared" si="0"/>
        <v>4400000</v>
      </c>
      <c r="CA47" s="131">
        <v>3600000</v>
      </c>
      <c r="CB47" s="131">
        <v>0</v>
      </c>
      <c r="CC47" s="131">
        <v>0</v>
      </c>
      <c r="CD47" s="131">
        <v>0</v>
      </c>
      <c r="CE47" s="131">
        <v>0</v>
      </c>
      <c r="CF47" s="131">
        <v>0</v>
      </c>
      <c r="CG47" s="131">
        <v>0</v>
      </c>
      <c r="CH47" s="131">
        <v>0</v>
      </c>
      <c r="CI47" s="131">
        <v>0</v>
      </c>
      <c r="CJ47" s="131">
        <v>0</v>
      </c>
      <c r="CK47" s="131">
        <v>0</v>
      </c>
      <c r="CL47" s="131">
        <v>0</v>
      </c>
      <c r="CM47" s="131">
        <v>0</v>
      </c>
      <c r="CN47" s="131">
        <v>0</v>
      </c>
      <c r="CO47" s="131">
        <v>0</v>
      </c>
      <c r="CP47" s="131">
        <v>0</v>
      </c>
      <c r="CQ47" s="131">
        <f t="shared" si="1"/>
        <v>3600000</v>
      </c>
      <c r="CR47" s="131">
        <f t="shared" si="1"/>
        <v>0</v>
      </c>
      <c r="CS47" s="121"/>
      <c r="CT47" s="121"/>
      <c r="CU47" s="121"/>
      <c r="CV47" s="121"/>
      <c r="CW47" s="121"/>
      <c r="CX47" s="121"/>
      <c r="CY47" s="121"/>
      <c r="CZ47" s="121"/>
      <c r="DA47" s="121"/>
      <c r="DB47" s="121"/>
      <c r="DC47" s="121"/>
      <c r="DD47" s="121"/>
      <c r="DE47" s="121"/>
      <c r="DF47" s="121"/>
      <c r="DG47" s="28"/>
      <c r="DH47" s="28"/>
      <c r="DI47" s="28"/>
      <c r="DJ47" s="28"/>
      <c r="DK47" s="28"/>
      <c r="DL47" s="28"/>
      <c r="DM47" s="28"/>
      <c r="DN47" s="28"/>
    </row>
    <row r="48" spans="1:118" s="30" customFormat="1" ht="36">
      <c r="A48" s="391"/>
      <c r="B48" s="391"/>
      <c r="C48" s="391"/>
      <c r="D48" s="391"/>
      <c r="E48" s="391"/>
      <c r="F48" s="391"/>
      <c r="G48" s="391"/>
      <c r="H48" s="391"/>
      <c r="I48" s="391"/>
      <c r="J48" s="391"/>
      <c r="K48" s="391"/>
      <c r="L48" s="391"/>
      <c r="M48" s="391"/>
      <c r="N48" s="391"/>
      <c r="O48" s="391"/>
      <c r="P48" s="391"/>
      <c r="Q48" s="391"/>
      <c r="R48" s="391"/>
      <c r="S48" s="391"/>
      <c r="T48" s="391"/>
      <c r="U48" s="391"/>
      <c r="V48" s="28" t="s">
        <v>664</v>
      </c>
      <c r="W48" s="28" t="s">
        <v>665</v>
      </c>
      <c r="X48" s="28" t="s">
        <v>666</v>
      </c>
      <c r="Y48" s="28"/>
      <c r="Z48" s="28">
        <v>0</v>
      </c>
      <c r="AA48" s="28">
        <v>1</v>
      </c>
      <c r="AB48" s="28"/>
      <c r="AC48" s="28"/>
      <c r="AD48" s="28"/>
      <c r="AE48" s="28"/>
      <c r="AF48" s="28"/>
      <c r="AG48" s="28"/>
      <c r="AH48" s="28">
        <v>25</v>
      </c>
      <c r="AI48" s="28">
        <v>0</v>
      </c>
      <c r="AJ48" s="28">
        <v>0</v>
      </c>
      <c r="AK48" s="28">
        <v>0</v>
      </c>
      <c r="AL48" s="28">
        <v>0</v>
      </c>
      <c r="AM48" s="28">
        <v>0</v>
      </c>
      <c r="AN48" s="28">
        <v>25</v>
      </c>
      <c r="AO48" s="28"/>
      <c r="AP48" s="28"/>
      <c r="AQ48" s="28"/>
      <c r="AR48" s="28"/>
      <c r="AS48" s="28"/>
      <c r="AT48" s="28"/>
      <c r="AU48" s="28"/>
      <c r="AV48" s="28"/>
      <c r="AW48" s="28"/>
      <c r="AX48" s="28"/>
      <c r="AY48" s="28"/>
      <c r="AZ48" s="28"/>
      <c r="BA48" s="121"/>
      <c r="BB48" s="121"/>
      <c r="BC48" s="121"/>
      <c r="BD48" s="121"/>
      <c r="BE48" s="121"/>
      <c r="BF48" s="121"/>
      <c r="BG48" s="121"/>
      <c r="BH48" s="121"/>
      <c r="BI48" s="131">
        <v>0</v>
      </c>
      <c r="BJ48" s="131">
        <v>0</v>
      </c>
      <c r="BK48" s="131">
        <v>0</v>
      </c>
      <c r="BL48" s="131">
        <v>0</v>
      </c>
      <c r="BM48" s="131">
        <v>0</v>
      </c>
      <c r="BN48" s="131">
        <v>0</v>
      </c>
      <c r="BO48" s="131">
        <v>0</v>
      </c>
      <c r="BP48" s="131">
        <v>0</v>
      </c>
      <c r="BQ48" s="131">
        <v>0</v>
      </c>
      <c r="BR48" s="131">
        <v>0</v>
      </c>
      <c r="BS48" s="131">
        <v>0</v>
      </c>
      <c r="BT48" s="131">
        <v>0</v>
      </c>
      <c r="BU48" s="131">
        <v>0</v>
      </c>
      <c r="BV48" s="131">
        <v>0</v>
      </c>
      <c r="BW48" s="131">
        <v>0</v>
      </c>
      <c r="BX48" s="131">
        <v>0</v>
      </c>
      <c r="BY48" s="131">
        <f t="shared" si="0"/>
        <v>0</v>
      </c>
      <c r="BZ48" s="131">
        <f t="shared" si="0"/>
        <v>0</v>
      </c>
      <c r="CA48" s="131">
        <v>2100000</v>
      </c>
      <c r="CB48" s="131">
        <v>0</v>
      </c>
      <c r="CC48" s="131">
        <v>0</v>
      </c>
      <c r="CD48" s="131">
        <v>0</v>
      </c>
      <c r="CE48" s="131">
        <v>0</v>
      </c>
      <c r="CF48" s="131">
        <v>0</v>
      </c>
      <c r="CG48" s="131">
        <v>0</v>
      </c>
      <c r="CH48" s="131">
        <v>0</v>
      </c>
      <c r="CI48" s="131">
        <v>0</v>
      </c>
      <c r="CJ48" s="131">
        <v>0</v>
      </c>
      <c r="CK48" s="131">
        <v>0</v>
      </c>
      <c r="CL48" s="131">
        <v>0</v>
      </c>
      <c r="CM48" s="131">
        <v>0</v>
      </c>
      <c r="CN48" s="131">
        <v>0</v>
      </c>
      <c r="CO48" s="131">
        <v>0</v>
      </c>
      <c r="CP48" s="131">
        <v>0</v>
      </c>
      <c r="CQ48" s="131">
        <f t="shared" si="1"/>
        <v>2100000</v>
      </c>
      <c r="CR48" s="131">
        <f t="shared" si="1"/>
        <v>0</v>
      </c>
      <c r="CS48" s="121"/>
      <c r="CT48" s="121"/>
      <c r="CU48" s="121"/>
      <c r="CV48" s="121"/>
      <c r="CW48" s="121"/>
      <c r="CX48" s="121"/>
      <c r="CY48" s="121"/>
      <c r="CZ48" s="121"/>
      <c r="DA48" s="121"/>
      <c r="DB48" s="121"/>
      <c r="DC48" s="121"/>
      <c r="DD48" s="121"/>
      <c r="DE48" s="121"/>
      <c r="DF48" s="121"/>
      <c r="DG48" s="28"/>
      <c r="DH48" s="28"/>
      <c r="DI48" s="28"/>
      <c r="DJ48" s="28"/>
      <c r="DK48" s="28"/>
      <c r="DL48" s="28"/>
      <c r="DM48" s="28"/>
      <c r="DN48" s="28"/>
    </row>
    <row r="49" spans="1:118" s="30" customFormat="1" ht="36">
      <c r="A49" s="391"/>
      <c r="B49" s="391"/>
      <c r="C49" s="391"/>
      <c r="D49" s="391"/>
      <c r="E49" s="391"/>
      <c r="F49" s="391"/>
      <c r="G49" s="391"/>
      <c r="H49" s="391"/>
      <c r="I49" s="391"/>
      <c r="J49" s="391"/>
      <c r="K49" s="391"/>
      <c r="L49" s="391"/>
      <c r="M49" s="391"/>
      <c r="N49" s="391"/>
      <c r="O49" s="391"/>
      <c r="P49" s="391"/>
      <c r="Q49" s="391"/>
      <c r="R49" s="391"/>
      <c r="S49" s="391"/>
      <c r="T49" s="391"/>
      <c r="U49" s="391"/>
      <c r="V49" s="28" t="s">
        <v>667</v>
      </c>
      <c r="W49" s="28" t="s">
        <v>668</v>
      </c>
      <c r="X49" s="28" t="s">
        <v>669</v>
      </c>
      <c r="Y49" s="28"/>
      <c r="Z49" s="28">
        <v>0</v>
      </c>
      <c r="AA49" s="28">
        <v>1</v>
      </c>
      <c r="AB49" s="28"/>
      <c r="AC49" s="28"/>
      <c r="AD49" s="28"/>
      <c r="AE49" s="28"/>
      <c r="AF49" s="28"/>
      <c r="AG49" s="28"/>
      <c r="AH49" s="28">
        <v>25</v>
      </c>
      <c r="AI49" s="28">
        <v>0</v>
      </c>
      <c r="AJ49" s="28">
        <v>0</v>
      </c>
      <c r="AK49" s="28">
        <v>10</v>
      </c>
      <c r="AL49" s="28">
        <v>5</v>
      </c>
      <c r="AM49" s="28">
        <v>15</v>
      </c>
      <c r="AN49" s="28">
        <v>25</v>
      </c>
      <c r="AO49" s="28"/>
      <c r="AP49" s="28"/>
      <c r="AQ49" s="28"/>
      <c r="AR49" s="28"/>
      <c r="AS49" s="28"/>
      <c r="AT49" s="28"/>
      <c r="AU49" s="28"/>
      <c r="AV49" s="28"/>
      <c r="AW49" s="28"/>
      <c r="AX49" s="28"/>
      <c r="AY49" s="28"/>
      <c r="AZ49" s="28"/>
      <c r="BA49" s="121"/>
      <c r="BB49" s="121"/>
      <c r="BC49" s="121"/>
      <c r="BD49" s="121"/>
      <c r="BE49" s="121"/>
      <c r="BF49" s="121"/>
      <c r="BG49" s="121"/>
      <c r="BH49" s="121"/>
      <c r="BI49" s="131">
        <v>5000000</v>
      </c>
      <c r="BJ49" s="131">
        <v>5000000</v>
      </c>
      <c r="BK49" s="131">
        <v>0</v>
      </c>
      <c r="BL49" s="131">
        <v>0</v>
      </c>
      <c r="BM49" s="131">
        <v>0</v>
      </c>
      <c r="BN49" s="131">
        <v>0</v>
      </c>
      <c r="BO49" s="131">
        <v>0</v>
      </c>
      <c r="BP49" s="131">
        <v>0</v>
      </c>
      <c r="BQ49" s="131">
        <v>0</v>
      </c>
      <c r="BR49" s="131">
        <v>0</v>
      </c>
      <c r="BS49" s="131">
        <v>0</v>
      </c>
      <c r="BT49" s="131">
        <v>0</v>
      </c>
      <c r="BU49" s="131">
        <v>0</v>
      </c>
      <c r="BV49" s="131">
        <v>0</v>
      </c>
      <c r="BW49" s="131">
        <v>0</v>
      </c>
      <c r="BX49" s="131">
        <v>0</v>
      </c>
      <c r="BY49" s="131">
        <f t="shared" si="0"/>
        <v>5000000</v>
      </c>
      <c r="BZ49" s="131">
        <f t="shared" si="0"/>
        <v>5000000</v>
      </c>
      <c r="CA49" s="131">
        <v>3200000</v>
      </c>
      <c r="CB49" s="131">
        <v>0</v>
      </c>
      <c r="CC49" s="131">
        <v>0</v>
      </c>
      <c r="CD49" s="131">
        <v>0</v>
      </c>
      <c r="CE49" s="131">
        <v>0</v>
      </c>
      <c r="CF49" s="131">
        <v>0</v>
      </c>
      <c r="CG49" s="131">
        <v>0</v>
      </c>
      <c r="CH49" s="131">
        <v>0</v>
      </c>
      <c r="CI49" s="131">
        <v>0</v>
      </c>
      <c r="CJ49" s="131">
        <v>0</v>
      </c>
      <c r="CK49" s="131">
        <v>0</v>
      </c>
      <c r="CL49" s="131">
        <v>0</v>
      </c>
      <c r="CM49" s="131">
        <v>0</v>
      </c>
      <c r="CN49" s="131">
        <v>0</v>
      </c>
      <c r="CO49" s="131">
        <v>0</v>
      </c>
      <c r="CP49" s="131">
        <v>0</v>
      </c>
      <c r="CQ49" s="131">
        <f t="shared" si="1"/>
        <v>3200000</v>
      </c>
      <c r="CR49" s="131">
        <f t="shared" si="1"/>
        <v>0</v>
      </c>
      <c r="CS49" s="121"/>
      <c r="CT49" s="121"/>
      <c r="CU49" s="121"/>
      <c r="CV49" s="121"/>
      <c r="CW49" s="121"/>
      <c r="CX49" s="121"/>
      <c r="CY49" s="121"/>
      <c r="CZ49" s="121"/>
      <c r="DA49" s="121"/>
      <c r="DB49" s="121"/>
      <c r="DC49" s="121"/>
      <c r="DD49" s="121"/>
      <c r="DE49" s="121"/>
      <c r="DF49" s="121"/>
      <c r="DG49" s="28"/>
      <c r="DH49" s="28"/>
      <c r="DI49" s="28"/>
      <c r="DJ49" s="28"/>
      <c r="DK49" s="28"/>
      <c r="DL49" s="28"/>
      <c r="DM49" s="28"/>
      <c r="DN49" s="28"/>
    </row>
    <row r="50" spans="1:118" s="30" customFormat="1" ht="36">
      <c r="A50" s="391"/>
      <c r="B50" s="391"/>
      <c r="C50" s="391"/>
      <c r="D50" s="391"/>
      <c r="E50" s="391"/>
      <c r="F50" s="391"/>
      <c r="G50" s="391"/>
      <c r="H50" s="391"/>
      <c r="I50" s="391"/>
      <c r="J50" s="391"/>
      <c r="K50" s="391"/>
      <c r="L50" s="391"/>
      <c r="M50" s="391"/>
      <c r="N50" s="391"/>
      <c r="O50" s="391"/>
      <c r="P50" s="391"/>
      <c r="Q50" s="391"/>
      <c r="R50" s="391"/>
      <c r="S50" s="391"/>
      <c r="T50" s="391"/>
      <c r="U50" s="391"/>
      <c r="V50" s="28" t="s">
        <v>667</v>
      </c>
      <c r="W50" s="28" t="s">
        <v>670</v>
      </c>
      <c r="X50" s="28" t="s">
        <v>671</v>
      </c>
      <c r="Y50" s="28"/>
      <c r="Z50" s="28"/>
      <c r="AA50" s="28">
        <v>1</v>
      </c>
      <c r="AB50" s="28"/>
      <c r="AC50" s="28"/>
      <c r="AD50" s="28"/>
      <c r="AE50" s="28"/>
      <c r="AF50" s="28"/>
      <c r="AG50" s="28"/>
      <c r="AH50" s="28">
        <v>25</v>
      </c>
      <c r="AI50" s="28">
        <v>0</v>
      </c>
      <c r="AJ50" s="28">
        <v>0</v>
      </c>
      <c r="AK50" s="28">
        <v>0</v>
      </c>
      <c r="AL50" s="28">
        <v>0</v>
      </c>
      <c r="AM50" s="28">
        <v>0</v>
      </c>
      <c r="AN50" s="28">
        <v>25</v>
      </c>
      <c r="AO50" s="28"/>
      <c r="AP50" s="28"/>
      <c r="AQ50" s="28"/>
      <c r="AR50" s="28"/>
      <c r="AS50" s="28"/>
      <c r="AT50" s="28"/>
      <c r="AU50" s="28"/>
      <c r="AV50" s="28"/>
      <c r="AW50" s="28"/>
      <c r="AX50" s="28"/>
      <c r="AY50" s="28"/>
      <c r="AZ50" s="28"/>
      <c r="BA50" s="121"/>
      <c r="BB50" s="121"/>
      <c r="BC50" s="121"/>
      <c r="BD50" s="121"/>
      <c r="BE50" s="121"/>
      <c r="BF50" s="121"/>
      <c r="BG50" s="121"/>
      <c r="BH50" s="121"/>
      <c r="BI50" s="131">
        <v>0</v>
      </c>
      <c r="BJ50" s="131">
        <v>0</v>
      </c>
      <c r="BK50" s="131">
        <v>0</v>
      </c>
      <c r="BL50" s="131">
        <v>0</v>
      </c>
      <c r="BM50" s="131">
        <v>0</v>
      </c>
      <c r="BN50" s="131">
        <v>0</v>
      </c>
      <c r="BO50" s="131">
        <v>0</v>
      </c>
      <c r="BP50" s="131">
        <v>0</v>
      </c>
      <c r="BQ50" s="131">
        <v>0</v>
      </c>
      <c r="BR50" s="131">
        <v>0</v>
      </c>
      <c r="BS50" s="131">
        <v>0</v>
      </c>
      <c r="BT50" s="131">
        <v>0</v>
      </c>
      <c r="BU50" s="131">
        <v>0</v>
      </c>
      <c r="BV50" s="131">
        <v>0</v>
      </c>
      <c r="BW50" s="131">
        <v>0</v>
      </c>
      <c r="BX50" s="131">
        <v>0</v>
      </c>
      <c r="BY50" s="131">
        <f t="shared" si="0"/>
        <v>0</v>
      </c>
      <c r="BZ50" s="131">
        <f t="shared" si="0"/>
        <v>0</v>
      </c>
      <c r="CA50" s="131">
        <v>1500000</v>
      </c>
      <c r="CB50" s="131">
        <v>0</v>
      </c>
      <c r="CC50" s="131">
        <v>0</v>
      </c>
      <c r="CD50" s="131">
        <v>0</v>
      </c>
      <c r="CE50" s="131">
        <v>0</v>
      </c>
      <c r="CF50" s="131">
        <v>0</v>
      </c>
      <c r="CG50" s="131">
        <v>0</v>
      </c>
      <c r="CH50" s="131">
        <v>0</v>
      </c>
      <c r="CI50" s="131">
        <v>0</v>
      </c>
      <c r="CJ50" s="131">
        <v>0</v>
      </c>
      <c r="CK50" s="131">
        <v>0</v>
      </c>
      <c r="CL50" s="131">
        <v>0</v>
      </c>
      <c r="CM50" s="131">
        <v>0</v>
      </c>
      <c r="CN50" s="131">
        <v>0</v>
      </c>
      <c r="CO50" s="131">
        <v>0</v>
      </c>
      <c r="CP50" s="131">
        <v>0</v>
      </c>
      <c r="CQ50" s="131">
        <f t="shared" si="1"/>
        <v>1500000</v>
      </c>
      <c r="CR50" s="131">
        <f t="shared" si="1"/>
        <v>0</v>
      </c>
      <c r="CS50" s="121"/>
      <c r="CT50" s="121"/>
      <c r="CU50" s="121"/>
      <c r="CV50" s="121"/>
      <c r="CW50" s="121"/>
      <c r="CX50" s="121"/>
      <c r="CY50" s="121"/>
      <c r="CZ50" s="121"/>
      <c r="DA50" s="121"/>
      <c r="DB50" s="121"/>
      <c r="DC50" s="121"/>
      <c r="DD50" s="121"/>
      <c r="DE50" s="121"/>
      <c r="DF50" s="121"/>
      <c r="DG50" s="28"/>
      <c r="DH50" s="28"/>
      <c r="DI50" s="28"/>
      <c r="DJ50" s="28"/>
      <c r="DK50" s="28"/>
      <c r="DL50" s="28"/>
      <c r="DM50" s="28"/>
      <c r="DN50" s="28"/>
    </row>
    <row r="51" spans="1:118" s="30" customFormat="1" ht="24">
      <c r="A51" s="391"/>
      <c r="B51" s="391"/>
      <c r="C51" s="391"/>
      <c r="D51" s="391"/>
      <c r="E51" s="391"/>
      <c r="F51" s="391"/>
      <c r="G51" s="391"/>
      <c r="H51" s="391"/>
      <c r="I51" s="391"/>
      <c r="J51" s="391"/>
      <c r="K51" s="391"/>
      <c r="L51" s="391"/>
      <c r="M51" s="391"/>
      <c r="N51" s="391"/>
      <c r="O51" s="391"/>
      <c r="P51" s="391"/>
      <c r="Q51" s="391"/>
      <c r="R51" s="391"/>
      <c r="S51" s="391"/>
      <c r="T51" s="391"/>
      <c r="U51" s="391"/>
      <c r="V51" s="28" t="s">
        <v>672</v>
      </c>
      <c r="W51" s="28" t="s">
        <v>673</v>
      </c>
      <c r="X51" s="28" t="s">
        <v>674</v>
      </c>
      <c r="Y51" s="28"/>
      <c r="Z51" s="28">
        <v>0</v>
      </c>
      <c r="AA51" s="28">
        <v>100</v>
      </c>
      <c r="AB51" s="28"/>
      <c r="AC51" s="28"/>
      <c r="AD51" s="28"/>
      <c r="AE51" s="28"/>
      <c r="AF51" s="28"/>
      <c r="AG51" s="28"/>
      <c r="AH51" s="28">
        <v>25</v>
      </c>
      <c r="AI51" s="28">
        <v>0</v>
      </c>
      <c r="AJ51" s="28">
        <v>0</v>
      </c>
      <c r="AK51" s="28">
        <v>0</v>
      </c>
      <c r="AL51" s="28">
        <v>0</v>
      </c>
      <c r="AM51" s="28">
        <v>0</v>
      </c>
      <c r="AN51" s="28">
        <v>25</v>
      </c>
      <c r="AO51" s="28"/>
      <c r="AP51" s="28"/>
      <c r="AQ51" s="28"/>
      <c r="AR51" s="28"/>
      <c r="AS51" s="28"/>
      <c r="AT51" s="28"/>
      <c r="AU51" s="28"/>
      <c r="AV51" s="28"/>
      <c r="AW51" s="28"/>
      <c r="AX51" s="28"/>
      <c r="AY51" s="28"/>
      <c r="AZ51" s="28"/>
      <c r="BA51" s="121"/>
      <c r="BB51" s="121"/>
      <c r="BC51" s="121"/>
      <c r="BD51" s="121"/>
      <c r="BE51" s="121"/>
      <c r="BF51" s="121"/>
      <c r="BG51" s="121"/>
      <c r="BH51" s="121"/>
      <c r="BI51" s="131">
        <v>0</v>
      </c>
      <c r="BJ51" s="131">
        <v>0</v>
      </c>
      <c r="BK51" s="131">
        <v>0</v>
      </c>
      <c r="BL51" s="131">
        <v>0</v>
      </c>
      <c r="BM51" s="131">
        <v>0</v>
      </c>
      <c r="BN51" s="131">
        <v>0</v>
      </c>
      <c r="BO51" s="131">
        <v>0</v>
      </c>
      <c r="BP51" s="131">
        <v>0</v>
      </c>
      <c r="BQ51" s="131">
        <v>0</v>
      </c>
      <c r="BR51" s="131">
        <v>0</v>
      </c>
      <c r="BS51" s="131">
        <v>0</v>
      </c>
      <c r="BT51" s="131">
        <v>0</v>
      </c>
      <c r="BU51" s="131">
        <v>0</v>
      </c>
      <c r="BV51" s="131">
        <v>0</v>
      </c>
      <c r="BW51" s="131">
        <v>0</v>
      </c>
      <c r="BX51" s="131">
        <v>0</v>
      </c>
      <c r="BY51" s="131">
        <f t="shared" si="0"/>
        <v>0</v>
      </c>
      <c r="BZ51" s="131">
        <f t="shared" si="0"/>
        <v>0</v>
      </c>
      <c r="CA51" s="131">
        <v>1000000</v>
      </c>
      <c r="CB51" s="131">
        <v>0</v>
      </c>
      <c r="CC51" s="131">
        <v>0</v>
      </c>
      <c r="CD51" s="131">
        <v>0</v>
      </c>
      <c r="CE51" s="131">
        <v>0</v>
      </c>
      <c r="CF51" s="131">
        <v>0</v>
      </c>
      <c r="CG51" s="131">
        <v>0</v>
      </c>
      <c r="CH51" s="131">
        <v>0</v>
      </c>
      <c r="CI51" s="131">
        <v>0</v>
      </c>
      <c r="CJ51" s="131">
        <v>0</v>
      </c>
      <c r="CK51" s="131">
        <v>0</v>
      </c>
      <c r="CL51" s="131">
        <v>0</v>
      </c>
      <c r="CM51" s="131">
        <v>0</v>
      </c>
      <c r="CN51" s="131">
        <v>0</v>
      </c>
      <c r="CO51" s="131">
        <v>0</v>
      </c>
      <c r="CP51" s="131">
        <v>0</v>
      </c>
      <c r="CQ51" s="131">
        <f t="shared" si="1"/>
        <v>1000000</v>
      </c>
      <c r="CR51" s="131">
        <f t="shared" si="1"/>
        <v>0</v>
      </c>
      <c r="CS51" s="121"/>
      <c r="CT51" s="121"/>
      <c r="CU51" s="121"/>
      <c r="CV51" s="121"/>
      <c r="CW51" s="121"/>
      <c r="CX51" s="121"/>
      <c r="CY51" s="121"/>
      <c r="CZ51" s="121"/>
      <c r="DA51" s="121"/>
      <c r="DB51" s="121"/>
      <c r="DC51" s="121"/>
      <c r="DD51" s="121"/>
      <c r="DE51" s="121"/>
      <c r="DF51" s="121"/>
      <c r="DG51" s="28"/>
      <c r="DH51" s="28"/>
      <c r="DI51" s="28"/>
      <c r="DJ51" s="28"/>
      <c r="DK51" s="28"/>
      <c r="DL51" s="28"/>
      <c r="DM51" s="28"/>
      <c r="DN51" s="28"/>
    </row>
    <row r="52" spans="1:118" s="30" customFormat="1" ht="36">
      <c r="A52" s="391" t="s">
        <v>675</v>
      </c>
      <c r="B52" s="391" t="s">
        <v>676</v>
      </c>
      <c r="C52" s="391"/>
      <c r="D52" s="391"/>
      <c r="E52" s="391" t="s">
        <v>677</v>
      </c>
      <c r="F52" s="391"/>
      <c r="G52" s="391"/>
      <c r="H52" s="391"/>
      <c r="I52" s="391"/>
      <c r="J52" s="391"/>
      <c r="K52" s="391"/>
      <c r="L52" s="391"/>
      <c r="M52" s="391"/>
      <c r="N52" s="391"/>
      <c r="O52" s="391"/>
      <c r="P52" s="391"/>
      <c r="Q52" s="391"/>
      <c r="R52" s="391"/>
      <c r="S52" s="391"/>
      <c r="T52" s="391"/>
      <c r="U52" s="391"/>
      <c r="V52" s="391" t="s">
        <v>678</v>
      </c>
      <c r="W52" s="28" t="s">
        <v>679</v>
      </c>
      <c r="X52" s="28" t="s">
        <v>680</v>
      </c>
      <c r="Y52" s="28"/>
      <c r="Z52" s="28">
        <v>0</v>
      </c>
      <c r="AA52" s="28">
        <v>4</v>
      </c>
      <c r="AB52" s="28"/>
      <c r="AC52" s="28"/>
      <c r="AD52" s="28"/>
      <c r="AE52" s="28"/>
      <c r="AF52" s="28"/>
      <c r="AG52" s="28"/>
      <c r="AH52" s="28">
        <v>25</v>
      </c>
      <c r="AI52" s="28">
        <v>0</v>
      </c>
      <c r="AJ52" s="28">
        <v>0</v>
      </c>
      <c r="AK52" s="28">
        <v>0</v>
      </c>
      <c r="AL52" s="28">
        <v>0</v>
      </c>
      <c r="AM52" s="28">
        <v>0</v>
      </c>
      <c r="AN52" s="28">
        <v>25</v>
      </c>
      <c r="AO52" s="28"/>
      <c r="AP52" s="28"/>
      <c r="AQ52" s="28"/>
      <c r="AR52" s="28"/>
      <c r="AS52" s="28"/>
      <c r="AT52" s="28"/>
      <c r="AU52" s="28"/>
      <c r="AV52" s="28"/>
      <c r="AW52" s="28"/>
      <c r="AX52" s="28"/>
      <c r="AY52" s="28"/>
      <c r="AZ52" s="28"/>
      <c r="BA52" s="121"/>
      <c r="BB52" s="121"/>
      <c r="BC52" s="121"/>
      <c r="BD52" s="121"/>
      <c r="BE52" s="121"/>
      <c r="BF52" s="121"/>
      <c r="BG52" s="121"/>
      <c r="BH52" s="121"/>
      <c r="BI52" s="131">
        <v>0</v>
      </c>
      <c r="BJ52" s="131">
        <v>0</v>
      </c>
      <c r="BK52" s="131">
        <v>0</v>
      </c>
      <c r="BL52" s="131">
        <v>0</v>
      </c>
      <c r="BM52" s="131">
        <v>0</v>
      </c>
      <c r="BN52" s="131">
        <v>0</v>
      </c>
      <c r="BO52" s="131">
        <v>0</v>
      </c>
      <c r="BP52" s="131">
        <v>0</v>
      </c>
      <c r="BQ52" s="131">
        <v>0</v>
      </c>
      <c r="BR52" s="131">
        <v>0</v>
      </c>
      <c r="BS52" s="131">
        <v>0</v>
      </c>
      <c r="BT52" s="131">
        <v>0</v>
      </c>
      <c r="BU52" s="131">
        <v>0</v>
      </c>
      <c r="BV52" s="131">
        <v>0</v>
      </c>
      <c r="BW52" s="131">
        <v>0</v>
      </c>
      <c r="BX52" s="131">
        <v>0</v>
      </c>
      <c r="BY52" s="131">
        <f t="shared" si="0"/>
        <v>0</v>
      </c>
      <c r="BZ52" s="131">
        <f t="shared" si="0"/>
        <v>0</v>
      </c>
      <c r="CA52" s="131">
        <v>3400000</v>
      </c>
      <c r="CB52" s="131">
        <v>0</v>
      </c>
      <c r="CC52" s="131">
        <v>0</v>
      </c>
      <c r="CD52" s="131">
        <v>0</v>
      </c>
      <c r="CE52" s="131">
        <v>2600000</v>
      </c>
      <c r="CF52" s="131">
        <v>0</v>
      </c>
      <c r="CG52" s="131">
        <v>0</v>
      </c>
      <c r="CH52" s="131">
        <v>0</v>
      </c>
      <c r="CI52" s="131">
        <v>0</v>
      </c>
      <c r="CJ52" s="131">
        <v>0</v>
      </c>
      <c r="CK52" s="131">
        <v>0</v>
      </c>
      <c r="CL52" s="131">
        <v>0</v>
      </c>
      <c r="CM52" s="131">
        <v>0</v>
      </c>
      <c r="CN52" s="131">
        <v>0</v>
      </c>
      <c r="CO52" s="131">
        <v>0</v>
      </c>
      <c r="CP52" s="131">
        <v>0</v>
      </c>
      <c r="CQ52" s="131">
        <f t="shared" si="1"/>
        <v>6000000</v>
      </c>
      <c r="CR52" s="131">
        <f t="shared" si="1"/>
        <v>0</v>
      </c>
      <c r="CS52" s="121"/>
      <c r="CT52" s="121"/>
      <c r="CU52" s="121"/>
      <c r="CV52" s="121"/>
      <c r="CW52" s="121"/>
      <c r="CX52" s="121"/>
      <c r="CY52" s="121"/>
      <c r="CZ52" s="121"/>
      <c r="DA52" s="121"/>
      <c r="DB52" s="121"/>
      <c r="DC52" s="121"/>
      <c r="DD52" s="121"/>
      <c r="DE52" s="121"/>
      <c r="DF52" s="121"/>
      <c r="DG52" s="28"/>
      <c r="DH52" s="28"/>
      <c r="DI52" s="28"/>
      <c r="DJ52" s="28"/>
      <c r="DK52" s="28"/>
      <c r="DL52" s="28"/>
      <c r="DM52" s="28"/>
      <c r="DN52" s="28"/>
    </row>
    <row r="53" spans="1:118" s="30" customFormat="1" ht="72">
      <c r="A53" s="391"/>
      <c r="B53" s="391"/>
      <c r="C53" s="391"/>
      <c r="D53" s="391"/>
      <c r="E53" s="391"/>
      <c r="F53" s="391"/>
      <c r="G53" s="391"/>
      <c r="H53" s="391"/>
      <c r="I53" s="391"/>
      <c r="J53" s="391"/>
      <c r="K53" s="391"/>
      <c r="L53" s="391"/>
      <c r="M53" s="391"/>
      <c r="N53" s="391"/>
      <c r="O53" s="391"/>
      <c r="P53" s="391"/>
      <c r="Q53" s="391"/>
      <c r="R53" s="391"/>
      <c r="S53" s="391"/>
      <c r="T53" s="391"/>
      <c r="U53" s="391"/>
      <c r="V53" s="391"/>
      <c r="W53" s="28" t="s">
        <v>681</v>
      </c>
      <c r="X53" s="28" t="s">
        <v>682</v>
      </c>
      <c r="Y53" s="28"/>
      <c r="Z53" s="28">
        <v>0</v>
      </c>
      <c r="AA53" s="28">
        <v>1</v>
      </c>
      <c r="AB53" s="28"/>
      <c r="AC53" s="28"/>
      <c r="AD53" s="28"/>
      <c r="AE53" s="28"/>
      <c r="AF53" s="28"/>
      <c r="AG53" s="28"/>
      <c r="AH53" s="28">
        <v>25</v>
      </c>
      <c r="AI53" s="28">
        <v>3</v>
      </c>
      <c r="AJ53" s="28">
        <v>3</v>
      </c>
      <c r="AK53" s="28">
        <v>3</v>
      </c>
      <c r="AL53" s="28">
        <v>3.5</v>
      </c>
      <c r="AM53" s="28">
        <v>12.5</v>
      </c>
      <c r="AN53" s="28">
        <v>25</v>
      </c>
      <c r="AO53" s="28"/>
      <c r="AP53" s="28"/>
      <c r="AQ53" s="28"/>
      <c r="AR53" s="28"/>
      <c r="AS53" s="28"/>
      <c r="AT53" s="28"/>
      <c r="AU53" s="28"/>
      <c r="AV53" s="28"/>
      <c r="AW53" s="28"/>
      <c r="AX53" s="28"/>
      <c r="AY53" s="28"/>
      <c r="AZ53" s="28"/>
      <c r="BA53" s="121"/>
      <c r="BB53" s="121"/>
      <c r="BC53" s="121"/>
      <c r="BD53" s="121"/>
      <c r="BE53" s="121"/>
      <c r="BF53" s="121"/>
      <c r="BG53" s="121"/>
      <c r="BH53" s="121"/>
      <c r="BI53" s="131">
        <v>6100000</v>
      </c>
      <c r="BJ53" s="131">
        <v>6100000</v>
      </c>
      <c r="BK53" s="131">
        <v>0</v>
      </c>
      <c r="BL53" s="131">
        <v>0</v>
      </c>
      <c r="BM53" s="131">
        <v>4000000</v>
      </c>
      <c r="BN53" s="131">
        <v>4000000</v>
      </c>
      <c r="BO53" s="131">
        <v>0</v>
      </c>
      <c r="BP53" s="131">
        <v>0</v>
      </c>
      <c r="BQ53" s="131">
        <v>0</v>
      </c>
      <c r="BR53" s="131">
        <v>0</v>
      </c>
      <c r="BS53" s="131">
        <v>0</v>
      </c>
      <c r="BT53" s="131">
        <v>0</v>
      </c>
      <c r="BU53" s="131">
        <v>0</v>
      </c>
      <c r="BV53" s="131">
        <v>0</v>
      </c>
      <c r="BW53" s="131">
        <v>0</v>
      </c>
      <c r="BX53" s="131">
        <v>0</v>
      </c>
      <c r="BY53" s="131">
        <f t="shared" si="0"/>
        <v>10100000</v>
      </c>
      <c r="BZ53" s="131">
        <f t="shared" si="0"/>
        <v>10100000</v>
      </c>
      <c r="CA53" s="131">
        <v>2600000</v>
      </c>
      <c r="CB53" s="131">
        <v>0</v>
      </c>
      <c r="CC53" s="131">
        <v>0</v>
      </c>
      <c r="CD53" s="131">
        <v>0</v>
      </c>
      <c r="CE53" s="131">
        <v>500000</v>
      </c>
      <c r="CF53" s="131">
        <v>0</v>
      </c>
      <c r="CG53" s="131">
        <v>0</v>
      </c>
      <c r="CH53" s="131">
        <v>0</v>
      </c>
      <c r="CI53" s="131">
        <v>0</v>
      </c>
      <c r="CJ53" s="131">
        <v>0</v>
      </c>
      <c r="CK53" s="131">
        <v>0</v>
      </c>
      <c r="CL53" s="131">
        <v>0</v>
      </c>
      <c r="CM53" s="131">
        <v>0</v>
      </c>
      <c r="CN53" s="131">
        <v>0</v>
      </c>
      <c r="CO53" s="131">
        <v>0</v>
      </c>
      <c r="CP53" s="131">
        <v>0</v>
      </c>
      <c r="CQ53" s="131">
        <f t="shared" si="1"/>
        <v>3100000</v>
      </c>
      <c r="CR53" s="131">
        <f t="shared" si="1"/>
        <v>0</v>
      </c>
      <c r="CS53" s="121"/>
      <c r="CT53" s="121"/>
      <c r="CU53" s="121"/>
      <c r="CV53" s="121"/>
      <c r="CW53" s="121"/>
      <c r="CX53" s="121"/>
      <c r="CY53" s="121"/>
      <c r="CZ53" s="121"/>
      <c r="DA53" s="121"/>
      <c r="DB53" s="121"/>
      <c r="DC53" s="121"/>
      <c r="DD53" s="121"/>
      <c r="DE53" s="121"/>
      <c r="DF53" s="121"/>
      <c r="DG53" s="28"/>
      <c r="DH53" s="28"/>
      <c r="DI53" s="28"/>
      <c r="DJ53" s="28"/>
      <c r="DK53" s="28"/>
      <c r="DL53" s="28"/>
      <c r="DM53" s="28"/>
      <c r="DN53" s="28"/>
    </row>
    <row r="54" spans="1:118" s="30" customFormat="1" ht="36">
      <c r="A54" s="391"/>
      <c r="B54" s="391"/>
      <c r="C54" s="391"/>
      <c r="D54" s="391"/>
      <c r="E54" s="391"/>
      <c r="F54" s="391"/>
      <c r="G54" s="391"/>
      <c r="H54" s="391"/>
      <c r="I54" s="391"/>
      <c r="J54" s="391"/>
      <c r="K54" s="391"/>
      <c r="L54" s="391"/>
      <c r="M54" s="391"/>
      <c r="N54" s="391"/>
      <c r="O54" s="391"/>
      <c r="P54" s="391"/>
      <c r="Q54" s="391"/>
      <c r="R54" s="391"/>
      <c r="S54" s="391"/>
      <c r="T54" s="391"/>
      <c r="U54" s="391"/>
      <c r="V54" s="391"/>
      <c r="W54" s="28" t="s">
        <v>683</v>
      </c>
      <c r="X54" s="28" t="s">
        <v>684</v>
      </c>
      <c r="Y54" s="28"/>
      <c r="Z54" s="28">
        <v>0</v>
      </c>
      <c r="AA54" s="28">
        <v>1</v>
      </c>
      <c r="AB54" s="28"/>
      <c r="AC54" s="28"/>
      <c r="AD54" s="28"/>
      <c r="AE54" s="28"/>
      <c r="AF54" s="28"/>
      <c r="AG54" s="28"/>
      <c r="AH54" s="28">
        <v>25</v>
      </c>
      <c r="AI54" s="28">
        <v>3</v>
      </c>
      <c r="AJ54" s="28">
        <v>3</v>
      </c>
      <c r="AK54" s="28">
        <v>3</v>
      </c>
      <c r="AL54" s="28">
        <v>3.5</v>
      </c>
      <c r="AM54" s="28">
        <v>12.5</v>
      </c>
      <c r="AN54" s="28">
        <v>25</v>
      </c>
      <c r="AO54" s="28"/>
      <c r="AP54" s="28"/>
      <c r="AQ54" s="28"/>
      <c r="AR54" s="28"/>
      <c r="AS54" s="28"/>
      <c r="AT54" s="28"/>
      <c r="AU54" s="28"/>
      <c r="AV54" s="28"/>
      <c r="AW54" s="28"/>
      <c r="AX54" s="28"/>
      <c r="AY54" s="28"/>
      <c r="AZ54" s="28"/>
      <c r="BA54" s="121"/>
      <c r="BB54" s="121"/>
      <c r="BC54" s="121"/>
      <c r="BD54" s="121"/>
      <c r="BE54" s="121"/>
      <c r="BF54" s="121"/>
      <c r="BG54" s="121"/>
      <c r="BH54" s="121"/>
      <c r="BI54" s="131">
        <v>4800032</v>
      </c>
      <c r="BJ54" s="131">
        <v>4800032</v>
      </c>
      <c r="BK54" s="131">
        <v>0</v>
      </c>
      <c r="BL54" s="131">
        <v>0</v>
      </c>
      <c r="BM54" s="131">
        <v>1400000</v>
      </c>
      <c r="BN54" s="131">
        <v>1400000</v>
      </c>
      <c r="BO54" s="131">
        <v>0</v>
      </c>
      <c r="BP54" s="131">
        <v>0</v>
      </c>
      <c r="BQ54" s="131">
        <v>0</v>
      </c>
      <c r="BR54" s="131">
        <v>0</v>
      </c>
      <c r="BS54" s="131">
        <v>0</v>
      </c>
      <c r="BT54" s="131">
        <v>0</v>
      </c>
      <c r="BU54" s="131">
        <v>0</v>
      </c>
      <c r="BV54" s="131">
        <v>0</v>
      </c>
      <c r="BW54" s="131">
        <v>0</v>
      </c>
      <c r="BX54" s="131">
        <v>0</v>
      </c>
      <c r="BY54" s="131">
        <f t="shared" si="0"/>
        <v>6200032</v>
      </c>
      <c r="BZ54" s="131">
        <f t="shared" si="0"/>
        <v>6200032</v>
      </c>
      <c r="CA54" s="131">
        <v>3000000</v>
      </c>
      <c r="CB54" s="131">
        <v>0</v>
      </c>
      <c r="CC54" s="131">
        <v>0</v>
      </c>
      <c r="CD54" s="131">
        <v>0</v>
      </c>
      <c r="CE54" s="131">
        <v>900000</v>
      </c>
      <c r="CF54" s="131">
        <v>0</v>
      </c>
      <c r="CG54" s="131">
        <v>0</v>
      </c>
      <c r="CH54" s="131">
        <v>0</v>
      </c>
      <c r="CI54" s="131">
        <v>0</v>
      </c>
      <c r="CJ54" s="131">
        <v>0</v>
      </c>
      <c r="CK54" s="131">
        <v>0</v>
      </c>
      <c r="CL54" s="131">
        <v>0</v>
      </c>
      <c r="CM54" s="131">
        <v>0</v>
      </c>
      <c r="CN54" s="131">
        <v>0</v>
      </c>
      <c r="CO54" s="131">
        <v>0</v>
      </c>
      <c r="CP54" s="131">
        <v>0</v>
      </c>
      <c r="CQ54" s="131">
        <f t="shared" si="1"/>
        <v>3900000</v>
      </c>
      <c r="CR54" s="131">
        <f t="shared" si="1"/>
        <v>0</v>
      </c>
      <c r="CS54" s="121"/>
      <c r="CT54" s="121"/>
      <c r="CU54" s="121"/>
      <c r="CV54" s="121"/>
      <c r="CW54" s="121"/>
      <c r="CX54" s="121"/>
      <c r="CY54" s="121"/>
      <c r="CZ54" s="121"/>
      <c r="DA54" s="121"/>
      <c r="DB54" s="121"/>
      <c r="DC54" s="121"/>
      <c r="DD54" s="121"/>
      <c r="DE54" s="121"/>
      <c r="DF54" s="121"/>
      <c r="DG54" s="28"/>
      <c r="DH54" s="28"/>
      <c r="DI54" s="28"/>
      <c r="DJ54" s="28"/>
      <c r="DK54" s="28"/>
      <c r="DL54" s="28"/>
      <c r="DM54" s="28"/>
      <c r="DN54" s="28"/>
    </row>
    <row r="55" spans="1:118" s="30" customFormat="1" ht="48">
      <c r="A55" s="391"/>
      <c r="B55" s="391"/>
      <c r="C55" s="391"/>
      <c r="D55" s="391"/>
      <c r="E55" s="391"/>
      <c r="F55" s="391"/>
      <c r="G55" s="391"/>
      <c r="H55" s="391"/>
      <c r="I55" s="391"/>
      <c r="J55" s="391"/>
      <c r="K55" s="391"/>
      <c r="L55" s="391"/>
      <c r="M55" s="391"/>
      <c r="N55" s="391"/>
      <c r="O55" s="391"/>
      <c r="P55" s="391"/>
      <c r="Q55" s="391"/>
      <c r="R55" s="391"/>
      <c r="S55" s="391"/>
      <c r="T55" s="391"/>
      <c r="U55" s="391"/>
      <c r="V55" s="28" t="s">
        <v>685</v>
      </c>
      <c r="W55" s="28" t="s">
        <v>686</v>
      </c>
      <c r="X55" s="28" t="s">
        <v>687</v>
      </c>
      <c r="Y55" s="28"/>
      <c r="Z55" s="28">
        <v>0</v>
      </c>
      <c r="AA55" s="28">
        <v>4</v>
      </c>
      <c r="AB55" s="28"/>
      <c r="AC55" s="28"/>
      <c r="AD55" s="28"/>
      <c r="AE55" s="28"/>
      <c r="AF55" s="28"/>
      <c r="AG55" s="28"/>
      <c r="AH55" s="28">
        <v>25</v>
      </c>
      <c r="AI55" s="28">
        <v>0</v>
      </c>
      <c r="AJ55" s="28">
        <v>0</v>
      </c>
      <c r="AK55" s="28">
        <v>0</v>
      </c>
      <c r="AL55" s="28">
        <v>0</v>
      </c>
      <c r="AM55" s="28">
        <v>0</v>
      </c>
      <c r="AN55" s="28">
        <v>25</v>
      </c>
      <c r="AO55" s="28"/>
      <c r="AP55" s="28"/>
      <c r="AQ55" s="28"/>
      <c r="AR55" s="28"/>
      <c r="AS55" s="28"/>
      <c r="AT55" s="28"/>
      <c r="AU55" s="28"/>
      <c r="AV55" s="28"/>
      <c r="AW55" s="28"/>
      <c r="AX55" s="28"/>
      <c r="AY55" s="28"/>
      <c r="AZ55" s="28"/>
      <c r="BA55" s="121"/>
      <c r="BB55" s="121"/>
      <c r="BC55" s="121"/>
      <c r="BD55" s="121"/>
      <c r="BE55" s="121"/>
      <c r="BF55" s="121"/>
      <c r="BG55" s="121"/>
      <c r="BH55" s="121"/>
      <c r="BI55" s="131">
        <v>0</v>
      </c>
      <c r="BJ55" s="131">
        <v>0</v>
      </c>
      <c r="BK55" s="131">
        <v>0</v>
      </c>
      <c r="BL55" s="131">
        <v>0</v>
      </c>
      <c r="BM55" s="131">
        <v>0</v>
      </c>
      <c r="BN55" s="131">
        <v>0</v>
      </c>
      <c r="BO55" s="131">
        <v>0</v>
      </c>
      <c r="BP55" s="131">
        <v>0</v>
      </c>
      <c r="BQ55" s="131">
        <v>0</v>
      </c>
      <c r="BR55" s="131">
        <v>0</v>
      </c>
      <c r="BS55" s="131">
        <v>0</v>
      </c>
      <c r="BT55" s="131">
        <v>0</v>
      </c>
      <c r="BU55" s="131">
        <v>0</v>
      </c>
      <c r="BV55" s="131">
        <v>0</v>
      </c>
      <c r="BW55" s="131">
        <v>0</v>
      </c>
      <c r="BX55" s="131">
        <v>0</v>
      </c>
      <c r="BY55" s="131">
        <f t="shared" si="0"/>
        <v>0</v>
      </c>
      <c r="BZ55" s="131">
        <f t="shared" si="0"/>
        <v>0</v>
      </c>
      <c r="CA55" s="131">
        <v>5000000</v>
      </c>
      <c r="CB55" s="131">
        <v>0</v>
      </c>
      <c r="CC55" s="131">
        <v>0</v>
      </c>
      <c r="CD55" s="131">
        <v>0</v>
      </c>
      <c r="CE55" s="131">
        <v>5500000</v>
      </c>
      <c r="CF55" s="131">
        <v>0</v>
      </c>
      <c r="CG55" s="131">
        <v>0</v>
      </c>
      <c r="CH55" s="131">
        <v>0</v>
      </c>
      <c r="CI55" s="131">
        <v>0</v>
      </c>
      <c r="CJ55" s="131">
        <v>0</v>
      </c>
      <c r="CK55" s="131">
        <v>0</v>
      </c>
      <c r="CL55" s="131">
        <v>0</v>
      </c>
      <c r="CM55" s="131">
        <v>0</v>
      </c>
      <c r="CN55" s="131">
        <v>0</v>
      </c>
      <c r="CO55" s="131">
        <v>0</v>
      </c>
      <c r="CP55" s="131">
        <v>0</v>
      </c>
      <c r="CQ55" s="131">
        <f t="shared" si="1"/>
        <v>10500000</v>
      </c>
      <c r="CR55" s="131">
        <f t="shared" si="1"/>
        <v>0</v>
      </c>
      <c r="CS55" s="121"/>
      <c r="CT55" s="121"/>
      <c r="CU55" s="121"/>
      <c r="CV55" s="121"/>
      <c r="CW55" s="121"/>
      <c r="CX55" s="121"/>
      <c r="CY55" s="121"/>
      <c r="CZ55" s="121"/>
      <c r="DA55" s="121"/>
      <c r="DB55" s="121"/>
      <c r="DC55" s="121"/>
      <c r="DD55" s="121"/>
      <c r="DE55" s="121"/>
      <c r="DF55" s="121"/>
      <c r="DG55" s="28"/>
      <c r="DH55" s="28"/>
      <c r="DI55" s="28"/>
      <c r="DJ55" s="28"/>
      <c r="DK55" s="28"/>
      <c r="DL55" s="28"/>
      <c r="DM55" s="28"/>
      <c r="DN55" s="28"/>
    </row>
    <row r="56" spans="1:118" s="30" customFormat="1" ht="36">
      <c r="A56" s="391"/>
      <c r="B56" s="391"/>
      <c r="C56" s="391"/>
      <c r="D56" s="391"/>
      <c r="E56" s="391"/>
      <c r="F56" s="391"/>
      <c r="G56" s="391"/>
      <c r="H56" s="391"/>
      <c r="I56" s="391"/>
      <c r="J56" s="391"/>
      <c r="K56" s="391"/>
      <c r="L56" s="391"/>
      <c r="M56" s="391"/>
      <c r="N56" s="391"/>
      <c r="O56" s="391"/>
      <c r="P56" s="391"/>
      <c r="Q56" s="391"/>
      <c r="R56" s="391"/>
      <c r="S56" s="391"/>
      <c r="T56" s="391"/>
      <c r="U56" s="391"/>
      <c r="V56" s="28" t="s">
        <v>688</v>
      </c>
      <c r="W56" s="28" t="s">
        <v>689</v>
      </c>
      <c r="X56" s="28" t="s">
        <v>690</v>
      </c>
      <c r="Y56" s="28"/>
      <c r="Z56" s="28">
        <v>0</v>
      </c>
      <c r="AA56" s="28">
        <v>30</v>
      </c>
      <c r="AB56" s="28"/>
      <c r="AC56" s="28"/>
      <c r="AD56" s="28"/>
      <c r="AE56" s="28"/>
      <c r="AF56" s="28"/>
      <c r="AG56" s="28"/>
      <c r="AH56" s="28">
        <v>25</v>
      </c>
      <c r="AI56" s="28">
        <v>3</v>
      </c>
      <c r="AJ56" s="28">
        <v>3</v>
      </c>
      <c r="AK56" s="28">
        <v>3</v>
      </c>
      <c r="AL56" s="28">
        <v>3.5</v>
      </c>
      <c r="AM56" s="28">
        <v>12.5</v>
      </c>
      <c r="AN56" s="28">
        <v>25</v>
      </c>
      <c r="AO56" s="28"/>
      <c r="AP56" s="28"/>
      <c r="AQ56" s="28"/>
      <c r="AR56" s="28"/>
      <c r="AS56" s="28"/>
      <c r="AT56" s="28"/>
      <c r="AU56" s="28"/>
      <c r="AV56" s="28"/>
      <c r="AW56" s="28"/>
      <c r="AX56" s="28"/>
      <c r="AY56" s="28"/>
      <c r="AZ56" s="28"/>
      <c r="BA56" s="121"/>
      <c r="BB56" s="121"/>
      <c r="BC56" s="121"/>
      <c r="BD56" s="121"/>
      <c r="BE56" s="121"/>
      <c r="BF56" s="121"/>
      <c r="BG56" s="121"/>
      <c r="BH56" s="121"/>
      <c r="BI56" s="131">
        <v>3500000</v>
      </c>
      <c r="BJ56" s="131">
        <v>3500000</v>
      </c>
      <c r="BK56" s="131">
        <v>0</v>
      </c>
      <c r="BL56" s="131">
        <v>0</v>
      </c>
      <c r="BM56" s="131">
        <v>2000733</v>
      </c>
      <c r="BN56" s="131">
        <v>2000733</v>
      </c>
      <c r="BO56" s="131">
        <v>0</v>
      </c>
      <c r="BP56" s="131">
        <v>0</v>
      </c>
      <c r="BQ56" s="131">
        <v>0</v>
      </c>
      <c r="BR56" s="131">
        <v>0</v>
      </c>
      <c r="BS56" s="131">
        <v>0</v>
      </c>
      <c r="BT56" s="131">
        <v>0</v>
      </c>
      <c r="BU56" s="131">
        <v>0</v>
      </c>
      <c r="BV56" s="131">
        <v>0</v>
      </c>
      <c r="BW56" s="131">
        <v>0</v>
      </c>
      <c r="BX56" s="131">
        <v>0</v>
      </c>
      <c r="BY56" s="131">
        <f t="shared" si="0"/>
        <v>5500733</v>
      </c>
      <c r="BZ56" s="131">
        <f t="shared" si="0"/>
        <v>5500733</v>
      </c>
      <c r="CA56" s="131">
        <v>3500000</v>
      </c>
      <c r="CB56" s="131">
        <v>0</v>
      </c>
      <c r="CC56" s="131">
        <v>0</v>
      </c>
      <c r="CD56" s="131">
        <v>0</v>
      </c>
      <c r="CE56" s="131">
        <v>2600000</v>
      </c>
      <c r="CF56" s="131">
        <v>0</v>
      </c>
      <c r="CG56" s="131">
        <v>0</v>
      </c>
      <c r="CH56" s="131">
        <v>0</v>
      </c>
      <c r="CI56" s="131">
        <v>0</v>
      </c>
      <c r="CJ56" s="131">
        <v>0</v>
      </c>
      <c r="CK56" s="131">
        <v>0</v>
      </c>
      <c r="CL56" s="131">
        <v>0</v>
      </c>
      <c r="CM56" s="131">
        <v>0</v>
      </c>
      <c r="CN56" s="131">
        <v>0</v>
      </c>
      <c r="CO56" s="131">
        <v>0</v>
      </c>
      <c r="CP56" s="131">
        <v>0</v>
      </c>
      <c r="CQ56" s="131">
        <f t="shared" si="1"/>
        <v>6100000</v>
      </c>
      <c r="CR56" s="131">
        <f t="shared" si="1"/>
        <v>0</v>
      </c>
      <c r="CS56" s="121"/>
      <c r="CT56" s="121"/>
      <c r="CU56" s="121"/>
      <c r="CV56" s="121"/>
      <c r="CW56" s="121"/>
      <c r="CX56" s="121"/>
      <c r="CY56" s="121"/>
      <c r="CZ56" s="121"/>
      <c r="DA56" s="121"/>
      <c r="DB56" s="121"/>
      <c r="DC56" s="121"/>
      <c r="DD56" s="121"/>
      <c r="DE56" s="121"/>
      <c r="DF56" s="121"/>
      <c r="DG56" s="28"/>
      <c r="DH56" s="28"/>
      <c r="DI56" s="28"/>
      <c r="DJ56" s="28"/>
      <c r="DK56" s="28"/>
      <c r="DL56" s="28"/>
      <c r="DM56" s="28"/>
      <c r="DN56" s="28"/>
    </row>
    <row r="57" spans="1:118" s="30" customFormat="1" ht="36">
      <c r="A57" s="391"/>
      <c r="B57" s="391"/>
      <c r="C57" s="391"/>
      <c r="D57" s="391"/>
      <c r="E57" s="391"/>
      <c r="F57" s="391"/>
      <c r="G57" s="391"/>
      <c r="H57" s="391"/>
      <c r="I57" s="391"/>
      <c r="J57" s="391"/>
      <c r="K57" s="391"/>
      <c r="L57" s="391"/>
      <c r="M57" s="391"/>
      <c r="N57" s="391"/>
      <c r="O57" s="391"/>
      <c r="P57" s="391"/>
      <c r="Q57" s="391"/>
      <c r="R57" s="391"/>
      <c r="S57" s="391"/>
      <c r="T57" s="391"/>
      <c r="U57" s="391"/>
      <c r="V57" s="391" t="s">
        <v>691</v>
      </c>
      <c r="W57" s="28" t="s">
        <v>692</v>
      </c>
      <c r="X57" s="28" t="s">
        <v>693</v>
      </c>
      <c r="Y57" s="28"/>
      <c r="Z57" s="28">
        <v>0</v>
      </c>
      <c r="AA57" s="28">
        <v>1</v>
      </c>
      <c r="AB57" s="28"/>
      <c r="AC57" s="28"/>
      <c r="AD57" s="28"/>
      <c r="AE57" s="28"/>
      <c r="AF57" s="28"/>
      <c r="AG57" s="28"/>
      <c r="AH57" s="28">
        <v>25</v>
      </c>
      <c r="AI57" s="28">
        <v>3</v>
      </c>
      <c r="AJ57" s="28">
        <v>3</v>
      </c>
      <c r="AK57" s="28">
        <v>3</v>
      </c>
      <c r="AL57" s="28">
        <v>3.5</v>
      </c>
      <c r="AM57" s="28">
        <v>12.5</v>
      </c>
      <c r="AN57" s="28">
        <v>25</v>
      </c>
      <c r="AO57" s="28"/>
      <c r="AP57" s="28"/>
      <c r="AQ57" s="28"/>
      <c r="AR57" s="28"/>
      <c r="AS57" s="28"/>
      <c r="AT57" s="28"/>
      <c r="AU57" s="28"/>
      <c r="AV57" s="28"/>
      <c r="AW57" s="28"/>
      <c r="AX57" s="28"/>
      <c r="AY57" s="28"/>
      <c r="AZ57" s="28"/>
      <c r="BA57" s="121"/>
      <c r="BB57" s="121"/>
      <c r="BC57" s="121"/>
      <c r="BD57" s="121"/>
      <c r="BE57" s="121"/>
      <c r="BF57" s="121"/>
      <c r="BG57" s="121"/>
      <c r="BH57" s="121"/>
      <c r="BI57" s="131">
        <v>2800000</v>
      </c>
      <c r="BJ57" s="131">
        <v>2800000</v>
      </c>
      <c r="BK57" s="131">
        <v>0</v>
      </c>
      <c r="BL57" s="131">
        <v>0</v>
      </c>
      <c r="BM57" s="131">
        <v>0</v>
      </c>
      <c r="BN57" s="131">
        <v>0</v>
      </c>
      <c r="BO57" s="131">
        <v>0</v>
      </c>
      <c r="BP57" s="131">
        <v>0</v>
      </c>
      <c r="BQ57" s="131">
        <v>0</v>
      </c>
      <c r="BR57" s="131">
        <v>0</v>
      </c>
      <c r="BS57" s="131">
        <v>0</v>
      </c>
      <c r="BT57" s="131">
        <v>0</v>
      </c>
      <c r="BU57" s="131">
        <v>0</v>
      </c>
      <c r="BV57" s="131">
        <v>0</v>
      </c>
      <c r="BW57" s="131">
        <v>0</v>
      </c>
      <c r="BX57" s="131">
        <v>0</v>
      </c>
      <c r="BY57" s="131">
        <f t="shared" si="0"/>
        <v>2800000</v>
      </c>
      <c r="BZ57" s="131">
        <f t="shared" si="0"/>
        <v>2800000</v>
      </c>
      <c r="CA57" s="131">
        <v>4700000</v>
      </c>
      <c r="CB57" s="131">
        <v>0</v>
      </c>
      <c r="CC57" s="131">
        <v>0</v>
      </c>
      <c r="CD57" s="131">
        <v>0</v>
      </c>
      <c r="CE57" s="131">
        <v>900000</v>
      </c>
      <c r="CF57" s="131">
        <v>0</v>
      </c>
      <c r="CG57" s="131">
        <v>0</v>
      </c>
      <c r="CH57" s="131">
        <v>0</v>
      </c>
      <c r="CI57" s="131">
        <v>0</v>
      </c>
      <c r="CJ57" s="131">
        <v>0</v>
      </c>
      <c r="CK57" s="131">
        <v>0</v>
      </c>
      <c r="CL57" s="131">
        <v>0</v>
      </c>
      <c r="CM57" s="131">
        <v>0</v>
      </c>
      <c r="CN57" s="131">
        <v>0</v>
      </c>
      <c r="CO57" s="131">
        <v>0</v>
      </c>
      <c r="CP57" s="131">
        <v>0</v>
      </c>
      <c r="CQ57" s="131">
        <f t="shared" si="1"/>
        <v>5600000</v>
      </c>
      <c r="CR57" s="131">
        <f t="shared" si="1"/>
        <v>0</v>
      </c>
      <c r="CS57" s="121"/>
      <c r="CT57" s="121"/>
      <c r="CU57" s="121"/>
      <c r="CV57" s="121"/>
      <c r="CW57" s="121"/>
      <c r="CX57" s="121"/>
      <c r="CY57" s="121"/>
      <c r="CZ57" s="121"/>
      <c r="DA57" s="121"/>
      <c r="DB57" s="121"/>
      <c r="DC57" s="121"/>
      <c r="DD57" s="121"/>
      <c r="DE57" s="121"/>
      <c r="DF57" s="121"/>
      <c r="DG57" s="28"/>
      <c r="DH57" s="28"/>
      <c r="DI57" s="28"/>
      <c r="DJ57" s="28"/>
      <c r="DK57" s="28"/>
      <c r="DL57" s="28"/>
      <c r="DM57" s="28"/>
      <c r="DN57" s="28"/>
    </row>
    <row r="58" spans="1:118" s="30" customFormat="1" ht="36">
      <c r="A58" s="391"/>
      <c r="B58" s="391"/>
      <c r="C58" s="391"/>
      <c r="D58" s="391"/>
      <c r="E58" s="391"/>
      <c r="F58" s="391"/>
      <c r="G58" s="391"/>
      <c r="H58" s="391"/>
      <c r="I58" s="391"/>
      <c r="J58" s="391"/>
      <c r="K58" s="391"/>
      <c r="L58" s="391"/>
      <c r="M58" s="391"/>
      <c r="N58" s="391"/>
      <c r="O58" s="391"/>
      <c r="P58" s="391"/>
      <c r="Q58" s="391"/>
      <c r="R58" s="391"/>
      <c r="S58" s="391"/>
      <c r="T58" s="391"/>
      <c r="U58" s="391"/>
      <c r="V58" s="391"/>
      <c r="W58" s="28" t="s">
        <v>694</v>
      </c>
      <c r="X58" s="28" t="s">
        <v>695</v>
      </c>
      <c r="Y58" s="28"/>
      <c r="Z58" s="28">
        <v>0</v>
      </c>
      <c r="AA58" s="28">
        <v>20</v>
      </c>
      <c r="AB58" s="28"/>
      <c r="AC58" s="28"/>
      <c r="AD58" s="28"/>
      <c r="AE58" s="28"/>
      <c r="AF58" s="28"/>
      <c r="AG58" s="28"/>
      <c r="AH58" s="28">
        <v>25</v>
      </c>
      <c r="AI58" s="28">
        <v>3</v>
      </c>
      <c r="AJ58" s="28">
        <v>3</v>
      </c>
      <c r="AK58" s="28">
        <v>3</v>
      </c>
      <c r="AL58" s="28">
        <v>3.5</v>
      </c>
      <c r="AM58" s="28">
        <v>12.5</v>
      </c>
      <c r="AN58" s="28">
        <v>25</v>
      </c>
      <c r="AO58" s="28"/>
      <c r="AP58" s="28"/>
      <c r="AQ58" s="28"/>
      <c r="AR58" s="28"/>
      <c r="AS58" s="28"/>
      <c r="AT58" s="28"/>
      <c r="AU58" s="28"/>
      <c r="AV58" s="28"/>
      <c r="AW58" s="28"/>
      <c r="AX58" s="28"/>
      <c r="AY58" s="28"/>
      <c r="AZ58" s="28"/>
      <c r="BA58" s="121"/>
      <c r="BB58" s="121"/>
      <c r="BC58" s="121"/>
      <c r="BD58" s="121"/>
      <c r="BE58" s="121"/>
      <c r="BF58" s="121"/>
      <c r="BG58" s="121"/>
      <c r="BH58" s="121"/>
      <c r="BI58" s="131">
        <v>3000500</v>
      </c>
      <c r="BJ58" s="131">
        <v>3000500</v>
      </c>
      <c r="BK58" s="131">
        <v>0</v>
      </c>
      <c r="BL58" s="131">
        <v>0</v>
      </c>
      <c r="BM58" s="131">
        <v>3508000</v>
      </c>
      <c r="BN58" s="131">
        <v>3508000</v>
      </c>
      <c r="BO58" s="131">
        <v>0</v>
      </c>
      <c r="BP58" s="131">
        <v>0</v>
      </c>
      <c r="BQ58" s="131">
        <v>0</v>
      </c>
      <c r="BR58" s="131">
        <v>0</v>
      </c>
      <c r="BS58" s="131">
        <v>0</v>
      </c>
      <c r="BT58" s="131">
        <v>0</v>
      </c>
      <c r="BU58" s="131">
        <v>0</v>
      </c>
      <c r="BV58" s="131">
        <v>0</v>
      </c>
      <c r="BW58" s="131">
        <v>0</v>
      </c>
      <c r="BX58" s="131">
        <v>0</v>
      </c>
      <c r="BY58" s="131">
        <f t="shared" si="0"/>
        <v>6508500</v>
      </c>
      <c r="BZ58" s="131">
        <f t="shared" si="0"/>
        <v>6508500</v>
      </c>
      <c r="CA58" s="131">
        <v>3200000</v>
      </c>
      <c r="CB58" s="131">
        <v>0</v>
      </c>
      <c r="CC58" s="131">
        <v>0</v>
      </c>
      <c r="CD58" s="131">
        <v>0</v>
      </c>
      <c r="CE58" s="131">
        <v>1500000</v>
      </c>
      <c r="CF58" s="131">
        <v>0</v>
      </c>
      <c r="CG58" s="131">
        <v>0</v>
      </c>
      <c r="CH58" s="131">
        <v>0</v>
      </c>
      <c r="CI58" s="131">
        <v>0</v>
      </c>
      <c r="CJ58" s="131">
        <v>0</v>
      </c>
      <c r="CK58" s="131">
        <v>0</v>
      </c>
      <c r="CL58" s="131">
        <v>0</v>
      </c>
      <c r="CM58" s="131">
        <v>0</v>
      </c>
      <c r="CN58" s="131">
        <v>0</v>
      </c>
      <c r="CO58" s="131">
        <v>0</v>
      </c>
      <c r="CP58" s="131">
        <v>0</v>
      </c>
      <c r="CQ58" s="131">
        <f t="shared" si="1"/>
        <v>4700000</v>
      </c>
      <c r="CR58" s="131">
        <f t="shared" si="1"/>
        <v>0</v>
      </c>
      <c r="CS58" s="121"/>
      <c r="CT58" s="121"/>
      <c r="CU58" s="121"/>
      <c r="CV58" s="121"/>
      <c r="CW58" s="121"/>
      <c r="CX58" s="121"/>
      <c r="CY58" s="121"/>
      <c r="CZ58" s="121"/>
      <c r="DA58" s="121"/>
      <c r="DB58" s="121"/>
      <c r="DC58" s="121"/>
      <c r="DD58" s="121"/>
      <c r="DE58" s="121"/>
      <c r="DF58" s="121"/>
      <c r="DG58" s="28"/>
      <c r="DH58" s="28"/>
      <c r="DI58" s="28"/>
      <c r="DJ58" s="28"/>
      <c r="DK58" s="28"/>
      <c r="DL58" s="28"/>
      <c r="DM58" s="28"/>
      <c r="DN58" s="28"/>
    </row>
    <row r="59" spans="1:118" s="30" customFormat="1" ht="36">
      <c r="A59" s="391"/>
      <c r="B59" s="391"/>
      <c r="C59" s="391"/>
      <c r="D59" s="391"/>
      <c r="E59" s="391"/>
      <c r="F59" s="391"/>
      <c r="G59" s="391"/>
      <c r="H59" s="391"/>
      <c r="I59" s="391"/>
      <c r="J59" s="391"/>
      <c r="K59" s="391"/>
      <c r="L59" s="391"/>
      <c r="M59" s="391"/>
      <c r="N59" s="391"/>
      <c r="O59" s="391"/>
      <c r="P59" s="391"/>
      <c r="Q59" s="391"/>
      <c r="R59" s="391"/>
      <c r="S59" s="391"/>
      <c r="T59" s="391"/>
      <c r="U59" s="391"/>
      <c r="V59" s="391" t="s">
        <v>678</v>
      </c>
      <c r="W59" s="28" t="s">
        <v>696</v>
      </c>
      <c r="X59" s="28" t="s">
        <v>697</v>
      </c>
      <c r="Y59" s="28"/>
      <c r="Z59" s="28">
        <v>0</v>
      </c>
      <c r="AA59" s="28">
        <v>2</v>
      </c>
      <c r="AB59" s="28"/>
      <c r="AC59" s="28"/>
      <c r="AD59" s="28"/>
      <c r="AE59" s="28"/>
      <c r="AF59" s="28"/>
      <c r="AG59" s="28"/>
      <c r="AH59" s="28">
        <v>25</v>
      </c>
      <c r="AI59" s="28">
        <v>3</v>
      </c>
      <c r="AJ59" s="28">
        <v>3</v>
      </c>
      <c r="AK59" s="28">
        <v>3</v>
      </c>
      <c r="AL59" s="28">
        <v>3.5</v>
      </c>
      <c r="AM59" s="28">
        <v>12.5</v>
      </c>
      <c r="AN59" s="28">
        <v>25</v>
      </c>
      <c r="AO59" s="28"/>
      <c r="AP59" s="28"/>
      <c r="AQ59" s="28"/>
      <c r="AR59" s="28"/>
      <c r="AS59" s="28"/>
      <c r="AT59" s="28"/>
      <c r="AU59" s="28"/>
      <c r="AV59" s="28"/>
      <c r="AW59" s="28"/>
      <c r="AX59" s="28"/>
      <c r="AY59" s="28"/>
      <c r="AZ59" s="28"/>
      <c r="BA59" s="121"/>
      <c r="BB59" s="121"/>
      <c r="BC59" s="121"/>
      <c r="BD59" s="121"/>
      <c r="BE59" s="121"/>
      <c r="BF59" s="121"/>
      <c r="BG59" s="121"/>
      <c r="BH59" s="121"/>
      <c r="BI59" s="131">
        <v>2855000</v>
      </c>
      <c r="BJ59" s="131">
        <v>2855000</v>
      </c>
      <c r="BK59" s="131">
        <v>0</v>
      </c>
      <c r="BL59" s="131">
        <v>0</v>
      </c>
      <c r="BM59" s="131">
        <v>2800000</v>
      </c>
      <c r="BN59" s="131">
        <v>2800000</v>
      </c>
      <c r="BO59" s="131">
        <v>0</v>
      </c>
      <c r="BP59" s="131">
        <v>0</v>
      </c>
      <c r="BQ59" s="131">
        <v>0</v>
      </c>
      <c r="BR59" s="131">
        <v>0</v>
      </c>
      <c r="BS59" s="131">
        <v>0</v>
      </c>
      <c r="BT59" s="131">
        <v>0</v>
      </c>
      <c r="BU59" s="131">
        <v>0</v>
      </c>
      <c r="BV59" s="131">
        <v>0</v>
      </c>
      <c r="BW59" s="131">
        <v>0</v>
      </c>
      <c r="BX59" s="131">
        <v>0</v>
      </c>
      <c r="BY59" s="131">
        <f t="shared" si="0"/>
        <v>5655000</v>
      </c>
      <c r="BZ59" s="131">
        <f t="shared" si="0"/>
        <v>5655000</v>
      </c>
      <c r="CA59" s="131">
        <v>4100000</v>
      </c>
      <c r="CB59" s="131">
        <v>0</v>
      </c>
      <c r="CC59" s="131">
        <v>0</v>
      </c>
      <c r="CD59" s="131">
        <v>0</v>
      </c>
      <c r="CE59" s="131">
        <v>2000000</v>
      </c>
      <c r="CF59" s="131">
        <v>0</v>
      </c>
      <c r="CG59" s="131">
        <v>0</v>
      </c>
      <c r="CH59" s="131">
        <v>0</v>
      </c>
      <c r="CI59" s="131">
        <v>0</v>
      </c>
      <c r="CJ59" s="131">
        <v>0</v>
      </c>
      <c r="CK59" s="131">
        <v>0</v>
      </c>
      <c r="CL59" s="131">
        <v>0</v>
      </c>
      <c r="CM59" s="131">
        <v>0</v>
      </c>
      <c r="CN59" s="131">
        <v>0</v>
      </c>
      <c r="CO59" s="131">
        <v>0</v>
      </c>
      <c r="CP59" s="131">
        <v>0</v>
      </c>
      <c r="CQ59" s="131">
        <f t="shared" si="1"/>
        <v>6100000</v>
      </c>
      <c r="CR59" s="131">
        <f t="shared" si="1"/>
        <v>0</v>
      </c>
      <c r="CS59" s="121"/>
      <c r="CT59" s="121"/>
      <c r="CU59" s="121"/>
      <c r="CV59" s="121"/>
      <c r="CW59" s="121"/>
      <c r="CX59" s="121"/>
      <c r="CY59" s="121"/>
      <c r="CZ59" s="121"/>
      <c r="DA59" s="121"/>
      <c r="DB59" s="121"/>
      <c r="DC59" s="121"/>
      <c r="DD59" s="121"/>
      <c r="DE59" s="121"/>
      <c r="DF59" s="121"/>
      <c r="DG59" s="28"/>
      <c r="DH59" s="28"/>
      <c r="DI59" s="28"/>
      <c r="DJ59" s="28"/>
      <c r="DK59" s="28"/>
      <c r="DL59" s="28"/>
      <c r="DM59" s="28"/>
      <c r="DN59" s="28"/>
    </row>
    <row r="60" spans="1:118" s="30" customFormat="1" ht="36">
      <c r="A60" s="391"/>
      <c r="B60" s="391"/>
      <c r="C60" s="391"/>
      <c r="D60" s="391"/>
      <c r="E60" s="391"/>
      <c r="F60" s="391"/>
      <c r="G60" s="391"/>
      <c r="H60" s="391"/>
      <c r="I60" s="391"/>
      <c r="J60" s="391"/>
      <c r="K60" s="391"/>
      <c r="L60" s="391"/>
      <c r="M60" s="391"/>
      <c r="N60" s="391"/>
      <c r="O60" s="391"/>
      <c r="P60" s="391"/>
      <c r="Q60" s="391"/>
      <c r="R60" s="391"/>
      <c r="S60" s="391"/>
      <c r="T60" s="391"/>
      <c r="U60" s="391"/>
      <c r="V60" s="391"/>
      <c r="W60" s="28" t="s">
        <v>698</v>
      </c>
      <c r="X60" s="28" t="s">
        <v>699</v>
      </c>
      <c r="Y60" s="28"/>
      <c r="Z60" s="28">
        <v>0</v>
      </c>
      <c r="AA60" s="28">
        <v>1</v>
      </c>
      <c r="AB60" s="28"/>
      <c r="AC60" s="28"/>
      <c r="AD60" s="28"/>
      <c r="AE60" s="28"/>
      <c r="AF60" s="28"/>
      <c r="AG60" s="28"/>
      <c r="AH60" s="28">
        <v>25</v>
      </c>
      <c r="AI60" s="28">
        <v>3</v>
      </c>
      <c r="AJ60" s="28">
        <v>3</v>
      </c>
      <c r="AK60" s="28">
        <v>3</v>
      </c>
      <c r="AL60" s="28">
        <v>3.5</v>
      </c>
      <c r="AM60" s="28">
        <v>12.5</v>
      </c>
      <c r="AN60" s="28">
        <v>25</v>
      </c>
      <c r="AO60" s="28"/>
      <c r="AP60" s="28"/>
      <c r="AQ60" s="28"/>
      <c r="AR60" s="28"/>
      <c r="AS60" s="28"/>
      <c r="AT60" s="28"/>
      <c r="AU60" s="28"/>
      <c r="AV60" s="28"/>
      <c r="AW60" s="28"/>
      <c r="AX60" s="28"/>
      <c r="AY60" s="28"/>
      <c r="AZ60" s="28"/>
      <c r="BA60" s="121"/>
      <c r="BB60" s="121"/>
      <c r="BC60" s="121"/>
      <c r="BD60" s="121"/>
      <c r="BE60" s="121"/>
      <c r="BF60" s="121"/>
      <c r="BG60" s="121"/>
      <c r="BH60" s="121"/>
      <c r="BI60" s="131">
        <v>6700000</v>
      </c>
      <c r="BJ60" s="131">
        <v>6700000</v>
      </c>
      <c r="BK60" s="131">
        <v>0</v>
      </c>
      <c r="BL60" s="131">
        <v>0</v>
      </c>
      <c r="BM60" s="131">
        <v>0</v>
      </c>
      <c r="BN60" s="131">
        <v>0</v>
      </c>
      <c r="BO60" s="131">
        <v>0</v>
      </c>
      <c r="BP60" s="131">
        <v>0</v>
      </c>
      <c r="BQ60" s="131">
        <v>0</v>
      </c>
      <c r="BR60" s="131">
        <v>0</v>
      </c>
      <c r="BS60" s="131">
        <v>0</v>
      </c>
      <c r="BT60" s="131">
        <v>0</v>
      </c>
      <c r="BU60" s="131">
        <v>0</v>
      </c>
      <c r="BV60" s="131">
        <v>0</v>
      </c>
      <c r="BW60" s="131">
        <v>0</v>
      </c>
      <c r="BX60" s="131">
        <v>0</v>
      </c>
      <c r="BY60" s="131">
        <f t="shared" si="0"/>
        <v>6700000</v>
      </c>
      <c r="BZ60" s="131">
        <f t="shared" si="0"/>
        <v>6700000</v>
      </c>
      <c r="CA60" s="131">
        <v>2700000</v>
      </c>
      <c r="CB60" s="131">
        <v>0</v>
      </c>
      <c r="CC60" s="131">
        <v>0</v>
      </c>
      <c r="CD60" s="131">
        <v>0</v>
      </c>
      <c r="CE60" s="131">
        <v>500000</v>
      </c>
      <c r="CF60" s="131">
        <v>0</v>
      </c>
      <c r="CG60" s="131">
        <v>0</v>
      </c>
      <c r="CH60" s="131">
        <v>0</v>
      </c>
      <c r="CI60" s="131">
        <v>0</v>
      </c>
      <c r="CJ60" s="131">
        <v>0</v>
      </c>
      <c r="CK60" s="131">
        <v>0</v>
      </c>
      <c r="CL60" s="131">
        <v>0</v>
      </c>
      <c r="CM60" s="131">
        <v>0</v>
      </c>
      <c r="CN60" s="131">
        <v>0</v>
      </c>
      <c r="CO60" s="131">
        <v>0</v>
      </c>
      <c r="CP60" s="131">
        <v>0</v>
      </c>
      <c r="CQ60" s="131">
        <f t="shared" si="1"/>
        <v>3200000</v>
      </c>
      <c r="CR60" s="131">
        <f t="shared" si="1"/>
        <v>0</v>
      </c>
      <c r="CS60" s="121"/>
      <c r="CT60" s="121"/>
      <c r="CU60" s="121"/>
      <c r="CV60" s="121"/>
      <c r="CW60" s="121"/>
      <c r="CX60" s="121"/>
      <c r="CY60" s="121"/>
      <c r="CZ60" s="121"/>
      <c r="DA60" s="121"/>
      <c r="DB60" s="121"/>
      <c r="DC60" s="121"/>
      <c r="DD60" s="121"/>
      <c r="DE60" s="121"/>
      <c r="DF60" s="121"/>
      <c r="DG60" s="28"/>
      <c r="DH60" s="28"/>
      <c r="DI60" s="28"/>
      <c r="DJ60" s="28"/>
      <c r="DK60" s="28"/>
      <c r="DL60" s="28"/>
      <c r="DM60" s="28"/>
      <c r="DN60" s="28"/>
    </row>
    <row r="61" spans="1:118" s="30" customFormat="1" ht="60">
      <c r="A61" s="391"/>
      <c r="B61" s="391"/>
      <c r="C61" s="391"/>
      <c r="D61" s="391"/>
      <c r="E61" s="391"/>
      <c r="F61" s="391"/>
      <c r="G61" s="391"/>
      <c r="H61" s="391"/>
      <c r="I61" s="391"/>
      <c r="J61" s="391"/>
      <c r="K61" s="391"/>
      <c r="L61" s="391"/>
      <c r="M61" s="391"/>
      <c r="N61" s="391"/>
      <c r="O61" s="391"/>
      <c r="P61" s="391"/>
      <c r="Q61" s="391"/>
      <c r="R61" s="391"/>
      <c r="S61" s="391"/>
      <c r="T61" s="391"/>
      <c r="U61" s="391"/>
      <c r="V61" s="391"/>
      <c r="W61" s="28" t="s">
        <v>700</v>
      </c>
      <c r="X61" s="28" t="s">
        <v>701</v>
      </c>
      <c r="Y61" s="28"/>
      <c r="Z61" s="28">
        <v>0</v>
      </c>
      <c r="AA61" s="28">
        <v>10</v>
      </c>
      <c r="AB61" s="28"/>
      <c r="AC61" s="28"/>
      <c r="AD61" s="28"/>
      <c r="AE61" s="28"/>
      <c r="AF61" s="28"/>
      <c r="AG61" s="28"/>
      <c r="AH61" s="28">
        <v>25</v>
      </c>
      <c r="AI61" s="28">
        <v>4</v>
      </c>
      <c r="AJ61" s="28">
        <v>4</v>
      </c>
      <c r="AK61" s="28">
        <v>4</v>
      </c>
      <c r="AL61" s="28">
        <v>3</v>
      </c>
      <c r="AM61" s="28">
        <v>15</v>
      </c>
      <c r="AN61" s="28">
        <v>25</v>
      </c>
      <c r="AO61" s="28"/>
      <c r="AP61" s="28"/>
      <c r="AQ61" s="28"/>
      <c r="AR61" s="28"/>
      <c r="AS61" s="28"/>
      <c r="AT61" s="28"/>
      <c r="AU61" s="28"/>
      <c r="AV61" s="28"/>
      <c r="AW61" s="28"/>
      <c r="AX61" s="28"/>
      <c r="AY61" s="28"/>
      <c r="AZ61" s="28"/>
      <c r="BA61" s="121"/>
      <c r="BB61" s="121"/>
      <c r="BC61" s="121"/>
      <c r="BD61" s="121"/>
      <c r="BE61" s="121"/>
      <c r="BF61" s="121"/>
      <c r="BG61" s="121"/>
      <c r="BH61" s="121"/>
      <c r="BI61" s="131">
        <v>8560000</v>
      </c>
      <c r="BJ61" s="131">
        <v>8560000</v>
      </c>
      <c r="BK61" s="131">
        <v>0</v>
      </c>
      <c r="BL61" s="131">
        <v>0</v>
      </c>
      <c r="BM61" s="131">
        <v>3430000</v>
      </c>
      <c r="BN61" s="131">
        <v>3430000</v>
      </c>
      <c r="BO61" s="131">
        <v>0</v>
      </c>
      <c r="BP61" s="131">
        <v>0</v>
      </c>
      <c r="BQ61" s="131">
        <v>0</v>
      </c>
      <c r="BR61" s="131">
        <v>0</v>
      </c>
      <c r="BS61" s="131">
        <v>0</v>
      </c>
      <c r="BT61" s="131">
        <v>0</v>
      </c>
      <c r="BU61" s="131">
        <v>0</v>
      </c>
      <c r="BV61" s="131">
        <v>0</v>
      </c>
      <c r="BW61" s="131">
        <v>0</v>
      </c>
      <c r="BX61" s="131">
        <v>0</v>
      </c>
      <c r="BY61" s="131">
        <f t="shared" si="0"/>
        <v>11990000</v>
      </c>
      <c r="BZ61" s="131">
        <f t="shared" si="0"/>
        <v>11990000</v>
      </c>
      <c r="CA61" s="131">
        <v>2400000</v>
      </c>
      <c r="CB61" s="131">
        <v>0</v>
      </c>
      <c r="CC61" s="131">
        <v>0</v>
      </c>
      <c r="CD61" s="131">
        <v>0</v>
      </c>
      <c r="CE61" s="131">
        <v>1200000</v>
      </c>
      <c r="CF61" s="131">
        <v>0</v>
      </c>
      <c r="CG61" s="131">
        <v>0</v>
      </c>
      <c r="CH61" s="131">
        <v>0</v>
      </c>
      <c r="CI61" s="131">
        <v>0</v>
      </c>
      <c r="CJ61" s="131">
        <v>0</v>
      </c>
      <c r="CK61" s="131">
        <v>0</v>
      </c>
      <c r="CL61" s="131">
        <v>0</v>
      </c>
      <c r="CM61" s="131">
        <v>0</v>
      </c>
      <c r="CN61" s="131">
        <v>0</v>
      </c>
      <c r="CO61" s="131">
        <v>0</v>
      </c>
      <c r="CP61" s="131">
        <v>0</v>
      </c>
      <c r="CQ61" s="131">
        <f t="shared" si="1"/>
        <v>3600000</v>
      </c>
      <c r="CR61" s="131">
        <f t="shared" si="1"/>
        <v>0</v>
      </c>
      <c r="CS61" s="121"/>
      <c r="CT61" s="121"/>
      <c r="CU61" s="121"/>
      <c r="CV61" s="121"/>
      <c r="CW61" s="121"/>
      <c r="CX61" s="121"/>
      <c r="CY61" s="121"/>
      <c r="CZ61" s="121"/>
      <c r="DA61" s="121"/>
      <c r="DB61" s="121"/>
      <c r="DC61" s="121"/>
      <c r="DD61" s="121"/>
      <c r="DE61" s="121"/>
      <c r="DF61" s="121"/>
      <c r="DG61" s="28"/>
      <c r="DH61" s="28"/>
      <c r="DI61" s="28"/>
      <c r="DJ61" s="28"/>
      <c r="DK61" s="28"/>
      <c r="DL61" s="28"/>
      <c r="DM61" s="28"/>
      <c r="DN61" s="28"/>
    </row>
    <row r="62" spans="1:118" s="30" customFormat="1" ht="24">
      <c r="A62" s="391"/>
      <c r="B62" s="391"/>
      <c r="C62" s="391"/>
      <c r="D62" s="391"/>
      <c r="E62" s="391"/>
      <c r="F62" s="391"/>
      <c r="G62" s="391"/>
      <c r="H62" s="391"/>
      <c r="I62" s="391"/>
      <c r="J62" s="391"/>
      <c r="K62" s="391"/>
      <c r="L62" s="391"/>
      <c r="M62" s="391"/>
      <c r="N62" s="391"/>
      <c r="O62" s="391"/>
      <c r="P62" s="391"/>
      <c r="Q62" s="391"/>
      <c r="R62" s="391"/>
      <c r="S62" s="391"/>
      <c r="T62" s="391"/>
      <c r="U62" s="391"/>
      <c r="V62" s="391"/>
      <c r="W62" s="28" t="s">
        <v>702</v>
      </c>
      <c r="X62" s="28" t="s">
        <v>703</v>
      </c>
      <c r="Y62" s="28"/>
      <c r="Z62" s="28">
        <v>0</v>
      </c>
      <c r="AA62" s="28">
        <v>1</v>
      </c>
      <c r="AB62" s="28"/>
      <c r="AC62" s="28"/>
      <c r="AD62" s="28"/>
      <c r="AE62" s="28"/>
      <c r="AF62" s="28"/>
      <c r="AG62" s="28"/>
      <c r="AH62" s="28">
        <v>25</v>
      </c>
      <c r="AI62" s="28">
        <v>4</v>
      </c>
      <c r="AJ62" s="28">
        <v>4</v>
      </c>
      <c r="AK62" s="28">
        <v>4</v>
      </c>
      <c r="AL62" s="28">
        <v>3</v>
      </c>
      <c r="AM62" s="28">
        <v>15</v>
      </c>
      <c r="AN62" s="28">
        <v>25</v>
      </c>
      <c r="AO62" s="28"/>
      <c r="AP62" s="28"/>
      <c r="AQ62" s="28"/>
      <c r="AR62" s="28"/>
      <c r="AS62" s="28"/>
      <c r="AT62" s="28"/>
      <c r="AU62" s="28"/>
      <c r="AV62" s="28"/>
      <c r="AW62" s="28"/>
      <c r="AX62" s="28"/>
      <c r="AY62" s="28"/>
      <c r="AZ62" s="28"/>
      <c r="BA62" s="121"/>
      <c r="BB62" s="121"/>
      <c r="BC62" s="121"/>
      <c r="BD62" s="121"/>
      <c r="BE62" s="121"/>
      <c r="BF62" s="121"/>
      <c r="BG62" s="121"/>
      <c r="BH62" s="121"/>
      <c r="BI62" s="131">
        <v>6800000</v>
      </c>
      <c r="BJ62" s="131">
        <v>6800000</v>
      </c>
      <c r="BK62" s="131">
        <v>0</v>
      </c>
      <c r="BL62" s="131">
        <v>0</v>
      </c>
      <c r="BM62" s="131">
        <v>1500000</v>
      </c>
      <c r="BN62" s="131">
        <v>1500000</v>
      </c>
      <c r="BO62" s="131">
        <v>0</v>
      </c>
      <c r="BP62" s="131">
        <v>0</v>
      </c>
      <c r="BQ62" s="131">
        <v>0</v>
      </c>
      <c r="BR62" s="131">
        <v>0</v>
      </c>
      <c r="BS62" s="131">
        <v>0</v>
      </c>
      <c r="BT62" s="131">
        <v>0</v>
      </c>
      <c r="BU62" s="131">
        <v>0</v>
      </c>
      <c r="BV62" s="131">
        <v>0</v>
      </c>
      <c r="BW62" s="131">
        <v>0</v>
      </c>
      <c r="BX62" s="131">
        <v>0</v>
      </c>
      <c r="BY62" s="131">
        <f t="shared" si="0"/>
        <v>8300000</v>
      </c>
      <c r="BZ62" s="131">
        <f t="shared" si="0"/>
        <v>8300000</v>
      </c>
      <c r="CA62" s="131">
        <v>6500000</v>
      </c>
      <c r="CB62" s="131">
        <v>0</v>
      </c>
      <c r="CC62" s="131">
        <v>0</v>
      </c>
      <c r="CD62" s="131">
        <v>0</v>
      </c>
      <c r="CE62" s="131">
        <v>900000</v>
      </c>
      <c r="CF62" s="131">
        <v>0</v>
      </c>
      <c r="CG62" s="131">
        <v>0</v>
      </c>
      <c r="CH62" s="131">
        <v>0</v>
      </c>
      <c r="CI62" s="131">
        <v>0</v>
      </c>
      <c r="CJ62" s="131">
        <v>0</v>
      </c>
      <c r="CK62" s="131">
        <v>0</v>
      </c>
      <c r="CL62" s="131">
        <v>0</v>
      </c>
      <c r="CM62" s="131">
        <v>0</v>
      </c>
      <c r="CN62" s="131">
        <v>0</v>
      </c>
      <c r="CO62" s="131">
        <v>0</v>
      </c>
      <c r="CP62" s="131">
        <v>0</v>
      </c>
      <c r="CQ62" s="131">
        <f t="shared" si="1"/>
        <v>7400000</v>
      </c>
      <c r="CR62" s="131">
        <f t="shared" si="1"/>
        <v>0</v>
      </c>
      <c r="CS62" s="121"/>
      <c r="CT62" s="121"/>
      <c r="CU62" s="121"/>
      <c r="CV62" s="121"/>
      <c r="CW62" s="121"/>
      <c r="CX62" s="121"/>
      <c r="CY62" s="121"/>
      <c r="CZ62" s="121"/>
      <c r="DA62" s="121"/>
      <c r="DB62" s="121"/>
      <c r="DC62" s="121"/>
      <c r="DD62" s="121"/>
      <c r="DE62" s="121"/>
      <c r="DF62" s="121"/>
      <c r="DG62" s="28"/>
      <c r="DH62" s="28"/>
      <c r="DI62" s="28"/>
      <c r="DJ62" s="28"/>
      <c r="DK62" s="28"/>
      <c r="DL62" s="28"/>
      <c r="DM62" s="28"/>
      <c r="DN62" s="28"/>
    </row>
    <row r="63" spans="1:118" s="30" customFormat="1" ht="36">
      <c r="A63" s="391"/>
      <c r="B63" s="391"/>
      <c r="C63" s="391"/>
      <c r="D63" s="391"/>
      <c r="E63" s="391"/>
      <c r="F63" s="391"/>
      <c r="G63" s="391"/>
      <c r="H63" s="391"/>
      <c r="I63" s="391"/>
      <c r="J63" s="391"/>
      <c r="K63" s="391"/>
      <c r="L63" s="391"/>
      <c r="M63" s="391"/>
      <c r="N63" s="391"/>
      <c r="O63" s="391"/>
      <c r="P63" s="391"/>
      <c r="Q63" s="391"/>
      <c r="R63" s="391"/>
      <c r="S63" s="391"/>
      <c r="T63" s="391"/>
      <c r="U63" s="391"/>
      <c r="V63" s="391"/>
      <c r="W63" s="28" t="s">
        <v>704</v>
      </c>
      <c r="X63" s="28" t="s">
        <v>705</v>
      </c>
      <c r="Y63" s="28"/>
      <c r="Z63" s="28">
        <v>0</v>
      </c>
      <c r="AA63" s="28">
        <v>1</v>
      </c>
      <c r="AB63" s="28"/>
      <c r="AC63" s="28"/>
      <c r="AD63" s="28"/>
      <c r="AE63" s="28"/>
      <c r="AF63" s="28"/>
      <c r="AG63" s="28"/>
      <c r="AH63" s="28">
        <v>25</v>
      </c>
      <c r="AI63" s="28">
        <v>5</v>
      </c>
      <c r="AJ63" s="28">
        <v>5</v>
      </c>
      <c r="AK63" s="28">
        <v>5</v>
      </c>
      <c r="AL63" s="28">
        <v>0</v>
      </c>
      <c r="AM63" s="28">
        <v>15</v>
      </c>
      <c r="AN63" s="28">
        <v>25</v>
      </c>
      <c r="AO63" s="28"/>
      <c r="AP63" s="28"/>
      <c r="AQ63" s="28"/>
      <c r="AR63" s="28"/>
      <c r="AS63" s="28"/>
      <c r="AT63" s="28"/>
      <c r="AU63" s="28"/>
      <c r="AV63" s="28"/>
      <c r="AW63" s="28"/>
      <c r="AX63" s="28"/>
      <c r="AY63" s="28"/>
      <c r="AZ63" s="28"/>
      <c r="BA63" s="121"/>
      <c r="BB63" s="121"/>
      <c r="BC63" s="121"/>
      <c r="BD63" s="121"/>
      <c r="BE63" s="121"/>
      <c r="BF63" s="121"/>
      <c r="BG63" s="121"/>
      <c r="BH63" s="121"/>
      <c r="BI63" s="131">
        <v>5700000</v>
      </c>
      <c r="BJ63" s="131">
        <v>5700000</v>
      </c>
      <c r="BK63" s="131">
        <v>0</v>
      </c>
      <c r="BL63" s="131">
        <v>0</v>
      </c>
      <c r="BM63" s="131">
        <v>950000</v>
      </c>
      <c r="BN63" s="131">
        <v>950000</v>
      </c>
      <c r="BO63" s="131">
        <v>0</v>
      </c>
      <c r="BP63" s="131">
        <v>0</v>
      </c>
      <c r="BQ63" s="131">
        <v>0</v>
      </c>
      <c r="BR63" s="131">
        <v>0</v>
      </c>
      <c r="BS63" s="131">
        <v>0</v>
      </c>
      <c r="BT63" s="131">
        <v>0</v>
      </c>
      <c r="BU63" s="131">
        <v>0</v>
      </c>
      <c r="BV63" s="131">
        <v>0</v>
      </c>
      <c r="BW63" s="131">
        <v>0</v>
      </c>
      <c r="BX63" s="131">
        <v>0</v>
      </c>
      <c r="BY63" s="131">
        <f t="shared" si="0"/>
        <v>6650000</v>
      </c>
      <c r="BZ63" s="131">
        <f t="shared" si="0"/>
        <v>6650000</v>
      </c>
      <c r="CA63" s="131">
        <v>4100000</v>
      </c>
      <c r="CB63" s="131">
        <v>0</v>
      </c>
      <c r="CC63" s="131">
        <v>0</v>
      </c>
      <c r="CD63" s="131">
        <v>0</v>
      </c>
      <c r="CE63" s="131">
        <v>900000</v>
      </c>
      <c r="CF63" s="131">
        <v>0</v>
      </c>
      <c r="CG63" s="131">
        <v>0</v>
      </c>
      <c r="CH63" s="131">
        <v>0</v>
      </c>
      <c r="CI63" s="131">
        <v>0</v>
      </c>
      <c r="CJ63" s="131">
        <v>0</v>
      </c>
      <c r="CK63" s="131">
        <v>0</v>
      </c>
      <c r="CL63" s="131">
        <v>0</v>
      </c>
      <c r="CM63" s="131">
        <v>0</v>
      </c>
      <c r="CN63" s="131">
        <v>0</v>
      </c>
      <c r="CO63" s="131">
        <v>0</v>
      </c>
      <c r="CP63" s="131">
        <v>0</v>
      </c>
      <c r="CQ63" s="131">
        <f t="shared" si="1"/>
        <v>5000000</v>
      </c>
      <c r="CR63" s="131">
        <f t="shared" si="1"/>
        <v>0</v>
      </c>
      <c r="CS63" s="121"/>
      <c r="CT63" s="121"/>
      <c r="CU63" s="121"/>
      <c r="CV63" s="121"/>
      <c r="CW63" s="121"/>
      <c r="CX63" s="121"/>
      <c r="CY63" s="121"/>
      <c r="CZ63" s="121"/>
      <c r="DA63" s="121"/>
      <c r="DB63" s="121"/>
      <c r="DC63" s="121"/>
      <c r="DD63" s="121"/>
      <c r="DE63" s="121"/>
      <c r="DF63" s="121"/>
      <c r="DG63" s="28"/>
      <c r="DH63" s="28"/>
      <c r="DI63" s="28"/>
      <c r="DJ63" s="28"/>
      <c r="DK63" s="28"/>
      <c r="DL63" s="28"/>
      <c r="DM63" s="28"/>
      <c r="DN63" s="28"/>
    </row>
    <row r="64" spans="1:118" s="30" customFormat="1" ht="60">
      <c r="A64" s="391" t="s">
        <v>706</v>
      </c>
      <c r="B64" s="391" t="s">
        <v>707</v>
      </c>
      <c r="C64" s="391"/>
      <c r="D64" s="391" t="s">
        <v>708</v>
      </c>
      <c r="E64" s="391" t="s">
        <v>709</v>
      </c>
      <c r="F64" s="391"/>
      <c r="G64" s="391"/>
      <c r="H64" s="391"/>
      <c r="I64" s="391"/>
      <c r="J64" s="391"/>
      <c r="K64" s="391"/>
      <c r="L64" s="391"/>
      <c r="M64" s="391"/>
      <c r="N64" s="391"/>
      <c r="O64" s="391"/>
      <c r="P64" s="391"/>
      <c r="Q64" s="391"/>
      <c r="R64" s="391"/>
      <c r="S64" s="391"/>
      <c r="T64" s="391"/>
      <c r="U64" s="391"/>
      <c r="V64" s="391" t="s">
        <v>710</v>
      </c>
      <c r="W64" s="28" t="s">
        <v>711</v>
      </c>
      <c r="X64" s="28" t="s">
        <v>712</v>
      </c>
      <c r="Y64" s="28"/>
      <c r="Z64" s="28">
        <v>0</v>
      </c>
      <c r="AA64" s="28">
        <v>10</v>
      </c>
      <c r="AB64" s="28"/>
      <c r="AC64" s="28"/>
      <c r="AD64" s="28"/>
      <c r="AE64" s="28"/>
      <c r="AF64" s="28"/>
      <c r="AG64" s="28"/>
      <c r="AH64" s="28">
        <v>25</v>
      </c>
      <c r="AI64" s="28">
        <v>0</v>
      </c>
      <c r="AJ64" s="28">
        <v>12.5</v>
      </c>
      <c r="AK64" s="28">
        <v>0</v>
      </c>
      <c r="AL64" s="28">
        <v>12.5</v>
      </c>
      <c r="AM64" s="28">
        <v>25</v>
      </c>
      <c r="AN64" s="28">
        <v>25</v>
      </c>
      <c r="AO64" s="28"/>
      <c r="AP64" s="28"/>
      <c r="AQ64" s="28"/>
      <c r="AR64" s="28"/>
      <c r="AS64" s="28"/>
      <c r="AT64" s="28"/>
      <c r="AU64" s="28"/>
      <c r="AV64" s="28"/>
      <c r="AW64" s="28"/>
      <c r="AX64" s="28"/>
      <c r="AY64" s="28"/>
      <c r="AZ64" s="28"/>
      <c r="BA64" s="121"/>
      <c r="BB64" s="121"/>
      <c r="BC64" s="121"/>
      <c r="BD64" s="121"/>
      <c r="BE64" s="121"/>
      <c r="BF64" s="121"/>
      <c r="BG64" s="121"/>
      <c r="BH64" s="121"/>
      <c r="BI64" s="131">
        <v>3100000</v>
      </c>
      <c r="BJ64" s="131">
        <v>3100000</v>
      </c>
      <c r="BK64" s="131">
        <v>0</v>
      </c>
      <c r="BL64" s="131">
        <v>0</v>
      </c>
      <c r="BM64" s="131">
        <v>3000000</v>
      </c>
      <c r="BN64" s="131">
        <v>3000000</v>
      </c>
      <c r="BO64" s="131">
        <v>0</v>
      </c>
      <c r="BP64" s="131">
        <v>0</v>
      </c>
      <c r="BQ64" s="131">
        <v>0</v>
      </c>
      <c r="BR64" s="131">
        <v>0</v>
      </c>
      <c r="BS64" s="131">
        <v>0</v>
      </c>
      <c r="BT64" s="131">
        <v>0</v>
      </c>
      <c r="BU64" s="131">
        <v>0</v>
      </c>
      <c r="BV64" s="131">
        <v>0</v>
      </c>
      <c r="BW64" s="131">
        <v>0</v>
      </c>
      <c r="BX64" s="131">
        <v>0</v>
      </c>
      <c r="BY64" s="131">
        <f t="shared" si="0"/>
        <v>6100000</v>
      </c>
      <c r="BZ64" s="131">
        <f t="shared" si="0"/>
        <v>6100000</v>
      </c>
      <c r="CA64" s="131">
        <v>3100000</v>
      </c>
      <c r="CB64" s="131">
        <v>0</v>
      </c>
      <c r="CC64" s="131">
        <v>0</v>
      </c>
      <c r="CD64" s="131">
        <v>0</v>
      </c>
      <c r="CE64" s="131">
        <v>3500000</v>
      </c>
      <c r="CF64" s="131">
        <v>0</v>
      </c>
      <c r="CG64" s="131">
        <v>0</v>
      </c>
      <c r="CH64" s="131">
        <v>0</v>
      </c>
      <c r="CI64" s="131">
        <v>0</v>
      </c>
      <c r="CJ64" s="131">
        <v>0</v>
      </c>
      <c r="CK64" s="131">
        <v>0</v>
      </c>
      <c r="CL64" s="131">
        <v>0</v>
      </c>
      <c r="CM64" s="131">
        <v>0</v>
      </c>
      <c r="CN64" s="131">
        <v>0</v>
      </c>
      <c r="CO64" s="131">
        <v>0</v>
      </c>
      <c r="CP64" s="131">
        <v>0</v>
      </c>
      <c r="CQ64" s="131">
        <f t="shared" si="1"/>
        <v>6600000</v>
      </c>
      <c r="CR64" s="131">
        <f t="shared" si="1"/>
        <v>0</v>
      </c>
      <c r="CS64" s="121"/>
      <c r="CT64" s="121"/>
      <c r="CU64" s="121"/>
      <c r="CV64" s="121"/>
      <c r="CW64" s="121"/>
      <c r="CX64" s="121"/>
      <c r="CY64" s="121"/>
      <c r="CZ64" s="121"/>
      <c r="DA64" s="121"/>
      <c r="DB64" s="121"/>
      <c r="DC64" s="121"/>
      <c r="DD64" s="121"/>
      <c r="DE64" s="121"/>
      <c r="DF64" s="121"/>
      <c r="DG64" s="28"/>
      <c r="DH64" s="28"/>
      <c r="DI64" s="28"/>
      <c r="DJ64" s="28"/>
      <c r="DK64" s="28"/>
      <c r="DL64" s="28"/>
      <c r="DM64" s="28"/>
      <c r="DN64" s="28"/>
    </row>
    <row r="65" spans="1:118" s="30" customFormat="1" ht="48">
      <c r="A65" s="391"/>
      <c r="B65" s="391"/>
      <c r="C65" s="391"/>
      <c r="D65" s="391"/>
      <c r="E65" s="391"/>
      <c r="F65" s="391"/>
      <c r="G65" s="391"/>
      <c r="H65" s="391"/>
      <c r="I65" s="391"/>
      <c r="J65" s="391"/>
      <c r="K65" s="391"/>
      <c r="L65" s="391"/>
      <c r="M65" s="391"/>
      <c r="N65" s="391"/>
      <c r="O65" s="391"/>
      <c r="P65" s="391"/>
      <c r="Q65" s="391"/>
      <c r="R65" s="391"/>
      <c r="S65" s="391"/>
      <c r="T65" s="391"/>
      <c r="U65" s="391"/>
      <c r="V65" s="391"/>
      <c r="W65" s="28" t="s">
        <v>713</v>
      </c>
      <c r="X65" s="28" t="s">
        <v>714</v>
      </c>
      <c r="Y65" s="28"/>
      <c r="Z65" s="28" t="s">
        <v>715</v>
      </c>
      <c r="AA65" s="28">
        <v>1</v>
      </c>
      <c r="AB65" s="28"/>
      <c r="AC65" s="28"/>
      <c r="AD65" s="28"/>
      <c r="AE65" s="28"/>
      <c r="AF65" s="28"/>
      <c r="AG65" s="28"/>
      <c r="AH65" s="28">
        <v>25</v>
      </c>
      <c r="AI65" s="28">
        <v>0</v>
      </c>
      <c r="AJ65" s="28">
        <v>12.5</v>
      </c>
      <c r="AK65" s="28">
        <v>0</v>
      </c>
      <c r="AL65" s="28">
        <v>12.5</v>
      </c>
      <c r="AM65" s="28">
        <v>25</v>
      </c>
      <c r="AN65" s="28">
        <v>25</v>
      </c>
      <c r="AO65" s="28"/>
      <c r="AP65" s="28"/>
      <c r="AQ65" s="28"/>
      <c r="AR65" s="28"/>
      <c r="AS65" s="28"/>
      <c r="AT65" s="28"/>
      <c r="AU65" s="28"/>
      <c r="AV65" s="28"/>
      <c r="AW65" s="28"/>
      <c r="AX65" s="28"/>
      <c r="AY65" s="28"/>
      <c r="AZ65" s="28"/>
      <c r="BA65" s="121"/>
      <c r="BB65" s="121"/>
      <c r="BC65" s="121"/>
      <c r="BD65" s="121"/>
      <c r="BE65" s="121"/>
      <c r="BF65" s="121"/>
      <c r="BG65" s="121"/>
      <c r="BH65" s="121"/>
      <c r="BI65" s="131">
        <v>4500700</v>
      </c>
      <c r="BJ65" s="131">
        <v>4500700</v>
      </c>
      <c r="BK65" s="131">
        <v>0</v>
      </c>
      <c r="BL65" s="131">
        <v>0</v>
      </c>
      <c r="BM65" s="131">
        <v>3800000</v>
      </c>
      <c r="BN65" s="131">
        <v>3800000</v>
      </c>
      <c r="BO65" s="131">
        <v>0</v>
      </c>
      <c r="BP65" s="131">
        <v>0</v>
      </c>
      <c r="BQ65" s="131">
        <v>0</v>
      </c>
      <c r="BR65" s="131">
        <v>0</v>
      </c>
      <c r="BS65" s="131">
        <v>0</v>
      </c>
      <c r="BT65" s="131">
        <v>0</v>
      </c>
      <c r="BU65" s="131">
        <v>0</v>
      </c>
      <c r="BV65" s="131">
        <v>0</v>
      </c>
      <c r="BW65" s="131">
        <v>0</v>
      </c>
      <c r="BX65" s="131">
        <v>0</v>
      </c>
      <c r="BY65" s="131">
        <f t="shared" si="0"/>
        <v>8300700</v>
      </c>
      <c r="BZ65" s="131">
        <f t="shared" si="0"/>
        <v>8300700</v>
      </c>
      <c r="CA65" s="131">
        <v>3800000</v>
      </c>
      <c r="CB65" s="131">
        <v>0</v>
      </c>
      <c r="CC65" s="131">
        <v>0</v>
      </c>
      <c r="CD65" s="131">
        <v>0</v>
      </c>
      <c r="CE65" s="131">
        <v>1600000</v>
      </c>
      <c r="CF65" s="131">
        <v>0</v>
      </c>
      <c r="CG65" s="131">
        <v>0</v>
      </c>
      <c r="CH65" s="131">
        <v>0</v>
      </c>
      <c r="CI65" s="131">
        <v>0</v>
      </c>
      <c r="CJ65" s="131">
        <v>0</v>
      </c>
      <c r="CK65" s="131">
        <v>0</v>
      </c>
      <c r="CL65" s="131">
        <v>0</v>
      </c>
      <c r="CM65" s="131">
        <v>0</v>
      </c>
      <c r="CN65" s="131">
        <v>0</v>
      </c>
      <c r="CO65" s="131">
        <v>0</v>
      </c>
      <c r="CP65" s="131">
        <v>0</v>
      </c>
      <c r="CQ65" s="131">
        <f t="shared" si="1"/>
        <v>5400000</v>
      </c>
      <c r="CR65" s="131">
        <f t="shared" si="1"/>
        <v>0</v>
      </c>
      <c r="CS65" s="121"/>
      <c r="CT65" s="121"/>
      <c r="CU65" s="121"/>
      <c r="CV65" s="121"/>
      <c r="CW65" s="121"/>
      <c r="CX65" s="121"/>
      <c r="CY65" s="121"/>
      <c r="CZ65" s="121"/>
      <c r="DA65" s="121"/>
      <c r="DB65" s="121"/>
      <c r="DC65" s="121"/>
      <c r="DD65" s="121"/>
      <c r="DE65" s="121"/>
      <c r="DF65" s="121"/>
      <c r="DG65" s="28"/>
      <c r="DH65" s="28"/>
      <c r="DI65" s="28"/>
      <c r="DJ65" s="28"/>
      <c r="DK65" s="28"/>
      <c r="DL65" s="28"/>
      <c r="DM65" s="28"/>
      <c r="DN65" s="28"/>
    </row>
    <row r="66" spans="1:118" s="30" customFormat="1" ht="72">
      <c r="A66" s="391"/>
      <c r="B66" s="391"/>
      <c r="C66" s="391"/>
      <c r="D66" s="391"/>
      <c r="E66" s="391"/>
      <c r="F66" s="391"/>
      <c r="G66" s="391"/>
      <c r="H66" s="391"/>
      <c r="I66" s="391"/>
      <c r="J66" s="391"/>
      <c r="K66" s="391"/>
      <c r="L66" s="391"/>
      <c r="M66" s="391"/>
      <c r="N66" s="391"/>
      <c r="O66" s="391"/>
      <c r="P66" s="391"/>
      <c r="Q66" s="391"/>
      <c r="R66" s="391"/>
      <c r="S66" s="391"/>
      <c r="T66" s="391"/>
      <c r="U66" s="391"/>
      <c r="V66" s="391"/>
      <c r="W66" s="28" t="s">
        <v>716</v>
      </c>
      <c r="X66" s="28" t="s">
        <v>717</v>
      </c>
      <c r="Y66" s="28"/>
      <c r="Z66" s="28" t="s">
        <v>718</v>
      </c>
      <c r="AA66" s="28">
        <v>1</v>
      </c>
      <c r="AB66" s="28"/>
      <c r="AC66" s="28"/>
      <c r="AD66" s="28"/>
      <c r="AE66" s="28"/>
      <c r="AF66" s="28"/>
      <c r="AG66" s="28"/>
      <c r="AH66" s="28">
        <v>25</v>
      </c>
      <c r="AI66" s="28">
        <v>0</v>
      </c>
      <c r="AJ66" s="28">
        <v>0</v>
      </c>
      <c r="AK66" s="28">
        <v>0</v>
      </c>
      <c r="AL66" s="28">
        <v>0</v>
      </c>
      <c r="AM66" s="28">
        <v>0</v>
      </c>
      <c r="AN66" s="28">
        <v>25</v>
      </c>
      <c r="AO66" s="28"/>
      <c r="AP66" s="28"/>
      <c r="AQ66" s="28"/>
      <c r="AR66" s="28"/>
      <c r="AS66" s="28"/>
      <c r="AT66" s="28"/>
      <c r="AU66" s="28"/>
      <c r="AV66" s="28"/>
      <c r="AW66" s="28"/>
      <c r="AX66" s="28"/>
      <c r="AY66" s="28"/>
      <c r="AZ66" s="28"/>
      <c r="BA66" s="121"/>
      <c r="BB66" s="121"/>
      <c r="BC66" s="121"/>
      <c r="BD66" s="121"/>
      <c r="BE66" s="121"/>
      <c r="BF66" s="121"/>
      <c r="BG66" s="121"/>
      <c r="BH66" s="121"/>
      <c r="BI66" s="131">
        <v>0</v>
      </c>
      <c r="BJ66" s="131">
        <v>0</v>
      </c>
      <c r="BK66" s="131">
        <v>0</v>
      </c>
      <c r="BL66" s="131">
        <v>0</v>
      </c>
      <c r="BM66" s="131">
        <v>0</v>
      </c>
      <c r="BN66" s="131">
        <v>0</v>
      </c>
      <c r="BO66" s="131">
        <v>0</v>
      </c>
      <c r="BP66" s="131">
        <v>0</v>
      </c>
      <c r="BQ66" s="131">
        <v>0</v>
      </c>
      <c r="BR66" s="131">
        <v>0</v>
      </c>
      <c r="BS66" s="131">
        <v>0</v>
      </c>
      <c r="BT66" s="131">
        <v>0</v>
      </c>
      <c r="BU66" s="131">
        <v>0</v>
      </c>
      <c r="BV66" s="131">
        <v>0</v>
      </c>
      <c r="BW66" s="131">
        <v>0</v>
      </c>
      <c r="BX66" s="131">
        <v>0</v>
      </c>
      <c r="BY66" s="131">
        <f t="shared" si="0"/>
        <v>0</v>
      </c>
      <c r="BZ66" s="131">
        <f t="shared" si="0"/>
        <v>0</v>
      </c>
      <c r="CA66" s="131">
        <v>4500000</v>
      </c>
      <c r="CB66" s="131">
        <v>0</v>
      </c>
      <c r="CC66" s="131">
        <v>0</v>
      </c>
      <c r="CD66" s="131">
        <v>0</v>
      </c>
      <c r="CE66" s="131">
        <v>2700000</v>
      </c>
      <c r="CF66" s="131">
        <v>0</v>
      </c>
      <c r="CG66" s="131">
        <v>0</v>
      </c>
      <c r="CH66" s="131">
        <v>0</v>
      </c>
      <c r="CI66" s="131">
        <v>0</v>
      </c>
      <c r="CJ66" s="131">
        <v>0</v>
      </c>
      <c r="CK66" s="131">
        <v>0</v>
      </c>
      <c r="CL66" s="131">
        <v>0</v>
      </c>
      <c r="CM66" s="131">
        <v>0</v>
      </c>
      <c r="CN66" s="131">
        <v>0</v>
      </c>
      <c r="CO66" s="131">
        <v>0</v>
      </c>
      <c r="CP66" s="131">
        <v>0</v>
      </c>
      <c r="CQ66" s="131">
        <f t="shared" si="1"/>
        <v>7200000</v>
      </c>
      <c r="CR66" s="131">
        <f t="shared" si="1"/>
        <v>0</v>
      </c>
      <c r="CS66" s="121"/>
      <c r="CT66" s="121"/>
      <c r="CU66" s="121"/>
      <c r="CV66" s="121"/>
      <c r="CW66" s="121"/>
      <c r="CX66" s="121"/>
      <c r="CY66" s="121"/>
      <c r="CZ66" s="121"/>
      <c r="DA66" s="121"/>
      <c r="DB66" s="121"/>
      <c r="DC66" s="121"/>
      <c r="DD66" s="121"/>
      <c r="DE66" s="121"/>
      <c r="DF66" s="121"/>
      <c r="DG66" s="28"/>
      <c r="DH66" s="28"/>
      <c r="DI66" s="28"/>
      <c r="DJ66" s="28"/>
      <c r="DK66" s="28"/>
      <c r="DL66" s="28"/>
      <c r="DM66" s="28"/>
      <c r="DN66" s="28"/>
    </row>
    <row r="67" spans="1:118" s="30" customFormat="1" ht="36">
      <c r="A67" s="391"/>
      <c r="B67" s="391"/>
      <c r="C67" s="391"/>
      <c r="D67" s="391"/>
      <c r="E67" s="391"/>
      <c r="F67" s="391"/>
      <c r="G67" s="391"/>
      <c r="H67" s="391"/>
      <c r="I67" s="391"/>
      <c r="J67" s="391"/>
      <c r="K67" s="391"/>
      <c r="L67" s="391"/>
      <c r="M67" s="391"/>
      <c r="N67" s="391"/>
      <c r="O67" s="391"/>
      <c r="P67" s="391"/>
      <c r="Q67" s="391"/>
      <c r="R67" s="391"/>
      <c r="S67" s="391"/>
      <c r="T67" s="391"/>
      <c r="U67" s="391"/>
      <c r="V67" s="391"/>
      <c r="W67" s="28" t="s">
        <v>719</v>
      </c>
      <c r="X67" s="28" t="s">
        <v>720</v>
      </c>
      <c r="Y67" s="28"/>
      <c r="Z67" s="28" t="s">
        <v>715</v>
      </c>
      <c r="AA67" s="28">
        <v>1</v>
      </c>
      <c r="AB67" s="28"/>
      <c r="AC67" s="28"/>
      <c r="AD67" s="28"/>
      <c r="AE67" s="28"/>
      <c r="AF67" s="28"/>
      <c r="AG67" s="28"/>
      <c r="AH67" s="28">
        <v>25</v>
      </c>
      <c r="AI67" s="28">
        <v>0</v>
      </c>
      <c r="AJ67" s="28">
        <v>0</v>
      </c>
      <c r="AK67" s="28">
        <v>0</v>
      </c>
      <c r="AL67" s="28"/>
      <c r="AM67" s="28">
        <v>0</v>
      </c>
      <c r="AN67" s="28">
        <v>25</v>
      </c>
      <c r="AO67" s="28"/>
      <c r="AP67" s="28"/>
      <c r="AQ67" s="28"/>
      <c r="AR67" s="28"/>
      <c r="AS67" s="28"/>
      <c r="AT67" s="28"/>
      <c r="AU67" s="28"/>
      <c r="AV67" s="28"/>
      <c r="AW67" s="28"/>
      <c r="AX67" s="28"/>
      <c r="AY67" s="28"/>
      <c r="AZ67" s="28"/>
      <c r="BA67" s="121"/>
      <c r="BB67" s="121"/>
      <c r="BC67" s="121"/>
      <c r="BD67" s="121"/>
      <c r="BE67" s="121"/>
      <c r="BF67" s="121"/>
      <c r="BG67" s="121"/>
      <c r="BH67" s="121"/>
      <c r="BI67" s="131">
        <v>0</v>
      </c>
      <c r="BJ67" s="131">
        <v>0</v>
      </c>
      <c r="BK67" s="131">
        <v>0</v>
      </c>
      <c r="BL67" s="131">
        <v>0</v>
      </c>
      <c r="BM67" s="131">
        <v>0</v>
      </c>
      <c r="BN67" s="131">
        <v>0</v>
      </c>
      <c r="BO67" s="131">
        <v>0</v>
      </c>
      <c r="BP67" s="131">
        <v>0</v>
      </c>
      <c r="BQ67" s="131">
        <v>0</v>
      </c>
      <c r="BR67" s="131">
        <v>0</v>
      </c>
      <c r="BS67" s="131">
        <v>0</v>
      </c>
      <c r="BT67" s="131">
        <v>0</v>
      </c>
      <c r="BU67" s="131">
        <v>0</v>
      </c>
      <c r="BV67" s="131">
        <v>0</v>
      </c>
      <c r="BW67" s="131">
        <v>0</v>
      </c>
      <c r="BX67" s="131">
        <v>0</v>
      </c>
      <c r="BY67" s="131">
        <f t="shared" si="0"/>
        <v>0</v>
      </c>
      <c r="BZ67" s="131">
        <f t="shared" si="0"/>
        <v>0</v>
      </c>
      <c r="CA67" s="131">
        <v>3800000</v>
      </c>
      <c r="CB67" s="131">
        <v>0</v>
      </c>
      <c r="CC67" s="131">
        <v>0</v>
      </c>
      <c r="CD67" s="131">
        <v>0</v>
      </c>
      <c r="CE67" s="131">
        <v>3400000</v>
      </c>
      <c r="CF67" s="131">
        <v>0</v>
      </c>
      <c r="CG67" s="131">
        <v>0</v>
      </c>
      <c r="CH67" s="131">
        <v>0</v>
      </c>
      <c r="CI67" s="131">
        <v>0</v>
      </c>
      <c r="CJ67" s="131">
        <v>0</v>
      </c>
      <c r="CK67" s="131">
        <v>0</v>
      </c>
      <c r="CL67" s="131">
        <v>0</v>
      </c>
      <c r="CM67" s="131">
        <v>0</v>
      </c>
      <c r="CN67" s="131">
        <v>0</v>
      </c>
      <c r="CO67" s="131">
        <v>0</v>
      </c>
      <c r="CP67" s="131">
        <v>0</v>
      </c>
      <c r="CQ67" s="131">
        <f t="shared" si="1"/>
        <v>7200000</v>
      </c>
      <c r="CR67" s="131">
        <f t="shared" si="1"/>
        <v>0</v>
      </c>
      <c r="CS67" s="121"/>
      <c r="CT67" s="121"/>
      <c r="CU67" s="121"/>
      <c r="CV67" s="121"/>
      <c r="CW67" s="121"/>
      <c r="CX67" s="121"/>
      <c r="CY67" s="121"/>
      <c r="CZ67" s="121"/>
      <c r="DA67" s="121"/>
      <c r="DB67" s="121"/>
      <c r="DC67" s="121"/>
      <c r="DD67" s="121"/>
      <c r="DE67" s="121"/>
      <c r="DF67" s="121"/>
      <c r="DG67" s="28"/>
      <c r="DH67" s="28"/>
      <c r="DI67" s="28"/>
      <c r="DJ67" s="28"/>
      <c r="DK67" s="28"/>
      <c r="DL67" s="28"/>
      <c r="DM67" s="28"/>
      <c r="DN67" s="28"/>
    </row>
    <row r="68" spans="1:118" s="30" customFormat="1" ht="60">
      <c r="A68" s="391"/>
      <c r="B68" s="391"/>
      <c r="C68" s="391"/>
      <c r="D68" s="391"/>
      <c r="E68" s="391"/>
      <c r="F68" s="391"/>
      <c r="G68" s="391"/>
      <c r="H68" s="391"/>
      <c r="I68" s="391"/>
      <c r="J68" s="391"/>
      <c r="K68" s="391"/>
      <c r="L68" s="391"/>
      <c r="M68" s="391"/>
      <c r="N68" s="391"/>
      <c r="O68" s="391"/>
      <c r="P68" s="391"/>
      <c r="Q68" s="391"/>
      <c r="R68" s="391"/>
      <c r="S68" s="391"/>
      <c r="T68" s="391"/>
      <c r="U68" s="391"/>
      <c r="V68" s="391"/>
      <c r="W68" s="28" t="s">
        <v>721</v>
      </c>
      <c r="X68" s="28" t="s">
        <v>722</v>
      </c>
      <c r="Y68" s="28"/>
      <c r="Z68" s="28" t="s">
        <v>715</v>
      </c>
      <c r="AA68" s="28">
        <v>1</v>
      </c>
      <c r="AB68" s="28"/>
      <c r="AC68" s="28"/>
      <c r="AD68" s="28"/>
      <c r="AE68" s="28"/>
      <c r="AF68" s="28"/>
      <c r="AG68" s="28"/>
      <c r="AH68" s="28">
        <v>25</v>
      </c>
      <c r="AI68" s="28">
        <v>8</v>
      </c>
      <c r="AJ68" s="28">
        <v>8</v>
      </c>
      <c r="AK68" s="28">
        <v>9</v>
      </c>
      <c r="AL68" s="28">
        <v>0</v>
      </c>
      <c r="AM68" s="28">
        <v>25</v>
      </c>
      <c r="AN68" s="28">
        <v>25</v>
      </c>
      <c r="AO68" s="28"/>
      <c r="AP68" s="28"/>
      <c r="AQ68" s="28"/>
      <c r="AR68" s="28"/>
      <c r="AS68" s="28"/>
      <c r="AT68" s="28"/>
      <c r="AU68" s="28"/>
      <c r="AV68" s="28"/>
      <c r="AW68" s="28"/>
      <c r="AX68" s="28"/>
      <c r="AY68" s="28"/>
      <c r="AZ68" s="28"/>
      <c r="BA68" s="121"/>
      <c r="BB68" s="121"/>
      <c r="BC68" s="121"/>
      <c r="BD68" s="121"/>
      <c r="BE68" s="121"/>
      <c r="BF68" s="121"/>
      <c r="BG68" s="121"/>
      <c r="BH68" s="121"/>
      <c r="BI68" s="131">
        <v>4000036</v>
      </c>
      <c r="BJ68" s="131">
        <v>4000036</v>
      </c>
      <c r="BK68" s="131">
        <v>0</v>
      </c>
      <c r="BL68" s="131">
        <v>0</v>
      </c>
      <c r="BM68" s="131">
        <v>3500000</v>
      </c>
      <c r="BN68" s="131">
        <v>3500000</v>
      </c>
      <c r="BO68" s="131">
        <v>0</v>
      </c>
      <c r="BP68" s="131">
        <v>0</v>
      </c>
      <c r="BQ68" s="131">
        <v>0</v>
      </c>
      <c r="BR68" s="131">
        <v>0</v>
      </c>
      <c r="BS68" s="131">
        <v>0</v>
      </c>
      <c r="BT68" s="131">
        <v>0</v>
      </c>
      <c r="BU68" s="131">
        <v>0</v>
      </c>
      <c r="BV68" s="131">
        <v>0</v>
      </c>
      <c r="BW68" s="131">
        <v>0</v>
      </c>
      <c r="BX68" s="131">
        <v>0</v>
      </c>
      <c r="BY68" s="131">
        <f t="shared" si="0"/>
        <v>7500036</v>
      </c>
      <c r="BZ68" s="131">
        <f t="shared" si="0"/>
        <v>7500036</v>
      </c>
      <c r="CA68" s="131">
        <v>6200000</v>
      </c>
      <c r="CB68" s="131">
        <v>0</v>
      </c>
      <c r="CC68" s="131">
        <v>0</v>
      </c>
      <c r="CD68" s="131">
        <v>0</v>
      </c>
      <c r="CE68" s="131">
        <v>2400000</v>
      </c>
      <c r="CF68" s="131">
        <v>0</v>
      </c>
      <c r="CG68" s="131">
        <v>0</v>
      </c>
      <c r="CH68" s="131">
        <v>0</v>
      </c>
      <c r="CI68" s="131">
        <v>0</v>
      </c>
      <c r="CJ68" s="131">
        <v>0</v>
      </c>
      <c r="CK68" s="131">
        <v>0</v>
      </c>
      <c r="CL68" s="131">
        <v>0</v>
      </c>
      <c r="CM68" s="131">
        <v>0</v>
      </c>
      <c r="CN68" s="131">
        <v>0</v>
      </c>
      <c r="CO68" s="131">
        <v>0</v>
      </c>
      <c r="CP68" s="131">
        <v>0</v>
      </c>
      <c r="CQ68" s="131">
        <f t="shared" si="1"/>
        <v>8600000</v>
      </c>
      <c r="CR68" s="131">
        <f t="shared" si="1"/>
        <v>0</v>
      </c>
      <c r="CS68" s="121"/>
      <c r="CT68" s="121"/>
      <c r="CU68" s="121"/>
      <c r="CV68" s="121"/>
      <c r="CW68" s="121"/>
      <c r="CX68" s="121"/>
      <c r="CY68" s="121"/>
      <c r="CZ68" s="121"/>
      <c r="DA68" s="121"/>
      <c r="DB68" s="121"/>
      <c r="DC68" s="121"/>
      <c r="DD68" s="121"/>
      <c r="DE68" s="121"/>
      <c r="DF68" s="121"/>
      <c r="DG68" s="28"/>
      <c r="DH68" s="28"/>
      <c r="DI68" s="28"/>
      <c r="DJ68" s="28"/>
      <c r="DK68" s="28"/>
      <c r="DL68" s="28"/>
      <c r="DM68" s="28"/>
      <c r="DN68" s="28"/>
    </row>
    <row r="69" spans="1:118" s="30" customFormat="1" ht="48">
      <c r="A69" s="391"/>
      <c r="B69" s="391"/>
      <c r="C69" s="391"/>
      <c r="D69" s="391"/>
      <c r="E69" s="391"/>
      <c r="F69" s="391"/>
      <c r="G69" s="391"/>
      <c r="H69" s="391"/>
      <c r="I69" s="391"/>
      <c r="J69" s="391"/>
      <c r="K69" s="391"/>
      <c r="L69" s="391"/>
      <c r="M69" s="391"/>
      <c r="N69" s="391"/>
      <c r="O69" s="391"/>
      <c r="P69" s="391"/>
      <c r="Q69" s="391"/>
      <c r="R69" s="391"/>
      <c r="S69" s="391"/>
      <c r="T69" s="391"/>
      <c r="U69" s="391"/>
      <c r="V69" s="391"/>
      <c r="W69" s="28" t="s">
        <v>723</v>
      </c>
      <c r="X69" s="28" t="s">
        <v>724</v>
      </c>
      <c r="Y69" s="28"/>
      <c r="Z69" s="28" t="s">
        <v>715</v>
      </c>
      <c r="AA69" s="28">
        <v>3</v>
      </c>
      <c r="AB69" s="28"/>
      <c r="AC69" s="28"/>
      <c r="AD69" s="28"/>
      <c r="AE69" s="28"/>
      <c r="AF69" s="28"/>
      <c r="AG69" s="28"/>
      <c r="AH69" s="28">
        <v>25</v>
      </c>
      <c r="AI69" s="28">
        <v>0</v>
      </c>
      <c r="AJ69" s="28">
        <v>8</v>
      </c>
      <c r="AK69" s="28">
        <v>9</v>
      </c>
      <c r="AL69" s="28">
        <v>8</v>
      </c>
      <c r="AM69" s="28">
        <v>25</v>
      </c>
      <c r="AN69" s="28">
        <v>25</v>
      </c>
      <c r="AO69" s="28"/>
      <c r="AP69" s="28"/>
      <c r="AQ69" s="28"/>
      <c r="AR69" s="28"/>
      <c r="AS69" s="28"/>
      <c r="AT69" s="28"/>
      <c r="AU69" s="28"/>
      <c r="AV69" s="28"/>
      <c r="AW69" s="28"/>
      <c r="AX69" s="28"/>
      <c r="AY69" s="28"/>
      <c r="AZ69" s="28"/>
      <c r="BA69" s="121"/>
      <c r="BB69" s="121"/>
      <c r="BC69" s="121"/>
      <c r="BD69" s="121"/>
      <c r="BE69" s="121"/>
      <c r="BF69" s="121"/>
      <c r="BG69" s="121"/>
      <c r="BH69" s="121"/>
      <c r="BI69" s="131">
        <v>3900000</v>
      </c>
      <c r="BJ69" s="131">
        <v>3900000</v>
      </c>
      <c r="BK69" s="131">
        <v>0</v>
      </c>
      <c r="BL69" s="131">
        <v>0</v>
      </c>
      <c r="BM69" s="131">
        <v>3200000</v>
      </c>
      <c r="BN69" s="131">
        <v>3200000</v>
      </c>
      <c r="BO69" s="131">
        <v>0</v>
      </c>
      <c r="BP69" s="131">
        <v>0</v>
      </c>
      <c r="BQ69" s="131">
        <v>0</v>
      </c>
      <c r="BR69" s="131">
        <v>0</v>
      </c>
      <c r="BS69" s="131">
        <v>0</v>
      </c>
      <c r="BT69" s="131">
        <v>0</v>
      </c>
      <c r="BU69" s="131">
        <v>0</v>
      </c>
      <c r="BV69" s="131">
        <v>0</v>
      </c>
      <c r="BW69" s="131">
        <v>0</v>
      </c>
      <c r="BX69" s="131">
        <v>0</v>
      </c>
      <c r="BY69" s="131">
        <f t="shared" si="0"/>
        <v>7100000</v>
      </c>
      <c r="BZ69" s="131">
        <f t="shared" si="0"/>
        <v>7100000</v>
      </c>
      <c r="CA69" s="131">
        <v>5500000</v>
      </c>
      <c r="CB69" s="131">
        <v>0</v>
      </c>
      <c r="CC69" s="131">
        <v>0</v>
      </c>
      <c r="CD69" s="131">
        <v>0</v>
      </c>
      <c r="CE69" s="131">
        <v>3100000</v>
      </c>
      <c r="CF69" s="131">
        <v>0</v>
      </c>
      <c r="CG69" s="131">
        <v>0</v>
      </c>
      <c r="CH69" s="131">
        <v>0</v>
      </c>
      <c r="CI69" s="131">
        <v>0</v>
      </c>
      <c r="CJ69" s="131">
        <v>0</v>
      </c>
      <c r="CK69" s="131">
        <v>0</v>
      </c>
      <c r="CL69" s="131">
        <v>0</v>
      </c>
      <c r="CM69" s="131">
        <v>0</v>
      </c>
      <c r="CN69" s="131">
        <v>0</v>
      </c>
      <c r="CO69" s="131">
        <v>0</v>
      </c>
      <c r="CP69" s="131">
        <v>0</v>
      </c>
      <c r="CQ69" s="131">
        <f t="shared" si="1"/>
        <v>8600000</v>
      </c>
      <c r="CR69" s="131">
        <f t="shared" si="1"/>
        <v>0</v>
      </c>
      <c r="CS69" s="121"/>
      <c r="CT69" s="121"/>
      <c r="CU69" s="121"/>
      <c r="CV69" s="121"/>
      <c r="CW69" s="121"/>
      <c r="CX69" s="121"/>
      <c r="CY69" s="121"/>
      <c r="CZ69" s="121"/>
      <c r="DA69" s="121"/>
      <c r="DB69" s="121"/>
      <c r="DC69" s="121"/>
      <c r="DD69" s="121"/>
      <c r="DE69" s="121"/>
      <c r="DF69" s="121"/>
      <c r="DG69" s="28"/>
      <c r="DH69" s="28"/>
      <c r="DI69" s="28"/>
      <c r="DJ69" s="28"/>
      <c r="DK69" s="28"/>
      <c r="DL69" s="28"/>
      <c r="DM69" s="28"/>
      <c r="DN69" s="28"/>
    </row>
    <row r="70" spans="1:118" s="30" customFormat="1" ht="60">
      <c r="A70" s="391"/>
      <c r="B70" s="391"/>
      <c r="C70" s="391"/>
      <c r="D70" s="391"/>
      <c r="E70" s="391"/>
      <c r="F70" s="391"/>
      <c r="G70" s="391"/>
      <c r="H70" s="391"/>
      <c r="I70" s="391"/>
      <c r="J70" s="391"/>
      <c r="K70" s="391"/>
      <c r="L70" s="391"/>
      <c r="M70" s="391"/>
      <c r="N70" s="391"/>
      <c r="O70" s="391"/>
      <c r="P70" s="391"/>
      <c r="Q70" s="391"/>
      <c r="R70" s="391"/>
      <c r="S70" s="391"/>
      <c r="T70" s="391"/>
      <c r="U70" s="391"/>
      <c r="V70" s="28" t="s">
        <v>725</v>
      </c>
      <c r="W70" s="28" t="s">
        <v>726</v>
      </c>
      <c r="X70" s="28" t="s">
        <v>727</v>
      </c>
      <c r="Y70" s="28"/>
      <c r="Z70" s="28" t="s">
        <v>715</v>
      </c>
      <c r="AA70" s="28">
        <v>1</v>
      </c>
      <c r="AB70" s="28"/>
      <c r="AC70" s="28"/>
      <c r="AD70" s="28"/>
      <c r="AE70" s="28"/>
      <c r="AF70" s="28"/>
      <c r="AG70" s="28"/>
      <c r="AH70" s="28">
        <v>25</v>
      </c>
      <c r="AI70" s="28">
        <v>0</v>
      </c>
      <c r="AJ70" s="28">
        <v>8</v>
      </c>
      <c r="AK70" s="28">
        <v>8</v>
      </c>
      <c r="AL70" s="28">
        <v>9</v>
      </c>
      <c r="AM70" s="28">
        <v>25</v>
      </c>
      <c r="AN70" s="28">
        <v>25</v>
      </c>
      <c r="AO70" s="28"/>
      <c r="AP70" s="28"/>
      <c r="AQ70" s="28"/>
      <c r="AR70" s="28"/>
      <c r="AS70" s="28"/>
      <c r="AT70" s="28"/>
      <c r="AU70" s="28"/>
      <c r="AV70" s="28"/>
      <c r="AW70" s="28"/>
      <c r="AX70" s="28"/>
      <c r="AY70" s="28"/>
      <c r="AZ70" s="28"/>
      <c r="BA70" s="121"/>
      <c r="BB70" s="121"/>
      <c r="BC70" s="121"/>
      <c r="BD70" s="121"/>
      <c r="BE70" s="121"/>
      <c r="BF70" s="121"/>
      <c r="BG70" s="121"/>
      <c r="BH70" s="121"/>
      <c r="BI70" s="131">
        <v>4160000</v>
      </c>
      <c r="BJ70" s="131">
        <v>4160000</v>
      </c>
      <c r="BK70" s="131">
        <v>0</v>
      </c>
      <c r="BL70" s="131">
        <v>0</v>
      </c>
      <c r="BM70" s="131">
        <v>3450000</v>
      </c>
      <c r="BN70" s="131">
        <v>3450000</v>
      </c>
      <c r="BO70" s="131">
        <v>0</v>
      </c>
      <c r="BP70" s="131">
        <v>0</v>
      </c>
      <c r="BQ70" s="131">
        <v>0</v>
      </c>
      <c r="BR70" s="131">
        <v>0</v>
      </c>
      <c r="BS70" s="131">
        <v>0</v>
      </c>
      <c r="BT70" s="131">
        <v>0</v>
      </c>
      <c r="BU70" s="131">
        <v>0</v>
      </c>
      <c r="BV70" s="131">
        <v>0</v>
      </c>
      <c r="BW70" s="131">
        <v>0</v>
      </c>
      <c r="BX70" s="131">
        <v>0</v>
      </c>
      <c r="BY70" s="131">
        <f t="shared" si="0"/>
        <v>7610000</v>
      </c>
      <c r="BZ70" s="131">
        <f t="shared" si="0"/>
        <v>7610000</v>
      </c>
      <c r="CA70" s="131">
        <v>4300000</v>
      </c>
      <c r="CB70" s="131">
        <v>0</v>
      </c>
      <c r="CC70" s="131">
        <v>0</v>
      </c>
      <c r="CD70" s="131">
        <v>0</v>
      </c>
      <c r="CE70" s="131">
        <v>1900000</v>
      </c>
      <c r="CF70" s="131">
        <v>0</v>
      </c>
      <c r="CG70" s="131">
        <v>0</v>
      </c>
      <c r="CH70" s="131">
        <v>0</v>
      </c>
      <c r="CI70" s="131">
        <v>0</v>
      </c>
      <c r="CJ70" s="131">
        <v>0</v>
      </c>
      <c r="CK70" s="131">
        <v>0</v>
      </c>
      <c r="CL70" s="131">
        <v>0</v>
      </c>
      <c r="CM70" s="131">
        <v>0</v>
      </c>
      <c r="CN70" s="131">
        <v>0</v>
      </c>
      <c r="CO70" s="131">
        <v>0</v>
      </c>
      <c r="CP70" s="131">
        <v>0</v>
      </c>
      <c r="CQ70" s="131">
        <f t="shared" si="1"/>
        <v>6200000</v>
      </c>
      <c r="CR70" s="131">
        <f t="shared" si="1"/>
        <v>0</v>
      </c>
      <c r="CS70" s="121"/>
      <c r="CT70" s="121"/>
      <c r="CU70" s="121"/>
      <c r="CV70" s="121"/>
      <c r="CW70" s="121"/>
      <c r="CX70" s="121"/>
      <c r="CY70" s="121"/>
      <c r="CZ70" s="121"/>
      <c r="DA70" s="121"/>
      <c r="DB70" s="121"/>
      <c r="DC70" s="121"/>
      <c r="DD70" s="121"/>
      <c r="DE70" s="121"/>
      <c r="DF70" s="121"/>
      <c r="DG70" s="28"/>
      <c r="DH70" s="28"/>
      <c r="DI70" s="28"/>
      <c r="DJ70" s="28"/>
      <c r="DK70" s="28"/>
      <c r="DL70" s="28"/>
      <c r="DM70" s="28"/>
      <c r="DN70" s="28"/>
    </row>
    <row r="71" spans="1:118" s="30" customFormat="1" ht="36">
      <c r="A71" s="391"/>
      <c r="B71" s="391"/>
      <c r="C71" s="391"/>
      <c r="D71" s="391"/>
      <c r="E71" s="391"/>
      <c r="F71" s="391"/>
      <c r="G71" s="391"/>
      <c r="H71" s="391"/>
      <c r="I71" s="391"/>
      <c r="J71" s="391"/>
      <c r="K71" s="391"/>
      <c r="L71" s="391"/>
      <c r="M71" s="391"/>
      <c r="N71" s="391"/>
      <c r="O71" s="391"/>
      <c r="P71" s="391"/>
      <c r="Q71" s="391"/>
      <c r="R71" s="391"/>
      <c r="S71" s="391"/>
      <c r="T71" s="391"/>
      <c r="U71" s="391"/>
      <c r="V71" s="391" t="s">
        <v>728</v>
      </c>
      <c r="W71" s="28" t="s">
        <v>729</v>
      </c>
      <c r="X71" s="28" t="s">
        <v>730</v>
      </c>
      <c r="Y71" s="28"/>
      <c r="Z71" s="28" t="s">
        <v>715</v>
      </c>
      <c r="AA71" s="28">
        <v>1</v>
      </c>
      <c r="AB71" s="28"/>
      <c r="AC71" s="28"/>
      <c r="AD71" s="28"/>
      <c r="AE71" s="28"/>
      <c r="AF71" s="28"/>
      <c r="AG71" s="28"/>
      <c r="AH71" s="28">
        <v>25</v>
      </c>
      <c r="AI71" s="28">
        <v>8</v>
      </c>
      <c r="AJ71" s="28">
        <v>8</v>
      </c>
      <c r="AK71" s="28">
        <v>9</v>
      </c>
      <c r="AL71" s="28">
        <v>0</v>
      </c>
      <c r="AM71" s="28">
        <v>25</v>
      </c>
      <c r="AN71" s="28">
        <v>25</v>
      </c>
      <c r="AO71" s="28"/>
      <c r="AP71" s="28"/>
      <c r="AQ71" s="28"/>
      <c r="AR71" s="28"/>
      <c r="AS71" s="28"/>
      <c r="AT71" s="28"/>
      <c r="AU71" s="28"/>
      <c r="AV71" s="28"/>
      <c r="AW71" s="28"/>
      <c r="AX71" s="28"/>
      <c r="AY71" s="28"/>
      <c r="AZ71" s="28"/>
      <c r="BA71" s="121"/>
      <c r="BB71" s="121"/>
      <c r="BC71" s="121"/>
      <c r="BD71" s="121"/>
      <c r="BE71" s="121"/>
      <c r="BF71" s="121"/>
      <c r="BG71" s="121"/>
      <c r="BH71" s="121"/>
      <c r="BI71" s="131">
        <v>4450000</v>
      </c>
      <c r="BJ71" s="131">
        <v>4450000</v>
      </c>
      <c r="BK71" s="131">
        <v>0</v>
      </c>
      <c r="BL71" s="131">
        <v>0</v>
      </c>
      <c r="BM71" s="131">
        <v>3950000</v>
      </c>
      <c r="BN71" s="131">
        <v>3950000</v>
      </c>
      <c r="BO71" s="131">
        <v>0</v>
      </c>
      <c r="BP71" s="131">
        <v>0</v>
      </c>
      <c r="BQ71" s="131">
        <v>0</v>
      </c>
      <c r="BR71" s="131">
        <v>0</v>
      </c>
      <c r="BS71" s="131">
        <v>0</v>
      </c>
      <c r="BT71" s="131">
        <v>0</v>
      </c>
      <c r="BU71" s="131">
        <v>0</v>
      </c>
      <c r="BV71" s="131">
        <v>0</v>
      </c>
      <c r="BW71" s="131">
        <v>0</v>
      </c>
      <c r="BX71" s="131">
        <v>0</v>
      </c>
      <c r="BY71" s="131">
        <f t="shared" si="0"/>
        <v>8400000</v>
      </c>
      <c r="BZ71" s="131">
        <f t="shared" si="0"/>
        <v>8400000</v>
      </c>
      <c r="CA71" s="131">
        <v>5200000</v>
      </c>
      <c r="CB71" s="131">
        <v>0</v>
      </c>
      <c r="CC71" s="131">
        <v>0</v>
      </c>
      <c r="CD71" s="131">
        <v>0</v>
      </c>
      <c r="CE71" s="131">
        <v>1400000</v>
      </c>
      <c r="CF71" s="131">
        <v>0</v>
      </c>
      <c r="CG71" s="131">
        <v>0</v>
      </c>
      <c r="CH71" s="131">
        <v>0</v>
      </c>
      <c r="CI71" s="131">
        <v>0</v>
      </c>
      <c r="CJ71" s="131">
        <v>0</v>
      </c>
      <c r="CK71" s="131">
        <v>0</v>
      </c>
      <c r="CL71" s="131">
        <v>0</v>
      </c>
      <c r="CM71" s="131">
        <v>0</v>
      </c>
      <c r="CN71" s="131">
        <v>0</v>
      </c>
      <c r="CO71" s="131">
        <v>0</v>
      </c>
      <c r="CP71" s="131">
        <v>0</v>
      </c>
      <c r="CQ71" s="131">
        <f t="shared" si="1"/>
        <v>6600000</v>
      </c>
      <c r="CR71" s="131">
        <f t="shared" si="1"/>
        <v>0</v>
      </c>
      <c r="CS71" s="121"/>
      <c r="CT71" s="121"/>
      <c r="CU71" s="121"/>
      <c r="CV71" s="121"/>
      <c r="CW71" s="121"/>
      <c r="CX71" s="121"/>
      <c r="CY71" s="121"/>
      <c r="CZ71" s="121"/>
      <c r="DA71" s="121"/>
      <c r="DB71" s="121"/>
      <c r="DC71" s="121"/>
      <c r="DD71" s="121"/>
      <c r="DE71" s="121"/>
      <c r="DF71" s="121"/>
      <c r="DG71" s="28"/>
      <c r="DH71" s="28"/>
      <c r="DI71" s="28"/>
      <c r="DJ71" s="28"/>
      <c r="DK71" s="28"/>
      <c r="DL71" s="28"/>
      <c r="DM71" s="28"/>
      <c r="DN71" s="28"/>
    </row>
    <row r="72" spans="1:118" s="30" customFormat="1" ht="24">
      <c r="A72" s="391"/>
      <c r="B72" s="391"/>
      <c r="C72" s="391"/>
      <c r="D72" s="391"/>
      <c r="E72" s="391"/>
      <c r="F72" s="391"/>
      <c r="G72" s="391"/>
      <c r="H72" s="391"/>
      <c r="I72" s="391"/>
      <c r="J72" s="391"/>
      <c r="K72" s="391"/>
      <c r="L72" s="391"/>
      <c r="M72" s="391"/>
      <c r="N72" s="391"/>
      <c r="O72" s="391"/>
      <c r="P72" s="391"/>
      <c r="Q72" s="391"/>
      <c r="R72" s="391"/>
      <c r="S72" s="391"/>
      <c r="T72" s="391"/>
      <c r="U72" s="391"/>
      <c r="V72" s="391"/>
      <c r="W72" s="28" t="s">
        <v>731</v>
      </c>
      <c r="X72" s="28" t="s">
        <v>732</v>
      </c>
      <c r="Y72" s="28"/>
      <c r="Z72" s="28" t="s">
        <v>715</v>
      </c>
      <c r="AA72" s="28">
        <v>4</v>
      </c>
      <c r="AB72" s="28"/>
      <c r="AC72" s="28"/>
      <c r="AD72" s="28"/>
      <c r="AE72" s="28"/>
      <c r="AF72" s="28"/>
      <c r="AG72" s="28"/>
      <c r="AH72" s="28">
        <v>25</v>
      </c>
      <c r="AI72" s="28">
        <v>7</v>
      </c>
      <c r="AJ72" s="28">
        <v>6</v>
      </c>
      <c r="AK72" s="28">
        <v>6</v>
      </c>
      <c r="AL72" s="28">
        <v>6</v>
      </c>
      <c r="AM72" s="28">
        <v>25</v>
      </c>
      <c r="AN72" s="28">
        <v>25</v>
      </c>
      <c r="AO72" s="28"/>
      <c r="AP72" s="28"/>
      <c r="AQ72" s="28"/>
      <c r="AR72" s="28"/>
      <c r="AS72" s="28"/>
      <c r="AT72" s="28"/>
      <c r="AU72" s="28"/>
      <c r="AV72" s="28"/>
      <c r="AW72" s="28"/>
      <c r="AX72" s="28"/>
      <c r="AY72" s="28"/>
      <c r="AZ72" s="28"/>
      <c r="BA72" s="121"/>
      <c r="BB72" s="121"/>
      <c r="BC72" s="121"/>
      <c r="BD72" s="121"/>
      <c r="BE72" s="121"/>
      <c r="BF72" s="121"/>
      <c r="BG72" s="121"/>
      <c r="BH72" s="121"/>
      <c r="BI72" s="131">
        <v>4500000</v>
      </c>
      <c r="BJ72" s="131">
        <v>4500000</v>
      </c>
      <c r="BK72" s="131">
        <v>0</v>
      </c>
      <c r="BL72" s="131">
        <v>0</v>
      </c>
      <c r="BM72" s="131">
        <v>1500000</v>
      </c>
      <c r="BN72" s="131">
        <v>1500000</v>
      </c>
      <c r="BO72" s="131">
        <v>0</v>
      </c>
      <c r="BP72" s="131">
        <v>0</v>
      </c>
      <c r="BQ72" s="131">
        <v>0</v>
      </c>
      <c r="BR72" s="131">
        <v>0</v>
      </c>
      <c r="BS72" s="131">
        <v>0</v>
      </c>
      <c r="BT72" s="131">
        <v>0</v>
      </c>
      <c r="BU72" s="131">
        <v>0</v>
      </c>
      <c r="BV72" s="131">
        <v>0</v>
      </c>
      <c r="BW72" s="131">
        <v>0</v>
      </c>
      <c r="BX72" s="131">
        <v>0</v>
      </c>
      <c r="BY72" s="131">
        <f t="shared" si="0"/>
        <v>6000000</v>
      </c>
      <c r="BZ72" s="131">
        <f t="shared" si="0"/>
        <v>6000000</v>
      </c>
      <c r="CA72" s="131">
        <v>3000000</v>
      </c>
      <c r="CB72" s="131">
        <v>0</v>
      </c>
      <c r="CC72" s="131">
        <v>0</v>
      </c>
      <c r="CD72" s="131">
        <v>0</v>
      </c>
      <c r="CE72" s="131">
        <v>0</v>
      </c>
      <c r="CF72" s="131">
        <v>0</v>
      </c>
      <c r="CG72" s="131">
        <v>0</v>
      </c>
      <c r="CH72" s="131">
        <v>0</v>
      </c>
      <c r="CI72" s="131">
        <v>0</v>
      </c>
      <c r="CJ72" s="131">
        <v>0</v>
      </c>
      <c r="CK72" s="131">
        <v>0</v>
      </c>
      <c r="CL72" s="131">
        <v>0</v>
      </c>
      <c r="CM72" s="131">
        <v>0</v>
      </c>
      <c r="CN72" s="131">
        <v>0</v>
      </c>
      <c r="CO72" s="131">
        <v>0</v>
      </c>
      <c r="CP72" s="131">
        <v>0</v>
      </c>
      <c r="CQ72" s="131">
        <f t="shared" si="1"/>
        <v>3000000</v>
      </c>
      <c r="CR72" s="131">
        <f t="shared" si="1"/>
        <v>0</v>
      </c>
      <c r="CS72" s="121"/>
      <c r="CT72" s="121"/>
      <c r="CU72" s="121"/>
      <c r="CV72" s="121"/>
      <c r="CW72" s="121"/>
      <c r="CX72" s="121"/>
      <c r="CY72" s="121"/>
      <c r="CZ72" s="121"/>
      <c r="DA72" s="121"/>
      <c r="DB72" s="121"/>
      <c r="DC72" s="121"/>
      <c r="DD72" s="121"/>
      <c r="DE72" s="121"/>
      <c r="DF72" s="121"/>
      <c r="DG72" s="28"/>
      <c r="DH72" s="28"/>
      <c r="DI72" s="28"/>
      <c r="DJ72" s="28"/>
      <c r="DK72" s="28"/>
      <c r="DL72" s="28"/>
      <c r="DM72" s="28"/>
      <c r="DN72" s="28"/>
    </row>
    <row r="73" spans="1:118" s="30" customFormat="1" ht="36">
      <c r="A73" s="391"/>
      <c r="B73" s="391"/>
      <c r="C73" s="391"/>
      <c r="D73" s="391"/>
      <c r="E73" s="391"/>
      <c r="F73" s="391"/>
      <c r="G73" s="391"/>
      <c r="H73" s="391"/>
      <c r="I73" s="391"/>
      <c r="J73" s="391"/>
      <c r="K73" s="391"/>
      <c r="L73" s="391"/>
      <c r="M73" s="391"/>
      <c r="N73" s="391"/>
      <c r="O73" s="391"/>
      <c r="P73" s="391"/>
      <c r="Q73" s="391"/>
      <c r="R73" s="391"/>
      <c r="S73" s="391"/>
      <c r="T73" s="391"/>
      <c r="U73" s="391"/>
      <c r="V73" s="28" t="s">
        <v>733</v>
      </c>
      <c r="W73" s="28" t="s">
        <v>734</v>
      </c>
      <c r="X73" s="28" t="s">
        <v>735</v>
      </c>
      <c r="Y73" s="28"/>
      <c r="Z73" s="28" t="s">
        <v>715</v>
      </c>
      <c r="AA73" s="28">
        <v>1</v>
      </c>
      <c r="AB73" s="28"/>
      <c r="AC73" s="28"/>
      <c r="AD73" s="28"/>
      <c r="AE73" s="28"/>
      <c r="AF73" s="28"/>
      <c r="AG73" s="28"/>
      <c r="AH73" s="28">
        <v>100</v>
      </c>
      <c r="AI73" s="28">
        <v>25</v>
      </c>
      <c r="AJ73" s="28">
        <v>25</v>
      </c>
      <c r="AK73" s="28">
        <v>25</v>
      </c>
      <c r="AL73" s="28">
        <v>25</v>
      </c>
      <c r="AM73" s="28">
        <v>100</v>
      </c>
      <c r="AN73" s="28">
        <v>0</v>
      </c>
      <c r="AO73" s="28"/>
      <c r="AP73" s="28"/>
      <c r="AQ73" s="28"/>
      <c r="AR73" s="28"/>
      <c r="AS73" s="28"/>
      <c r="AT73" s="28"/>
      <c r="AU73" s="28"/>
      <c r="AV73" s="28"/>
      <c r="AW73" s="28"/>
      <c r="AX73" s="28"/>
      <c r="AY73" s="28"/>
      <c r="AZ73" s="28"/>
      <c r="BA73" s="121"/>
      <c r="BB73" s="121"/>
      <c r="BC73" s="121"/>
      <c r="BD73" s="121"/>
      <c r="BE73" s="121"/>
      <c r="BF73" s="121"/>
      <c r="BG73" s="121"/>
      <c r="BH73" s="121"/>
      <c r="BI73" s="131">
        <v>4600000</v>
      </c>
      <c r="BJ73" s="131">
        <v>4600000</v>
      </c>
      <c r="BK73" s="131">
        <v>0</v>
      </c>
      <c r="BL73" s="131">
        <v>0</v>
      </c>
      <c r="BM73" s="131">
        <v>4600000</v>
      </c>
      <c r="BN73" s="131">
        <v>4600000</v>
      </c>
      <c r="BO73" s="131">
        <v>0</v>
      </c>
      <c r="BP73" s="131">
        <v>0</v>
      </c>
      <c r="BQ73" s="131">
        <v>0</v>
      </c>
      <c r="BR73" s="131">
        <v>0</v>
      </c>
      <c r="BS73" s="131">
        <v>0</v>
      </c>
      <c r="BT73" s="131">
        <v>0</v>
      </c>
      <c r="BU73" s="131">
        <v>0</v>
      </c>
      <c r="BV73" s="131">
        <v>0</v>
      </c>
      <c r="BW73" s="131">
        <v>0</v>
      </c>
      <c r="BX73" s="131">
        <v>0</v>
      </c>
      <c r="BY73" s="131">
        <f t="shared" si="0"/>
        <v>9200000</v>
      </c>
      <c r="BZ73" s="131">
        <f t="shared" si="0"/>
        <v>9200000</v>
      </c>
      <c r="CA73" s="131">
        <v>0</v>
      </c>
      <c r="CB73" s="131">
        <v>0</v>
      </c>
      <c r="CC73" s="131">
        <v>0</v>
      </c>
      <c r="CD73" s="131">
        <v>0</v>
      </c>
      <c r="CE73" s="131">
        <v>0</v>
      </c>
      <c r="CF73" s="131">
        <v>0</v>
      </c>
      <c r="CG73" s="131">
        <v>0</v>
      </c>
      <c r="CH73" s="131">
        <v>0</v>
      </c>
      <c r="CI73" s="131">
        <v>0</v>
      </c>
      <c r="CJ73" s="131">
        <v>0</v>
      </c>
      <c r="CK73" s="131">
        <v>0</v>
      </c>
      <c r="CL73" s="131">
        <v>0</v>
      </c>
      <c r="CM73" s="131">
        <v>0</v>
      </c>
      <c r="CN73" s="131">
        <v>0</v>
      </c>
      <c r="CO73" s="131">
        <v>0</v>
      </c>
      <c r="CP73" s="131">
        <v>0</v>
      </c>
      <c r="CQ73" s="131">
        <f t="shared" si="1"/>
        <v>0</v>
      </c>
      <c r="CR73" s="131">
        <f t="shared" si="1"/>
        <v>0</v>
      </c>
      <c r="CS73" s="121"/>
      <c r="CT73" s="121"/>
      <c r="CU73" s="121"/>
      <c r="CV73" s="121"/>
      <c r="CW73" s="121"/>
      <c r="CX73" s="121"/>
      <c r="CY73" s="121"/>
      <c r="CZ73" s="121"/>
      <c r="DA73" s="121"/>
      <c r="DB73" s="121"/>
      <c r="DC73" s="121"/>
      <c r="DD73" s="121"/>
      <c r="DE73" s="121"/>
      <c r="DF73" s="121"/>
      <c r="DG73" s="28"/>
      <c r="DH73" s="28"/>
      <c r="DI73" s="28"/>
      <c r="DJ73" s="28"/>
      <c r="DK73" s="28"/>
      <c r="DL73" s="28"/>
      <c r="DM73" s="28"/>
      <c r="DN73" s="28"/>
    </row>
    <row r="74" spans="1:118" s="30" customFormat="1" ht="60">
      <c r="A74" s="391"/>
      <c r="B74" s="391"/>
      <c r="C74" s="391"/>
      <c r="D74" s="391"/>
      <c r="E74" s="391"/>
      <c r="F74" s="391"/>
      <c r="G74" s="391"/>
      <c r="H74" s="391"/>
      <c r="I74" s="391"/>
      <c r="J74" s="391"/>
      <c r="K74" s="391"/>
      <c r="L74" s="391"/>
      <c r="M74" s="391"/>
      <c r="N74" s="391"/>
      <c r="O74" s="391"/>
      <c r="P74" s="391"/>
      <c r="Q74" s="391"/>
      <c r="R74" s="391"/>
      <c r="S74" s="391"/>
      <c r="T74" s="391"/>
      <c r="U74" s="391"/>
      <c r="V74" s="28" t="s">
        <v>728</v>
      </c>
      <c r="W74" s="28" t="s">
        <v>736</v>
      </c>
      <c r="X74" s="28" t="s">
        <v>737</v>
      </c>
      <c r="Y74" s="28"/>
      <c r="Z74" s="28" t="s">
        <v>715</v>
      </c>
      <c r="AA74" s="28">
        <v>1</v>
      </c>
      <c r="AB74" s="28"/>
      <c r="AC74" s="28"/>
      <c r="AD74" s="28"/>
      <c r="AE74" s="28"/>
      <c r="AF74" s="28"/>
      <c r="AG74" s="28"/>
      <c r="AH74" s="28">
        <v>25</v>
      </c>
      <c r="AI74" s="28">
        <v>9</v>
      </c>
      <c r="AJ74" s="28">
        <v>8</v>
      </c>
      <c r="AK74" s="28">
        <v>8</v>
      </c>
      <c r="AL74" s="28">
        <v>0</v>
      </c>
      <c r="AM74" s="28">
        <v>25</v>
      </c>
      <c r="AN74" s="28">
        <v>25</v>
      </c>
      <c r="AO74" s="28"/>
      <c r="AP74" s="28"/>
      <c r="AQ74" s="28"/>
      <c r="AR74" s="28"/>
      <c r="AS74" s="28"/>
      <c r="AT74" s="28"/>
      <c r="AU74" s="28"/>
      <c r="AV74" s="28"/>
      <c r="AW74" s="28"/>
      <c r="AX74" s="28"/>
      <c r="AY74" s="28"/>
      <c r="AZ74" s="28"/>
      <c r="BA74" s="121"/>
      <c r="BB74" s="121"/>
      <c r="BC74" s="121"/>
      <c r="BD74" s="121"/>
      <c r="BE74" s="121"/>
      <c r="BF74" s="121"/>
      <c r="BG74" s="121"/>
      <c r="BH74" s="121"/>
      <c r="BI74" s="131">
        <v>4000000</v>
      </c>
      <c r="BJ74" s="131">
        <v>4000000</v>
      </c>
      <c r="BK74" s="131">
        <v>0</v>
      </c>
      <c r="BL74" s="131">
        <v>0</v>
      </c>
      <c r="BM74" s="131">
        <v>3000000</v>
      </c>
      <c r="BN74" s="131">
        <v>3000000</v>
      </c>
      <c r="BO74" s="131">
        <v>0</v>
      </c>
      <c r="BP74" s="131">
        <v>0</v>
      </c>
      <c r="BQ74" s="131">
        <v>0</v>
      </c>
      <c r="BR74" s="131">
        <v>0</v>
      </c>
      <c r="BS74" s="131">
        <v>0</v>
      </c>
      <c r="BT74" s="131">
        <v>0</v>
      </c>
      <c r="BU74" s="131">
        <v>0</v>
      </c>
      <c r="BV74" s="131">
        <v>0</v>
      </c>
      <c r="BW74" s="131">
        <v>0</v>
      </c>
      <c r="BX74" s="131">
        <v>0</v>
      </c>
      <c r="BY74" s="131">
        <f t="shared" si="0"/>
        <v>7000000</v>
      </c>
      <c r="BZ74" s="131">
        <f>SUM(BJ74,BL74,BN74,BP74,BR74,BT74,BV74,BX74)</f>
        <v>7000000</v>
      </c>
      <c r="CA74" s="131">
        <v>5800000</v>
      </c>
      <c r="CB74" s="131">
        <v>0</v>
      </c>
      <c r="CC74" s="131">
        <v>0</v>
      </c>
      <c r="CD74" s="131">
        <v>0</v>
      </c>
      <c r="CE74" s="131">
        <v>0</v>
      </c>
      <c r="CF74" s="131">
        <v>0</v>
      </c>
      <c r="CG74" s="131">
        <v>0</v>
      </c>
      <c r="CH74" s="131">
        <v>0</v>
      </c>
      <c r="CI74" s="131">
        <v>0</v>
      </c>
      <c r="CJ74" s="131">
        <v>0</v>
      </c>
      <c r="CK74" s="131">
        <v>0</v>
      </c>
      <c r="CL74" s="131">
        <v>0</v>
      </c>
      <c r="CM74" s="131">
        <v>0</v>
      </c>
      <c r="CN74" s="131">
        <v>0</v>
      </c>
      <c r="CO74" s="131">
        <v>0</v>
      </c>
      <c r="CP74" s="131">
        <v>0</v>
      </c>
      <c r="CQ74" s="131">
        <f t="shared" si="1"/>
        <v>5800000</v>
      </c>
      <c r="CR74" s="131">
        <f t="shared" si="1"/>
        <v>0</v>
      </c>
      <c r="CS74" s="121"/>
      <c r="CT74" s="121"/>
      <c r="CU74" s="121"/>
      <c r="CV74" s="121"/>
      <c r="CW74" s="121"/>
      <c r="CX74" s="121"/>
      <c r="CY74" s="121"/>
      <c r="CZ74" s="121"/>
      <c r="DA74" s="121"/>
      <c r="DB74" s="121"/>
      <c r="DC74" s="121"/>
      <c r="DD74" s="121"/>
      <c r="DE74" s="121"/>
      <c r="DF74" s="121"/>
      <c r="DG74" s="28"/>
      <c r="DH74" s="28"/>
      <c r="DI74" s="28"/>
      <c r="DJ74" s="28"/>
      <c r="DK74" s="28"/>
      <c r="DL74" s="28"/>
      <c r="DM74" s="28"/>
      <c r="DN74" s="28"/>
    </row>
    <row r="75" spans="1:118" s="30" customFormat="1" ht="24">
      <c r="A75" s="391" t="s">
        <v>738</v>
      </c>
      <c r="B75" s="391" t="s">
        <v>739</v>
      </c>
      <c r="C75" s="391"/>
      <c r="D75" s="392">
        <v>0</v>
      </c>
      <c r="E75" s="391" t="s">
        <v>738</v>
      </c>
      <c r="F75" s="391"/>
      <c r="G75" s="391"/>
      <c r="H75" s="391"/>
      <c r="I75" s="391"/>
      <c r="J75" s="391"/>
      <c r="K75" s="391"/>
      <c r="L75" s="391"/>
      <c r="M75" s="391"/>
      <c r="N75" s="391"/>
      <c r="O75" s="391"/>
      <c r="P75" s="391"/>
      <c r="Q75" s="391"/>
      <c r="R75" s="391"/>
      <c r="S75" s="391"/>
      <c r="T75" s="391"/>
      <c r="U75" s="391"/>
      <c r="V75" s="391" t="s">
        <v>740</v>
      </c>
      <c r="W75" s="28" t="s">
        <v>741</v>
      </c>
      <c r="X75" s="28" t="s">
        <v>742</v>
      </c>
      <c r="Y75" s="28"/>
      <c r="Z75" s="28">
        <v>1</v>
      </c>
      <c r="AA75" s="28">
        <v>1</v>
      </c>
      <c r="AB75" s="28"/>
      <c r="AC75" s="28"/>
      <c r="AD75" s="28"/>
      <c r="AE75" s="28"/>
      <c r="AF75" s="28"/>
      <c r="AG75" s="28"/>
      <c r="AH75" s="28">
        <v>25</v>
      </c>
      <c r="AI75" s="28">
        <v>0</v>
      </c>
      <c r="AJ75" s="28">
        <v>0</v>
      </c>
      <c r="AK75" s="28">
        <v>25</v>
      </c>
      <c r="AL75" s="28">
        <v>0</v>
      </c>
      <c r="AM75" s="28">
        <v>25</v>
      </c>
      <c r="AN75" s="28">
        <v>25</v>
      </c>
      <c r="AO75" s="28"/>
      <c r="AP75" s="28"/>
      <c r="AQ75" s="28"/>
      <c r="AR75" s="28"/>
      <c r="AS75" s="28"/>
      <c r="AT75" s="28"/>
      <c r="AU75" s="28"/>
      <c r="AV75" s="28"/>
      <c r="AW75" s="28"/>
      <c r="AX75" s="28"/>
      <c r="AY75" s="28"/>
      <c r="AZ75" s="28"/>
      <c r="BA75" s="121"/>
      <c r="BB75" s="121"/>
      <c r="BC75" s="121"/>
      <c r="BD75" s="121"/>
      <c r="BE75" s="121"/>
      <c r="BF75" s="121"/>
      <c r="BG75" s="121"/>
      <c r="BH75" s="121"/>
      <c r="BI75" s="131">
        <v>3000000</v>
      </c>
      <c r="BJ75" s="131">
        <v>3000000</v>
      </c>
      <c r="BK75" s="131">
        <v>0</v>
      </c>
      <c r="BL75" s="131">
        <v>0</v>
      </c>
      <c r="BM75" s="131">
        <v>0</v>
      </c>
      <c r="BN75" s="131">
        <v>0</v>
      </c>
      <c r="BO75" s="131">
        <v>0</v>
      </c>
      <c r="BP75" s="131">
        <v>0</v>
      </c>
      <c r="BQ75" s="131">
        <v>0</v>
      </c>
      <c r="BR75" s="131">
        <v>0</v>
      </c>
      <c r="BS75" s="131">
        <v>0</v>
      </c>
      <c r="BT75" s="131">
        <v>0</v>
      </c>
      <c r="BU75" s="131">
        <v>0</v>
      </c>
      <c r="BV75" s="131">
        <v>0</v>
      </c>
      <c r="BW75" s="131">
        <v>0</v>
      </c>
      <c r="BX75" s="131">
        <v>0</v>
      </c>
      <c r="BY75" s="131">
        <f t="shared" si="0"/>
        <v>3000000</v>
      </c>
      <c r="BZ75" s="131">
        <f t="shared" si="0"/>
        <v>3000000</v>
      </c>
      <c r="CA75" s="131">
        <v>5000000</v>
      </c>
      <c r="CB75" s="131">
        <v>0</v>
      </c>
      <c r="CC75" s="131">
        <v>0</v>
      </c>
      <c r="CD75" s="131">
        <v>0</v>
      </c>
      <c r="CE75" s="131">
        <v>0</v>
      </c>
      <c r="CF75" s="131">
        <v>0</v>
      </c>
      <c r="CG75" s="131">
        <v>0</v>
      </c>
      <c r="CH75" s="131">
        <v>0</v>
      </c>
      <c r="CI75" s="131">
        <v>0</v>
      </c>
      <c r="CJ75" s="131">
        <v>0</v>
      </c>
      <c r="CK75" s="131">
        <v>0</v>
      </c>
      <c r="CL75" s="131">
        <v>0</v>
      </c>
      <c r="CM75" s="131">
        <v>0</v>
      </c>
      <c r="CN75" s="131">
        <v>0</v>
      </c>
      <c r="CO75" s="131">
        <v>0</v>
      </c>
      <c r="CP75" s="131">
        <v>0</v>
      </c>
      <c r="CQ75" s="131">
        <f t="shared" si="1"/>
        <v>5000000</v>
      </c>
      <c r="CR75" s="131">
        <f t="shared" si="1"/>
        <v>0</v>
      </c>
      <c r="CS75" s="121"/>
      <c r="CT75" s="121"/>
      <c r="CU75" s="121"/>
      <c r="CV75" s="121"/>
      <c r="CW75" s="121"/>
      <c r="CX75" s="121"/>
      <c r="CY75" s="121"/>
      <c r="CZ75" s="121"/>
      <c r="DA75" s="121"/>
      <c r="DB75" s="121"/>
      <c r="DC75" s="121"/>
      <c r="DD75" s="121"/>
      <c r="DE75" s="121"/>
      <c r="DF75" s="121"/>
      <c r="DG75" s="28"/>
      <c r="DH75" s="28"/>
      <c r="DI75" s="28"/>
      <c r="DJ75" s="28"/>
      <c r="DK75" s="28"/>
      <c r="DL75" s="28"/>
      <c r="DM75" s="28"/>
      <c r="DN75" s="28"/>
    </row>
    <row r="76" spans="1:118" s="30" customFormat="1" ht="24">
      <c r="A76" s="391"/>
      <c r="B76" s="391"/>
      <c r="C76" s="391"/>
      <c r="D76" s="392"/>
      <c r="E76" s="391"/>
      <c r="F76" s="391"/>
      <c r="G76" s="391"/>
      <c r="H76" s="391"/>
      <c r="I76" s="391"/>
      <c r="J76" s="391"/>
      <c r="K76" s="391"/>
      <c r="L76" s="391"/>
      <c r="M76" s="391"/>
      <c r="N76" s="391"/>
      <c r="O76" s="391"/>
      <c r="P76" s="391"/>
      <c r="Q76" s="391"/>
      <c r="R76" s="391"/>
      <c r="S76" s="391"/>
      <c r="T76" s="391"/>
      <c r="U76" s="391"/>
      <c r="V76" s="391"/>
      <c r="W76" s="28" t="s">
        <v>743</v>
      </c>
      <c r="X76" s="28" t="s">
        <v>744</v>
      </c>
      <c r="Y76" s="28"/>
      <c r="Z76" s="28">
        <v>0</v>
      </c>
      <c r="AA76" s="28">
        <v>1</v>
      </c>
      <c r="AB76" s="28"/>
      <c r="AC76" s="28"/>
      <c r="AD76" s="28"/>
      <c r="AE76" s="28"/>
      <c r="AF76" s="28"/>
      <c r="AG76" s="28"/>
      <c r="AH76" s="28">
        <v>25</v>
      </c>
      <c r="AI76" s="28">
        <v>0</v>
      </c>
      <c r="AJ76" s="28">
        <v>15</v>
      </c>
      <c r="AK76" s="28">
        <v>0</v>
      </c>
      <c r="AL76" s="28">
        <v>0</v>
      </c>
      <c r="AM76" s="28">
        <v>15</v>
      </c>
      <c r="AN76" s="28">
        <v>25</v>
      </c>
      <c r="AO76" s="28"/>
      <c r="AP76" s="28"/>
      <c r="AQ76" s="28"/>
      <c r="AR76" s="28"/>
      <c r="AS76" s="28"/>
      <c r="AT76" s="28"/>
      <c r="AU76" s="28"/>
      <c r="AV76" s="28"/>
      <c r="AW76" s="28"/>
      <c r="AX76" s="28"/>
      <c r="AY76" s="28"/>
      <c r="AZ76" s="28"/>
      <c r="BA76" s="121"/>
      <c r="BB76" s="121"/>
      <c r="BC76" s="121"/>
      <c r="BD76" s="121"/>
      <c r="BE76" s="121"/>
      <c r="BF76" s="121"/>
      <c r="BG76" s="121"/>
      <c r="BH76" s="121"/>
      <c r="BI76" s="131">
        <v>4450000</v>
      </c>
      <c r="BJ76" s="131">
        <v>4450000</v>
      </c>
      <c r="BK76" s="131">
        <v>0</v>
      </c>
      <c r="BL76" s="131">
        <v>0</v>
      </c>
      <c r="BM76" s="131">
        <v>0</v>
      </c>
      <c r="BN76" s="131">
        <v>0</v>
      </c>
      <c r="BO76" s="131">
        <v>0</v>
      </c>
      <c r="BP76" s="131">
        <v>0</v>
      </c>
      <c r="BQ76" s="131">
        <v>0</v>
      </c>
      <c r="BR76" s="131">
        <v>0</v>
      </c>
      <c r="BS76" s="131">
        <v>0</v>
      </c>
      <c r="BT76" s="131">
        <v>0</v>
      </c>
      <c r="BU76" s="131">
        <v>0</v>
      </c>
      <c r="BV76" s="131">
        <v>0</v>
      </c>
      <c r="BW76" s="131">
        <v>0</v>
      </c>
      <c r="BX76" s="131">
        <v>0</v>
      </c>
      <c r="BY76" s="131">
        <f t="shared" si="0"/>
        <v>4450000</v>
      </c>
      <c r="BZ76" s="131">
        <f t="shared" si="0"/>
        <v>4450000</v>
      </c>
      <c r="CA76" s="131">
        <v>5000000</v>
      </c>
      <c r="CB76" s="131">
        <v>0</v>
      </c>
      <c r="CC76" s="131">
        <v>0</v>
      </c>
      <c r="CD76" s="131">
        <v>0</v>
      </c>
      <c r="CE76" s="131">
        <v>0</v>
      </c>
      <c r="CF76" s="131">
        <v>0</v>
      </c>
      <c r="CG76" s="131">
        <v>0</v>
      </c>
      <c r="CH76" s="131">
        <v>0</v>
      </c>
      <c r="CI76" s="131">
        <v>0</v>
      </c>
      <c r="CJ76" s="131">
        <v>0</v>
      </c>
      <c r="CK76" s="131">
        <v>0</v>
      </c>
      <c r="CL76" s="131">
        <v>0</v>
      </c>
      <c r="CM76" s="131">
        <v>0</v>
      </c>
      <c r="CN76" s="131">
        <v>0</v>
      </c>
      <c r="CO76" s="131">
        <v>0</v>
      </c>
      <c r="CP76" s="131">
        <v>0</v>
      </c>
      <c r="CQ76" s="131">
        <f t="shared" si="1"/>
        <v>5000000</v>
      </c>
      <c r="CR76" s="131">
        <f t="shared" si="1"/>
        <v>0</v>
      </c>
      <c r="CS76" s="121"/>
      <c r="CT76" s="121"/>
      <c r="CU76" s="121"/>
      <c r="CV76" s="121"/>
      <c r="CW76" s="121"/>
      <c r="CX76" s="121"/>
      <c r="CY76" s="121"/>
      <c r="CZ76" s="121"/>
      <c r="DA76" s="121"/>
      <c r="DB76" s="121"/>
      <c r="DC76" s="121"/>
      <c r="DD76" s="121"/>
      <c r="DE76" s="121"/>
      <c r="DF76" s="121"/>
      <c r="DG76" s="28"/>
      <c r="DH76" s="28"/>
      <c r="DI76" s="28"/>
      <c r="DJ76" s="28"/>
      <c r="DK76" s="28"/>
      <c r="DL76" s="28"/>
      <c r="DM76" s="28"/>
      <c r="DN76" s="28"/>
    </row>
    <row r="77" spans="1:118" s="30" customFormat="1" ht="48">
      <c r="A77" s="391"/>
      <c r="B77" s="391"/>
      <c r="C77" s="391"/>
      <c r="D77" s="392"/>
      <c r="E77" s="391"/>
      <c r="F77" s="391"/>
      <c r="G77" s="391"/>
      <c r="H77" s="391"/>
      <c r="I77" s="391"/>
      <c r="J77" s="391"/>
      <c r="K77" s="391"/>
      <c r="L77" s="391"/>
      <c r="M77" s="391"/>
      <c r="N77" s="391"/>
      <c r="O77" s="391"/>
      <c r="P77" s="391"/>
      <c r="Q77" s="391"/>
      <c r="R77" s="391"/>
      <c r="S77" s="391"/>
      <c r="T77" s="391"/>
      <c r="U77" s="391"/>
      <c r="V77" s="391"/>
      <c r="W77" s="28" t="s">
        <v>745</v>
      </c>
      <c r="X77" s="28" t="s">
        <v>746</v>
      </c>
      <c r="Y77" s="28"/>
      <c r="Z77" s="28">
        <v>0</v>
      </c>
      <c r="AA77" s="28">
        <v>1</v>
      </c>
      <c r="AB77" s="28"/>
      <c r="AC77" s="28"/>
      <c r="AD77" s="28"/>
      <c r="AE77" s="28"/>
      <c r="AF77" s="28"/>
      <c r="AG77" s="28"/>
      <c r="AH77" s="28">
        <v>25</v>
      </c>
      <c r="AI77" s="28">
        <v>0</v>
      </c>
      <c r="AJ77" s="28">
        <v>0</v>
      </c>
      <c r="AK77" s="28">
        <v>15</v>
      </c>
      <c r="AL77" s="28">
        <v>0</v>
      </c>
      <c r="AM77" s="28">
        <v>15</v>
      </c>
      <c r="AN77" s="28">
        <v>25</v>
      </c>
      <c r="AO77" s="28"/>
      <c r="AP77" s="28"/>
      <c r="AQ77" s="28"/>
      <c r="AR77" s="28"/>
      <c r="AS77" s="28"/>
      <c r="AT77" s="28"/>
      <c r="AU77" s="28"/>
      <c r="AV77" s="28"/>
      <c r="AW77" s="28"/>
      <c r="AX77" s="28"/>
      <c r="AY77" s="28"/>
      <c r="AZ77" s="28"/>
      <c r="BA77" s="121"/>
      <c r="BB77" s="121"/>
      <c r="BC77" s="121"/>
      <c r="BD77" s="121"/>
      <c r="BE77" s="121"/>
      <c r="BF77" s="121"/>
      <c r="BG77" s="121"/>
      <c r="BH77" s="121"/>
      <c r="BI77" s="131">
        <v>3700000</v>
      </c>
      <c r="BJ77" s="131">
        <v>3700000</v>
      </c>
      <c r="BK77" s="131">
        <v>0</v>
      </c>
      <c r="BL77" s="131">
        <v>0</v>
      </c>
      <c r="BM77" s="131">
        <v>0</v>
      </c>
      <c r="BN77" s="131">
        <v>0</v>
      </c>
      <c r="BO77" s="131">
        <v>0</v>
      </c>
      <c r="BP77" s="131">
        <v>0</v>
      </c>
      <c r="BQ77" s="131">
        <v>0</v>
      </c>
      <c r="BR77" s="131">
        <v>0</v>
      </c>
      <c r="BS77" s="131">
        <v>0</v>
      </c>
      <c r="BT77" s="131">
        <v>0</v>
      </c>
      <c r="BU77" s="131">
        <v>0</v>
      </c>
      <c r="BV77" s="131">
        <v>0</v>
      </c>
      <c r="BW77" s="131">
        <v>0</v>
      </c>
      <c r="BX77" s="131">
        <v>0</v>
      </c>
      <c r="BY77" s="131">
        <f t="shared" si="0"/>
        <v>3700000</v>
      </c>
      <c r="BZ77" s="131">
        <f t="shared" si="0"/>
        <v>3700000</v>
      </c>
      <c r="CA77" s="131">
        <v>5000000</v>
      </c>
      <c r="CB77" s="131">
        <v>0</v>
      </c>
      <c r="CC77" s="131">
        <v>0</v>
      </c>
      <c r="CD77" s="131">
        <v>0</v>
      </c>
      <c r="CE77" s="131">
        <v>0</v>
      </c>
      <c r="CF77" s="131">
        <v>0</v>
      </c>
      <c r="CG77" s="131">
        <v>0</v>
      </c>
      <c r="CH77" s="131">
        <v>0</v>
      </c>
      <c r="CI77" s="131">
        <v>0</v>
      </c>
      <c r="CJ77" s="131">
        <v>0</v>
      </c>
      <c r="CK77" s="131">
        <v>0</v>
      </c>
      <c r="CL77" s="131">
        <v>0</v>
      </c>
      <c r="CM77" s="131">
        <v>0</v>
      </c>
      <c r="CN77" s="131">
        <v>0</v>
      </c>
      <c r="CO77" s="131">
        <v>0</v>
      </c>
      <c r="CP77" s="131">
        <v>0</v>
      </c>
      <c r="CQ77" s="131">
        <f t="shared" si="1"/>
        <v>5000000</v>
      </c>
      <c r="CR77" s="131">
        <f t="shared" si="1"/>
        <v>0</v>
      </c>
      <c r="CS77" s="121"/>
      <c r="CT77" s="121"/>
      <c r="CU77" s="121"/>
      <c r="CV77" s="121"/>
      <c r="CW77" s="121"/>
      <c r="CX77" s="121"/>
      <c r="CY77" s="121"/>
      <c r="CZ77" s="121"/>
      <c r="DA77" s="121"/>
      <c r="DB77" s="121"/>
      <c r="DC77" s="121"/>
      <c r="DD77" s="121"/>
      <c r="DE77" s="121"/>
      <c r="DF77" s="121"/>
      <c r="DG77" s="28"/>
      <c r="DH77" s="28"/>
      <c r="DI77" s="28"/>
      <c r="DJ77" s="28"/>
      <c r="DK77" s="28"/>
      <c r="DL77" s="28"/>
      <c r="DM77" s="28"/>
      <c r="DN77" s="28"/>
    </row>
    <row r="78" spans="1:118" s="30" customFormat="1" ht="48">
      <c r="A78" s="391"/>
      <c r="B78" s="391"/>
      <c r="C78" s="391"/>
      <c r="D78" s="392"/>
      <c r="E78" s="391"/>
      <c r="F78" s="391"/>
      <c r="G78" s="391"/>
      <c r="H78" s="391"/>
      <c r="I78" s="391"/>
      <c r="J78" s="391"/>
      <c r="K78" s="391"/>
      <c r="L78" s="391"/>
      <c r="M78" s="391"/>
      <c r="N78" s="391"/>
      <c r="O78" s="391"/>
      <c r="P78" s="391"/>
      <c r="Q78" s="391"/>
      <c r="R78" s="391"/>
      <c r="S78" s="391"/>
      <c r="T78" s="391"/>
      <c r="U78" s="391"/>
      <c r="V78" s="391"/>
      <c r="W78" s="28" t="s">
        <v>747</v>
      </c>
      <c r="X78" s="28" t="s">
        <v>748</v>
      </c>
      <c r="Y78" s="28"/>
      <c r="Z78" s="28">
        <v>0</v>
      </c>
      <c r="AA78" s="28">
        <v>1</v>
      </c>
      <c r="AB78" s="28"/>
      <c r="AC78" s="28"/>
      <c r="AD78" s="28"/>
      <c r="AE78" s="28"/>
      <c r="AF78" s="28"/>
      <c r="AG78" s="28"/>
      <c r="AH78" s="28">
        <v>25</v>
      </c>
      <c r="AI78" s="28">
        <v>0</v>
      </c>
      <c r="AJ78" s="28">
        <v>0</v>
      </c>
      <c r="AK78" s="28">
        <v>0</v>
      </c>
      <c r="AL78" s="28">
        <v>0</v>
      </c>
      <c r="AM78" s="28">
        <v>0</v>
      </c>
      <c r="AN78" s="28">
        <v>25</v>
      </c>
      <c r="AO78" s="28"/>
      <c r="AP78" s="28"/>
      <c r="AQ78" s="28"/>
      <c r="AR78" s="28"/>
      <c r="AS78" s="28"/>
      <c r="AT78" s="28"/>
      <c r="AU78" s="28"/>
      <c r="AV78" s="28"/>
      <c r="AW78" s="28"/>
      <c r="AX78" s="28"/>
      <c r="AY78" s="28"/>
      <c r="AZ78" s="28"/>
      <c r="BA78" s="121"/>
      <c r="BB78" s="121"/>
      <c r="BC78" s="121"/>
      <c r="BD78" s="121"/>
      <c r="BE78" s="121"/>
      <c r="BF78" s="121"/>
      <c r="BG78" s="121"/>
      <c r="BH78" s="121"/>
      <c r="BI78" s="131">
        <v>0</v>
      </c>
      <c r="BJ78" s="131">
        <v>0</v>
      </c>
      <c r="BK78" s="131">
        <v>0</v>
      </c>
      <c r="BL78" s="131">
        <v>0</v>
      </c>
      <c r="BM78" s="131">
        <v>0</v>
      </c>
      <c r="BN78" s="131">
        <v>0</v>
      </c>
      <c r="BO78" s="131">
        <v>0</v>
      </c>
      <c r="BP78" s="131">
        <v>0</v>
      </c>
      <c r="BQ78" s="131">
        <v>0</v>
      </c>
      <c r="BR78" s="131">
        <v>0</v>
      </c>
      <c r="BS78" s="131">
        <v>0</v>
      </c>
      <c r="BT78" s="131">
        <v>0</v>
      </c>
      <c r="BU78" s="131">
        <v>0</v>
      </c>
      <c r="BV78" s="131">
        <v>0</v>
      </c>
      <c r="BW78" s="131">
        <v>0</v>
      </c>
      <c r="BX78" s="131">
        <v>0</v>
      </c>
      <c r="BY78" s="131">
        <f aca="true" t="shared" si="2" ref="BY78:BZ115">SUM(BI78,BK78,BM78,BO78,BQ78,BS78,BU78,BW78)</f>
        <v>0</v>
      </c>
      <c r="BZ78" s="131">
        <f t="shared" si="2"/>
        <v>0</v>
      </c>
      <c r="CA78" s="131">
        <v>5000000</v>
      </c>
      <c r="CB78" s="131">
        <v>0</v>
      </c>
      <c r="CC78" s="131">
        <v>0</v>
      </c>
      <c r="CD78" s="131">
        <v>0</v>
      </c>
      <c r="CE78" s="131">
        <v>0</v>
      </c>
      <c r="CF78" s="131">
        <v>0</v>
      </c>
      <c r="CG78" s="131">
        <v>0</v>
      </c>
      <c r="CH78" s="131">
        <v>0</v>
      </c>
      <c r="CI78" s="131">
        <v>0</v>
      </c>
      <c r="CJ78" s="131">
        <v>0</v>
      </c>
      <c r="CK78" s="131">
        <v>0</v>
      </c>
      <c r="CL78" s="131">
        <v>0</v>
      </c>
      <c r="CM78" s="131">
        <v>0</v>
      </c>
      <c r="CN78" s="131">
        <v>0</v>
      </c>
      <c r="CO78" s="131">
        <v>0</v>
      </c>
      <c r="CP78" s="131">
        <v>0</v>
      </c>
      <c r="CQ78" s="131">
        <f aca="true" t="shared" si="3" ref="CQ78:CR115">SUM(CA78,CC78,CG78,CI78,CK78,CM78,CO78,CE78)</f>
        <v>5000000</v>
      </c>
      <c r="CR78" s="131">
        <f t="shared" si="3"/>
        <v>0</v>
      </c>
      <c r="CS78" s="121"/>
      <c r="CT78" s="121"/>
      <c r="CU78" s="121"/>
      <c r="CV78" s="121"/>
      <c r="CW78" s="121"/>
      <c r="CX78" s="121"/>
      <c r="CY78" s="121"/>
      <c r="CZ78" s="121"/>
      <c r="DA78" s="121"/>
      <c r="DB78" s="121"/>
      <c r="DC78" s="121"/>
      <c r="DD78" s="121"/>
      <c r="DE78" s="121"/>
      <c r="DF78" s="121"/>
      <c r="DG78" s="28"/>
      <c r="DH78" s="28"/>
      <c r="DI78" s="28"/>
      <c r="DJ78" s="28"/>
      <c r="DK78" s="28"/>
      <c r="DL78" s="28"/>
      <c r="DM78" s="28"/>
      <c r="DN78" s="28"/>
    </row>
    <row r="79" spans="1:118" s="30" customFormat="1" ht="48">
      <c r="A79" s="391"/>
      <c r="B79" s="391"/>
      <c r="C79" s="391"/>
      <c r="D79" s="392"/>
      <c r="E79" s="391"/>
      <c r="F79" s="391"/>
      <c r="G79" s="391"/>
      <c r="H79" s="391"/>
      <c r="I79" s="391"/>
      <c r="J79" s="391"/>
      <c r="K79" s="391"/>
      <c r="L79" s="391"/>
      <c r="M79" s="391"/>
      <c r="N79" s="391"/>
      <c r="O79" s="391"/>
      <c r="P79" s="391"/>
      <c r="Q79" s="391"/>
      <c r="R79" s="391"/>
      <c r="S79" s="391"/>
      <c r="T79" s="391"/>
      <c r="U79" s="391"/>
      <c r="V79" s="391"/>
      <c r="W79" s="28" t="s">
        <v>749</v>
      </c>
      <c r="X79" s="28" t="s">
        <v>750</v>
      </c>
      <c r="Y79" s="28"/>
      <c r="Z79" s="28">
        <v>0</v>
      </c>
      <c r="AA79" s="28">
        <v>1</v>
      </c>
      <c r="AB79" s="28"/>
      <c r="AC79" s="28"/>
      <c r="AD79" s="28"/>
      <c r="AE79" s="28"/>
      <c r="AF79" s="28"/>
      <c r="AG79" s="28"/>
      <c r="AH79" s="28">
        <v>25</v>
      </c>
      <c r="AI79" s="28">
        <v>0</v>
      </c>
      <c r="AJ79" s="28">
        <v>15</v>
      </c>
      <c r="AK79" s="28">
        <v>20</v>
      </c>
      <c r="AL79" s="28">
        <v>0</v>
      </c>
      <c r="AM79" s="28">
        <v>35</v>
      </c>
      <c r="AN79" s="28">
        <v>25</v>
      </c>
      <c r="AO79" s="28"/>
      <c r="AP79" s="28"/>
      <c r="AQ79" s="28"/>
      <c r="AR79" s="28"/>
      <c r="AS79" s="28"/>
      <c r="AT79" s="28"/>
      <c r="AU79" s="28"/>
      <c r="AV79" s="28"/>
      <c r="AW79" s="28"/>
      <c r="AX79" s="28"/>
      <c r="AY79" s="28"/>
      <c r="AZ79" s="28"/>
      <c r="BA79" s="121"/>
      <c r="BB79" s="121"/>
      <c r="BC79" s="121"/>
      <c r="BD79" s="121"/>
      <c r="BE79" s="121"/>
      <c r="BF79" s="121"/>
      <c r="BG79" s="121"/>
      <c r="BH79" s="121"/>
      <c r="BI79" s="131">
        <v>4000000</v>
      </c>
      <c r="BJ79" s="131">
        <v>4000000</v>
      </c>
      <c r="BK79" s="131">
        <v>0</v>
      </c>
      <c r="BL79" s="131">
        <v>0</v>
      </c>
      <c r="BM79" s="131">
        <v>0</v>
      </c>
      <c r="BN79" s="131">
        <v>0</v>
      </c>
      <c r="BO79" s="131">
        <v>0</v>
      </c>
      <c r="BP79" s="131">
        <v>0</v>
      </c>
      <c r="BQ79" s="131">
        <v>0</v>
      </c>
      <c r="BR79" s="131">
        <v>0</v>
      </c>
      <c r="BS79" s="131">
        <v>0</v>
      </c>
      <c r="BT79" s="131">
        <v>0</v>
      </c>
      <c r="BU79" s="131">
        <v>0</v>
      </c>
      <c r="BV79" s="131">
        <v>0</v>
      </c>
      <c r="BW79" s="131">
        <v>0</v>
      </c>
      <c r="BX79" s="131">
        <v>0</v>
      </c>
      <c r="BY79" s="131">
        <f t="shared" si="2"/>
        <v>4000000</v>
      </c>
      <c r="BZ79" s="131">
        <f t="shared" si="2"/>
        <v>4000000</v>
      </c>
      <c r="CA79" s="131">
        <v>5000000</v>
      </c>
      <c r="CB79" s="131">
        <v>0</v>
      </c>
      <c r="CC79" s="131">
        <v>0</v>
      </c>
      <c r="CD79" s="131">
        <v>0</v>
      </c>
      <c r="CE79" s="131">
        <v>0</v>
      </c>
      <c r="CF79" s="131">
        <v>0</v>
      </c>
      <c r="CG79" s="131">
        <v>0</v>
      </c>
      <c r="CH79" s="131">
        <v>0</v>
      </c>
      <c r="CI79" s="131">
        <v>0</v>
      </c>
      <c r="CJ79" s="131">
        <v>0</v>
      </c>
      <c r="CK79" s="131">
        <v>0</v>
      </c>
      <c r="CL79" s="131">
        <v>0</v>
      </c>
      <c r="CM79" s="131">
        <v>0</v>
      </c>
      <c r="CN79" s="131">
        <v>0</v>
      </c>
      <c r="CO79" s="131">
        <v>0</v>
      </c>
      <c r="CP79" s="131">
        <v>0</v>
      </c>
      <c r="CQ79" s="131">
        <f t="shared" si="3"/>
        <v>5000000</v>
      </c>
      <c r="CR79" s="131">
        <f t="shared" si="3"/>
        <v>0</v>
      </c>
      <c r="CS79" s="121"/>
      <c r="CT79" s="121"/>
      <c r="CU79" s="121"/>
      <c r="CV79" s="121"/>
      <c r="CW79" s="121"/>
      <c r="CX79" s="121"/>
      <c r="CY79" s="121"/>
      <c r="CZ79" s="121"/>
      <c r="DA79" s="121"/>
      <c r="DB79" s="121"/>
      <c r="DC79" s="121"/>
      <c r="DD79" s="121"/>
      <c r="DE79" s="121"/>
      <c r="DF79" s="121"/>
      <c r="DG79" s="28"/>
      <c r="DH79" s="28"/>
      <c r="DI79" s="28"/>
      <c r="DJ79" s="28"/>
      <c r="DK79" s="28"/>
      <c r="DL79" s="28"/>
      <c r="DM79" s="28"/>
      <c r="DN79" s="28"/>
    </row>
    <row r="80" spans="1:118" s="30" customFormat="1" ht="60">
      <c r="A80" s="391"/>
      <c r="B80" s="391"/>
      <c r="C80" s="391"/>
      <c r="D80" s="392"/>
      <c r="E80" s="391"/>
      <c r="F80" s="391"/>
      <c r="G80" s="391"/>
      <c r="H80" s="391"/>
      <c r="I80" s="391"/>
      <c r="J80" s="391"/>
      <c r="K80" s="391"/>
      <c r="L80" s="391"/>
      <c r="M80" s="391"/>
      <c r="N80" s="391"/>
      <c r="O80" s="391"/>
      <c r="P80" s="391"/>
      <c r="Q80" s="391"/>
      <c r="R80" s="391"/>
      <c r="S80" s="391"/>
      <c r="T80" s="391"/>
      <c r="U80" s="391"/>
      <c r="V80" s="28" t="s">
        <v>751</v>
      </c>
      <c r="W80" s="28" t="s">
        <v>752</v>
      </c>
      <c r="X80" s="28" t="s">
        <v>753</v>
      </c>
      <c r="Y80" s="28"/>
      <c r="Z80" s="28" t="s">
        <v>192</v>
      </c>
      <c r="AA80" s="28">
        <v>1</v>
      </c>
      <c r="AB80" s="28"/>
      <c r="AC80" s="28"/>
      <c r="AD80" s="28"/>
      <c r="AE80" s="28"/>
      <c r="AF80" s="28"/>
      <c r="AG80" s="28"/>
      <c r="AH80" s="28">
        <v>25</v>
      </c>
      <c r="AI80" s="28">
        <v>0</v>
      </c>
      <c r="AJ80" s="28">
        <v>15</v>
      </c>
      <c r="AK80" s="28">
        <v>10</v>
      </c>
      <c r="AL80" s="28">
        <v>0</v>
      </c>
      <c r="AM80" s="28">
        <v>25</v>
      </c>
      <c r="AN80" s="28">
        <v>25</v>
      </c>
      <c r="AO80" s="28"/>
      <c r="AP80" s="28"/>
      <c r="AQ80" s="28"/>
      <c r="AR80" s="28"/>
      <c r="AS80" s="28"/>
      <c r="AT80" s="28"/>
      <c r="AU80" s="28"/>
      <c r="AV80" s="28"/>
      <c r="AW80" s="28"/>
      <c r="AX80" s="28"/>
      <c r="AY80" s="28"/>
      <c r="AZ80" s="28"/>
      <c r="BA80" s="121"/>
      <c r="BB80" s="121"/>
      <c r="BC80" s="121"/>
      <c r="BD80" s="121"/>
      <c r="BE80" s="121"/>
      <c r="BF80" s="121"/>
      <c r="BG80" s="121"/>
      <c r="BH80" s="121"/>
      <c r="BI80" s="131">
        <v>3540000</v>
      </c>
      <c r="BJ80" s="131">
        <v>3540000</v>
      </c>
      <c r="BK80" s="131">
        <v>0</v>
      </c>
      <c r="BL80" s="131">
        <v>0</v>
      </c>
      <c r="BM80" s="131">
        <v>0</v>
      </c>
      <c r="BN80" s="131">
        <v>0</v>
      </c>
      <c r="BO80" s="131">
        <v>0</v>
      </c>
      <c r="BP80" s="131">
        <v>0</v>
      </c>
      <c r="BQ80" s="131">
        <v>0</v>
      </c>
      <c r="BR80" s="131">
        <v>0</v>
      </c>
      <c r="BS80" s="131">
        <v>0</v>
      </c>
      <c r="BT80" s="131">
        <v>0</v>
      </c>
      <c r="BU80" s="131">
        <v>0</v>
      </c>
      <c r="BV80" s="131">
        <v>0</v>
      </c>
      <c r="BW80" s="131">
        <v>0</v>
      </c>
      <c r="BX80" s="131">
        <v>0</v>
      </c>
      <c r="BY80" s="131">
        <f t="shared" si="2"/>
        <v>3540000</v>
      </c>
      <c r="BZ80" s="131">
        <f t="shared" si="2"/>
        <v>3540000</v>
      </c>
      <c r="CA80" s="131">
        <v>5000000</v>
      </c>
      <c r="CB80" s="131">
        <v>0</v>
      </c>
      <c r="CC80" s="131">
        <v>0</v>
      </c>
      <c r="CD80" s="131">
        <v>0</v>
      </c>
      <c r="CE80" s="131">
        <v>0</v>
      </c>
      <c r="CF80" s="131">
        <v>0</v>
      </c>
      <c r="CG80" s="131">
        <v>0</v>
      </c>
      <c r="CH80" s="131">
        <v>0</v>
      </c>
      <c r="CI80" s="131">
        <v>0</v>
      </c>
      <c r="CJ80" s="131">
        <v>0</v>
      </c>
      <c r="CK80" s="131">
        <v>0</v>
      </c>
      <c r="CL80" s="131">
        <v>0</v>
      </c>
      <c r="CM80" s="131">
        <v>0</v>
      </c>
      <c r="CN80" s="131">
        <v>0</v>
      </c>
      <c r="CO80" s="131">
        <v>0</v>
      </c>
      <c r="CP80" s="131">
        <v>0</v>
      </c>
      <c r="CQ80" s="131">
        <f t="shared" si="3"/>
        <v>5000000</v>
      </c>
      <c r="CR80" s="131">
        <f t="shared" si="3"/>
        <v>0</v>
      </c>
      <c r="CS80" s="121"/>
      <c r="CT80" s="121"/>
      <c r="CU80" s="121"/>
      <c r="CV80" s="121"/>
      <c r="CW80" s="121"/>
      <c r="CX80" s="121"/>
      <c r="CY80" s="121"/>
      <c r="CZ80" s="121"/>
      <c r="DA80" s="121"/>
      <c r="DB80" s="121"/>
      <c r="DC80" s="121"/>
      <c r="DD80" s="121"/>
      <c r="DE80" s="121"/>
      <c r="DF80" s="121"/>
      <c r="DG80" s="28"/>
      <c r="DH80" s="28"/>
      <c r="DI80" s="28"/>
      <c r="DJ80" s="28"/>
      <c r="DK80" s="28"/>
      <c r="DL80" s="28"/>
      <c r="DM80" s="28"/>
      <c r="DN80" s="28"/>
    </row>
    <row r="81" spans="1:118" s="30" customFormat="1" ht="48">
      <c r="A81" s="391"/>
      <c r="B81" s="391"/>
      <c r="C81" s="391"/>
      <c r="D81" s="392"/>
      <c r="E81" s="391"/>
      <c r="F81" s="391"/>
      <c r="G81" s="391"/>
      <c r="H81" s="391"/>
      <c r="I81" s="391"/>
      <c r="J81" s="391"/>
      <c r="K81" s="391"/>
      <c r="L81" s="391"/>
      <c r="M81" s="391"/>
      <c r="N81" s="391"/>
      <c r="O81" s="391"/>
      <c r="P81" s="391"/>
      <c r="Q81" s="391"/>
      <c r="R81" s="391"/>
      <c r="S81" s="391"/>
      <c r="T81" s="391"/>
      <c r="U81" s="391"/>
      <c r="V81" s="28" t="s">
        <v>754</v>
      </c>
      <c r="W81" s="28" t="s">
        <v>755</v>
      </c>
      <c r="X81" s="28" t="s">
        <v>756</v>
      </c>
      <c r="Y81" s="28"/>
      <c r="Z81" s="28">
        <v>0</v>
      </c>
      <c r="AA81" s="28">
        <v>1</v>
      </c>
      <c r="AB81" s="28"/>
      <c r="AC81" s="28"/>
      <c r="AD81" s="28"/>
      <c r="AE81" s="28"/>
      <c r="AF81" s="28"/>
      <c r="AG81" s="28"/>
      <c r="AH81" s="28">
        <v>25</v>
      </c>
      <c r="AI81" s="28">
        <v>0</v>
      </c>
      <c r="AJ81" s="28">
        <v>0</v>
      </c>
      <c r="AK81" s="28">
        <v>0</v>
      </c>
      <c r="AL81" s="28">
        <v>15</v>
      </c>
      <c r="AM81" s="28">
        <v>15</v>
      </c>
      <c r="AN81" s="28">
        <v>25</v>
      </c>
      <c r="AO81" s="28"/>
      <c r="AP81" s="28"/>
      <c r="AQ81" s="28"/>
      <c r="AR81" s="28"/>
      <c r="AS81" s="28"/>
      <c r="AT81" s="28"/>
      <c r="AU81" s="28"/>
      <c r="AV81" s="28"/>
      <c r="AW81" s="28"/>
      <c r="AX81" s="28"/>
      <c r="AY81" s="28"/>
      <c r="AZ81" s="28"/>
      <c r="BA81" s="121"/>
      <c r="BB81" s="121"/>
      <c r="BC81" s="121"/>
      <c r="BD81" s="121"/>
      <c r="BE81" s="121"/>
      <c r="BF81" s="121"/>
      <c r="BG81" s="121"/>
      <c r="BH81" s="121"/>
      <c r="BI81" s="131">
        <v>4100000</v>
      </c>
      <c r="BJ81" s="131">
        <v>4100000</v>
      </c>
      <c r="BK81" s="131">
        <v>0</v>
      </c>
      <c r="BL81" s="131">
        <v>0</v>
      </c>
      <c r="BM81" s="131">
        <v>0</v>
      </c>
      <c r="BN81" s="131">
        <v>0</v>
      </c>
      <c r="BO81" s="131">
        <v>0</v>
      </c>
      <c r="BP81" s="131">
        <v>0</v>
      </c>
      <c r="BQ81" s="131">
        <v>0</v>
      </c>
      <c r="BR81" s="131">
        <v>0</v>
      </c>
      <c r="BS81" s="131">
        <v>0</v>
      </c>
      <c r="BT81" s="131">
        <v>0</v>
      </c>
      <c r="BU81" s="131">
        <v>0</v>
      </c>
      <c r="BV81" s="131">
        <v>0</v>
      </c>
      <c r="BW81" s="131">
        <v>0</v>
      </c>
      <c r="BX81" s="131">
        <v>0</v>
      </c>
      <c r="BY81" s="131">
        <f t="shared" si="2"/>
        <v>4100000</v>
      </c>
      <c r="BZ81" s="131">
        <f t="shared" si="2"/>
        <v>4100000</v>
      </c>
      <c r="CA81" s="131">
        <v>5000000</v>
      </c>
      <c r="CB81" s="131">
        <v>0</v>
      </c>
      <c r="CC81" s="131">
        <v>0</v>
      </c>
      <c r="CD81" s="131">
        <v>0</v>
      </c>
      <c r="CE81" s="131">
        <v>0</v>
      </c>
      <c r="CF81" s="131">
        <v>0</v>
      </c>
      <c r="CG81" s="131">
        <v>0</v>
      </c>
      <c r="CH81" s="131">
        <v>0</v>
      </c>
      <c r="CI81" s="131">
        <v>0</v>
      </c>
      <c r="CJ81" s="131">
        <v>0</v>
      </c>
      <c r="CK81" s="131">
        <v>0</v>
      </c>
      <c r="CL81" s="131">
        <v>0</v>
      </c>
      <c r="CM81" s="131">
        <v>0</v>
      </c>
      <c r="CN81" s="131">
        <v>0</v>
      </c>
      <c r="CO81" s="131">
        <v>0</v>
      </c>
      <c r="CP81" s="131">
        <v>0</v>
      </c>
      <c r="CQ81" s="131">
        <f t="shared" si="3"/>
        <v>5000000</v>
      </c>
      <c r="CR81" s="131">
        <f t="shared" si="3"/>
        <v>0</v>
      </c>
      <c r="CS81" s="121"/>
      <c r="CT81" s="121"/>
      <c r="CU81" s="121"/>
      <c r="CV81" s="121"/>
      <c r="CW81" s="121"/>
      <c r="CX81" s="121"/>
      <c r="CY81" s="121"/>
      <c r="CZ81" s="121"/>
      <c r="DA81" s="121"/>
      <c r="DB81" s="121"/>
      <c r="DC81" s="121"/>
      <c r="DD81" s="121"/>
      <c r="DE81" s="121"/>
      <c r="DF81" s="121"/>
      <c r="DG81" s="28"/>
      <c r="DH81" s="28"/>
      <c r="DI81" s="28"/>
      <c r="DJ81" s="28"/>
      <c r="DK81" s="28"/>
      <c r="DL81" s="28"/>
      <c r="DM81" s="28"/>
      <c r="DN81" s="28"/>
    </row>
    <row r="82" spans="1:118" s="30" customFormat="1" ht="36">
      <c r="A82" s="391" t="s">
        <v>757</v>
      </c>
      <c r="B82" s="391" t="s">
        <v>758</v>
      </c>
      <c r="C82" s="391"/>
      <c r="D82" s="391" t="s">
        <v>759</v>
      </c>
      <c r="E82" s="391" t="s">
        <v>760</v>
      </c>
      <c r="F82" s="391"/>
      <c r="G82" s="391"/>
      <c r="H82" s="391"/>
      <c r="I82" s="391"/>
      <c r="J82" s="391"/>
      <c r="K82" s="391"/>
      <c r="L82" s="391"/>
      <c r="M82" s="391"/>
      <c r="N82" s="391"/>
      <c r="O82" s="391"/>
      <c r="P82" s="391"/>
      <c r="Q82" s="391"/>
      <c r="R82" s="391"/>
      <c r="S82" s="391"/>
      <c r="T82" s="391"/>
      <c r="U82" s="391"/>
      <c r="V82" s="391" t="s">
        <v>761</v>
      </c>
      <c r="W82" s="28" t="s">
        <v>762</v>
      </c>
      <c r="X82" s="28" t="s">
        <v>763</v>
      </c>
      <c r="Y82" s="28"/>
      <c r="Z82" s="28"/>
      <c r="AA82" s="28">
        <v>100</v>
      </c>
      <c r="AB82" s="28"/>
      <c r="AC82" s="28"/>
      <c r="AD82" s="28"/>
      <c r="AE82" s="28"/>
      <c r="AF82" s="28"/>
      <c r="AG82" s="28"/>
      <c r="AH82" s="28">
        <v>25</v>
      </c>
      <c r="AI82" s="28">
        <v>0</v>
      </c>
      <c r="AJ82" s="28">
        <v>0</v>
      </c>
      <c r="AK82" s="28">
        <v>0</v>
      </c>
      <c r="AL82" s="28">
        <v>0</v>
      </c>
      <c r="AM82" s="28">
        <v>0</v>
      </c>
      <c r="AN82" s="28">
        <v>25</v>
      </c>
      <c r="AO82" s="28"/>
      <c r="AP82" s="28"/>
      <c r="AQ82" s="28"/>
      <c r="AR82" s="28"/>
      <c r="AS82" s="28"/>
      <c r="AT82" s="28"/>
      <c r="AU82" s="28"/>
      <c r="AV82" s="28"/>
      <c r="AW82" s="28"/>
      <c r="AX82" s="28"/>
      <c r="AY82" s="28"/>
      <c r="AZ82" s="28"/>
      <c r="BA82" s="121"/>
      <c r="BB82" s="121"/>
      <c r="BC82" s="121"/>
      <c r="BD82" s="121"/>
      <c r="BE82" s="121"/>
      <c r="BF82" s="121"/>
      <c r="BG82" s="121"/>
      <c r="BH82" s="121"/>
      <c r="BI82" s="131">
        <v>0</v>
      </c>
      <c r="BJ82" s="131">
        <v>0</v>
      </c>
      <c r="BK82" s="131">
        <v>0</v>
      </c>
      <c r="BL82" s="131">
        <v>0</v>
      </c>
      <c r="BM82" s="131">
        <v>0</v>
      </c>
      <c r="BN82" s="131">
        <v>0</v>
      </c>
      <c r="BO82" s="131">
        <v>0</v>
      </c>
      <c r="BP82" s="131">
        <v>0</v>
      </c>
      <c r="BQ82" s="131">
        <v>0</v>
      </c>
      <c r="BR82" s="131">
        <v>0</v>
      </c>
      <c r="BS82" s="131">
        <v>0</v>
      </c>
      <c r="BT82" s="131">
        <v>0</v>
      </c>
      <c r="BU82" s="131">
        <v>0</v>
      </c>
      <c r="BV82" s="131">
        <v>0</v>
      </c>
      <c r="BW82" s="131">
        <v>0</v>
      </c>
      <c r="BX82" s="131">
        <v>0</v>
      </c>
      <c r="BY82" s="131">
        <f t="shared" si="2"/>
        <v>0</v>
      </c>
      <c r="BZ82" s="131">
        <f t="shared" si="2"/>
        <v>0</v>
      </c>
      <c r="CA82" s="131">
        <v>3800000</v>
      </c>
      <c r="CB82" s="131">
        <v>0</v>
      </c>
      <c r="CC82" s="131">
        <v>0</v>
      </c>
      <c r="CD82" s="131">
        <v>0</v>
      </c>
      <c r="CE82" s="131">
        <v>0</v>
      </c>
      <c r="CF82" s="131">
        <v>0</v>
      </c>
      <c r="CG82" s="131">
        <v>0</v>
      </c>
      <c r="CH82" s="131">
        <v>0</v>
      </c>
      <c r="CI82" s="131">
        <v>0</v>
      </c>
      <c r="CJ82" s="131">
        <v>0</v>
      </c>
      <c r="CK82" s="131">
        <v>0</v>
      </c>
      <c r="CL82" s="131">
        <v>0</v>
      </c>
      <c r="CM82" s="131">
        <v>0</v>
      </c>
      <c r="CN82" s="131">
        <v>0</v>
      </c>
      <c r="CO82" s="131">
        <v>0</v>
      </c>
      <c r="CP82" s="131">
        <v>0</v>
      </c>
      <c r="CQ82" s="131">
        <f t="shared" si="3"/>
        <v>3800000</v>
      </c>
      <c r="CR82" s="131">
        <f t="shared" si="3"/>
        <v>0</v>
      </c>
      <c r="CS82" s="121"/>
      <c r="CT82" s="121"/>
      <c r="CU82" s="121"/>
      <c r="CV82" s="121"/>
      <c r="CW82" s="121"/>
      <c r="CX82" s="121"/>
      <c r="CY82" s="121"/>
      <c r="CZ82" s="121"/>
      <c r="DA82" s="121"/>
      <c r="DB82" s="121"/>
      <c r="DC82" s="121"/>
      <c r="DD82" s="121"/>
      <c r="DE82" s="121"/>
      <c r="DF82" s="121"/>
      <c r="DG82" s="28"/>
      <c r="DH82" s="28"/>
      <c r="DI82" s="28"/>
      <c r="DJ82" s="28"/>
      <c r="DK82" s="28"/>
      <c r="DL82" s="28"/>
      <c r="DM82" s="28"/>
      <c r="DN82" s="28"/>
    </row>
    <row r="83" spans="1:118" s="30" customFormat="1" ht="36">
      <c r="A83" s="391"/>
      <c r="B83" s="391"/>
      <c r="C83" s="391"/>
      <c r="D83" s="391"/>
      <c r="E83" s="391"/>
      <c r="F83" s="391"/>
      <c r="G83" s="391"/>
      <c r="H83" s="391"/>
      <c r="I83" s="391"/>
      <c r="J83" s="391"/>
      <c r="K83" s="391"/>
      <c r="L83" s="391"/>
      <c r="M83" s="391"/>
      <c r="N83" s="391"/>
      <c r="O83" s="391"/>
      <c r="P83" s="391"/>
      <c r="Q83" s="391"/>
      <c r="R83" s="391"/>
      <c r="S83" s="391"/>
      <c r="T83" s="391"/>
      <c r="U83" s="391"/>
      <c r="V83" s="391"/>
      <c r="W83" s="28" t="s">
        <v>764</v>
      </c>
      <c r="X83" s="28" t="s">
        <v>765</v>
      </c>
      <c r="Y83" s="28"/>
      <c r="Z83" s="28"/>
      <c r="AA83" s="28">
        <v>100</v>
      </c>
      <c r="AB83" s="28"/>
      <c r="AC83" s="28"/>
      <c r="AD83" s="28"/>
      <c r="AE83" s="28"/>
      <c r="AF83" s="28"/>
      <c r="AG83" s="28"/>
      <c r="AH83" s="28">
        <v>25</v>
      </c>
      <c r="AI83" s="28">
        <v>0</v>
      </c>
      <c r="AJ83" s="28">
        <v>0</v>
      </c>
      <c r="AK83" s="28">
        <v>0</v>
      </c>
      <c r="AL83" s="28">
        <v>0</v>
      </c>
      <c r="AM83" s="28">
        <v>0</v>
      </c>
      <c r="AN83" s="28">
        <v>25</v>
      </c>
      <c r="AO83" s="28"/>
      <c r="AP83" s="28"/>
      <c r="AQ83" s="28"/>
      <c r="AR83" s="28"/>
      <c r="AS83" s="28"/>
      <c r="AT83" s="28"/>
      <c r="AU83" s="28"/>
      <c r="AV83" s="28"/>
      <c r="AW83" s="28"/>
      <c r="AX83" s="28"/>
      <c r="AY83" s="28"/>
      <c r="AZ83" s="28"/>
      <c r="BA83" s="121"/>
      <c r="BB83" s="121"/>
      <c r="BC83" s="121"/>
      <c r="BD83" s="121"/>
      <c r="BE83" s="121"/>
      <c r="BF83" s="121"/>
      <c r="BG83" s="121"/>
      <c r="BH83" s="121"/>
      <c r="BI83" s="131">
        <v>0</v>
      </c>
      <c r="BJ83" s="131">
        <v>0</v>
      </c>
      <c r="BK83" s="131">
        <v>0</v>
      </c>
      <c r="BL83" s="131">
        <v>0</v>
      </c>
      <c r="BM83" s="131">
        <v>0</v>
      </c>
      <c r="BN83" s="131">
        <v>0</v>
      </c>
      <c r="BO83" s="131">
        <v>0</v>
      </c>
      <c r="BP83" s="131">
        <v>0</v>
      </c>
      <c r="BQ83" s="131">
        <v>0</v>
      </c>
      <c r="BR83" s="131">
        <v>0</v>
      </c>
      <c r="BS83" s="131">
        <v>0</v>
      </c>
      <c r="BT83" s="131">
        <v>0</v>
      </c>
      <c r="BU83" s="131">
        <v>0</v>
      </c>
      <c r="BV83" s="131">
        <v>0</v>
      </c>
      <c r="BW83" s="131">
        <v>0</v>
      </c>
      <c r="BX83" s="131">
        <v>0</v>
      </c>
      <c r="BY83" s="131">
        <f t="shared" si="2"/>
        <v>0</v>
      </c>
      <c r="BZ83" s="131">
        <f t="shared" si="2"/>
        <v>0</v>
      </c>
      <c r="CA83" s="131">
        <v>2900000</v>
      </c>
      <c r="CB83" s="131">
        <v>0</v>
      </c>
      <c r="CC83" s="131">
        <v>0</v>
      </c>
      <c r="CD83" s="131">
        <v>0</v>
      </c>
      <c r="CE83" s="131">
        <v>0</v>
      </c>
      <c r="CF83" s="131">
        <v>0</v>
      </c>
      <c r="CG83" s="131">
        <v>0</v>
      </c>
      <c r="CH83" s="131">
        <v>0</v>
      </c>
      <c r="CI83" s="131">
        <v>0</v>
      </c>
      <c r="CJ83" s="131">
        <v>0</v>
      </c>
      <c r="CK83" s="131">
        <v>0</v>
      </c>
      <c r="CL83" s="131">
        <v>0</v>
      </c>
      <c r="CM83" s="131">
        <v>0</v>
      </c>
      <c r="CN83" s="131">
        <v>0</v>
      </c>
      <c r="CO83" s="131">
        <v>0</v>
      </c>
      <c r="CP83" s="131">
        <v>0</v>
      </c>
      <c r="CQ83" s="131">
        <f t="shared" si="3"/>
        <v>2900000</v>
      </c>
      <c r="CR83" s="131">
        <f t="shared" si="3"/>
        <v>0</v>
      </c>
      <c r="CS83" s="121"/>
      <c r="CT83" s="121"/>
      <c r="CU83" s="121"/>
      <c r="CV83" s="121"/>
      <c r="CW83" s="121"/>
      <c r="CX83" s="121"/>
      <c r="CY83" s="121"/>
      <c r="CZ83" s="121"/>
      <c r="DA83" s="121"/>
      <c r="DB83" s="121"/>
      <c r="DC83" s="121"/>
      <c r="DD83" s="121"/>
      <c r="DE83" s="121"/>
      <c r="DF83" s="121"/>
      <c r="DG83" s="28"/>
      <c r="DH83" s="28"/>
      <c r="DI83" s="28"/>
      <c r="DJ83" s="28"/>
      <c r="DK83" s="28"/>
      <c r="DL83" s="28"/>
      <c r="DM83" s="28"/>
      <c r="DN83" s="28"/>
    </row>
    <row r="84" spans="1:118" s="30" customFormat="1" ht="24">
      <c r="A84" s="391"/>
      <c r="B84" s="391"/>
      <c r="C84" s="391"/>
      <c r="D84" s="391"/>
      <c r="E84" s="391"/>
      <c r="F84" s="391"/>
      <c r="G84" s="391"/>
      <c r="H84" s="391"/>
      <c r="I84" s="391"/>
      <c r="J84" s="391"/>
      <c r="K84" s="391"/>
      <c r="L84" s="391"/>
      <c r="M84" s="391"/>
      <c r="N84" s="391"/>
      <c r="O84" s="391"/>
      <c r="P84" s="391"/>
      <c r="Q84" s="391"/>
      <c r="R84" s="391"/>
      <c r="S84" s="391"/>
      <c r="T84" s="391"/>
      <c r="U84" s="391"/>
      <c r="V84" s="28" t="s">
        <v>126</v>
      </c>
      <c r="W84" s="28" t="s">
        <v>766</v>
      </c>
      <c r="X84" s="28" t="s">
        <v>767</v>
      </c>
      <c r="Y84" s="28"/>
      <c r="Z84" s="28"/>
      <c r="AA84" s="28">
        <v>100</v>
      </c>
      <c r="AB84" s="28"/>
      <c r="AC84" s="28"/>
      <c r="AD84" s="28"/>
      <c r="AE84" s="28"/>
      <c r="AF84" s="28"/>
      <c r="AG84" s="28"/>
      <c r="AH84" s="28">
        <v>25</v>
      </c>
      <c r="AI84" s="28">
        <v>5</v>
      </c>
      <c r="AJ84" s="28">
        <v>5</v>
      </c>
      <c r="AK84" s="28">
        <v>10</v>
      </c>
      <c r="AL84" s="28">
        <v>5</v>
      </c>
      <c r="AM84" s="28">
        <v>25</v>
      </c>
      <c r="AN84" s="28">
        <v>25</v>
      </c>
      <c r="AO84" s="28"/>
      <c r="AP84" s="28"/>
      <c r="AQ84" s="28"/>
      <c r="AR84" s="28"/>
      <c r="AS84" s="28"/>
      <c r="AT84" s="28"/>
      <c r="AU84" s="28"/>
      <c r="AV84" s="28"/>
      <c r="AW84" s="28"/>
      <c r="AX84" s="28"/>
      <c r="AY84" s="28"/>
      <c r="AZ84" s="28"/>
      <c r="BA84" s="121"/>
      <c r="BB84" s="121"/>
      <c r="BC84" s="121"/>
      <c r="BD84" s="121"/>
      <c r="BE84" s="121"/>
      <c r="BF84" s="121"/>
      <c r="BG84" s="121"/>
      <c r="BH84" s="121"/>
      <c r="BI84" s="131">
        <v>2000000</v>
      </c>
      <c r="BJ84" s="131">
        <v>2000000</v>
      </c>
      <c r="BK84" s="131">
        <v>0</v>
      </c>
      <c r="BL84" s="131">
        <v>0</v>
      </c>
      <c r="BM84" s="131">
        <v>0</v>
      </c>
      <c r="BN84" s="131">
        <v>0</v>
      </c>
      <c r="BO84" s="131">
        <v>0</v>
      </c>
      <c r="BP84" s="131">
        <v>0</v>
      </c>
      <c r="BQ84" s="131">
        <v>0</v>
      </c>
      <c r="BR84" s="131">
        <v>0</v>
      </c>
      <c r="BS84" s="131">
        <v>0</v>
      </c>
      <c r="BT84" s="131">
        <v>0</v>
      </c>
      <c r="BU84" s="131">
        <v>0</v>
      </c>
      <c r="BV84" s="131">
        <v>0</v>
      </c>
      <c r="BW84" s="131">
        <v>0</v>
      </c>
      <c r="BX84" s="131">
        <v>0</v>
      </c>
      <c r="BY84" s="131">
        <f t="shared" si="2"/>
        <v>2000000</v>
      </c>
      <c r="BZ84" s="131">
        <f t="shared" si="2"/>
        <v>2000000</v>
      </c>
      <c r="CA84" s="131">
        <v>3000000</v>
      </c>
      <c r="CB84" s="131">
        <v>0</v>
      </c>
      <c r="CC84" s="131">
        <v>0</v>
      </c>
      <c r="CD84" s="131">
        <v>0</v>
      </c>
      <c r="CE84" s="131">
        <v>0</v>
      </c>
      <c r="CF84" s="131">
        <v>0</v>
      </c>
      <c r="CG84" s="131">
        <v>0</v>
      </c>
      <c r="CH84" s="131">
        <v>0</v>
      </c>
      <c r="CI84" s="131">
        <v>0</v>
      </c>
      <c r="CJ84" s="131">
        <v>0</v>
      </c>
      <c r="CK84" s="131">
        <v>0</v>
      </c>
      <c r="CL84" s="131">
        <v>0</v>
      </c>
      <c r="CM84" s="131">
        <v>0</v>
      </c>
      <c r="CN84" s="131">
        <v>0</v>
      </c>
      <c r="CO84" s="131">
        <v>0</v>
      </c>
      <c r="CP84" s="131">
        <v>0</v>
      </c>
      <c r="CQ84" s="131">
        <f t="shared" si="3"/>
        <v>3000000</v>
      </c>
      <c r="CR84" s="131">
        <f t="shared" si="3"/>
        <v>0</v>
      </c>
      <c r="CS84" s="121"/>
      <c r="CT84" s="121"/>
      <c r="CU84" s="121"/>
      <c r="CV84" s="121"/>
      <c r="CW84" s="121"/>
      <c r="CX84" s="121"/>
      <c r="CY84" s="121"/>
      <c r="CZ84" s="121"/>
      <c r="DA84" s="121"/>
      <c r="DB84" s="121"/>
      <c r="DC84" s="121"/>
      <c r="DD84" s="121"/>
      <c r="DE84" s="121"/>
      <c r="DF84" s="121"/>
      <c r="DG84" s="28"/>
      <c r="DH84" s="28"/>
      <c r="DI84" s="28"/>
      <c r="DJ84" s="28"/>
      <c r="DK84" s="28"/>
      <c r="DL84" s="28"/>
      <c r="DM84" s="28"/>
      <c r="DN84" s="28"/>
    </row>
    <row r="85" spans="1:118" s="30" customFormat="1" ht="84">
      <c r="A85" s="391"/>
      <c r="B85" s="391"/>
      <c r="C85" s="391"/>
      <c r="D85" s="391"/>
      <c r="E85" s="391"/>
      <c r="F85" s="391"/>
      <c r="G85" s="391"/>
      <c r="H85" s="391"/>
      <c r="I85" s="391"/>
      <c r="J85" s="391"/>
      <c r="K85" s="391"/>
      <c r="L85" s="391"/>
      <c r="M85" s="391"/>
      <c r="N85" s="391"/>
      <c r="O85" s="391"/>
      <c r="P85" s="391"/>
      <c r="Q85" s="391"/>
      <c r="R85" s="391"/>
      <c r="S85" s="391"/>
      <c r="T85" s="391"/>
      <c r="U85" s="391"/>
      <c r="V85" s="28" t="s">
        <v>768</v>
      </c>
      <c r="W85" s="28" t="s">
        <v>769</v>
      </c>
      <c r="X85" s="28" t="s">
        <v>770</v>
      </c>
      <c r="Y85" s="28"/>
      <c r="Z85" s="28"/>
      <c r="AA85" s="28">
        <v>100</v>
      </c>
      <c r="AB85" s="28"/>
      <c r="AC85" s="28"/>
      <c r="AD85" s="28"/>
      <c r="AE85" s="28"/>
      <c r="AF85" s="28"/>
      <c r="AG85" s="28"/>
      <c r="AH85" s="28">
        <v>25</v>
      </c>
      <c r="AI85" s="28">
        <v>5</v>
      </c>
      <c r="AJ85" s="28">
        <v>5</v>
      </c>
      <c r="AK85" s="28">
        <v>10</v>
      </c>
      <c r="AL85" s="28">
        <v>5</v>
      </c>
      <c r="AM85" s="28">
        <v>25</v>
      </c>
      <c r="AN85" s="28">
        <v>25</v>
      </c>
      <c r="AO85" s="28"/>
      <c r="AP85" s="28"/>
      <c r="AQ85" s="28"/>
      <c r="AR85" s="28"/>
      <c r="AS85" s="28"/>
      <c r="AT85" s="28"/>
      <c r="AU85" s="28"/>
      <c r="AV85" s="28"/>
      <c r="AW85" s="28"/>
      <c r="AX85" s="28"/>
      <c r="AY85" s="28"/>
      <c r="AZ85" s="28"/>
      <c r="BA85" s="121"/>
      <c r="BB85" s="121"/>
      <c r="BC85" s="121"/>
      <c r="BD85" s="121"/>
      <c r="BE85" s="121"/>
      <c r="BF85" s="121"/>
      <c r="BG85" s="121"/>
      <c r="BH85" s="121"/>
      <c r="BI85" s="131">
        <v>2400000</v>
      </c>
      <c r="BJ85" s="131">
        <v>2400000</v>
      </c>
      <c r="BK85" s="131">
        <v>0</v>
      </c>
      <c r="BL85" s="131">
        <v>0</v>
      </c>
      <c r="BM85" s="131">
        <v>0</v>
      </c>
      <c r="BN85" s="131">
        <v>0</v>
      </c>
      <c r="BO85" s="131">
        <v>0</v>
      </c>
      <c r="BP85" s="131">
        <v>0</v>
      </c>
      <c r="BQ85" s="131">
        <v>0</v>
      </c>
      <c r="BR85" s="131">
        <v>0</v>
      </c>
      <c r="BS85" s="131">
        <v>0</v>
      </c>
      <c r="BT85" s="131">
        <v>0</v>
      </c>
      <c r="BU85" s="131">
        <v>0</v>
      </c>
      <c r="BV85" s="131">
        <v>0</v>
      </c>
      <c r="BW85" s="131">
        <v>0</v>
      </c>
      <c r="BX85" s="131">
        <v>0</v>
      </c>
      <c r="BY85" s="131">
        <f t="shared" si="2"/>
        <v>2400000</v>
      </c>
      <c r="BZ85" s="131">
        <f t="shared" si="2"/>
        <v>2400000</v>
      </c>
      <c r="CA85" s="131">
        <v>2300000</v>
      </c>
      <c r="CB85" s="131">
        <v>0</v>
      </c>
      <c r="CC85" s="131">
        <v>0</v>
      </c>
      <c r="CD85" s="131">
        <v>0</v>
      </c>
      <c r="CE85" s="131">
        <v>0</v>
      </c>
      <c r="CF85" s="131">
        <v>0</v>
      </c>
      <c r="CG85" s="131">
        <v>0</v>
      </c>
      <c r="CH85" s="131">
        <v>0</v>
      </c>
      <c r="CI85" s="131">
        <v>0</v>
      </c>
      <c r="CJ85" s="131">
        <v>0</v>
      </c>
      <c r="CK85" s="131">
        <v>0</v>
      </c>
      <c r="CL85" s="131">
        <v>0</v>
      </c>
      <c r="CM85" s="131">
        <v>0</v>
      </c>
      <c r="CN85" s="131">
        <v>0</v>
      </c>
      <c r="CO85" s="131">
        <v>0</v>
      </c>
      <c r="CP85" s="131">
        <v>0</v>
      </c>
      <c r="CQ85" s="131">
        <f t="shared" si="3"/>
        <v>2300000</v>
      </c>
      <c r="CR85" s="131">
        <f t="shared" si="3"/>
        <v>0</v>
      </c>
      <c r="CS85" s="121"/>
      <c r="CT85" s="121"/>
      <c r="CU85" s="121"/>
      <c r="CV85" s="121"/>
      <c r="CW85" s="121"/>
      <c r="CX85" s="121"/>
      <c r="CY85" s="121"/>
      <c r="CZ85" s="121"/>
      <c r="DA85" s="121"/>
      <c r="DB85" s="121"/>
      <c r="DC85" s="121"/>
      <c r="DD85" s="121"/>
      <c r="DE85" s="121"/>
      <c r="DF85" s="121"/>
      <c r="DG85" s="28"/>
      <c r="DH85" s="28"/>
      <c r="DI85" s="28"/>
      <c r="DJ85" s="28"/>
      <c r="DK85" s="28"/>
      <c r="DL85" s="28"/>
      <c r="DM85" s="28"/>
      <c r="DN85" s="28"/>
    </row>
    <row r="86" spans="1:118" s="30" customFormat="1" ht="48">
      <c r="A86" s="391"/>
      <c r="B86" s="391"/>
      <c r="C86" s="391"/>
      <c r="D86" s="391"/>
      <c r="E86" s="391"/>
      <c r="F86" s="391"/>
      <c r="G86" s="391"/>
      <c r="H86" s="391"/>
      <c r="I86" s="391"/>
      <c r="J86" s="391"/>
      <c r="K86" s="391"/>
      <c r="L86" s="391"/>
      <c r="M86" s="391"/>
      <c r="N86" s="391"/>
      <c r="O86" s="391"/>
      <c r="P86" s="391"/>
      <c r="Q86" s="391"/>
      <c r="R86" s="391"/>
      <c r="S86" s="391"/>
      <c r="T86" s="391"/>
      <c r="U86" s="391"/>
      <c r="V86" s="28" t="s">
        <v>771</v>
      </c>
      <c r="W86" s="28" t="s">
        <v>772</v>
      </c>
      <c r="X86" s="28" t="s">
        <v>773</v>
      </c>
      <c r="Y86" s="28"/>
      <c r="Z86" s="28"/>
      <c r="AA86" s="28">
        <v>100</v>
      </c>
      <c r="AB86" s="28"/>
      <c r="AC86" s="28"/>
      <c r="AD86" s="28"/>
      <c r="AE86" s="28"/>
      <c r="AF86" s="28"/>
      <c r="AG86" s="28"/>
      <c r="AH86" s="28">
        <v>25</v>
      </c>
      <c r="AI86" s="28">
        <v>5</v>
      </c>
      <c r="AJ86" s="28">
        <v>5</v>
      </c>
      <c r="AK86" s="28">
        <v>10</v>
      </c>
      <c r="AL86" s="28">
        <v>5</v>
      </c>
      <c r="AM86" s="28">
        <v>25</v>
      </c>
      <c r="AN86" s="28">
        <v>25</v>
      </c>
      <c r="AO86" s="28"/>
      <c r="AP86" s="28"/>
      <c r="AQ86" s="28"/>
      <c r="AR86" s="28"/>
      <c r="AS86" s="28"/>
      <c r="AT86" s="28"/>
      <c r="AU86" s="28"/>
      <c r="AV86" s="28"/>
      <c r="AW86" s="28"/>
      <c r="AX86" s="28"/>
      <c r="AY86" s="28"/>
      <c r="AZ86" s="28"/>
      <c r="BA86" s="121"/>
      <c r="BB86" s="121"/>
      <c r="BC86" s="121"/>
      <c r="BD86" s="121"/>
      <c r="BE86" s="121"/>
      <c r="BF86" s="121"/>
      <c r="BG86" s="121"/>
      <c r="BH86" s="121"/>
      <c r="BI86" s="131">
        <v>1800000</v>
      </c>
      <c r="BJ86" s="131">
        <v>1800000</v>
      </c>
      <c r="BK86" s="131">
        <v>0</v>
      </c>
      <c r="BL86" s="131">
        <v>0</v>
      </c>
      <c r="BM86" s="131">
        <v>0</v>
      </c>
      <c r="BN86" s="131">
        <v>0</v>
      </c>
      <c r="BO86" s="131">
        <v>0</v>
      </c>
      <c r="BP86" s="131">
        <v>0</v>
      </c>
      <c r="BQ86" s="131">
        <v>0</v>
      </c>
      <c r="BR86" s="131">
        <v>0</v>
      </c>
      <c r="BS86" s="131">
        <v>0</v>
      </c>
      <c r="BT86" s="131">
        <v>0</v>
      </c>
      <c r="BU86" s="131">
        <v>0</v>
      </c>
      <c r="BV86" s="131">
        <v>0</v>
      </c>
      <c r="BW86" s="131">
        <v>0</v>
      </c>
      <c r="BX86" s="131">
        <v>0</v>
      </c>
      <c r="BY86" s="131">
        <f t="shared" si="2"/>
        <v>1800000</v>
      </c>
      <c r="BZ86" s="131">
        <f t="shared" si="2"/>
        <v>1800000</v>
      </c>
      <c r="CA86" s="131">
        <v>1900000</v>
      </c>
      <c r="CB86" s="131">
        <v>0</v>
      </c>
      <c r="CC86" s="131">
        <v>0</v>
      </c>
      <c r="CD86" s="131">
        <v>0</v>
      </c>
      <c r="CE86" s="131">
        <v>0</v>
      </c>
      <c r="CF86" s="131">
        <v>0</v>
      </c>
      <c r="CG86" s="131">
        <v>0</v>
      </c>
      <c r="CH86" s="131">
        <v>0</v>
      </c>
      <c r="CI86" s="131">
        <v>0</v>
      </c>
      <c r="CJ86" s="131">
        <v>0</v>
      </c>
      <c r="CK86" s="131">
        <v>0</v>
      </c>
      <c r="CL86" s="131">
        <v>0</v>
      </c>
      <c r="CM86" s="131">
        <v>0</v>
      </c>
      <c r="CN86" s="131">
        <v>0</v>
      </c>
      <c r="CO86" s="131">
        <v>0</v>
      </c>
      <c r="CP86" s="131">
        <v>0</v>
      </c>
      <c r="CQ86" s="131">
        <f t="shared" si="3"/>
        <v>1900000</v>
      </c>
      <c r="CR86" s="131">
        <f t="shared" si="3"/>
        <v>0</v>
      </c>
      <c r="CS86" s="121"/>
      <c r="CT86" s="121"/>
      <c r="CU86" s="121"/>
      <c r="CV86" s="121"/>
      <c r="CW86" s="121"/>
      <c r="CX86" s="121"/>
      <c r="CY86" s="121"/>
      <c r="CZ86" s="121"/>
      <c r="DA86" s="121"/>
      <c r="DB86" s="121"/>
      <c r="DC86" s="121"/>
      <c r="DD86" s="121"/>
      <c r="DE86" s="121"/>
      <c r="DF86" s="121"/>
      <c r="DG86" s="28"/>
      <c r="DH86" s="28"/>
      <c r="DI86" s="28"/>
      <c r="DJ86" s="28"/>
      <c r="DK86" s="28"/>
      <c r="DL86" s="28"/>
      <c r="DM86" s="28"/>
      <c r="DN86" s="28"/>
    </row>
    <row r="87" spans="1:118" s="30" customFormat="1" ht="24">
      <c r="A87" s="391"/>
      <c r="B87" s="391"/>
      <c r="C87" s="391"/>
      <c r="D87" s="391"/>
      <c r="E87" s="391"/>
      <c r="F87" s="391"/>
      <c r="G87" s="391"/>
      <c r="H87" s="391"/>
      <c r="I87" s="391"/>
      <c r="J87" s="391"/>
      <c r="K87" s="391"/>
      <c r="L87" s="391"/>
      <c r="M87" s="391"/>
      <c r="N87" s="391"/>
      <c r="O87" s="391"/>
      <c r="P87" s="391"/>
      <c r="Q87" s="391"/>
      <c r="R87" s="391"/>
      <c r="S87" s="391"/>
      <c r="T87" s="391"/>
      <c r="U87" s="391"/>
      <c r="V87" s="391" t="s">
        <v>774</v>
      </c>
      <c r="W87" s="28" t="s">
        <v>775</v>
      </c>
      <c r="X87" s="28" t="s">
        <v>776</v>
      </c>
      <c r="Y87" s="28"/>
      <c r="Z87" s="28"/>
      <c r="AA87" s="28">
        <v>100</v>
      </c>
      <c r="AB87" s="28"/>
      <c r="AC87" s="28"/>
      <c r="AD87" s="28"/>
      <c r="AE87" s="28"/>
      <c r="AF87" s="28"/>
      <c r="AG87" s="28"/>
      <c r="AH87" s="28">
        <v>25</v>
      </c>
      <c r="AI87" s="28">
        <v>5</v>
      </c>
      <c r="AJ87" s="28">
        <v>5</v>
      </c>
      <c r="AK87" s="28">
        <v>10</v>
      </c>
      <c r="AL87" s="28">
        <v>5</v>
      </c>
      <c r="AM87" s="28">
        <v>25</v>
      </c>
      <c r="AN87" s="28">
        <v>25</v>
      </c>
      <c r="AO87" s="28"/>
      <c r="AP87" s="28"/>
      <c r="AQ87" s="28"/>
      <c r="AR87" s="28"/>
      <c r="AS87" s="28"/>
      <c r="AT87" s="28"/>
      <c r="AU87" s="28"/>
      <c r="AV87" s="28"/>
      <c r="AW87" s="28"/>
      <c r="AX87" s="28"/>
      <c r="AY87" s="28"/>
      <c r="AZ87" s="28"/>
      <c r="BA87" s="121"/>
      <c r="BB87" s="121"/>
      <c r="BC87" s="121"/>
      <c r="BD87" s="121"/>
      <c r="BE87" s="121"/>
      <c r="BF87" s="121"/>
      <c r="BG87" s="121"/>
      <c r="BH87" s="121"/>
      <c r="BI87" s="131">
        <v>1400000</v>
      </c>
      <c r="BJ87" s="131">
        <v>1400000</v>
      </c>
      <c r="BK87" s="131">
        <v>0</v>
      </c>
      <c r="BL87" s="131">
        <v>0</v>
      </c>
      <c r="BM87" s="131">
        <v>0</v>
      </c>
      <c r="BN87" s="131">
        <v>0</v>
      </c>
      <c r="BO87" s="131">
        <v>0</v>
      </c>
      <c r="BP87" s="131">
        <v>0</v>
      </c>
      <c r="BQ87" s="131">
        <v>0</v>
      </c>
      <c r="BR87" s="131">
        <v>0</v>
      </c>
      <c r="BS87" s="131">
        <v>0</v>
      </c>
      <c r="BT87" s="131">
        <v>0</v>
      </c>
      <c r="BU87" s="131">
        <v>0</v>
      </c>
      <c r="BV87" s="131">
        <v>0</v>
      </c>
      <c r="BW87" s="131">
        <v>0</v>
      </c>
      <c r="BX87" s="131">
        <v>0</v>
      </c>
      <c r="BY87" s="131">
        <f t="shared" si="2"/>
        <v>1400000</v>
      </c>
      <c r="BZ87" s="131">
        <f t="shared" si="2"/>
        <v>1400000</v>
      </c>
      <c r="CA87" s="131">
        <v>5100000</v>
      </c>
      <c r="CB87" s="131">
        <v>0</v>
      </c>
      <c r="CC87" s="131">
        <v>0</v>
      </c>
      <c r="CD87" s="131">
        <v>0</v>
      </c>
      <c r="CE87" s="131">
        <v>0</v>
      </c>
      <c r="CF87" s="131">
        <v>0</v>
      </c>
      <c r="CG87" s="131">
        <v>0</v>
      </c>
      <c r="CH87" s="131">
        <v>0</v>
      </c>
      <c r="CI87" s="131">
        <v>0</v>
      </c>
      <c r="CJ87" s="131">
        <v>0</v>
      </c>
      <c r="CK87" s="131">
        <v>0</v>
      </c>
      <c r="CL87" s="131">
        <v>0</v>
      </c>
      <c r="CM87" s="131">
        <v>0</v>
      </c>
      <c r="CN87" s="131">
        <v>0</v>
      </c>
      <c r="CO87" s="131">
        <v>0</v>
      </c>
      <c r="CP87" s="131">
        <v>0</v>
      </c>
      <c r="CQ87" s="131">
        <f t="shared" si="3"/>
        <v>5100000</v>
      </c>
      <c r="CR87" s="131">
        <f t="shared" si="3"/>
        <v>0</v>
      </c>
      <c r="CS87" s="121"/>
      <c r="CT87" s="121"/>
      <c r="CU87" s="121"/>
      <c r="CV87" s="121"/>
      <c r="CW87" s="121"/>
      <c r="CX87" s="121"/>
      <c r="CY87" s="121"/>
      <c r="CZ87" s="121"/>
      <c r="DA87" s="121"/>
      <c r="DB87" s="121"/>
      <c r="DC87" s="121"/>
      <c r="DD87" s="121"/>
      <c r="DE87" s="121"/>
      <c r="DF87" s="121"/>
      <c r="DG87" s="28"/>
      <c r="DH87" s="28"/>
      <c r="DI87" s="28"/>
      <c r="DJ87" s="28"/>
      <c r="DK87" s="28"/>
      <c r="DL87" s="28"/>
      <c r="DM87" s="28"/>
      <c r="DN87" s="28"/>
    </row>
    <row r="88" spans="1:118" s="30" customFormat="1" ht="48">
      <c r="A88" s="391"/>
      <c r="B88" s="391"/>
      <c r="C88" s="391"/>
      <c r="D88" s="391"/>
      <c r="E88" s="391"/>
      <c r="F88" s="391"/>
      <c r="G88" s="391"/>
      <c r="H88" s="391"/>
      <c r="I88" s="391"/>
      <c r="J88" s="391"/>
      <c r="K88" s="391"/>
      <c r="L88" s="391"/>
      <c r="M88" s="391"/>
      <c r="N88" s="391"/>
      <c r="O88" s="391"/>
      <c r="P88" s="391"/>
      <c r="Q88" s="391"/>
      <c r="R88" s="391"/>
      <c r="S88" s="391"/>
      <c r="T88" s="391"/>
      <c r="U88" s="391"/>
      <c r="V88" s="391"/>
      <c r="W88" s="28" t="s">
        <v>777</v>
      </c>
      <c r="X88" s="28" t="s">
        <v>778</v>
      </c>
      <c r="Y88" s="28"/>
      <c r="Z88" s="28"/>
      <c r="AA88" s="28">
        <v>100</v>
      </c>
      <c r="AB88" s="28"/>
      <c r="AC88" s="28"/>
      <c r="AD88" s="28"/>
      <c r="AE88" s="28"/>
      <c r="AF88" s="28"/>
      <c r="AG88" s="28"/>
      <c r="AH88" s="28">
        <v>25</v>
      </c>
      <c r="AI88" s="28">
        <v>5</v>
      </c>
      <c r="AJ88" s="28">
        <v>5</v>
      </c>
      <c r="AK88" s="28">
        <v>10</v>
      </c>
      <c r="AL88" s="28">
        <v>5</v>
      </c>
      <c r="AM88" s="28">
        <v>25</v>
      </c>
      <c r="AN88" s="28">
        <v>25</v>
      </c>
      <c r="AO88" s="28"/>
      <c r="AP88" s="28"/>
      <c r="AQ88" s="28"/>
      <c r="AR88" s="28"/>
      <c r="AS88" s="28"/>
      <c r="AT88" s="28"/>
      <c r="AU88" s="28"/>
      <c r="AV88" s="28"/>
      <c r="AW88" s="28"/>
      <c r="AX88" s="28"/>
      <c r="AY88" s="28"/>
      <c r="AZ88" s="28"/>
      <c r="BA88" s="121"/>
      <c r="BB88" s="121"/>
      <c r="BC88" s="121"/>
      <c r="BD88" s="121"/>
      <c r="BE88" s="121"/>
      <c r="BF88" s="121"/>
      <c r="BG88" s="121"/>
      <c r="BH88" s="121"/>
      <c r="BI88" s="131">
        <v>1300000</v>
      </c>
      <c r="BJ88" s="131">
        <v>1300000</v>
      </c>
      <c r="BK88" s="131">
        <v>0</v>
      </c>
      <c r="BL88" s="131">
        <v>0</v>
      </c>
      <c r="BM88" s="131">
        <v>0</v>
      </c>
      <c r="BN88" s="131">
        <v>0</v>
      </c>
      <c r="BO88" s="131">
        <v>0</v>
      </c>
      <c r="BP88" s="131">
        <v>0</v>
      </c>
      <c r="BQ88" s="131">
        <v>0</v>
      </c>
      <c r="BR88" s="131">
        <v>0</v>
      </c>
      <c r="BS88" s="131">
        <v>0</v>
      </c>
      <c r="BT88" s="131">
        <v>0</v>
      </c>
      <c r="BU88" s="131">
        <v>0</v>
      </c>
      <c r="BV88" s="131">
        <v>0</v>
      </c>
      <c r="BW88" s="131">
        <v>0</v>
      </c>
      <c r="BX88" s="131">
        <v>0</v>
      </c>
      <c r="BY88" s="131">
        <f t="shared" si="2"/>
        <v>1300000</v>
      </c>
      <c r="BZ88" s="131">
        <f t="shared" si="2"/>
        <v>1300000</v>
      </c>
      <c r="CA88" s="131">
        <v>3750000</v>
      </c>
      <c r="CB88" s="131">
        <v>0</v>
      </c>
      <c r="CC88" s="131">
        <v>0</v>
      </c>
      <c r="CD88" s="131">
        <v>0</v>
      </c>
      <c r="CE88" s="131">
        <v>0</v>
      </c>
      <c r="CF88" s="131">
        <v>0</v>
      </c>
      <c r="CG88" s="131">
        <v>0</v>
      </c>
      <c r="CH88" s="131">
        <v>0</v>
      </c>
      <c r="CI88" s="131">
        <v>0</v>
      </c>
      <c r="CJ88" s="131">
        <v>0</v>
      </c>
      <c r="CK88" s="131">
        <v>0</v>
      </c>
      <c r="CL88" s="131">
        <v>0</v>
      </c>
      <c r="CM88" s="131">
        <v>0</v>
      </c>
      <c r="CN88" s="131">
        <v>0</v>
      </c>
      <c r="CO88" s="131">
        <v>0</v>
      </c>
      <c r="CP88" s="131">
        <v>0</v>
      </c>
      <c r="CQ88" s="131">
        <f t="shared" si="3"/>
        <v>3750000</v>
      </c>
      <c r="CR88" s="131">
        <f t="shared" si="3"/>
        <v>0</v>
      </c>
      <c r="CS88" s="121"/>
      <c r="CT88" s="121"/>
      <c r="CU88" s="121"/>
      <c r="CV88" s="121"/>
      <c r="CW88" s="121"/>
      <c r="CX88" s="121"/>
      <c r="CY88" s="121"/>
      <c r="CZ88" s="121"/>
      <c r="DA88" s="121"/>
      <c r="DB88" s="121"/>
      <c r="DC88" s="121"/>
      <c r="DD88" s="121"/>
      <c r="DE88" s="121"/>
      <c r="DF88" s="121"/>
      <c r="DG88" s="28"/>
      <c r="DH88" s="28"/>
      <c r="DI88" s="28"/>
      <c r="DJ88" s="28"/>
      <c r="DK88" s="28"/>
      <c r="DL88" s="28"/>
      <c r="DM88" s="28"/>
      <c r="DN88" s="28"/>
    </row>
    <row r="89" spans="1:118" s="30" customFormat="1" ht="48">
      <c r="A89" s="391"/>
      <c r="B89" s="391"/>
      <c r="C89" s="391"/>
      <c r="D89" s="391"/>
      <c r="E89" s="391"/>
      <c r="F89" s="391"/>
      <c r="G89" s="391"/>
      <c r="H89" s="391"/>
      <c r="I89" s="391"/>
      <c r="J89" s="391"/>
      <c r="K89" s="391"/>
      <c r="L89" s="391"/>
      <c r="M89" s="391"/>
      <c r="N89" s="391"/>
      <c r="O89" s="391"/>
      <c r="P89" s="391"/>
      <c r="Q89" s="391"/>
      <c r="R89" s="391"/>
      <c r="S89" s="391"/>
      <c r="T89" s="391"/>
      <c r="U89" s="391"/>
      <c r="V89" s="28" t="s">
        <v>256</v>
      </c>
      <c r="W89" s="28" t="s">
        <v>779</v>
      </c>
      <c r="X89" s="28" t="s">
        <v>780</v>
      </c>
      <c r="Y89" s="28"/>
      <c r="Z89" s="28"/>
      <c r="AA89" s="28">
        <v>100</v>
      </c>
      <c r="AB89" s="28"/>
      <c r="AC89" s="28"/>
      <c r="AD89" s="28"/>
      <c r="AE89" s="28"/>
      <c r="AF89" s="28"/>
      <c r="AG89" s="28"/>
      <c r="AH89" s="28">
        <v>25</v>
      </c>
      <c r="AI89" s="28">
        <v>7</v>
      </c>
      <c r="AJ89" s="28">
        <v>7</v>
      </c>
      <c r="AK89" s="28">
        <v>6</v>
      </c>
      <c r="AL89" s="28">
        <v>5</v>
      </c>
      <c r="AM89" s="28">
        <v>25</v>
      </c>
      <c r="AN89" s="28">
        <v>25</v>
      </c>
      <c r="AO89" s="28"/>
      <c r="AP89" s="28"/>
      <c r="AQ89" s="28"/>
      <c r="AR89" s="28"/>
      <c r="AS89" s="28"/>
      <c r="AT89" s="28"/>
      <c r="AU89" s="28"/>
      <c r="AV89" s="28"/>
      <c r="AW89" s="28"/>
      <c r="AX89" s="28"/>
      <c r="AY89" s="28"/>
      <c r="AZ89" s="28"/>
      <c r="BA89" s="121"/>
      <c r="BB89" s="121"/>
      <c r="BC89" s="121"/>
      <c r="BD89" s="121"/>
      <c r="BE89" s="121"/>
      <c r="BF89" s="121"/>
      <c r="BG89" s="121"/>
      <c r="BH89" s="121"/>
      <c r="BI89" s="131">
        <v>0</v>
      </c>
      <c r="BJ89" s="131">
        <v>0</v>
      </c>
      <c r="BK89" s="131">
        <v>0</v>
      </c>
      <c r="BL89" s="131">
        <v>0</v>
      </c>
      <c r="BM89" s="131">
        <v>900000</v>
      </c>
      <c r="BN89" s="131">
        <v>900000</v>
      </c>
      <c r="BO89" s="131">
        <v>0</v>
      </c>
      <c r="BP89" s="131">
        <v>0</v>
      </c>
      <c r="BQ89" s="131">
        <v>0</v>
      </c>
      <c r="BR89" s="131">
        <v>0</v>
      </c>
      <c r="BS89" s="131">
        <v>0</v>
      </c>
      <c r="BT89" s="131">
        <v>0</v>
      </c>
      <c r="BU89" s="131">
        <v>0</v>
      </c>
      <c r="BV89" s="131">
        <v>0</v>
      </c>
      <c r="BW89" s="131">
        <v>0</v>
      </c>
      <c r="BX89" s="131">
        <v>0</v>
      </c>
      <c r="BY89" s="131">
        <f t="shared" si="2"/>
        <v>900000</v>
      </c>
      <c r="BZ89" s="131">
        <f t="shared" si="2"/>
        <v>900000</v>
      </c>
      <c r="CA89" s="131">
        <v>5550000</v>
      </c>
      <c r="CB89" s="131">
        <v>0</v>
      </c>
      <c r="CC89" s="131">
        <v>0</v>
      </c>
      <c r="CD89" s="131">
        <v>0</v>
      </c>
      <c r="CE89" s="131">
        <v>0</v>
      </c>
      <c r="CF89" s="131">
        <v>0</v>
      </c>
      <c r="CG89" s="131">
        <v>0</v>
      </c>
      <c r="CH89" s="131">
        <v>0</v>
      </c>
      <c r="CI89" s="131">
        <v>0</v>
      </c>
      <c r="CJ89" s="131">
        <v>0</v>
      </c>
      <c r="CK89" s="131">
        <v>0</v>
      </c>
      <c r="CL89" s="131">
        <v>0</v>
      </c>
      <c r="CM89" s="131">
        <v>0</v>
      </c>
      <c r="CN89" s="131">
        <v>0</v>
      </c>
      <c r="CO89" s="131">
        <v>0</v>
      </c>
      <c r="CP89" s="131">
        <v>0</v>
      </c>
      <c r="CQ89" s="131">
        <f t="shared" si="3"/>
        <v>5550000</v>
      </c>
      <c r="CR89" s="131">
        <f t="shared" si="3"/>
        <v>0</v>
      </c>
      <c r="CS89" s="121"/>
      <c r="CT89" s="121"/>
      <c r="CU89" s="121"/>
      <c r="CV89" s="121"/>
      <c r="CW89" s="121"/>
      <c r="CX89" s="121"/>
      <c r="CY89" s="121"/>
      <c r="CZ89" s="121"/>
      <c r="DA89" s="121"/>
      <c r="DB89" s="121"/>
      <c r="DC89" s="121"/>
      <c r="DD89" s="121"/>
      <c r="DE89" s="121"/>
      <c r="DF89" s="121"/>
      <c r="DG89" s="28"/>
      <c r="DH89" s="28"/>
      <c r="DI89" s="28"/>
      <c r="DJ89" s="28"/>
      <c r="DK89" s="28"/>
      <c r="DL89" s="28"/>
      <c r="DM89" s="28"/>
      <c r="DN89" s="28"/>
    </row>
    <row r="90" spans="1:118" s="30" customFormat="1" ht="36">
      <c r="A90" s="391"/>
      <c r="B90" s="391"/>
      <c r="C90" s="391"/>
      <c r="D90" s="391"/>
      <c r="E90" s="391"/>
      <c r="F90" s="391"/>
      <c r="G90" s="391"/>
      <c r="H90" s="391"/>
      <c r="I90" s="391"/>
      <c r="J90" s="391"/>
      <c r="K90" s="391"/>
      <c r="L90" s="391"/>
      <c r="M90" s="391"/>
      <c r="N90" s="391"/>
      <c r="O90" s="391"/>
      <c r="P90" s="391"/>
      <c r="Q90" s="391"/>
      <c r="R90" s="391"/>
      <c r="S90" s="391"/>
      <c r="T90" s="391"/>
      <c r="U90" s="391"/>
      <c r="V90" s="28" t="s">
        <v>781</v>
      </c>
      <c r="W90" s="28" t="s">
        <v>782</v>
      </c>
      <c r="X90" s="28" t="s">
        <v>783</v>
      </c>
      <c r="Y90" s="28"/>
      <c r="Z90" s="28"/>
      <c r="AA90" s="28">
        <v>100</v>
      </c>
      <c r="AB90" s="28"/>
      <c r="AC90" s="28"/>
      <c r="AD90" s="28"/>
      <c r="AE90" s="28"/>
      <c r="AF90" s="28"/>
      <c r="AG90" s="28"/>
      <c r="AH90" s="28">
        <v>25</v>
      </c>
      <c r="AI90" s="28">
        <v>7</v>
      </c>
      <c r="AJ90" s="28">
        <v>7</v>
      </c>
      <c r="AK90" s="28">
        <v>6</v>
      </c>
      <c r="AL90" s="28">
        <v>5</v>
      </c>
      <c r="AM90" s="28">
        <v>25</v>
      </c>
      <c r="AN90" s="28">
        <v>25</v>
      </c>
      <c r="AO90" s="28"/>
      <c r="AP90" s="28"/>
      <c r="AQ90" s="28"/>
      <c r="AR90" s="28"/>
      <c r="AS90" s="28"/>
      <c r="AT90" s="28"/>
      <c r="AU90" s="28"/>
      <c r="AV90" s="28"/>
      <c r="AW90" s="28"/>
      <c r="AX90" s="28"/>
      <c r="AY90" s="28"/>
      <c r="AZ90" s="28"/>
      <c r="BA90" s="121"/>
      <c r="BB90" s="121"/>
      <c r="BC90" s="121"/>
      <c r="BD90" s="121"/>
      <c r="BE90" s="121"/>
      <c r="BF90" s="121"/>
      <c r="BG90" s="121"/>
      <c r="BH90" s="121"/>
      <c r="BI90" s="131">
        <v>0</v>
      </c>
      <c r="BJ90" s="131">
        <v>0</v>
      </c>
      <c r="BK90" s="131">
        <v>0</v>
      </c>
      <c r="BL90" s="131">
        <v>0</v>
      </c>
      <c r="BM90" s="131">
        <v>700000</v>
      </c>
      <c r="BN90" s="131">
        <v>700000</v>
      </c>
      <c r="BO90" s="131">
        <v>0</v>
      </c>
      <c r="BP90" s="131">
        <v>0</v>
      </c>
      <c r="BQ90" s="131">
        <v>0</v>
      </c>
      <c r="BR90" s="131">
        <v>0</v>
      </c>
      <c r="BS90" s="131">
        <v>0</v>
      </c>
      <c r="BT90" s="131">
        <v>0</v>
      </c>
      <c r="BU90" s="131">
        <v>0</v>
      </c>
      <c r="BV90" s="131">
        <v>0</v>
      </c>
      <c r="BW90" s="131">
        <v>0</v>
      </c>
      <c r="BX90" s="131">
        <v>0</v>
      </c>
      <c r="BY90" s="131">
        <f t="shared" si="2"/>
        <v>700000</v>
      </c>
      <c r="BZ90" s="131">
        <f t="shared" si="2"/>
        <v>700000</v>
      </c>
      <c r="CA90" s="131">
        <v>3800000</v>
      </c>
      <c r="CB90" s="131">
        <v>0</v>
      </c>
      <c r="CC90" s="131">
        <v>0</v>
      </c>
      <c r="CD90" s="131">
        <v>0</v>
      </c>
      <c r="CE90" s="131">
        <v>0</v>
      </c>
      <c r="CF90" s="131">
        <v>0</v>
      </c>
      <c r="CG90" s="131">
        <v>0</v>
      </c>
      <c r="CH90" s="131">
        <v>0</v>
      </c>
      <c r="CI90" s="131">
        <v>0</v>
      </c>
      <c r="CJ90" s="131">
        <v>0</v>
      </c>
      <c r="CK90" s="131">
        <v>0</v>
      </c>
      <c r="CL90" s="131">
        <v>0</v>
      </c>
      <c r="CM90" s="131">
        <v>0</v>
      </c>
      <c r="CN90" s="131">
        <v>0</v>
      </c>
      <c r="CO90" s="131">
        <v>0</v>
      </c>
      <c r="CP90" s="131">
        <v>0</v>
      </c>
      <c r="CQ90" s="131">
        <f t="shared" si="3"/>
        <v>3800000</v>
      </c>
      <c r="CR90" s="131">
        <f t="shared" si="3"/>
        <v>0</v>
      </c>
      <c r="CS90" s="121"/>
      <c r="CT90" s="121"/>
      <c r="CU90" s="121"/>
      <c r="CV90" s="121"/>
      <c r="CW90" s="121"/>
      <c r="CX90" s="121"/>
      <c r="CY90" s="121"/>
      <c r="CZ90" s="121"/>
      <c r="DA90" s="121"/>
      <c r="DB90" s="121"/>
      <c r="DC90" s="121"/>
      <c r="DD90" s="121"/>
      <c r="DE90" s="121"/>
      <c r="DF90" s="121"/>
      <c r="DG90" s="28"/>
      <c r="DH90" s="28"/>
      <c r="DI90" s="28"/>
      <c r="DJ90" s="28"/>
      <c r="DK90" s="28"/>
      <c r="DL90" s="28"/>
      <c r="DM90" s="28"/>
      <c r="DN90" s="28"/>
    </row>
    <row r="91" spans="1:118" s="30" customFormat="1" ht="36">
      <c r="A91" s="391"/>
      <c r="B91" s="391"/>
      <c r="C91" s="391"/>
      <c r="D91" s="391"/>
      <c r="E91" s="391"/>
      <c r="F91" s="391"/>
      <c r="G91" s="391"/>
      <c r="H91" s="391"/>
      <c r="I91" s="391"/>
      <c r="J91" s="391"/>
      <c r="K91" s="391"/>
      <c r="L91" s="391"/>
      <c r="M91" s="391"/>
      <c r="N91" s="391"/>
      <c r="O91" s="391"/>
      <c r="P91" s="391"/>
      <c r="Q91" s="391"/>
      <c r="R91" s="391"/>
      <c r="S91" s="391"/>
      <c r="T91" s="391"/>
      <c r="U91" s="391"/>
      <c r="V91" s="28" t="s">
        <v>248</v>
      </c>
      <c r="W91" s="28" t="s">
        <v>784</v>
      </c>
      <c r="X91" s="28" t="s">
        <v>785</v>
      </c>
      <c r="Y91" s="28"/>
      <c r="Z91" s="28"/>
      <c r="AA91" s="28">
        <v>100</v>
      </c>
      <c r="AB91" s="28"/>
      <c r="AC91" s="28"/>
      <c r="AD91" s="28"/>
      <c r="AE91" s="28"/>
      <c r="AF91" s="28"/>
      <c r="AG91" s="28"/>
      <c r="AH91" s="28">
        <v>25</v>
      </c>
      <c r="AI91" s="28">
        <v>5</v>
      </c>
      <c r="AJ91" s="28">
        <v>5</v>
      </c>
      <c r="AK91" s="28">
        <v>10</v>
      </c>
      <c r="AL91" s="28">
        <v>5</v>
      </c>
      <c r="AM91" s="28">
        <v>25</v>
      </c>
      <c r="AN91" s="28">
        <v>25</v>
      </c>
      <c r="AO91" s="28"/>
      <c r="AP91" s="28"/>
      <c r="AQ91" s="28"/>
      <c r="AR91" s="28"/>
      <c r="AS91" s="28"/>
      <c r="AT91" s="28"/>
      <c r="AU91" s="28"/>
      <c r="AV91" s="28"/>
      <c r="AW91" s="28"/>
      <c r="AX91" s="28"/>
      <c r="AY91" s="28"/>
      <c r="AZ91" s="28"/>
      <c r="BA91" s="121"/>
      <c r="BB91" s="121"/>
      <c r="BC91" s="121"/>
      <c r="BD91" s="121"/>
      <c r="BE91" s="121"/>
      <c r="BF91" s="121"/>
      <c r="BG91" s="121"/>
      <c r="BH91" s="121"/>
      <c r="BI91" s="131">
        <v>1100000</v>
      </c>
      <c r="BJ91" s="131">
        <v>1100000</v>
      </c>
      <c r="BK91" s="131">
        <v>0</v>
      </c>
      <c r="BL91" s="131">
        <v>0</v>
      </c>
      <c r="BM91" s="131">
        <v>0</v>
      </c>
      <c r="BN91" s="131">
        <v>0</v>
      </c>
      <c r="BO91" s="131">
        <v>0</v>
      </c>
      <c r="BP91" s="131">
        <v>0</v>
      </c>
      <c r="BQ91" s="131">
        <v>0</v>
      </c>
      <c r="BR91" s="131">
        <v>0</v>
      </c>
      <c r="BS91" s="131">
        <v>0</v>
      </c>
      <c r="BT91" s="131">
        <v>0</v>
      </c>
      <c r="BU91" s="131">
        <v>0</v>
      </c>
      <c r="BV91" s="131">
        <v>0</v>
      </c>
      <c r="BW91" s="131">
        <v>0</v>
      </c>
      <c r="BX91" s="131">
        <v>0</v>
      </c>
      <c r="BY91" s="131">
        <f t="shared" si="2"/>
        <v>1100000</v>
      </c>
      <c r="BZ91" s="131">
        <f t="shared" si="2"/>
        <v>1100000</v>
      </c>
      <c r="CA91" s="131">
        <v>2900000</v>
      </c>
      <c r="CB91" s="131">
        <v>0</v>
      </c>
      <c r="CC91" s="131">
        <v>0</v>
      </c>
      <c r="CD91" s="131">
        <v>0</v>
      </c>
      <c r="CE91" s="131">
        <v>0</v>
      </c>
      <c r="CF91" s="131">
        <v>0</v>
      </c>
      <c r="CG91" s="131">
        <v>0</v>
      </c>
      <c r="CH91" s="131">
        <v>0</v>
      </c>
      <c r="CI91" s="131">
        <v>0</v>
      </c>
      <c r="CJ91" s="131">
        <v>0</v>
      </c>
      <c r="CK91" s="131">
        <v>0</v>
      </c>
      <c r="CL91" s="131">
        <v>0</v>
      </c>
      <c r="CM91" s="131">
        <v>0</v>
      </c>
      <c r="CN91" s="131">
        <v>0</v>
      </c>
      <c r="CO91" s="131">
        <v>0</v>
      </c>
      <c r="CP91" s="131">
        <v>0</v>
      </c>
      <c r="CQ91" s="131">
        <f t="shared" si="3"/>
        <v>2900000</v>
      </c>
      <c r="CR91" s="131">
        <f t="shared" si="3"/>
        <v>0</v>
      </c>
      <c r="CS91" s="121"/>
      <c r="CT91" s="121"/>
      <c r="CU91" s="121"/>
      <c r="CV91" s="121"/>
      <c r="CW91" s="121"/>
      <c r="CX91" s="121"/>
      <c r="CY91" s="121"/>
      <c r="CZ91" s="121"/>
      <c r="DA91" s="121"/>
      <c r="DB91" s="121"/>
      <c r="DC91" s="121"/>
      <c r="DD91" s="121"/>
      <c r="DE91" s="121"/>
      <c r="DF91" s="121"/>
      <c r="DG91" s="28"/>
      <c r="DH91" s="28"/>
      <c r="DI91" s="28"/>
      <c r="DJ91" s="28"/>
      <c r="DK91" s="28"/>
      <c r="DL91" s="28"/>
      <c r="DM91" s="28"/>
      <c r="DN91" s="28"/>
    </row>
    <row r="92" spans="1:118" s="30" customFormat="1" ht="36">
      <c r="A92" s="391"/>
      <c r="B92" s="391"/>
      <c r="C92" s="391"/>
      <c r="D92" s="391"/>
      <c r="E92" s="391"/>
      <c r="F92" s="391"/>
      <c r="G92" s="391"/>
      <c r="H92" s="391"/>
      <c r="I92" s="391"/>
      <c r="J92" s="391"/>
      <c r="K92" s="391"/>
      <c r="L92" s="391"/>
      <c r="M92" s="391"/>
      <c r="N92" s="391"/>
      <c r="O92" s="391"/>
      <c r="P92" s="391"/>
      <c r="Q92" s="391"/>
      <c r="R92" s="391"/>
      <c r="S92" s="391"/>
      <c r="T92" s="391"/>
      <c r="U92" s="391"/>
      <c r="V92" s="28" t="s">
        <v>786</v>
      </c>
      <c r="W92" s="28" t="s">
        <v>787</v>
      </c>
      <c r="X92" s="28" t="s">
        <v>788</v>
      </c>
      <c r="Y92" s="28"/>
      <c r="Z92" s="28"/>
      <c r="AA92" s="28">
        <v>100</v>
      </c>
      <c r="AB92" s="28"/>
      <c r="AC92" s="28"/>
      <c r="AD92" s="28"/>
      <c r="AE92" s="28"/>
      <c r="AF92" s="28"/>
      <c r="AG92" s="28"/>
      <c r="AH92" s="28">
        <v>25</v>
      </c>
      <c r="AI92" s="28">
        <v>7</v>
      </c>
      <c r="AJ92" s="28">
        <v>7</v>
      </c>
      <c r="AK92" s="28">
        <v>6</v>
      </c>
      <c r="AL92" s="28">
        <v>5</v>
      </c>
      <c r="AM92" s="28">
        <v>25</v>
      </c>
      <c r="AN92" s="28">
        <v>25</v>
      </c>
      <c r="AO92" s="28"/>
      <c r="AP92" s="28"/>
      <c r="AQ92" s="28"/>
      <c r="AR92" s="28"/>
      <c r="AS92" s="28"/>
      <c r="AT92" s="28"/>
      <c r="AU92" s="28"/>
      <c r="AV92" s="28"/>
      <c r="AW92" s="28"/>
      <c r="AX92" s="28"/>
      <c r="AY92" s="28"/>
      <c r="AZ92" s="28"/>
      <c r="BA92" s="121"/>
      <c r="BB92" s="121"/>
      <c r="BC92" s="121"/>
      <c r="BD92" s="121"/>
      <c r="BE92" s="121"/>
      <c r="BF92" s="121"/>
      <c r="BG92" s="121"/>
      <c r="BH92" s="121"/>
      <c r="BI92" s="131">
        <v>0</v>
      </c>
      <c r="BJ92" s="131">
        <v>0</v>
      </c>
      <c r="BK92" s="131">
        <v>0</v>
      </c>
      <c r="BL92" s="131">
        <v>0</v>
      </c>
      <c r="BM92" s="131">
        <v>900000</v>
      </c>
      <c r="BN92" s="131">
        <v>900000</v>
      </c>
      <c r="BO92" s="131">
        <v>0</v>
      </c>
      <c r="BP92" s="131">
        <v>0</v>
      </c>
      <c r="BQ92" s="131">
        <v>0</v>
      </c>
      <c r="BR92" s="131">
        <v>0</v>
      </c>
      <c r="BS92" s="131">
        <v>0</v>
      </c>
      <c r="BT92" s="131">
        <v>0</v>
      </c>
      <c r="BU92" s="131">
        <v>0</v>
      </c>
      <c r="BV92" s="131">
        <v>0</v>
      </c>
      <c r="BW92" s="131">
        <v>0</v>
      </c>
      <c r="BX92" s="131">
        <v>0</v>
      </c>
      <c r="BY92" s="131">
        <f t="shared" si="2"/>
        <v>900000</v>
      </c>
      <c r="BZ92" s="131">
        <f t="shared" si="2"/>
        <v>900000</v>
      </c>
      <c r="CA92" s="131">
        <v>5000000</v>
      </c>
      <c r="CB92" s="131">
        <v>0</v>
      </c>
      <c r="CC92" s="131">
        <v>0</v>
      </c>
      <c r="CD92" s="131">
        <v>0</v>
      </c>
      <c r="CE92" s="131">
        <v>0</v>
      </c>
      <c r="CF92" s="131">
        <v>0</v>
      </c>
      <c r="CG92" s="131">
        <v>0</v>
      </c>
      <c r="CH92" s="131">
        <v>0</v>
      </c>
      <c r="CI92" s="131">
        <v>0</v>
      </c>
      <c r="CJ92" s="131">
        <v>0</v>
      </c>
      <c r="CK92" s="131">
        <v>0</v>
      </c>
      <c r="CL92" s="131">
        <v>0</v>
      </c>
      <c r="CM92" s="131">
        <v>0</v>
      </c>
      <c r="CN92" s="131">
        <v>0</v>
      </c>
      <c r="CO92" s="131">
        <v>0</v>
      </c>
      <c r="CP92" s="131">
        <v>0</v>
      </c>
      <c r="CQ92" s="131">
        <f t="shared" si="3"/>
        <v>5000000</v>
      </c>
      <c r="CR92" s="131">
        <f t="shared" si="3"/>
        <v>0</v>
      </c>
      <c r="CS92" s="121"/>
      <c r="CT92" s="121"/>
      <c r="CU92" s="121"/>
      <c r="CV92" s="121"/>
      <c r="CW92" s="121"/>
      <c r="CX92" s="121"/>
      <c r="CY92" s="121"/>
      <c r="CZ92" s="121"/>
      <c r="DA92" s="121"/>
      <c r="DB92" s="121"/>
      <c r="DC92" s="121"/>
      <c r="DD92" s="121"/>
      <c r="DE92" s="121"/>
      <c r="DF92" s="121"/>
      <c r="DG92" s="28"/>
      <c r="DH92" s="28"/>
      <c r="DI92" s="28"/>
      <c r="DJ92" s="28"/>
      <c r="DK92" s="28"/>
      <c r="DL92" s="28"/>
      <c r="DM92" s="28"/>
      <c r="DN92" s="28"/>
    </row>
    <row r="93" spans="1:118" s="30" customFormat="1" ht="48">
      <c r="A93" s="391"/>
      <c r="B93" s="391"/>
      <c r="C93" s="391"/>
      <c r="D93" s="391"/>
      <c r="E93" s="391"/>
      <c r="F93" s="391"/>
      <c r="G93" s="391"/>
      <c r="H93" s="391"/>
      <c r="I93" s="391"/>
      <c r="J93" s="391"/>
      <c r="K93" s="391"/>
      <c r="L93" s="391"/>
      <c r="M93" s="391"/>
      <c r="N93" s="391"/>
      <c r="O93" s="391"/>
      <c r="P93" s="391"/>
      <c r="Q93" s="391"/>
      <c r="R93" s="391"/>
      <c r="S93" s="391"/>
      <c r="T93" s="391"/>
      <c r="U93" s="391"/>
      <c r="V93" s="28" t="s">
        <v>789</v>
      </c>
      <c r="W93" s="28" t="s">
        <v>790</v>
      </c>
      <c r="X93" s="28" t="s">
        <v>790</v>
      </c>
      <c r="Y93" s="28"/>
      <c r="Z93" s="28"/>
      <c r="AA93" s="28">
        <v>100</v>
      </c>
      <c r="AB93" s="28"/>
      <c r="AC93" s="28"/>
      <c r="AD93" s="28"/>
      <c r="AE93" s="28"/>
      <c r="AF93" s="28"/>
      <c r="AG93" s="28"/>
      <c r="AH93" s="28">
        <v>25</v>
      </c>
      <c r="AI93" s="28">
        <v>0</v>
      </c>
      <c r="AJ93" s="28">
        <v>0</v>
      </c>
      <c r="AK93" s="28">
        <v>0</v>
      </c>
      <c r="AL93" s="28">
        <v>0</v>
      </c>
      <c r="AM93" s="28">
        <v>0</v>
      </c>
      <c r="AN93" s="28">
        <v>25</v>
      </c>
      <c r="AO93" s="28"/>
      <c r="AP93" s="28"/>
      <c r="AQ93" s="28"/>
      <c r="AR93" s="28"/>
      <c r="AS93" s="28"/>
      <c r="AT93" s="28"/>
      <c r="AU93" s="28"/>
      <c r="AV93" s="28"/>
      <c r="AW93" s="28"/>
      <c r="AX93" s="28"/>
      <c r="AY93" s="28"/>
      <c r="AZ93" s="28"/>
      <c r="BA93" s="121"/>
      <c r="BB93" s="121"/>
      <c r="BC93" s="121"/>
      <c r="BD93" s="121"/>
      <c r="BE93" s="121"/>
      <c r="BF93" s="121"/>
      <c r="BG93" s="121"/>
      <c r="BH93" s="121"/>
      <c r="BI93" s="131">
        <v>0</v>
      </c>
      <c r="BJ93" s="131">
        <v>0</v>
      </c>
      <c r="BK93" s="131">
        <v>0</v>
      </c>
      <c r="BL93" s="131">
        <v>0</v>
      </c>
      <c r="BM93" s="131">
        <v>0</v>
      </c>
      <c r="BN93" s="131">
        <v>0</v>
      </c>
      <c r="BO93" s="131">
        <v>0</v>
      </c>
      <c r="BP93" s="131">
        <v>0</v>
      </c>
      <c r="BQ93" s="131">
        <v>0</v>
      </c>
      <c r="BR93" s="131">
        <v>0</v>
      </c>
      <c r="BS93" s="131">
        <v>0</v>
      </c>
      <c r="BT93" s="131">
        <v>0</v>
      </c>
      <c r="BU93" s="131">
        <v>0</v>
      </c>
      <c r="BV93" s="131">
        <v>0</v>
      </c>
      <c r="BW93" s="131">
        <v>0</v>
      </c>
      <c r="BX93" s="131">
        <v>0</v>
      </c>
      <c r="BY93" s="131">
        <f t="shared" si="2"/>
        <v>0</v>
      </c>
      <c r="BZ93" s="131">
        <f t="shared" si="2"/>
        <v>0</v>
      </c>
      <c r="CA93" s="131">
        <v>4600000</v>
      </c>
      <c r="CB93" s="131">
        <v>0</v>
      </c>
      <c r="CC93" s="131">
        <v>0</v>
      </c>
      <c r="CD93" s="131">
        <v>0</v>
      </c>
      <c r="CE93" s="131">
        <v>0</v>
      </c>
      <c r="CF93" s="131">
        <v>0</v>
      </c>
      <c r="CG93" s="131">
        <v>0</v>
      </c>
      <c r="CH93" s="131">
        <v>0</v>
      </c>
      <c r="CI93" s="131">
        <v>0</v>
      </c>
      <c r="CJ93" s="131">
        <v>0</v>
      </c>
      <c r="CK93" s="131">
        <v>0</v>
      </c>
      <c r="CL93" s="131">
        <v>0</v>
      </c>
      <c r="CM93" s="131">
        <v>0</v>
      </c>
      <c r="CN93" s="131">
        <v>0</v>
      </c>
      <c r="CO93" s="131">
        <v>0</v>
      </c>
      <c r="CP93" s="131">
        <v>0</v>
      </c>
      <c r="CQ93" s="131">
        <f t="shared" si="3"/>
        <v>4600000</v>
      </c>
      <c r="CR93" s="131">
        <f t="shared" si="3"/>
        <v>0</v>
      </c>
      <c r="CS93" s="121"/>
      <c r="CT93" s="121"/>
      <c r="CU93" s="121"/>
      <c r="CV93" s="121"/>
      <c r="CW93" s="121"/>
      <c r="CX93" s="121"/>
      <c r="CY93" s="121"/>
      <c r="CZ93" s="121"/>
      <c r="DA93" s="121"/>
      <c r="DB93" s="121"/>
      <c r="DC93" s="121"/>
      <c r="DD93" s="121"/>
      <c r="DE93" s="121"/>
      <c r="DF93" s="121"/>
      <c r="DG93" s="28"/>
      <c r="DH93" s="28"/>
      <c r="DI93" s="28"/>
      <c r="DJ93" s="28"/>
      <c r="DK93" s="28"/>
      <c r="DL93" s="28"/>
      <c r="DM93" s="28"/>
      <c r="DN93" s="28"/>
    </row>
    <row r="94" spans="1:118" s="30" customFormat="1" ht="36">
      <c r="A94" s="391"/>
      <c r="B94" s="391"/>
      <c r="C94" s="391"/>
      <c r="D94" s="391"/>
      <c r="E94" s="391"/>
      <c r="F94" s="391"/>
      <c r="G94" s="391"/>
      <c r="H94" s="391"/>
      <c r="I94" s="391"/>
      <c r="J94" s="391"/>
      <c r="K94" s="391"/>
      <c r="L94" s="391"/>
      <c r="M94" s="391"/>
      <c r="N94" s="391"/>
      <c r="O94" s="391"/>
      <c r="P94" s="391"/>
      <c r="Q94" s="391"/>
      <c r="R94" s="391"/>
      <c r="S94" s="391"/>
      <c r="T94" s="391"/>
      <c r="U94" s="391"/>
      <c r="V94" s="28" t="s">
        <v>791</v>
      </c>
      <c r="W94" s="28" t="s">
        <v>792</v>
      </c>
      <c r="X94" s="28" t="s">
        <v>793</v>
      </c>
      <c r="Y94" s="28"/>
      <c r="Z94" s="28"/>
      <c r="AA94" s="28">
        <v>100</v>
      </c>
      <c r="AB94" s="28"/>
      <c r="AC94" s="28"/>
      <c r="AD94" s="28"/>
      <c r="AE94" s="28"/>
      <c r="AF94" s="28"/>
      <c r="AG94" s="28"/>
      <c r="AH94" s="28">
        <v>25</v>
      </c>
      <c r="AI94" s="28">
        <v>7</v>
      </c>
      <c r="AJ94" s="28">
        <v>7</v>
      </c>
      <c r="AK94" s="28">
        <v>6</v>
      </c>
      <c r="AL94" s="28">
        <v>5</v>
      </c>
      <c r="AM94" s="28">
        <v>25</v>
      </c>
      <c r="AN94" s="28">
        <v>25</v>
      </c>
      <c r="AO94" s="28"/>
      <c r="AP94" s="28"/>
      <c r="AQ94" s="28"/>
      <c r="AR94" s="28"/>
      <c r="AS94" s="28"/>
      <c r="AT94" s="28"/>
      <c r="AU94" s="28"/>
      <c r="AV94" s="28"/>
      <c r="AW94" s="28"/>
      <c r="AX94" s="28"/>
      <c r="AY94" s="28"/>
      <c r="AZ94" s="28"/>
      <c r="BA94" s="121"/>
      <c r="BB94" s="121"/>
      <c r="BC94" s="121"/>
      <c r="BD94" s="121"/>
      <c r="BE94" s="121"/>
      <c r="BF94" s="121"/>
      <c r="BG94" s="121"/>
      <c r="BH94" s="121"/>
      <c r="BI94" s="131">
        <v>0</v>
      </c>
      <c r="BJ94" s="131">
        <v>0</v>
      </c>
      <c r="BK94" s="131">
        <v>0</v>
      </c>
      <c r="BL94" s="131">
        <v>0</v>
      </c>
      <c r="BM94" s="131">
        <v>750000</v>
      </c>
      <c r="BN94" s="131">
        <v>750000</v>
      </c>
      <c r="BO94" s="131">
        <v>0</v>
      </c>
      <c r="BP94" s="131">
        <v>0</v>
      </c>
      <c r="BQ94" s="131">
        <v>0</v>
      </c>
      <c r="BR94" s="131">
        <v>0</v>
      </c>
      <c r="BS94" s="131">
        <v>0</v>
      </c>
      <c r="BT94" s="131">
        <v>0</v>
      </c>
      <c r="BU94" s="131">
        <v>0</v>
      </c>
      <c r="BV94" s="131">
        <v>0</v>
      </c>
      <c r="BW94" s="131">
        <v>0</v>
      </c>
      <c r="BX94" s="131">
        <v>0</v>
      </c>
      <c r="BY94" s="131">
        <f t="shared" si="2"/>
        <v>750000</v>
      </c>
      <c r="BZ94" s="131">
        <f t="shared" si="2"/>
        <v>750000</v>
      </c>
      <c r="CA94" s="131">
        <v>3900000</v>
      </c>
      <c r="CB94" s="131">
        <v>0</v>
      </c>
      <c r="CC94" s="131">
        <v>0</v>
      </c>
      <c r="CD94" s="131">
        <v>0</v>
      </c>
      <c r="CE94" s="131">
        <v>0</v>
      </c>
      <c r="CF94" s="131">
        <v>0</v>
      </c>
      <c r="CG94" s="131">
        <v>0</v>
      </c>
      <c r="CH94" s="131">
        <v>0</v>
      </c>
      <c r="CI94" s="131">
        <v>0</v>
      </c>
      <c r="CJ94" s="131">
        <v>0</v>
      </c>
      <c r="CK94" s="131">
        <v>0</v>
      </c>
      <c r="CL94" s="131">
        <v>0</v>
      </c>
      <c r="CM94" s="131">
        <v>0</v>
      </c>
      <c r="CN94" s="131">
        <v>0</v>
      </c>
      <c r="CO94" s="131">
        <v>0</v>
      </c>
      <c r="CP94" s="131">
        <v>0</v>
      </c>
      <c r="CQ94" s="131">
        <f t="shared" si="3"/>
        <v>3900000</v>
      </c>
      <c r="CR94" s="131">
        <f t="shared" si="3"/>
        <v>0</v>
      </c>
      <c r="CS94" s="121"/>
      <c r="CT94" s="121"/>
      <c r="CU94" s="121"/>
      <c r="CV94" s="121"/>
      <c r="CW94" s="121"/>
      <c r="CX94" s="121"/>
      <c r="CY94" s="121"/>
      <c r="CZ94" s="121"/>
      <c r="DA94" s="121"/>
      <c r="DB94" s="121"/>
      <c r="DC94" s="121"/>
      <c r="DD94" s="121"/>
      <c r="DE94" s="121"/>
      <c r="DF94" s="121"/>
      <c r="DG94" s="28"/>
      <c r="DH94" s="28"/>
      <c r="DI94" s="28"/>
      <c r="DJ94" s="28"/>
      <c r="DK94" s="28"/>
      <c r="DL94" s="28"/>
      <c r="DM94" s="28"/>
      <c r="DN94" s="28"/>
    </row>
    <row r="95" spans="1:118" s="30" customFormat="1" ht="36">
      <c r="A95" s="391"/>
      <c r="B95" s="391"/>
      <c r="C95" s="391"/>
      <c r="D95" s="391"/>
      <c r="E95" s="391"/>
      <c r="F95" s="391"/>
      <c r="G95" s="391"/>
      <c r="H95" s="391"/>
      <c r="I95" s="391"/>
      <c r="J95" s="391"/>
      <c r="K95" s="391"/>
      <c r="L95" s="391"/>
      <c r="M95" s="391"/>
      <c r="N95" s="391"/>
      <c r="O95" s="391"/>
      <c r="P95" s="391"/>
      <c r="Q95" s="391"/>
      <c r="R95" s="391"/>
      <c r="S95" s="391"/>
      <c r="T95" s="391"/>
      <c r="U95" s="391"/>
      <c r="V95" s="28" t="s">
        <v>794</v>
      </c>
      <c r="W95" s="28" t="s">
        <v>795</v>
      </c>
      <c r="X95" s="28" t="s">
        <v>796</v>
      </c>
      <c r="Y95" s="28"/>
      <c r="Z95" s="28"/>
      <c r="AA95" s="28">
        <v>100</v>
      </c>
      <c r="AB95" s="28"/>
      <c r="AC95" s="28"/>
      <c r="AD95" s="28"/>
      <c r="AE95" s="28"/>
      <c r="AF95" s="28"/>
      <c r="AG95" s="28"/>
      <c r="AH95" s="28">
        <v>25</v>
      </c>
      <c r="AI95" s="28">
        <v>7</v>
      </c>
      <c r="AJ95" s="28">
        <v>7</v>
      </c>
      <c r="AK95" s="28">
        <v>6</v>
      </c>
      <c r="AL95" s="28">
        <v>5</v>
      </c>
      <c r="AM95" s="28">
        <v>25</v>
      </c>
      <c r="AN95" s="28">
        <v>25</v>
      </c>
      <c r="AO95" s="28"/>
      <c r="AP95" s="28"/>
      <c r="AQ95" s="28"/>
      <c r="AR95" s="28"/>
      <c r="AS95" s="28"/>
      <c r="AT95" s="28"/>
      <c r="AU95" s="28"/>
      <c r="AV95" s="28"/>
      <c r="AW95" s="28"/>
      <c r="AX95" s="28"/>
      <c r="AY95" s="28"/>
      <c r="AZ95" s="28"/>
      <c r="BA95" s="121"/>
      <c r="BB95" s="121"/>
      <c r="BC95" s="121"/>
      <c r="BD95" s="121"/>
      <c r="BE95" s="121"/>
      <c r="BF95" s="121"/>
      <c r="BG95" s="121"/>
      <c r="BH95" s="121"/>
      <c r="BI95" s="131">
        <v>0</v>
      </c>
      <c r="BJ95" s="131">
        <v>0</v>
      </c>
      <c r="BK95" s="131">
        <v>0</v>
      </c>
      <c r="BL95" s="131">
        <v>0</v>
      </c>
      <c r="BM95" s="131">
        <v>900000</v>
      </c>
      <c r="BN95" s="131">
        <v>900000</v>
      </c>
      <c r="BO95" s="131">
        <v>0</v>
      </c>
      <c r="BP95" s="131">
        <v>0</v>
      </c>
      <c r="BQ95" s="131">
        <v>0</v>
      </c>
      <c r="BR95" s="131">
        <v>0</v>
      </c>
      <c r="BS95" s="131">
        <v>0</v>
      </c>
      <c r="BT95" s="131">
        <v>0</v>
      </c>
      <c r="BU95" s="131">
        <v>0</v>
      </c>
      <c r="BV95" s="131">
        <v>0</v>
      </c>
      <c r="BW95" s="131">
        <v>0</v>
      </c>
      <c r="BX95" s="131">
        <v>0</v>
      </c>
      <c r="BY95" s="131">
        <f t="shared" si="2"/>
        <v>900000</v>
      </c>
      <c r="BZ95" s="131">
        <f t="shared" si="2"/>
        <v>900000</v>
      </c>
      <c r="CA95" s="131">
        <v>3100000</v>
      </c>
      <c r="CB95" s="131">
        <v>0</v>
      </c>
      <c r="CC95" s="131">
        <v>0</v>
      </c>
      <c r="CD95" s="131">
        <v>0</v>
      </c>
      <c r="CE95" s="131">
        <v>0</v>
      </c>
      <c r="CF95" s="131">
        <v>0</v>
      </c>
      <c r="CG95" s="131">
        <v>0</v>
      </c>
      <c r="CH95" s="131">
        <v>0</v>
      </c>
      <c r="CI95" s="131">
        <v>0</v>
      </c>
      <c r="CJ95" s="131">
        <v>0</v>
      </c>
      <c r="CK95" s="131">
        <v>0</v>
      </c>
      <c r="CL95" s="131">
        <v>0</v>
      </c>
      <c r="CM95" s="131">
        <v>0</v>
      </c>
      <c r="CN95" s="131">
        <v>0</v>
      </c>
      <c r="CO95" s="131">
        <v>0</v>
      </c>
      <c r="CP95" s="131">
        <v>0</v>
      </c>
      <c r="CQ95" s="131">
        <f t="shared" si="3"/>
        <v>3100000</v>
      </c>
      <c r="CR95" s="131">
        <f t="shared" si="3"/>
        <v>0</v>
      </c>
      <c r="CS95" s="121"/>
      <c r="CT95" s="121"/>
      <c r="CU95" s="121"/>
      <c r="CV95" s="121"/>
      <c r="CW95" s="121"/>
      <c r="CX95" s="121"/>
      <c r="CY95" s="121"/>
      <c r="CZ95" s="121"/>
      <c r="DA95" s="121"/>
      <c r="DB95" s="121"/>
      <c r="DC95" s="121"/>
      <c r="DD95" s="121"/>
      <c r="DE95" s="121"/>
      <c r="DF95" s="121"/>
      <c r="DG95" s="28"/>
      <c r="DH95" s="28"/>
      <c r="DI95" s="28"/>
      <c r="DJ95" s="28"/>
      <c r="DK95" s="28"/>
      <c r="DL95" s="28"/>
      <c r="DM95" s="28"/>
      <c r="DN95" s="28"/>
    </row>
    <row r="96" spans="1:118" s="30" customFormat="1" ht="36">
      <c r="A96" s="391"/>
      <c r="B96" s="391"/>
      <c r="C96" s="391"/>
      <c r="D96" s="391"/>
      <c r="E96" s="391"/>
      <c r="F96" s="391"/>
      <c r="G96" s="391"/>
      <c r="H96" s="391"/>
      <c r="I96" s="391"/>
      <c r="J96" s="391"/>
      <c r="K96" s="391"/>
      <c r="L96" s="391"/>
      <c r="M96" s="391"/>
      <c r="N96" s="391"/>
      <c r="O96" s="391"/>
      <c r="P96" s="391"/>
      <c r="Q96" s="391"/>
      <c r="R96" s="391"/>
      <c r="S96" s="391"/>
      <c r="T96" s="391"/>
      <c r="U96" s="391"/>
      <c r="V96" s="28" t="s">
        <v>794</v>
      </c>
      <c r="W96" s="28" t="s">
        <v>797</v>
      </c>
      <c r="X96" s="28" t="s">
        <v>796</v>
      </c>
      <c r="Y96" s="28"/>
      <c r="Z96" s="28"/>
      <c r="AA96" s="28">
        <v>100</v>
      </c>
      <c r="AB96" s="28"/>
      <c r="AC96" s="28"/>
      <c r="AD96" s="28"/>
      <c r="AE96" s="28"/>
      <c r="AF96" s="28"/>
      <c r="AG96" s="28"/>
      <c r="AH96" s="28">
        <v>25</v>
      </c>
      <c r="AI96" s="28">
        <v>7</v>
      </c>
      <c r="AJ96" s="28">
        <v>7</v>
      </c>
      <c r="AK96" s="28">
        <v>6</v>
      </c>
      <c r="AL96" s="28">
        <v>5</v>
      </c>
      <c r="AM96" s="28">
        <v>25</v>
      </c>
      <c r="AN96" s="28">
        <v>25</v>
      </c>
      <c r="AO96" s="28"/>
      <c r="AP96" s="28"/>
      <c r="AQ96" s="28"/>
      <c r="AR96" s="28"/>
      <c r="AS96" s="28"/>
      <c r="AT96" s="28"/>
      <c r="AU96" s="28"/>
      <c r="AV96" s="28"/>
      <c r="AW96" s="28"/>
      <c r="AX96" s="28"/>
      <c r="AY96" s="28"/>
      <c r="AZ96" s="28"/>
      <c r="BA96" s="121"/>
      <c r="BB96" s="121"/>
      <c r="BC96" s="121"/>
      <c r="BD96" s="121"/>
      <c r="BE96" s="121"/>
      <c r="BF96" s="121"/>
      <c r="BG96" s="121"/>
      <c r="BH96" s="121"/>
      <c r="BI96" s="131">
        <v>0</v>
      </c>
      <c r="BJ96" s="131">
        <v>0</v>
      </c>
      <c r="BK96" s="131">
        <v>0</v>
      </c>
      <c r="BL96" s="131">
        <v>0</v>
      </c>
      <c r="BM96" s="131">
        <v>700000</v>
      </c>
      <c r="BN96" s="131">
        <v>700000</v>
      </c>
      <c r="BO96" s="131">
        <v>0</v>
      </c>
      <c r="BP96" s="131">
        <v>0</v>
      </c>
      <c r="BQ96" s="131">
        <v>0</v>
      </c>
      <c r="BR96" s="131">
        <v>0</v>
      </c>
      <c r="BS96" s="131">
        <v>0</v>
      </c>
      <c r="BT96" s="131">
        <v>0</v>
      </c>
      <c r="BU96" s="131">
        <v>0</v>
      </c>
      <c r="BV96" s="131">
        <v>0</v>
      </c>
      <c r="BW96" s="131">
        <v>0</v>
      </c>
      <c r="BX96" s="131">
        <v>0</v>
      </c>
      <c r="BY96" s="131">
        <f t="shared" si="2"/>
        <v>700000</v>
      </c>
      <c r="BZ96" s="131">
        <f t="shared" si="2"/>
        <v>700000</v>
      </c>
      <c r="CA96" s="131">
        <v>3750000</v>
      </c>
      <c r="CB96" s="131">
        <v>0</v>
      </c>
      <c r="CC96" s="131">
        <v>0</v>
      </c>
      <c r="CD96" s="131">
        <v>0</v>
      </c>
      <c r="CE96" s="131">
        <v>0</v>
      </c>
      <c r="CF96" s="131">
        <v>0</v>
      </c>
      <c r="CG96" s="131">
        <v>0</v>
      </c>
      <c r="CH96" s="131">
        <v>0</v>
      </c>
      <c r="CI96" s="131">
        <v>0</v>
      </c>
      <c r="CJ96" s="131">
        <v>0</v>
      </c>
      <c r="CK96" s="131">
        <v>0</v>
      </c>
      <c r="CL96" s="131">
        <v>0</v>
      </c>
      <c r="CM96" s="131">
        <v>0</v>
      </c>
      <c r="CN96" s="131">
        <v>0</v>
      </c>
      <c r="CO96" s="131">
        <v>0</v>
      </c>
      <c r="CP96" s="131">
        <v>0</v>
      </c>
      <c r="CQ96" s="131">
        <f t="shared" si="3"/>
        <v>3750000</v>
      </c>
      <c r="CR96" s="131">
        <f t="shared" si="3"/>
        <v>0</v>
      </c>
      <c r="CS96" s="121"/>
      <c r="CT96" s="121"/>
      <c r="CU96" s="121"/>
      <c r="CV96" s="121"/>
      <c r="CW96" s="121"/>
      <c r="CX96" s="121"/>
      <c r="CY96" s="121"/>
      <c r="CZ96" s="121"/>
      <c r="DA96" s="121"/>
      <c r="DB96" s="121"/>
      <c r="DC96" s="121"/>
      <c r="DD96" s="121"/>
      <c r="DE96" s="121"/>
      <c r="DF96" s="121"/>
      <c r="DG96" s="28"/>
      <c r="DH96" s="28"/>
      <c r="DI96" s="28"/>
      <c r="DJ96" s="28"/>
      <c r="DK96" s="28"/>
      <c r="DL96" s="28"/>
      <c r="DM96" s="28"/>
      <c r="DN96" s="28"/>
    </row>
    <row r="97" spans="1:118" s="30" customFormat="1" ht="36">
      <c r="A97" s="391"/>
      <c r="B97" s="391"/>
      <c r="C97" s="391"/>
      <c r="D97" s="391"/>
      <c r="E97" s="391"/>
      <c r="F97" s="391"/>
      <c r="G97" s="391"/>
      <c r="H97" s="391"/>
      <c r="I97" s="391"/>
      <c r="J97" s="391"/>
      <c r="K97" s="391"/>
      <c r="L97" s="391"/>
      <c r="M97" s="391"/>
      <c r="N97" s="391"/>
      <c r="O97" s="391"/>
      <c r="P97" s="391"/>
      <c r="Q97" s="391"/>
      <c r="R97" s="391"/>
      <c r="S97" s="391"/>
      <c r="T97" s="391"/>
      <c r="U97" s="391"/>
      <c r="V97" s="28" t="s">
        <v>794</v>
      </c>
      <c r="W97" s="28" t="s">
        <v>798</v>
      </c>
      <c r="X97" s="28" t="s">
        <v>796</v>
      </c>
      <c r="Y97" s="28"/>
      <c r="Z97" s="28"/>
      <c r="AA97" s="28">
        <v>100</v>
      </c>
      <c r="AB97" s="28"/>
      <c r="AC97" s="28"/>
      <c r="AD97" s="28"/>
      <c r="AE97" s="28"/>
      <c r="AF97" s="28"/>
      <c r="AG97" s="28"/>
      <c r="AH97" s="28">
        <v>25</v>
      </c>
      <c r="AI97" s="28">
        <v>7</v>
      </c>
      <c r="AJ97" s="28">
        <v>7</v>
      </c>
      <c r="AK97" s="28">
        <v>6</v>
      </c>
      <c r="AL97" s="28">
        <v>5</v>
      </c>
      <c r="AM97" s="28">
        <v>25</v>
      </c>
      <c r="AN97" s="28">
        <v>25</v>
      </c>
      <c r="AO97" s="28"/>
      <c r="AP97" s="28"/>
      <c r="AQ97" s="28"/>
      <c r="AR97" s="28"/>
      <c r="AS97" s="28"/>
      <c r="AT97" s="28"/>
      <c r="AU97" s="28"/>
      <c r="AV97" s="28"/>
      <c r="AW97" s="28"/>
      <c r="AX97" s="28"/>
      <c r="AY97" s="28"/>
      <c r="AZ97" s="28"/>
      <c r="BA97" s="121"/>
      <c r="BB97" s="121"/>
      <c r="BC97" s="121"/>
      <c r="BD97" s="121"/>
      <c r="BE97" s="121"/>
      <c r="BF97" s="121"/>
      <c r="BG97" s="121"/>
      <c r="BH97" s="121"/>
      <c r="BI97" s="131">
        <v>0</v>
      </c>
      <c r="BJ97" s="131">
        <v>0</v>
      </c>
      <c r="BK97" s="131">
        <v>0</v>
      </c>
      <c r="BL97" s="131">
        <v>0</v>
      </c>
      <c r="BM97" s="131">
        <v>800000</v>
      </c>
      <c r="BN97" s="131">
        <v>800000</v>
      </c>
      <c r="BO97" s="131">
        <v>0</v>
      </c>
      <c r="BP97" s="131">
        <v>0</v>
      </c>
      <c r="BQ97" s="131">
        <v>0</v>
      </c>
      <c r="BR97" s="131">
        <v>0</v>
      </c>
      <c r="BS97" s="131">
        <v>0</v>
      </c>
      <c r="BT97" s="131">
        <v>0</v>
      </c>
      <c r="BU97" s="131">
        <v>0</v>
      </c>
      <c r="BV97" s="131">
        <v>0</v>
      </c>
      <c r="BW97" s="131">
        <v>0</v>
      </c>
      <c r="BX97" s="131">
        <v>0</v>
      </c>
      <c r="BY97" s="131">
        <f t="shared" si="2"/>
        <v>800000</v>
      </c>
      <c r="BZ97" s="131">
        <f t="shared" si="2"/>
        <v>800000</v>
      </c>
      <c r="CA97" s="131">
        <v>5550000</v>
      </c>
      <c r="CB97" s="131">
        <v>0</v>
      </c>
      <c r="CC97" s="131">
        <v>0</v>
      </c>
      <c r="CD97" s="131">
        <v>0</v>
      </c>
      <c r="CE97" s="131">
        <v>0</v>
      </c>
      <c r="CF97" s="131">
        <v>0</v>
      </c>
      <c r="CG97" s="131">
        <v>0</v>
      </c>
      <c r="CH97" s="131">
        <v>0</v>
      </c>
      <c r="CI97" s="131">
        <v>0</v>
      </c>
      <c r="CJ97" s="131">
        <v>0</v>
      </c>
      <c r="CK97" s="131">
        <v>0</v>
      </c>
      <c r="CL97" s="131">
        <v>0</v>
      </c>
      <c r="CM97" s="131">
        <v>0</v>
      </c>
      <c r="CN97" s="131">
        <v>0</v>
      </c>
      <c r="CO97" s="131">
        <v>0</v>
      </c>
      <c r="CP97" s="131">
        <v>0</v>
      </c>
      <c r="CQ97" s="131">
        <f t="shared" si="3"/>
        <v>5550000</v>
      </c>
      <c r="CR97" s="131">
        <f t="shared" si="3"/>
        <v>0</v>
      </c>
      <c r="CS97" s="121"/>
      <c r="CT97" s="121"/>
      <c r="CU97" s="121"/>
      <c r="CV97" s="121"/>
      <c r="CW97" s="121"/>
      <c r="CX97" s="121"/>
      <c r="CY97" s="121"/>
      <c r="CZ97" s="121"/>
      <c r="DA97" s="121"/>
      <c r="DB97" s="121"/>
      <c r="DC97" s="121"/>
      <c r="DD97" s="121"/>
      <c r="DE97" s="121"/>
      <c r="DF97" s="121"/>
      <c r="DG97" s="28"/>
      <c r="DH97" s="28"/>
      <c r="DI97" s="28"/>
      <c r="DJ97" s="28"/>
      <c r="DK97" s="28"/>
      <c r="DL97" s="28"/>
      <c r="DM97" s="28"/>
      <c r="DN97" s="28"/>
    </row>
    <row r="98" spans="1:118" s="30" customFormat="1" ht="48">
      <c r="A98" s="391"/>
      <c r="B98" s="391"/>
      <c r="C98" s="391"/>
      <c r="D98" s="391"/>
      <c r="E98" s="391"/>
      <c r="F98" s="391"/>
      <c r="G98" s="391"/>
      <c r="H98" s="391"/>
      <c r="I98" s="391"/>
      <c r="J98" s="391"/>
      <c r="K98" s="391"/>
      <c r="L98" s="391"/>
      <c r="M98" s="391"/>
      <c r="N98" s="391"/>
      <c r="O98" s="391"/>
      <c r="P98" s="391"/>
      <c r="Q98" s="391"/>
      <c r="R98" s="391"/>
      <c r="S98" s="391"/>
      <c r="T98" s="391"/>
      <c r="U98" s="391"/>
      <c r="V98" s="28" t="s">
        <v>799</v>
      </c>
      <c r="W98" s="28" t="s">
        <v>800</v>
      </c>
      <c r="X98" s="28" t="s">
        <v>801</v>
      </c>
      <c r="Y98" s="28"/>
      <c r="Z98" s="28"/>
      <c r="AA98" s="28">
        <v>100</v>
      </c>
      <c r="AB98" s="28"/>
      <c r="AC98" s="28"/>
      <c r="AD98" s="28"/>
      <c r="AE98" s="28"/>
      <c r="AF98" s="28"/>
      <c r="AG98" s="28"/>
      <c r="AH98" s="28">
        <v>25</v>
      </c>
      <c r="AI98" s="28">
        <v>7</v>
      </c>
      <c r="AJ98" s="28">
        <v>7</v>
      </c>
      <c r="AK98" s="28">
        <v>6</v>
      </c>
      <c r="AL98" s="28">
        <v>5</v>
      </c>
      <c r="AM98" s="28">
        <v>25</v>
      </c>
      <c r="AN98" s="28">
        <v>25</v>
      </c>
      <c r="AO98" s="28"/>
      <c r="AP98" s="28"/>
      <c r="AQ98" s="28"/>
      <c r="AR98" s="28"/>
      <c r="AS98" s="28"/>
      <c r="AT98" s="28"/>
      <c r="AU98" s="28"/>
      <c r="AV98" s="28"/>
      <c r="AW98" s="28"/>
      <c r="AX98" s="28"/>
      <c r="AY98" s="28"/>
      <c r="AZ98" s="28"/>
      <c r="BA98" s="121"/>
      <c r="BB98" s="121"/>
      <c r="BC98" s="121"/>
      <c r="BD98" s="121"/>
      <c r="BE98" s="121"/>
      <c r="BF98" s="121"/>
      <c r="BG98" s="121"/>
      <c r="BH98" s="121"/>
      <c r="BI98" s="131">
        <v>0</v>
      </c>
      <c r="BJ98" s="131">
        <v>0</v>
      </c>
      <c r="BK98" s="131">
        <v>0</v>
      </c>
      <c r="BL98" s="131">
        <v>0</v>
      </c>
      <c r="BM98" s="131">
        <v>750000</v>
      </c>
      <c r="BN98" s="131">
        <v>750000</v>
      </c>
      <c r="BO98" s="131">
        <v>0</v>
      </c>
      <c r="BP98" s="131">
        <v>0</v>
      </c>
      <c r="BQ98" s="131">
        <v>0</v>
      </c>
      <c r="BR98" s="131">
        <v>0</v>
      </c>
      <c r="BS98" s="131">
        <v>0</v>
      </c>
      <c r="BT98" s="131">
        <v>0</v>
      </c>
      <c r="BU98" s="131">
        <v>0</v>
      </c>
      <c r="BV98" s="131">
        <v>0</v>
      </c>
      <c r="BW98" s="131">
        <v>0</v>
      </c>
      <c r="BX98" s="131">
        <v>0</v>
      </c>
      <c r="BY98" s="131">
        <f t="shared" si="2"/>
        <v>750000</v>
      </c>
      <c r="BZ98" s="131">
        <f t="shared" si="2"/>
        <v>750000</v>
      </c>
      <c r="CA98" s="131">
        <v>3800000</v>
      </c>
      <c r="CB98" s="131">
        <v>0</v>
      </c>
      <c r="CC98" s="131">
        <v>0</v>
      </c>
      <c r="CD98" s="131">
        <v>0</v>
      </c>
      <c r="CE98" s="131">
        <v>0</v>
      </c>
      <c r="CF98" s="131">
        <v>0</v>
      </c>
      <c r="CG98" s="131">
        <v>0</v>
      </c>
      <c r="CH98" s="131">
        <v>0</v>
      </c>
      <c r="CI98" s="131">
        <v>0</v>
      </c>
      <c r="CJ98" s="131">
        <v>0</v>
      </c>
      <c r="CK98" s="131">
        <v>0</v>
      </c>
      <c r="CL98" s="131">
        <v>0</v>
      </c>
      <c r="CM98" s="131">
        <v>0</v>
      </c>
      <c r="CN98" s="131">
        <v>0</v>
      </c>
      <c r="CO98" s="131">
        <v>0</v>
      </c>
      <c r="CP98" s="131">
        <v>0</v>
      </c>
      <c r="CQ98" s="131">
        <f t="shared" si="3"/>
        <v>3800000</v>
      </c>
      <c r="CR98" s="131">
        <f t="shared" si="3"/>
        <v>0</v>
      </c>
      <c r="CS98" s="121"/>
      <c r="CT98" s="121"/>
      <c r="CU98" s="121"/>
      <c r="CV98" s="121"/>
      <c r="CW98" s="121"/>
      <c r="CX98" s="121"/>
      <c r="CY98" s="121"/>
      <c r="CZ98" s="121"/>
      <c r="DA98" s="121"/>
      <c r="DB98" s="121"/>
      <c r="DC98" s="121"/>
      <c r="DD98" s="121"/>
      <c r="DE98" s="121"/>
      <c r="DF98" s="121"/>
      <c r="DG98" s="28"/>
      <c r="DH98" s="28"/>
      <c r="DI98" s="28"/>
      <c r="DJ98" s="28"/>
      <c r="DK98" s="28"/>
      <c r="DL98" s="28"/>
      <c r="DM98" s="28"/>
      <c r="DN98" s="28"/>
    </row>
    <row r="99" spans="1:118" s="30" customFormat="1" ht="36">
      <c r="A99" s="391"/>
      <c r="B99" s="391"/>
      <c r="C99" s="391"/>
      <c r="D99" s="391"/>
      <c r="E99" s="391"/>
      <c r="F99" s="391"/>
      <c r="G99" s="391"/>
      <c r="H99" s="391"/>
      <c r="I99" s="391"/>
      <c r="J99" s="391"/>
      <c r="K99" s="391"/>
      <c r="L99" s="391"/>
      <c r="M99" s="391"/>
      <c r="N99" s="391"/>
      <c r="O99" s="391"/>
      <c r="P99" s="391"/>
      <c r="Q99" s="391"/>
      <c r="R99" s="391"/>
      <c r="S99" s="391"/>
      <c r="T99" s="391"/>
      <c r="U99" s="391"/>
      <c r="V99" s="28" t="s">
        <v>802</v>
      </c>
      <c r="W99" s="28" t="s">
        <v>803</v>
      </c>
      <c r="X99" s="28" t="s">
        <v>804</v>
      </c>
      <c r="Y99" s="28"/>
      <c r="Z99" s="28"/>
      <c r="AA99" s="28">
        <v>100</v>
      </c>
      <c r="AB99" s="28"/>
      <c r="AC99" s="28"/>
      <c r="AD99" s="28"/>
      <c r="AE99" s="28"/>
      <c r="AF99" s="28"/>
      <c r="AG99" s="28"/>
      <c r="AH99" s="28">
        <v>25</v>
      </c>
      <c r="AI99" s="28">
        <v>7</v>
      </c>
      <c r="AJ99" s="28">
        <v>7</v>
      </c>
      <c r="AK99" s="28">
        <v>6</v>
      </c>
      <c r="AL99" s="28">
        <v>5</v>
      </c>
      <c r="AM99" s="28">
        <v>25</v>
      </c>
      <c r="AN99" s="28">
        <v>25</v>
      </c>
      <c r="AO99" s="28"/>
      <c r="AP99" s="28"/>
      <c r="AQ99" s="28"/>
      <c r="AR99" s="28"/>
      <c r="AS99" s="28"/>
      <c r="AT99" s="28"/>
      <c r="AU99" s="28"/>
      <c r="AV99" s="28"/>
      <c r="AW99" s="28"/>
      <c r="AX99" s="28"/>
      <c r="AY99" s="28"/>
      <c r="AZ99" s="28"/>
      <c r="BA99" s="121"/>
      <c r="BB99" s="121"/>
      <c r="BC99" s="121"/>
      <c r="BD99" s="121"/>
      <c r="BE99" s="121"/>
      <c r="BF99" s="121"/>
      <c r="BG99" s="121"/>
      <c r="BH99" s="121"/>
      <c r="BI99" s="131">
        <v>0</v>
      </c>
      <c r="BJ99" s="131">
        <v>0</v>
      </c>
      <c r="BK99" s="131">
        <v>0</v>
      </c>
      <c r="BL99" s="131">
        <v>0</v>
      </c>
      <c r="BM99" s="131">
        <v>640000</v>
      </c>
      <c r="BN99" s="131">
        <v>640000</v>
      </c>
      <c r="BO99" s="131">
        <v>0</v>
      </c>
      <c r="BP99" s="131">
        <v>0</v>
      </c>
      <c r="BQ99" s="131">
        <v>0</v>
      </c>
      <c r="BR99" s="131">
        <v>0</v>
      </c>
      <c r="BS99" s="131">
        <v>0</v>
      </c>
      <c r="BT99" s="131">
        <v>0</v>
      </c>
      <c r="BU99" s="131">
        <v>0</v>
      </c>
      <c r="BV99" s="131">
        <v>0</v>
      </c>
      <c r="BW99" s="131">
        <v>0</v>
      </c>
      <c r="BX99" s="131">
        <v>0</v>
      </c>
      <c r="BY99" s="131">
        <f t="shared" si="2"/>
        <v>640000</v>
      </c>
      <c r="BZ99" s="131">
        <f t="shared" si="2"/>
        <v>640000</v>
      </c>
      <c r="CA99" s="131">
        <v>2900000</v>
      </c>
      <c r="CB99" s="131">
        <v>0</v>
      </c>
      <c r="CC99" s="131">
        <v>0</v>
      </c>
      <c r="CD99" s="131">
        <v>0</v>
      </c>
      <c r="CE99" s="131">
        <v>0</v>
      </c>
      <c r="CF99" s="131">
        <v>0</v>
      </c>
      <c r="CG99" s="131">
        <v>0</v>
      </c>
      <c r="CH99" s="131">
        <v>0</v>
      </c>
      <c r="CI99" s="131">
        <v>0</v>
      </c>
      <c r="CJ99" s="131">
        <v>0</v>
      </c>
      <c r="CK99" s="131">
        <v>0</v>
      </c>
      <c r="CL99" s="131">
        <v>0</v>
      </c>
      <c r="CM99" s="131">
        <v>0</v>
      </c>
      <c r="CN99" s="131">
        <v>0</v>
      </c>
      <c r="CO99" s="131">
        <v>0</v>
      </c>
      <c r="CP99" s="131">
        <v>0</v>
      </c>
      <c r="CQ99" s="131">
        <f t="shared" si="3"/>
        <v>2900000</v>
      </c>
      <c r="CR99" s="131">
        <f t="shared" si="3"/>
        <v>0</v>
      </c>
      <c r="CS99" s="121"/>
      <c r="CT99" s="121"/>
      <c r="CU99" s="121"/>
      <c r="CV99" s="121"/>
      <c r="CW99" s="121"/>
      <c r="CX99" s="121"/>
      <c r="CY99" s="121"/>
      <c r="CZ99" s="121"/>
      <c r="DA99" s="121"/>
      <c r="DB99" s="121"/>
      <c r="DC99" s="121"/>
      <c r="DD99" s="121"/>
      <c r="DE99" s="121"/>
      <c r="DF99" s="121"/>
      <c r="DG99" s="28"/>
      <c r="DH99" s="28"/>
      <c r="DI99" s="28"/>
      <c r="DJ99" s="28"/>
      <c r="DK99" s="28"/>
      <c r="DL99" s="28"/>
      <c r="DM99" s="28"/>
      <c r="DN99" s="28"/>
    </row>
    <row r="100" spans="1:118" s="30" customFormat="1" ht="36">
      <c r="A100" s="391"/>
      <c r="B100" s="391"/>
      <c r="C100" s="391"/>
      <c r="D100" s="391"/>
      <c r="E100" s="391"/>
      <c r="F100" s="391"/>
      <c r="G100" s="391"/>
      <c r="H100" s="391"/>
      <c r="I100" s="391"/>
      <c r="J100" s="391"/>
      <c r="K100" s="391"/>
      <c r="L100" s="391"/>
      <c r="M100" s="391"/>
      <c r="N100" s="391"/>
      <c r="O100" s="391"/>
      <c r="P100" s="391"/>
      <c r="Q100" s="391"/>
      <c r="R100" s="391"/>
      <c r="S100" s="391"/>
      <c r="T100" s="391"/>
      <c r="U100" s="391"/>
      <c r="V100" s="28" t="s">
        <v>805</v>
      </c>
      <c r="W100" s="28" t="s">
        <v>806</v>
      </c>
      <c r="X100" s="28" t="s">
        <v>807</v>
      </c>
      <c r="Y100" s="28"/>
      <c r="Z100" s="28"/>
      <c r="AA100" s="28">
        <v>100</v>
      </c>
      <c r="AB100" s="28"/>
      <c r="AC100" s="28"/>
      <c r="AD100" s="28"/>
      <c r="AE100" s="28"/>
      <c r="AF100" s="28"/>
      <c r="AG100" s="28"/>
      <c r="AH100" s="28">
        <v>25</v>
      </c>
      <c r="AI100" s="28">
        <v>7</v>
      </c>
      <c r="AJ100" s="28">
        <v>7</v>
      </c>
      <c r="AK100" s="28">
        <v>6</v>
      </c>
      <c r="AL100" s="28">
        <v>5</v>
      </c>
      <c r="AM100" s="28">
        <v>25</v>
      </c>
      <c r="AN100" s="28">
        <v>25</v>
      </c>
      <c r="AO100" s="28"/>
      <c r="AP100" s="28"/>
      <c r="AQ100" s="28"/>
      <c r="AR100" s="28"/>
      <c r="AS100" s="28"/>
      <c r="AT100" s="28"/>
      <c r="AU100" s="28"/>
      <c r="AV100" s="28"/>
      <c r="AW100" s="28"/>
      <c r="AX100" s="28"/>
      <c r="AY100" s="28"/>
      <c r="AZ100" s="28"/>
      <c r="BA100" s="121"/>
      <c r="BB100" s="121"/>
      <c r="BC100" s="121"/>
      <c r="BD100" s="121"/>
      <c r="BE100" s="121"/>
      <c r="BF100" s="121"/>
      <c r="BG100" s="121"/>
      <c r="BH100" s="121"/>
      <c r="BI100" s="131">
        <v>0</v>
      </c>
      <c r="BJ100" s="131">
        <v>0</v>
      </c>
      <c r="BK100" s="131">
        <v>0</v>
      </c>
      <c r="BL100" s="131">
        <v>0</v>
      </c>
      <c r="BM100" s="131">
        <v>820000</v>
      </c>
      <c r="BN100" s="131">
        <v>820000</v>
      </c>
      <c r="BO100" s="131">
        <v>0</v>
      </c>
      <c r="BP100" s="131">
        <v>0</v>
      </c>
      <c r="BQ100" s="131">
        <v>0</v>
      </c>
      <c r="BR100" s="131">
        <v>0</v>
      </c>
      <c r="BS100" s="131">
        <v>0</v>
      </c>
      <c r="BT100" s="131">
        <v>0</v>
      </c>
      <c r="BU100" s="131">
        <v>0</v>
      </c>
      <c r="BV100" s="131">
        <v>0</v>
      </c>
      <c r="BW100" s="131">
        <v>0</v>
      </c>
      <c r="BX100" s="131">
        <v>0</v>
      </c>
      <c r="BY100" s="131">
        <f t="shared" si="2"/>
        <v>820000</v>
      </c>
      <c r="BZ100" s="131">
        <f t="shared" si="2"/>
        <v>820000</v>
      </c>
      <c r="CA100" s="131">
        <v>5000000</v>
      </c>
      <c r="CB100" s="131">
        <v>0</v>
      </c>
      <c r="CC100" s="131">
        <v>0</v>
      </c>
      <c r="CD100" s="131">
        <v>0</v>
      </c>
      <c r="CE100" s="131">
        <v>0</v>
      </c>
      <c r="CF100" s="131">
        <v>0</v>
      </c>
      <c r="CG100" s="131">
        <v>0</v>
      </c>
      <c r="CH100" s="131">
        <v>0</v>
      </c>
      <c r="CI100" s="131">
        <v>0</v>
      </c>
      <c r="CJ100" s="131">
        <v>0</v>
      </c>
      <c r="CK100" s="131">
        <v>0</v>
      </c>
      <c r="CL100" s="131">
        <v>0</v>
      </c>
      <c r="CM100" s="131">
        <v>0</v>
      </c>
      <c r="CN100" s="131">
        <v>0</v>
      </c>
      <c r="CO100" s="131">
        <v>0</v>
      </c>
      <c r="CP100" s="131">
        <v>0</v>
      </c>
      <c r="CQ100" s="131">
        <f t="shared" si="3"/>
        <v>5000000</v>
      </c>
      <c r="CR100" s="131">
        <f t="shared" si="3"/>
        <v>0</v>
      </c>
      <c r="CS100" s="121"/>
      <c r="CT100" s="121"/>
      <c r="CU100" s="121"/>
      <c r="CV100" s="121"/>
      <c r="CW100" s="121"/>
      <c r="CX100" s="121"/>
      <c r="CY100" s="121"/>
      <c r="CZ100" s="121"/>
      <c r="DA100" s="121"/>
      <c r="DB100" s="121"/>
      <c r="DC100" s="121"/>
      <c r="DD100" s="121"/>
      <c r="DE100" s="121"/>
      <c r="DF100" s="121"/>
      <c r="DG100" s="28"/>
      <c r="DH100" s="28"/>
      <c r="DI100" s="28"/>
      <c r="DJ100" s="28"/>
      <c r="DK100" s="28"/>
      <c r="DL100" s="28"/>
      <c r="DM100" s="28"/>
      <c r="DN100" s="28"/>
    </row>
    <row r="101" spans="1:118" s="30" customFormat="1" ht="60">
      <c r="A101" s="391"/>
      <c r="B101" s="391"/>
      <c r="C101" s="391"/>
      <c r="D101" s="391"/>
      <c r="E101" s="391"/>
      <c r="F101" s="391"/>
      <c r="G101" s="391"/>
      <c r="H101" s="391"/>
      <c r="I101" s="391"/>
      <c r="J101" s="391"/>
      <c r="K101" s="391"/>
      <c r="L101" s="391"/>
      <c r="M101" s="391"/>
      <c r="N101" s="391"/>
      <c r="O101" s="391"/>
      <c r="P101" s="391"/>
      <c r="Q101" s="391"/>
      <c r="R101" s="391"/>
      <c r="S101" s="391"/>
      <c r="T101" s="391"/>
      <c r="U101" s="391"/>
      <c r="V101" s="28" t="s">
        <v>808</v>
      </c>
      <c r="W101" s="28" t="s">
        <v>809</v>
      </c>
      <c r="X101" s="28" t="s">
        <v>810</v>
      </c>
      <c r="Y101" s="28"/>
      <c r="Z101" s="28"/>
      <c r="AA101" s="28">
        <v>100</v>
      </c>
      <c r="AB101" s="28"/>
      <c r="AC101" s="28"/>
      <c r="AD101" s="28"/>
      <c r="AE101" s="28"/>
      <c r="AF101" s="28"/>
      <c r="AG101" s="28"/>
      <c r="AH101" s="28">
        <v>25</v>
      </c>
      <c r="AI101" s="28">
        <v>0</v>
      </c>
      <c r="AJ101" s="28">
        <v>0</v>
      </c>
      <c r="AK101" s="28">
        <v>0</v>
      </c>
      <c r="AL101" s="28">
        <v>0</v>
      </c>
      <c r="AM101" s="28">
        <v>0</v>
      </c>
      <c r="AN101" s="28">
        <v>25</v>
      </c>
      <c r="AO101" s="28"/>
      <c r="AP101" s="28"/>
      <c r="AQ101" s="28"/>
      <c r="AR101" s="28"/>
      <c r="AS101" s="28"/>
      <c r="AT101" s="28"/>
      <c r="AU101" s="28"/>
      <c r="AV101" s="28"/>
      <c r="AW101" s="28"/>
      <c r="AX101" s="28"/>
      <c r="AY101" s="28"/>
      <c r="AZ101" s="28"/>
      <c r="BA101" s="121"/>
      <c r="BB101" s="121"/>
      <c r="BC101" s="121"/>
      <c r="BD101" s="121"/>
      <c r="BE101" s="121"/>
      <c r="BF101" s="121"/>
      <c r="BG101" s="121"/>
      <c r="BH101" s="121"/>
      <c r="BI101" s="131">
        <v>0</v>
      </c>
      <c r="BJ101" s="131">
        <v>0</v>
      </c>
      <c r="BK101" s="131">
        <v>0</v>
      </c>
      <c r="BL101" s="131">
        <v>0</v>
      </c>
      <c r="BM101" s="131">
        <v>0</v>
      </c>
      <c r="BN101" s="131">
        <v>0</v>
      </c>
      <c r="BO101" s="131">
        <v>0</v>
      </c>
      <c r="BP101" s="131">
        <v>0</v>
      </c>
      <c r="BQ101" s="131">
        <v>0</v>
      </c>
      <c r="BR101" s="131">
        <v>0</v>
      </c>
      <c r="BS101" s="131">
        <v>0</v>
      </c>
      <c r="BT101" s="131">
        <v>0</v>
      </c>
      <c r="BU101" s="131">
        <v>0</v>
      </c>
      <c r="BV101" s="131">
        <v>0</v>
      </c>
      <c r="BW101" s="131">
        <v>0</v>
      </c>
      <c r="BX101" s="131">
        <v>0</v>
      </c>
      <c r="BY101" s="131">
        <f t="shared" si="2"/>
        <v>0</v>
      </c>
      <c r="BZ101" s="131">
        <f t="shared" si="2"/>
        <v>0</v>
      </c>
      <c r="CA101" s="131">
        <v>2600000</v>
      </c>
      <c r="CB101" s="131">
        <v>0</v>
      </c>
      <c r="CC101" s="131">
        <v>0</v>
      </c>
      <c r="CD101" s="131">
        <v>0</v>
      </c>
      <c r="CE101" s="131">
        <v>0</v>
      </c>
      <c r="CF101" s="131">
        <v>0</v>
      </c>
      <c r="CG101" s="131">
        <v>0</v>
      </c>
      <c r="CH101" s="131">
        <v>0</v>
      </c>
      <c r="CI101" s="131">
        <v>0</v>
      </c>
      <c r="CJ101" s="131">
        <v>0</v>
      </c>
      <c r="CK101" s="131">
        <v>0</v>
      </c>
      <c r="CL101" s="131">
        <v>0</v>
      </c>
      <c r="CM101" s="131">
        <v>0</v>
      </c>
      <c r="CN101" s="131">
        <v>0</v>
      </c>
      <c r="CO101" s="131">
        <v>0</v>
      </c>
      <c r="CP101" s="131">
        <v>0</v>
      </c>
      <c r="CQ101" s="131">
        <f t="shared" si="3"/>
        <v>2600000</v>
      </c>
      <c r="CR101" s="131">
        <f t="shared" si="3"/>
        <v>0</v>
      </c>
      <c r="CS101" s="121"/>
      <c r="CT101" s="121"/>
      <c r="CU101" s="121"/>
      <c r="CV101" s="121"/>
      <c r="CW101" s="121"/>
      <c r="CX101" s="121"/>
      <c r="CY101" s="121"/>
      <c r="CZ101" s="121"/>
      <c r="DA101" s="121"/>
      <c r="DB101" s="121"/>
      <c r="DC101" s="121"/>
      <c r="DD101" s="121"/>
      <c r="DE101" s="121"/>
      <c r="DF101" s="121"/>
      <c r="DG101" s="28"/>
      <c r="DH101" s="28"/>
      <c r="DI101" s="28"/>
      <c r="DJ101" s="28"/>
      <c r="DK101" s="28"/>
      <c r="DL101" s="28"/>
      <c r="DM101" s="28"/>
      <c r="DN101" s="28"/>
    </row>
    <row r="102" spans="1:118" s="30" customFormat="1" ht="48">
      <c r="A102" s="391"/>
      <c r="B102" s="391"/>
      <c r="C102" s="391"/>
      <c r="D102" s="391"/>
      <c r="E102" s="391"/>
      <c r="F102" s="391"/>
      <c r="G102" s="391"/>
      <c r="H102" s="391"/>
      <c r="I102" s="391"/>
      <c r="J102" s="391"/>
      <c r="K102" s="391"/>
      <c r="L102" s="391"/>
      <c r="M102" s="391"/>
      <c r="N102" s="391"/>
      <c r="O102" s="391"/>
      <c r="P102" s="391"/>
      <c r="Q102" s="391"/>
      <c r="R102" s="391"/>
      <c r="S102" s="391"/>
      <c r="T102" s="391"/>
      <c r="U102" s="391"/>
      <c r="V102" s="391" t="s">
        <v>811</v>
      </c>
      <c r="W102" s="28" t="s">
        <v>812</v>
      </c>
      <c r="X102" s="28" t="s">
        <v>813</v>
      </c>
      <c r="Y102" s="28"/>
      <c r="Z102" s="28"/>
      <c r="AA102" s="28">
        <v>100</v>
      </c>
      <c r="AB102" s="28"/>
      <c r="AC102" s="28"/>
      <c r="AD102" s="28"/>
      <c r="AE102" s="28"/>
      <c r="AF102" s="28"/>
      <c r="AG102" s="28"/>
      <c r="AH102" s="28">
        <v>25</v>
      </c>
      <c r="AI102" s="28">
        <v>7</v>
      </c>
      <c r="AJ102" s="28">
        <v>7</v>
      </c>
      <c r="AK102" s="28">
        <v>6</v>
      </c>
      <c r="AL102" s="28">
        <v>5</v>
      </c>
      <c r="AM102" s="28">
        <v>25</v>
      </c>
      <c r="AN102" s="28">
        <v>25</v>
      </c>
      <c r="AO102" s="28"/>
      <c r="AP102" s="28"/>
      <c r="AQ102" s="28"/>
      <c r="AR102" s="28"/>
      <c r="AS102" s="28"/>
      <c r="AT102" s="28"/>
      <c r="AU102" s="28"/>
      <c r="AV102" s="28"/>
      <c r="AW102" s="28"/>
      <c r="AX102" s="28"/>
      <c r="AY102" s="28"/>
      <c r="AZ102" s="28"/>
      <c r="BA102" s="121"/>
      <c r="BB102" s="121"/>
      <c r="BC102" s="121"/>
      <c r="BD102" s="121"/>
      <c r="BE102" s="121"/>
      <c r="BF102" s="121"/>
      <c r="BG102" s="121"/>
      <c r="BH102" s="121"/>
      <c r="BI102" s="131">
        <v>0</v>
      </c>
      <c r="BJ102" s="131">
        <v>0</v>
      </c>
      <c r="BK102" s="131">
        <v>0</v>
      </c>
      <c r="BL102" s="131">
        <v>0</v>
      </c>
      <c r="BM102" s="131">
        <v>710000</v>
      </c>
      <c r="BN102" s="131">
        <v>710000</v>
      </c>
      <c r="BO102" s="131">
        <v>0</v>
      </c>
      <c r="BP102" s="131">
        <v>0</v>
      </c>
      <c r="BQ102" s="131">
        <v>0</v>
      </c>
      <c r="BR102" s="131">
        <v>0</v>
      </c>
      <c r="BS102" s="131">
        <v>0</v>
      </c>
      <c r="BT102" s="131">
        <v>0</v>
      </c>
      <c r="BU102" s="131">
        <v>0</v>
      </c>
      <c r="BV102" s="131">
        <v>0</v>
      </c>
      <c r="BW102" s="131">
        <v>0</v>
      </c>
      <c r="BX102" s="131">
        <v>0</v>
      </c>
      <c r="BY102" s="131">
        <f t="shared" si="2"/>
        <v>710000</v>
      </c>
      <c r="BZ102" s="131">
        <f t="shared" si="2"/>
        <v>710000</v>
      </c>
      <c r="CA102" s="131">
        <v>4900000</v>
      </c>
      <c r="CB102" s="131">
        <v>0</v>
      </c>
      <c r="CC102" s="131">
        <v>0</v>
      </c>
      <c r="CD102" s="131">
        <v>0</v>
      </c>
      <c r="CE102" s="131">
        <v>0</v>
      </c>
      <c r="CF102" s="131">
        <v>0</v>
      </c>
      <c r="CG102" s="131">
        <v>0</v>
      </c>
      <c r="CH102" s="131">
        <v>0</v>
      </c>
      <c r="CI102" s="131">
        <v>0</v>
      </c>
      <c r="CJ102" s="131">
        <v>0</v>
      </c>
      <c r="CK102" s="131">
        <v>0</v>
      </c>
      <c r="CL102" s="131">
        <v>0</v>
      </c>
      <c r="CM102" s="131">
        <v>0</v>
      </c>
      <c r="CN102" s="131">
        <v>0</v>
      </c>
      <c r="CO102" s="131">
        <v>0</v>
      </c>
      <c r="CP102" s="131">
        <v>0</v>
      </c>
      <c r="CQ102" s="131">
        <f t="shared" si="3"/>
        <v>4900000</v>
      </c>
      <c r="CR102" s="131">
        <f t="shared" si="3"/>
        <v>0</v>
      </c>
      <c r="CS102" s="121"/>
      <c r="CT102" s="121"/>
      <c r="CU102" s="121"/>
      <c r="CV102" s="121"/>
      <c r="CW102" s="121"/>
      <c r="CX102" s="121"/>
      <c r="CY102" s="121"/>
      <c r="CZ102" s="121"/>
      <c r="DA102" s="121"/>
      <c r="DB102" s="121"/>
      <c r="DC102" s="121"/>
      <c r="DD102" s="121"/>
      <c r="DE102" s="121"/>
      <c r="DF102" s="121"/>
      <c r="DG102" s="28"/>
      <c r="DH102" s="28"/>
      <c r="DI102" s="28"/>
      <c r="DJ102" s="28"/>
      <c r="DK102" s="28"/>
      <c r="DL102" s="28"/>
      <c r="DM102" s="28"/>
      <c r="DN102" s="28"/>
    </row>
    <row r="103" spans="1:118" s="30" customFormat="1" ht="48">
      <c r="A103" s="391"/>
      <c r="B103" s="391"/>
      <c r="C103" s="391"/>
      <c r="D103" s="391"/>
      <c r="E103" s="391"/>
      <c r="F103" s="391"/>
      <c r="G103" s="391"/>
      <c r="H103" s="391"/>
      <c r="I103" s="391"/>
      <c r="J103" s="391"/>
      <c r="K103" s="391"/>
      <c r="L103" s="391"/>
      <c r="M103" s="391"/>
      <c r="N103" s="391"/>
      <c r="O103" s="391"/>
      <c r="P103" s="391"/>
      <c r="Q103" s="391"/>
      <c r="R103" s="391"/>
      <c r="S103" s="391"/>
      <c r="T103" s="391"/>
      <c r="U103" s="391"/>
      <c r="V103" s="391"/>
      <c r="W103" s="28" t="s">
        <v>814</v>
      </c>
      <c r="X103" s="28" t="s">
        <v>815</v>
      </c>
      <c r="Y103" s="28"/>
      <c r="Z103" s="28"/>
      <c r="AA103" s="28">
        <v>100</v>
      </c>
      <c r="AB103" s="28"/>
      <c r="AC103" s="28"/>
      <c r="AD103" s="28"/>
      <c r="AE103" s="28"/>
      <c r="AF103" s="28"/>
      <c r="AG103" s="28"/>
      <c r="AH103" s="28">
        <v>25</v>
      </c>
      <c r="AI103" s="28">
        <v>7</v>
      </c>
      <c r="AJ103" s="28">
        <v>7</v>
      </c>
      <c r="AK103" s="28">
        <v>6</v>
      </c>
      <c r="AL103" s="28">
        <v>5</v>
      </c>
      <c r="AM103" s="28">
        <v>25</v>
      </c>
      <c r="AN103" s="28">
        <v>25</v>
      </c>
      <c r="AO103" s="28"/>
      <c r="AP103" s="28"/>
      <c r="AQ103" s="28"/>
      <c r="AR103" s="28"/>
      <c r="AS103" s="28"/>
      <c r="AT103" s="28"/>
      <c r="AU103" s="28"/>
      <c r="AV103" s="28"/>
      <c r="AW103" s="28"/>
      <c r="AX103" s="28"/>
      <c r="AY103" s="28"/>
      <c r="AZ103" s="28"/>
      <c r="BA103" s="121"/>
      <c r="BB103" s="121"/>
      <c r="BC103" s="121"/>
      <c r="BD103" s="121"/>
      <c r="BE103" s="121"/>
      <c r="BF103" s="121"/>
      <c r="BG103" s="121"/>
      <c r="BH103" s="121"/>
      <c r="BI103" s="131">
        <v>0</v>
      </c>
      <c r="BJ103" s="131">
        <v>0</v>
      </c>
      <c r="BK103" s="131">
        <v>0</v>
      </c>
      <c r="BL103" s="131">
        <v>0</v>
      </c>
      <c r="BM103" s="131">
        <v>580000</v>
      </c>
      <c r="BN103" s="131">
        <v>580000</v>
      </c>
      <c r="BO103" s="131">
        <v>0</v>
      </c>
      <c r="BP103" s="131">
        <v>0</v>
      </c>
      <c r="BQ103" s="131">
        <v>0</v>
      </c>
      <c r="BR103" s="131">
        <v>0</v>
      </c>
      <c r="BS103" s="131">
        <v>0</v>
      </c>
      <c r="BT103" s="131">
        <v>0</v>
      </c>
      <c r="BU103" s="131">
        <v>0</v>
      </c>
      <c r="BV103" s="131">
        <v>0</v>
      </c>
      <c r="BW103" s="131">
        <v>0</v>
      </c>
      <c r="BX103" s="131">
        <v>0</v>
      </c>
      <c r="BY103" s="131">
        <f t="shared" si="2"/>
        <v>580000</v>
      </c>
      <c r="BZ103" s="131">
        <f t="shared" si="2"/>
        <v>580000</v>
      </c>
      <c r="CA103" s="131">
        <v>4100000</v>
      </c>
      <c r="CB103" s="131">
        <v>0</v>
      </c>
      <c r="CC103" s="131">
        <v>0</v>
      </c>
      <c r="CD103" s="131">
        <v>0</v>
      </c>
      <c r="CE103" s="131">
        <v>0</v>
      </c>
      <c r="CF103" s="131">
        <v>0</v>
      </c>
      <c r="CG103" s="131">
        <v>0</v>
      </c>
      <c r="CH103" s="131">
        <v>0</v>
      </c>
      <c r="CI103" s="131">
        <v>0</v>
      </c>
      <c r="CJ103" s="131">
        <v>0</v>
      </c>
      <c r="CK103" s="131">
        <v>0</v>
      </c>
      <c r="CL103" s="131">
        <v>0</v>
      </c>
      <c r="CM103" s="131">
        <v>0</v>
      </c>
      <c r="CN103" s="131">
        <v>0</v>
      </c>
      <c r="CO103" s="131">
        <v>0</v>
      </c>
      <c r="CP103" s="131">
        <v>0</v>
      </c>
      <c r="CQ103" s="131">
        <f t="shared" si="3"/>
        <v>4100000</v>
      </c>
      <c r="CR103" s="131">
        <f t="shared" si="3"/>
        <v>0</v>
      </c>
      <c r="CS103" s="121"/>
      <c r="CT103" s="121"/>
      <c r="CU103" s="121"/>
      <c r="CV103" s="121"/>
      <c r="CW103" s="121"/>
      <c r="CX103" s="121"/>
      <c r="CY103" s="121"/>
      <c r="CZ103" s="121"/>
      <c r="DA103" s="121"/>
      <c r="DB103" s="121"/>
      <c r="DC103" s="121"/>
      <c r="DD103" s="121"/>
      <c r="DE103" s="121"/>
      <c r="DF103" s="121"/>
      <c r="DG103" s="28"/>
      <c r="DH103" s="28"/>
      <c r="DI103" s="28"/>
      <c r="DJ103" s="28"/>
      <c r="DK103" s="28"/>
      <c r="DL103" s="28"/>
      <c r="DM103" s="28"/>
      <c r="DN103" s="28"/>
    </row>
    <row r="104" spans="1:118" s="30" customFormat="1" ht="36">
      <c r="A104" s="391"/>
      <c r="B104" s="391"/>
      <c r="C104" s="391"/>
      <c r="D104" s="391"/>
      <c r="E104" s="391"/>
      <c r="F104" s="391"/>
      <c r="G104" s="391"/>
      <c r="H104" s="391"/>
      <c r="I104" s="391"/>
      <c r="J104" s="391"/>
      <c r="K104" s="391"/>
      <c r="L104" s="391"/>
      <c r="M104" s="391"/>
      <c r="N104" s="391"/>
      <c r="O104" s="391"/>
      <c r="P104" s="391"/>
      <c r="Q104" s="391"/>
      <c r="R104" s="391"/>
      <c r="S104" s="391"/>
      <c r="T104" s="391"/>
      <c r="U104" s="391"/>
      <c r="V104" s="391"/>
      <c r="W104" s="28" t="s">
        <v>816</v>
      </c>
      <c r="X104" s="28" t="s">
        <v>817</v>
      </c>
      <c r="Y104" s="28"/>
      <c r="Z104" s="28"/>
      <c r="AA104" s="28">
        <v>100</v>
      </c>
      <c r="AB104" s="28"/>
      <c r="AC104" s="28"/>
      <c r="AD104" s="28"/>
      <c r="AE104" s="28"/>
      <c r="AF104" s="28"/>
      <c r="AG104" s="28"/>
      <c r="AH104" s="28">
        <v>25</v>
      </c>
      <c r="AI104" s="28">
        <v>7</v>
      </c>
      <c r="AJ104" s="28">
        <v>7</v>
      </c>
      <c r="AK104" s="28">
        <v>6</v>
      </c>
      <c r="AL104" s="28">
        <v>5</v>
      </c>
      <c r="AM104" s="28">
        <v>25</v>
      </c>
      <c r="AN104" s="28">
        <v>25</v>
      </c>
      <c r="AO104" s="28"/>
      <c r="AP104" s="28"/>
      <c r="AQ104" s="28"/>
      <c r="AR104" s="28"/>
      <c r="AS104" s="28"/>
      <c r="AT104" s="28"/>
      <c r="AU104" s="28"/>
      <c r="AV104" s="28"/>
      <c r="AW104" s="28"/>
      <c r="AX104" s="28"/>
      <c r="AY104" s="28"/>
      <c r="AZ104" s="28"/>
      <c r="BA104" s="121"/>
      <c r="BB104" s="121"/>
      <c r="BC104" s="121"/>
      <c r="BD104" s="121"/>
      <c r="BE104" s="121"/>
      <c r="BF104" s="121"/>
      <c r="BG104" s="121"/>
      <c r="BH104" s="121"/>
      <c r="BI104" s="131">
        <v>0</v>
      </c>
      <c r="BJ104" s="131">
        <v>0</v>
      </c>
      <c r="BK104" s="131">
        <v>0</v>
      </c>
      <c r="BL104" s="131">
        <v>0</v>
      </c>
      <c r="BM104" s="131">
        <v>850000</v>
      </c>
      <c r="BN104" s="131">
        <v>850000</v>
      </c>
      <c r="BO104" s="131">
        <v>0</v>
      </c>
      <c r="BP104" s="131">
        <v>0</v>
      </c>
      <c r="BQ104" s="131">
        <v>0</v>
      </c>
      <c r="BR104" s="131">
        <v>0</v>
      </c>
      <c r="BS104" s="131">
        <v>0</v>
      </c>
      <c r="BT104" s="131">
        <v>0</v>
      </c>
      <c r="BU104" s="131">
        <v>0</v>
      </c>
      <c r="BV104" s="131">
        <v>0</v>
      </c>
      <c r="BW104" s="131">
        <v>0</v>
      </c>
      <c r="BX104" s="131">
        <v>0</v>
      </c>
      <c r="BY104" s="131">
        <f t="shared" si="2"/>
        <v>850000</v>
      </c>
      <c r="BZ104" s="131">
        <f t="shared" si="2"/>
        <v>850000</v>
      </c>
      <c r="CA104" s="131">
        <v>3700000</v>
      </c>
      <c r="CB104" s="131">
        <v>0</v>
      </c>
      <c r="CC104" s="131">
        <v>0</v>
      </c>
      <c r="CD104" s="131">
        <v>0</v>
      </c>
      <c r="CE104" s="131">
        <v>0</v>
      </c>
      <c r="CF104" s="131">
        <v>0</v>
      </c>
      <c r="CG104" s="131">
        <v>0</v>
      </c>
      <c r="CH104" s="131">
        <v>0</v>
      </c>
      <c r="CI104" s="131">
        <v>0</v>
      </c>
      <c r="CJ104" s="131">
        <v>0</v>
      </c>
      <c r="CK104" s="131">
        <v>0</v>
      </c>
      <c r="CL104" s="131">
        <v>0</v>
      </c>
      <c r="CM104" s="131">
        <v>0</v>
      </c>
      <c r="CN104" s="131">
        <v>0</v>
      </c>
      <c r="CO104" s="131">
        <v>0</v>
      </c>
      <c r="CP104" s="131">
        <v>0</v>
      </c>
      <c r="CQ104" s="131">
        <f t="shared" si="3"/>
        <v>3700000</v>
      </c>
      <c r="CR104" s="131">
        <f t="shared" si="3"/>
        <v>0</v>
      </c>
      <c r="CS104" s="121"/>
      <c r="CT104" s="121"/>
      <c r="CU104" s="121"/>
      <c r="CV104" s="121"/>
      <c r="CW104" s="121"/>
      <c r="CX104" s="121"/>
      <c r="CY104" s="121"/>
      <c r="CZ104" s="121"/>
      <c r="DA104" s="121"/>
      <c r="DB104" s="121"/>
      <c r="DC104" s="121"/>
      <c r="DD104" s="121"/>
      <c r="DE104" s="121"/>
      <c r="DF104" s="121"/>
      <c r="DG104" s="28"/>
      <c r="DH104" s="28"/>
      <c r="DI104" s="28"/>
      <c r="DJ104" s="28"/>
      <c r="DK104" s="28"/>
      <c r="DL104" s="28"/>
      <c r="DM104" s="28"/>
      <c r="DN104" s="28"/>
    </row>
    <row r="105" spans="1:118" s="30" customFormat="1" ht="12">
      <c r="A105" s="391"/>
      <c r="B105" s="391"/>
      <c r="C105" s="391"/>
      <c r="D105" s="391"/>
      <c r="E105" s="391"/>
      <c r="F105" s="391"/>
      <c r="G105" s="391"/>
      <c r="H105" s="391"/>
      <c r="I105" s="391"/>
      <c r="J105" s="391"/>
      <c r="K105" s="391"/>
      <c r="L105" s="391"/>
      <c r="M105" s="391"/>
      <c r="N105" s="391"/>
      <c r="O105" s="391"/>
      <c r="P105" s="391"/>
      <c r="Q105" s="391"/>
      <c r="R105" s="391"/>
      <c r="S105" s="391"/>
      <c r="T105" s="391"/>
      <c r="U105" s="391"/>
      <c r="V105" s="391"/>
      <c r="W105" s="28" t="s">
        <v>818</v>
      </c>
      <c r="X105" s="28" t="s">
        <v>819</v>
      </c>
      <c r="Y105" s="28"/>
      <c r="Z105" s="28"/>
      <c r="AA105" s="28">
        <v>100</v>
      </c>
      <c r="AB105" s="28"/>
      <c r="AC105" s="28"/>
      <c r="AD105" s="28"/>
      <c r="AE105" s="28"/>
      <c r="AF105" s="28"/>
      <c r="AG105" s="28"/>
      <c r="AH105" s="28">
        <v>25</v>
      </c>
      <c r="AI105" s="28">
        <v>0</v>
      </c>
      <c r="AJ105" s="28">
        <v>0</v>
      </c>
      <c r="AK105" s="28">
        <v>0</v>
      </c>
      <c r="AL105" s="28">
        <v>0</v>
      </c>
      <c r="AM105" s="28">
        <v>0</v>
      </c>
      <c r="AN105" s="28">
        <v>25</v>
      </c>
      <c r="AO105" s="28"/>
      <c r="AP105" s="28"/>
      <c r="AQ105" s="28"/>
      <c r="AR105" s="28"/>
      <c r="AS105" s="28"/>
      <c r="AT105" s="28"/>
      <c r="AU105" s="28"/>
      <c r="AV105" s="28"/>
      <c r="AW105" s="28"/>
      <c r="AX105" s="28"/>
      <c r="AY105" s="28"/>
      <c r="AZ105" s="28"/>
      <c r="BA105" s="121"/>
      <c r="BB105" s="121"/>
      <c r="BC105" s="121"/>
      <c r="BD105" s="121"/>
      <c r="BE105" s="121"/>
      <c r="BF105" s="121"/>
      <c r="BG105" s="121"/>
      <c r="BH105" s="121"/>
      <c r="BI105" s="131">
        <v>0</v>
      </c>
      <c r="BJ105" s="131">
        <v>0</v>
      </c>
      <c r="BK105" s="131">
        <v>0</v>
      </c>
      <c r="BL105" s="131">
        <v>0</v>
      </c>
      <c r="BM105" s="131">
        <v>0</v>
      </c>
      <c r="BN105" s="131">
        <v>0</v>
      </c>
      <c r="BO105" s="131">
        <v>0</v>
      </c>
      <c r="BP105" s="131">
        <v>0</v>
      </c>
      <c r="BQ105" s="131">
        <v>0</v>
      </c>
      <c r="BR105" s="131">
        <v>0</v>
      </c>
      <c r="BS105" s="131">
        <v>0</v>
      </c>
      <c r="BT105" s="131">
        <v>0</v>
      </c>
      <c r="BU105" s="131">
        <v>0</v>
      </c>
      <c r="BV105" s="131">
        <v>0</v>
      </c>
      <c r="BW105" s="131">
        <v>0</v>
      </c>
      <c r="BX105" s="131">
        <v>0</v>
      </c>
      <c r="BY105" s="131">
        <f t="shared" si="2"/>
        <v>0</v>
      </c>
      <c r="BZ105" s="131">
        <f t="shared" si="2"/>
        <v>0</v>
      </c>
      <c r="CA105" s="131">
        <v>1800000</v>
      </c>
      <c r="CB105" s="131">
        <v>0</v>
      </c>
      <c r="CC105" s="131">
        <v>0</v>
      </c>
      <c r="CD105" s="131">
        <v>0</v>
      </c>
      <c r="CE105" s="131">
        <v>0</v>
      </c>
      <c r="CF105" s="131">
        <v>0</v>
      </c>
      <c r="CG105" s="131">
        <v>0</v>
      </c>
      <c r="CH105" s="131">
        <v>0</v>
      </c>
      <c r="CI105" s="131">
        <v>0</v>
      </c>
      <c r="CJ105" s="131">
        <v>0</v>
      </c>
      <c r="CK105" s="131">
        <v>0</v>
      </c>
      <c r="CL105" s="131">
        <v>0</v>
      </c>
      <c r="CM105" s="131">
        <v>0</v>
      </c>
      <c r="CN105" s="131">
        <v>0</v>
      </c>
      <c r="CO105" s="131">
        <v>0</v>
      </c>
      <c r="CP105" s="131">
        <v>0</v>
      </c>
      <c r="CQ105" s="131">
        <f t="shared" si="3"/>
        <v>1800000</v>
      </c>
      <c r="CR105" s="131">
        <f t="shared" si="3"/>
        <v>0</v>
      </c>
      <c r="CS105" s="121"/>
      <c r="CT105" s="121"/>
      <c r="CU105" s="121"/>
      <c r="CV105" s="121"/>
      <c r="CW105" s="121"/>
      <c r="CX105" s="121"/>
      <c r="CY105" s="121"/>
      <c r="CZ105" s="121"/>
      <c r="DA105" s="121"/>
      <c r="DB105" s="121"/>
      <c r="DC105" s="121"/>
      <c r="DD105" s="121"/>
      <c r="DE105" s="121"/>
      <c r="DF105" s="121"/>
      <c r="DG105" s="28"/>
      <c r="DH105" s="28"/>
      <c r="DI105" s="28"/>
      <c r="DJ105" s="28"/>
      <c r="DK105" s="28"/>
      <c r="DL105" s="28"/>
      <c r="DM105" s="28"/>
      <c r="DN105" s="28"/>
    </row>
    <row r="106" spans="1:118" s="30" customFormat="1" ht="12">
      <c r="A106" s="391"/>
      <c r="B106" s="391"/>
      <c r="C106" s="391"/>
      <c r="D106" s="391"/>
      <c r="E106" s="391"/>
      <c r="F106" s="391"/>
      <c r="G106" s="391"/>
      <c r="H106" s="391"/>
      <c r="I106" s="391"/>
      <c r="J106" s="391"/>
      <c r="K106" s="391"/>
      <c r="L106" s="391"/>
      <c r="M106" s="391"/>
      <c r="N106" s="391"/>
      <c r="O106" s="391"/>
      <c r="P106" s="391"/>
      <c r="Q106" s="391"/>
      <c r="R106" s="391"/>
      <c r="S106" s="391"/>
      <c r="T106" s="391"/>
      <c r="U106" s="391"/>
      <c r="V106" s="391"/>
      <c r="W106" s="28" t="s">
        <v>820</v>
      </c>
      <c r="X106" s="28" t="s">
        <v>821</v>
      </c>
      <c r="Y106" s="28"/>
      <c r="Z106" s="28"/>
      <c r="AA106" s="28">
        <v>100</v>
      </c>
      <c r="AB106" s="28"/>
      <c r="AC106" s="28"/>
      <c r="AD106" s="28"/>
      <c r="AE106" s="28"/>
      <c r="AF106" s="28"/>
      <c r="AG106" s="28"/>
      <c r="AH106" s="28">
        <v>25</v>
      </c>
      <c r="AI106" s="28">
        <v>0</v>
      </c>
      <c r="AJ106" s="28">
        <v>0</v>
      </c>
      <c r="AK106" s="28">
        <v>0</v>
      </c>
      <c r="AL106" s="28">
        <v>0</v>
      </c>
      <c r="AM106" s="28">
        <v>0</v>
      </c>
      <c r="AN106" s="28">
        <v>25</v>
      </c>
      <c r="AO106" s="28"/>
      <c r="AP106" s="28"/>
      <c r="AQ106" s="28"/>
      <c r="AR106" s="28"/>
      <c r="AS106" s="28"/>
      <c r="AT106" s="28"/>
      <c r="AU106" s="28"/>
      <c r="AV106" s="28"/>
      <c r="AW106" s="28"/>
      <c r="AX106" s="28"/>
      <c r="AY106" s="28"/>
      <c r="AZ106" s="28"/>
      <c r="BA106" s="121"/>
      <c r="BB106" s="121"/>
      <c r="BC106" s="121"/>
      <c r="BD106" s="121"/>
      <c r="BE106" s="121"/>
      <c r="BF106" s="121"/>
      <c r="BG106" s="121"/>
      <c r="BH106" s="121"/>
      <c r="BI106" s="131">
        <v>0</v>
      </c>
      <c r="BJ106" s="131">
        <v>0</v>
      </c>
      <c r="BK106" s="131">
        <v>0</v>
      </c>
      <c r="BL106" s="131">
        <v>0</v>
      </c>
      <c r="BM106" s="131">
        <v>0</v>
      </c>
      <c r="BN106" s="131">
        <v>0</v>
      </c>
      <c r="BO106" s="131">
        <v>0</v>
      </c>
      <c r="BP106" s="131">
        <v>0</v>
      </c>
      <c r="BQ106" s="131">
        <v>0</v>
      </c>
      <c r="BR106" s="131">
        <v>0</v>
      </c>
      <c r="BS106" s="131">
        <v>0</v>
      </c>
      <c r="BT106" s="131">
        <v>0</v>
      </c>
      <c r="BU106" s="131">
        <v>0</v>
      </c>
      <c r="BV106" s="131">
        <v>0</v>
      </c>
      <c r="BW106" s="131">
        <v>0</v>
      </c>
      <c r="BX106" s="131">
        <v>0</v>
      </c>
      <c r="BY106" s="131">
        <f t="shared" si="2"/>
        <v>0</v>
      </c>
      <c r="BZ106" s="131">
        <f t="shared" si="2"/>
        <v>0</v>
      </c>
      <c r="CA106" s="131">
        <v>2400000</v>
      </c>
      <c r="CB106" s="131">
        <v>0</v>
      </c>
      <c r="CC106" s="131">
        <v>0</v>
      </c>
      <c r="CD106" s="131">
        <v>0</v>
      </c>
      <c r="CE106" s="131">
        <v>0</v>
      </c>
      <c r="CF106" s="131">
        <v>0</v>
      </c>
      <c r="CG106" s="131">
        <v>0</v>
      </c>
      <c r="CH106" s="131">
        <v>0</v>
      </c>
      <c r="CI106" s="131">
        <v>0</v>
      </c>
      <c r="CJ106" s="131">
        <v>0</v>
      </c>
      <c r="CK106" s="131">
        <v>0</v>
      </c>
      <c r="CL106" s="131">
        <v>0</v>
      </c>
      <c r="CM106" s="131">
        <v>0</v>
      </c>
      <c r="CN106" s="131">
        <v>0</v>
      </c>
      <c r="CO106" s="131">
        <v>0</v>
      </c>
      <c r="CP106" s="131">
        <v>0</v>
      </c>
      <c r="CQ106" s="131">
        <f t="shared" si="3"/>
        <v>2400000</v>
      </c>
      <c r="CR106" s="131">
        <f t="shared" si="3"/>
        <v>0</v>
      </c>
      <c r="CS106" s="121"/>
      <c r="CT106" s="121"/>
      <c r="CU106" s="121"/>
      <c r="CV106" s="121"/>
      <c r="CW106" s="121"/>
      <c r="CX106" s="121"/>
      <c r="CY106" s="121"/>
      <c r="CZ106" s="121"/>
      <c r="DA106" s="121"/>
      <c r="DB106" s="121"/>
      <c r="DC106" s="121"/>
      <c r="DD106" s="121"/>
      <c r="DE106" s="121"/>
      <c r="DF106" s="121"/>
      <c r="DG106" s="28"/>
      <c r="DH106" s="28"/>
      <c r="DI106" s="28"/>
      <c r="DJ106" s="28"/>
      <c r="DK106" s="28"/>
      <c r="DL106" s="28"/>
      <c r="DM106" s="28"/>
      <c r="DN106" s="28"/>
    </row>
    <row r="107" spans="1:118" s="30" customFormat="1" ht="48">
      <c r="A107" s="391"/>
      <c r="B107" s="391"/>
      <c r="C107" s="391"/>
      <c r="D107" s="391"/>
      <c r="E107" s="391"/>
      <c r="F107" s="391"/>
      <c r="G107" s="391"/>
      <c r="H107" s="391"/>
      <c r="I107" s="391"/>
      <c r="J107" s="391"/>
      <c r="K107" s="391"/>
      <c r="L107" s="391"/>
      <c r="M107" s="391"/>
      <c r="N107" s="391"/>
      <c r="O107" s="391"/>
      <c r="P107" s="391"/>
      <c r="Q107" s="391"/>
      <c r="R107" s="391"/>
      <c r="S107" s="391"/>
      <c r="T107" s="391"/>
      <c r="U107" s="391"/>
      <c r="V107" s="391"/>
      <c r="W107" s="28" t="s">
        <v>822</v>
      </c>
      <c r="X107" s="28" t="s">
        <v>823</v>
      </c>
      <c r="Y107" s="28"/>
      <c r="Z107" s="28"/>
      <c r="AA107" s="28">
        <v>100</v>
      </c>
      <c r="AB107" s="28"/>
      <c r="AC107" s="28"/>
      <c r="AD107" s="28"/>
      <c r="AE107" s="28"/>
      <c r="AF107" s="28"/>
      <c r="AG107" s="28"/>
      <c r="AH107" s="28">
        <v>25</v>
      </c>
      <c r="AI107" s="28">
        <v>0</v>
      </c>
      <c r="AJ107" s="28">
        <v>0</v>
      </c>
      <c r="AK107" s="28">
        <v>0</v>
      </c>
      <c r="AL107" s="28">
        <v>0</v>
      </c>
      <c r="AM107" s="28">
        <v>0</v>
      </c>
      <c r="AN107" s="28">
        <v>25</v>
      </c>
      <c r="AO107" s="28"/>
      <c r="AP107" s="28"/>
      <c r="AQ107" s="28"/>
      <c r="AR107" s="28"/>
      <c r="AS107" s="28"/>
      <c r="AT107" s="28"/>
      <c r="AU107" s="28"/>
      <c r="AV107" s="28"/>
      <c r="AW107" s="28"/>
      <c r="AX107" s="28"/>
      <c r="AY107" s="28"/>
      <c r="AZ107" s="28"/>
      <c r="BA107" s="121"/>
      <c r="BB107" s="121"/>
      <c r="BC107" s="121"/>
      <c r="BD107" s="121"/>
      <c r="BE107" s="121"/>
      <c r="BF107" s="121"/>
      <c r="BG107" s="121"/>
      <c r="BH107" s="121"/>
      <c r="BI107" s="131">
        <v>0</v>
      </c>
      <c r="BJ107" s="131">
        <v>0</v>
      </c>
      <c r="BK107" s="131">
        <v>0</v>
      </c>
      <c r="BL107" s="131">
        <v>0</v>
      </c>
      <c r="BM107" s="131">
        <v>0</v>
      </c>
      <c r="BN107" s="131">
        <v>0</v>
      </c>
      <c r="BO107" s="131">
        <v>0</v>
      </c>
      <c r="BP107" s="131">
        <v>0</v>
      </c>
      <c r="BQ107" s="131">
        <v>0</v>
      </c>
      <c r="BR107" s="131">
        <v>0</v>
      </c>
      <c r="BS107" s="131">
        <v>0</v>
      </c>
      <c r="BT107" s="131">
        <v>0</v>
      </c>
      <c r="BU107" s="131">
        <v>0</v>
      </c>
      <c r="BV107" s="131">
        <v>0</v>
      </c>
      <c r="BW107" s="131">
        <v>0</v>
      </c>
      <c r="BX107" s="131">
        <v>0</v>
      </c>
      <c r="BY107" s="131">
        <f t="shared" si="2"/>
        <v>0</v>
      </c>
      <c r="BZ107" s="131">
        <f t="shared" si="2"/>
        <v>0</v>
      </c>
      <c r="CA107" s="131">
        <v>3000000</v>
      </c>
      <c r="CB107" s="131">
        <v>0</v>
      </c>
      <c r="CC107" s="131">
        <v>0</v>
      </c>
      <c r="CD107" s="131">
        <v>0</v>
      </c>
      <c r="CE107" s="131">
        <v>0</v>
      </c>
      <c r="CF107" s="131">
        <v>0</v>
      </c>
      <c r="CG107" s="131">
        <v>0</v>
      </c>
      <c r="CH107" s="131">
        <v>0</v>
      </c>
      <c r="CI107" s="131">
        <v>0</v>
      </c>
      <c r="CJ107" s="131">
        <v>0</v>
      </c>
      <c r="CK107" s="131">
        <v>0</v>
      </c>
      <c r="CL107" s="131">
        <v>0</v>
      </c>
      <c r="CM107" s="131">
        <v>0</v>
      </c>
      <c r="CN107" s="131">
        <v>0</v>
      </c>
      <c r="CO107" s="131">
        <v>0</v>
      </c>
      <c r="CP107" s="131">
        <v>0</v>
      </c>
      <c r="CQ107" s="131">
        <f t="shared" si="3"/>
        <v>3000000</v>
      </c>
      <c r="CR107" s="131">
        <f t="shared" si="3"/>
        <v>0</v>
      </c>
      <c r="CS107" s="121"/>
      <c r="CT107" s="121"/>
      <c r="CU107" s="121"/>
      <c r="CV107" s="121"/>
      <c r="CW107" s="121"/>
      <c r="CX107" s="121"/>
      <c r="CY107" s="121"/>
      <c r="CZ107" s="121"/>
      <c r="DA107" s="121"/>
      <c r="DB107" s="121"/>
      <c r="DC107" s="121"/>
      <c r="DD107" s="121"/>
      <c r="DE107" s="121"/>
      <c r="DF107" s="121"/>
      <c r="DG107" s="28"/>
      <c r="DH107" s="28"/>
      <c r="DI107" s="28"/>
      <c r="DJ107" s="28"/>
      <c r="DK107" s="28"/>
      <c r="DL107" s="28"/>
      <c r="DM107" s="28"/>
      <c r="DN107" s="28"/>
    </row>
    <row r="108" spans="1:118" s="30" customFormat="1" ht="24">
      <c r="A108" s="391"/>
      <c r="B108" s="391"/>
      <c r="C108" s="391"/>
      <c r="D108" s="391"/>
      <c r="E108" s="391"/>
      <c r="F108" s="391"/>
      <c r="G108" s="391"/>
      <c r="H108" s="391"/>
      <c r="I108" s="391"/>
      <c r="J108" s="391"/>
      <c r="K108" s="391"/>
      <c r="L108" s="391"/>
      <c r="M108" s="391"/>
      <c r="N108" s="391"/>
      <c r="O108" s="391"/>
      <c r="P108" s="391"/>
      <c r="Q108" s="391"/>
      <c r="R108" s="391"/>
      <c r="S108" s="391"/>
      <c r="T108" s="391"/>
      <c r="U108" s="391"/>
      <c r="V108" s="391"/>
      <c r="W108" s="28" t="s">
        <v>824</v>
      </c>
      <c r="X108" s="28" t="s">
        <v>825</v>
      </c>
      <c r="Y108" s="28"/>
      <c r="Z108" s="28"/>
      <c r="AA108" s="28">
        <v>100</v>
      </c>
      <c r="AB108" s="28"/>
      <c r="AC108" s="28"/>
      <c r="AD108" s="28"/>
      <c r="AE108" s="28"/>
      <c r="AF108" s="28"/>
      <c r="AG108" s="28"/>
      <c r="AH108" s="28">
        <v>25</v>
      </c>
      <c r="AI108" s="28">
        <v>5</v>
      </c>
      <c r="AJ108" s="28">
        <v>5</v>
      </c>
      <c r="AK108" s="28">
        <v>5</v>
      </c>
      <c r="AL108" s="28">
        <v>5</v>
      </c>
      <c r="AM108" s="28">
        <v>20</v>
      </c>
      <c r="AN108" s="28">
        <v>25</v>
      </c>
      <c r="AO108" s="28"/>
      <c r="AP108" s="28"/>
      <c r="AQ108" s="28"/>
      <c r="AR108" s="28"/>
      <c r="AS108" s="28"/>
      <c r="AT108" s="28"/>
      <c r="AU108" s="28"/>
      <c r="AV108" s="28"/>
      <c r="AW108" s="28"/>
      <c r="AX108" s="28"/>
      <c r="AY108" s="28"/>
      <c r="AZ108" s="28"/>
      <c r="BA108" s="121"/>
      <c r="BB108" s="121"/>
      <c r="BC108" s="121"/>
      <c r="BD108" s="121"/>
      <c r="BE108" s="121"/>
      <c r="BF108" s="121"/>
      <c r="BG108" s="121"/>
      <c r="BH108" s="121"/>
      <c r="BI108" s="131">
        <v>0</v>
      </c>
      <c r="BJ108" s="131">
        <v>0</v>
      </c>
      <c r="BK108" s="131">
        <v>0</v>
      </c>
      <c r="BL108" s="131">
        <v>0</v>
      </c>
      <c r="BM108" s="131">
        <v>0</v>
      </c>
      <c r="BN108" s="131">
        <v>0</v>
      </c>
      <c r="BO108" s="131">
        <v>0</v>
      </c>
      <c r="BP108" s="131">
        <v>7950000</v>
      </c>
      <c r="BQ108" s="131">
        <v>7950000</v>
      </c>
      <c r="BR108" s="131">
        <v>0</v>
      </c>
      <c r="BS108" s="131">
        <v>0</v>
      </c>
      <c r="BT108" s="131">
        <v>0</v>
      </c>
      <c r="BU108" s="131">
        <v>0</v>
      </c>
      <c r="BV108" s="131">
        <v>0</v>
      </c>
      <c r="BW108" s="131">
        <v>0</v>
      </c>
      <c r="BX108" s="131">
        <v>0</v>
      </c>
      <c r="BY108" s="131">
        <f t="shared" si="2"/>
        <v>7950000</v>
      </c>
      <c r="BZ108" s="131">
        <f t="shared" si="2"/>
        <v>7950000</v>
      </c>
      <c r="CA108" s="131">
        <v>1100000</v>
      </c>
      <c r="CB108" s="131">
        <v>0</v>
      </c>
      <c r="CC108" s="131">
        <v>0</v>
      </c>
      <c r="CD108" s="131">
        <v>0</v>
      </c>
      <c r="CE108" s="131">
        <v>0</v>
      </c>
      <c r="CF108" s="131">
        <v>0</v>
      </c>
      <c r="CG108" s="131">
        <v>0</v>
      </c>
      <c r="CH108" s="131">
        <v>0</v>
      </c>
      <c r="CI108" s="131">
        <v>0</v>
      </c>
      <c r="CJ108" s="131">
        <v>0</v>
      </c>
      <c r="CK108" s="131">
        <v>0</v>
      </c>
      <c r="CL108" s="131">
        <v>0</v>
      </c>
      <c r="CM108" s="131">
        <v>0</v>
      </c>
      <c r="CN108" s="131">
        <v>0</v>
      </c>
      <c r="CO108" s="131">
        <v>0</v>
      </c>
      <c r="CP108" s="131">
        <v>0</v>
      </c>
      <c r="CQ108" s="131">
        <f t="shared" si="3"/>
        <v>1100000</v>
      </c>
      <c r="CR108" s="131">
        <f t="shared" si="3"/>
        <v>0</v>
      </c>
      <c r="CS108" s="121"/>
      <c r="CT108" s="121"/>
      <c r="CU108" s="121"/>
      <c r="CV108" s="121"/>
      <c r="CW108" s="121"/>
      <c r="CX108" s="121"/>
      <c r="CY108" s="121"/>
      <c r="CZ108" s="121"/>
      <c r="DA108" s="121"/>
      <c r="DB108" s="121"/>
      <c r="DC108" s="121"/>
      <c r="DD108" s="121"/>
      <c r="DE108" s="121"/>
      <c r="DF108" s="121"/>
      <c r="DG108" s="28"/>
      <c r="DH108" s="28"/>
      <c r="DI108" s="28"/>
      <c r="DJ108" s="28"/>
      <c r="DK108" s="28"/>
      <c r="DL108" s="28"/>
      <c r="DM108" s="28"/>
      <c r="DN108" s="28"/>
    </row>
    <row r="109" spans="1:118" s="30" customFormat="1" ht="36">
      <c r="A109" s="391" t="s">
        <v>826</v>
      </c>
      <c r="B109" s="391" t="s">
        <v>827</v>
      </c>
      <c r="C109" s="391"/>
      <c r="D109" s="392">
        <v>0</v>
      </c>
      <c r="E109" s="391" t="s">
        <v>826</v>
      </c>
      <c r="F109" s="391"/>
      <c r="G109" s="391"/>
      <c r="H109" s="391"/>
      <c r="I109" s="391"/>
      <c r="J109" s="391"/>
      <c r="K109" s="391"/>
      <c r="L109" s="391"/>
      <c r="M109" s="391"/>
      <c r="N109" s="391"/>
      <c r="O109" s="391"/>
      <c r="P109" s="391"/>
      <c r="Q109" s="391"/>
      <c r="R109" s="391"/>
      <c r="S109" s="391"/>
      <c r="T109" s="391"/>
      <c r="U109" s="391"/>
      <c r="V109" s="28" t="s">
        <v>828</v>
      </c>
      <c r="W109" s="28" t="s">
        <v>829</v>
      </c>
      <c r="X109" s="28" t="s">
        <v>830</v>
      </c>
      <c r="Y109" s="28"/>
      <c r="Z109" s="28" t="s">
        <v>831</v>
      </c>
      <c r="AA109" s="28">
        <v>1</v>
      </c>
      <c r="AB109" s="28"/>
      <c r="AC109" s="28"/>
      <c r="AD109" s="28"/>
      <c r="AE109" s="28"/>
      <c r="AF109" s="28"/>
      <c r="AG109" s="28"/>
      <c r="AH109" s="28">
        <v>25</v>
      </c>
      <c r="AI109" s="28">
        <v>5</v>
      </c>
      <c r="AJ109" s="28">
        <v>5</v>
      </c>
      <c r="AK109" s="28">
        <v>5</v>
      </c>
      <c r="AL109" s="28">
        <v>0</v>
      </c>
      <c r="AM109" s="28">
        <v>15</v>
      </c>
      <c r="AN109" s="28">
        <v>25</v>
      </c>
      <c r="AO109" s="28"/>
      <c r="AP109" s="28"/>
      <c r="AQ109" s="28"/>
      <c r="AR109" s="28"/>
      <c r="AS109" s="28"/>
      <c r="AT109" s="28"/>
      <c r="AU109" s="28"/>
      <c r="AV109" s="28"/>
      <c r="AW109" s="28"/>
      <c r="AX109" s="28"/>
      <c r="AY109" s="28"/>
      <c r="AZ109" s="28"/>
      <c r="BA109" s="121"/>
      <c r="BB109" s="121"/>
      <c r="BC109" s="121"/>
      <c r="BD109" s="121"/>
      <c r="BE109" s="121"/>
      <c r="BF109" s="121"/>
      <c r="BG109" s="121"/>
      <c r="BH109" s="121"/>
      <c r="BI109" s="131">
        <v>6480000</v>
      </c>
      <c r="BJ109" s="131">
        <v>6480000</v>
      </c>
      <c r="BK109" s="131">
        <v>0</v>
      </c>
      <c r="BL109" s="131">
        <v>0</v>
      </c>
      <c r="BM109" s="131">
        <v>0</v>
      </c>
      <c r="BN109" s="131">
        <v>0</v>
      </c>
      <c r="BO109" s="131">
        <v>0</v>
      </c>
      <c r="BP109" s="131">
        <v>0</v>
      </c>
      <c r="BQ109" s="131">
        <v>0</v>
      </c>
      <c r="BR109" s="131">
        <v>0</v>
      </c>
      <c r="BS109" s="131">
        <v>0</v>
      </c>
      <c r="BT109" s="131">
        <v>0</v>
      </c>
      <c r="BU109" s="131">
        <v>0</v>
      </c>
      <c r="BV109" s="131">
        <v>0</v>
      </c>
      <c r="BW109" s="131">
        <v>0</v>
      </c>
      <c r="BX109" s="131">
        <v>0</v>
      </c>
      <c r="BY109" s="131">
        <f t="shared" si="2"/>
        <v>6480000</v>
      </c>
      <c r="BZ109" s="131">
        <f t="shared" si="2"/>
        <v>6480000</v>
      </c>
      <c r="CA109" s="131">
        <v>3600000</v>
      </c>
      <c r="CB109" s="131">
        <v>0</v>
      </c>
      <c r="CC109" s="131">
        <v>0</v>
      </c>
      <c r="CD109" s="131">
        <v>0</v>
      </c>
      <c r="CE109" s="131">
        <v>0</v>
      </c>
      <c r="CF109" s="131">
        <v>0</v>
      </c>
      <c r="CG109" s="131">
        <v>0</v>
      </c>
      <c r="CH109" s="131">
        <v>0</v>
      </c>
      <c r="CI109" s="131">
        <v>0</v>
      </c>
      <c r="CJ109" s="131">
        <v>0</v>
      </c>
      <c r="CK109" s="131">
        <v>0</v>
      </c>
      <c r="CL109" s="131">
        <v>0</v>
      </c>
      <c r="CM109" s="131">
        <v>0</v>
      </c>
      <c r="CN109" s="131">
        <v>0</v>
      </c>
      <c r="CO109" s="131">
        <v>0</v>
      </c>
      <c r="CP109" s="131">
        <v>0</v>
      </c>
      <c r="CQ109" s="131">
        <f t="shared" si="3"/>
        <v>3600000</v>
      </c>
      <c r="CR109" s="131">
        <f t="shared" si="3"/>
        <v>0</v>
      </c>
      <c r="CS109" s="121"/>
      <c r="CT109" s="121"/>
      <c r="CU109" s="121"/>
      <c r="CV109" s="121"/>
      <c r="CW109" s="121"/>
      <c r="CX109" s="121"/>
      <c r="CY109" s="121"/>
      <c r="CZ109" s="121"/>
      <c r="DA109" s="121"/>
      <c r="DB109" s="121"/>
      <c r="DC109" s="121"/>
      <c r="DD109" s="121"/>
      <c r="DE109" s="121"/>
      <c r="DF109" s="121"/>
      <c r="DG109" s="28"/>
      <c r="DH109" s="28"/>
      <c r="DI109" s="28"/>
      <c r="DJ109" s="28"/>
      <c r="DK109" s="28"/>
      <c r="DL109" s="28"/>
      <c r="DM109" s="28"/>
      <c r="DN109" s="28"/>
    </row>
    <row r="110" spans="1:118" s="30" customFormat="1" ht="48">
      <c r="A110" s="391"/>
      <c r="B110" s="391"/>
      <c r="C110" s="391"/>
      <c r="D110" s="392"/>
      <c r="E110" s="391"/>
      <c r="F110" s="391"/>
      <c r="G110" s="391"/>
      <c r="H110" s="391"/>
      <c r="I110" s="391"/>
      <c r="J110" s="391"/>
      <c r="K110" s="391"/>
      <c r="L110" s="391"/>
      <c r="M110" s="391"/>
      <c r="N110" s="391"/>
      <c r="O110" s="391"/>
      <c r="P110" s="391"/>
      <c r="Q110" s="391"/>
      <c r="R110" s="391"/>
      <c r="S110" s="391"/>
      <c r="T110" s="391"/>
      <c r="U110" s="391"/>
      <c r="V110" s="28" t="s">
        <v>828</v>
      </c>
      <c r="W110" s="28" t="s">
        <v>832</v>
      </c>
      <c r="X110" s="28" t="s">
        <v>833</v>
      </c>
      <c r="Y110" s="28"/>
      <c r="Z110" s="28">
        <v>0</v>
      </c>
      <c r="AA110" s="28">
        <v>30</v>
      </c>
      <c r="AB110" s="28"/>
      <c r="AC110" s="28"/>
      <c r="AD110" s="28"/>
      <c r="AE110" s="28"/>
      <c r="AF110" s="28"/>
      <c r="AG110" s="28"/>
      <c r="AH110" s="28">
        <v>25</v>
      </c>
      <c r="AI110" s="28">
        <v>0</v>
      </c>
      <c r="AJ110" s="28">
        <v>0</v>
      </c>
      <c r="AK110" s="28">
        <v>0</v>
      </c>
      <c r="AL110" s="28">
        <v>0</v>
      </c>
      <c r="AM110" s="28">
        <v>0</v>
      </c>
      <c r="AN110" s="28">
        <v>25</v>
      </c>
      <c r="AO110" s="28"/>
      <c r="AP110" s="28"/>
      <c r="AQ110" s="28"/>
      <c r="AR110" s="28"/>
      <c r="AS110" s="28"/>
      <c r="AT110" s="28"/>
      <c r="AU110" s="28"/>
      <c r="AV110" s="28"/>
      <c r="AW110" s="28"/>
      <c r="AX110" s="28"/>
      <c r="AY110" s="28"/>
      <c r="AZ110" s="28"/>
      <c r="BA110" s="121"/>
      <c r="BB110" s="121"/>
      <c r="BC110" s="121"/>
      <c r="BD110" s="121"/>
      <c r="BE110" s="121"/>
      <c r="BF110" s="121"/>
      <c r="BG110" s="121"/>
      <c r="BH110" s="121"/>
      <c r="BI110" s="131">
        <v>0</v>
      </c>
      <c r="BJ110" s="131">
        <v>0</v>
      </c>
      <c r="BK110" s="131">
        <v>0</v>
      </c>
      <c r="BL110" s="131">
        <v>0</v>
      </c>
      <c r="BM110" s="131">
        <v>0</v>
      </c>
      <c r="BN110" s="131">
        <v>0</v>
      </c>
      <c r="BO110" s="131">
        <v>0</v>
      </c>
      <c r="BP110" s="131">
        <v>0</v>
      </c>
      <c r="BQ110" s="131">
        <v>0</v>
      </c>
      <c r="BR110" s="131">
        <v>0</v>
      </c>
      <c r="BS110" s="131">
        <v>0</v>
      </c>
      <c r="BT110" s="131">
        <v>0</v>
      </c>
      <c r="BU110" s="131">
        <v>0</v>
      </c>
      <c r="BV110" s="131">
        <v>0</v>
      </c>
      <c r="BW110" s="131">
        <v>0</v>
      </c>
      <c r="BX110" s="131">
        <v>0</v>
      </c>
      <c r="BY110" s="131">
        <f t="shared" si="2"/>
        <v>0</v>
      </c>
      <c r="BZ110" s="131">
        <f t="shared" si="2"/>
        <v>0</v>
      </c>
      <c r="CA110" s="131">
        <v>6700000</v>
      </c>
      <c r="CB110" s="131">
        <v>0</v>
      </c>
      <c r="CC110" s="131">
        <v>0</v>
      </c>
      <c r="CD110" s="131">
        <v>0</v>
      </c>
      <c r="CE110" s="131">
        <v>0</v>
      </c>
      <c r="CF110" s="131">
        <v>0</v>
      </c>
      <c r="CG110" s="131">
        <v>0</v>
      </c>
      <c r="CH110" s="131">
        <v>0</v>
      </c>
      <c r="CI110" s="131">
        <v>0</v>
      </c>
      <c r="CJ110" s="131">
        <v>0</v>
      </c>
      <c r="CK110" s="131">
        <v>0</v>
      </c>
      <c r="CL110" s="131">
        <v>0</v>
      </c>
      <c r="CM110" s="131">
        <v>0</v>
      </c>
      <c r="CN110" s="131">
        <v>0</v>
      </c>
      <c r="CO110" s="131">
        <v>0</v>
      </c>
      <c r="CP110" s="131">
        <v>0</v>
      </c>
      <c r="CQ110" s="131">
        <f t="shared" si="3"/>
        <v>6700000</v>
      </c>
      <c r="CR110" s="131">
        <f t="shared" si="3"/>
        <v>0</v>
      </c>
      <c r="CS110" s="121"/>
      <c r="CT110" s="121"/>
      <c r="CU110" s="121"/>
      <c r="CV110" s="121"/>
      <c r="CW110" s="121"/>
      <c r="CX110" s="121"/>
      <c r="CY110" s="121"/>
      <c r="CZ110" s="121"/>
      <c r="DA110" s="121"/>
      <c r="DB110" s="121"/>
      <c r="DC110" s="121"/>
      <c r="DD110" s="121"/>
      <c r="DE110" s="121"/>
      <c r="DF110" s="121"/>
      <c r="DG110" s="28"/>
      <c r="DH110" s="28"/>
      <c r="DI110" s="28"/>
      <c r="DJ110" s="28"/>
      <c r="DK110" s="28"/>
      <c r="DL110" s="28"/>
      <c r="DM110" s="28"/>
      <c r="DN110" s="28"/>
    </row>
    <row r="111" spans="1:118" s="30" customFormat="1" ht="24">
      <c r="A111" s="391"/>
      <c r="B111" s="391"/>
      <c r="C111" s="391"/>
      <c r="D111" s="392"/>
      <c r="E111" s="391"/>
      <c r="F111" s="391"/>
      <c r="G111" s="391"/>
      <c r="H111" s="391"/>
      <c r="I111" s="391"/>
      <c r="J111" s="391"/>
      <c r="K111" s="391"/>
      <c r="L111" s="391"/>
      <c r="M111" s="391"/>
      <c r="N111" s="391"/>
      <c r="O111" s="391"/>
      <c r="P111" s="391"/>
      <c r="Q111" s="391"/>
      <c r="R111" s="391"/>
      <c r="S111" s="391"/>
      <c r="T111" s="391"/>
      <c r="U111" s="391"/>
      <c r="V111" s="28" t="s">
        <v>828</v>
      </c>
      <c r="W111" s="28" t="s">
        <v>834</v>
      </c>
      <c r="X111" s="28" t="s">
        <v>835</v>
      </c>
      <c r="Y111" s="28"/>
      <c r="Z111" s="28" t="s">
        <v>836</v>
      </c>
      <c r="AA111" s="28">
        <v>30</v>
      </c>
      <c r="AB111" s="28"/>
      <c r="AC111" s="28"/>
      <c r="AD111" s="28"/>
      <c r="AE111" s="28"/>
      <c r="AF111" s="28"/>
      <c r="AG111" s="28"/>
      <c r="AH111" s="28">
        <v>25</v>
      </c>
      <c r="AI111" s="28">
        <v>3</v>
      </c>
      <c r="AJ111" s="28">
        <v>4</v>
      </c>
      <c r="AK111" s="28">
        <v>2</v>
      </c>
      <c r="AL111" s="28">
        <v>3.5</v>
      </c>
      <c r="AM111" s="28">
        <v>12.5</v>
      </c>
      <c r="AN111" s="28">
        <v>25</v>
      </c>
      <c r="AO111" s="28"/>
      <c r="AP111" s="28"/>
      <c r="AQ111" s="28"/>
      <c r="AR111" s="28"/>
      <c r="AS111" s="28"/>
      <c r="AT111" s="28"/>
      <c r="AU111" s="28"/>
      <c r="AV111" s="28"/>
      <c r="AW111" s="28"/>
      <c r="AX111" s="28"/>
      <c r="AY111" s="28"/>
      <c r="AZ111" s="28"/>
      <c r="BA111" s="121"/>
      <c r="BB111" s="121"/>
      <c r="BC111" s="121"/>
      <c r="BD111" s="121"/>
      <c r="BE111" s="121"/>
      <c r="BF111" s="121"/>
      <c r="BG111" s="121"/>
      <c r="BH111" s="121"/>
      <c r="BI111" s="131">
        <v>5100000</v>
      </c>
      <c r="BJ111" s="131">
        <v>5100000</v>
      </c>
      <c r="BK111" s="131">
        <v>0</v>
      </c>
      <c r="BL111" s="131">
        <v>0</v>
      </c>
      <c r="BM111" s="131">
        <v>0</v>
      </c>
      <c r="BN111" s="131">
        <v>0</v>
      </c>
      <c r="BO111" s="131">
        <v>0</v>
      </c>
      <c r="BP111" s="131">
        <v>0</v>
      </c>
      <c r="BQ111" s="131">
        <v>0</v>
      </c>
      <c r="BR111" s="131">
        <v>0</v>
      </c>
      <c r="BS111" s="131">
        <v>0</v>
      </c>
      <c r="BT111" s="131">
        <v>0</v>
      </c>
      <c r="BU111" s="131">
        <v>0</v>
      </c>
      <c r="BV111" s="131">
        <v>0</v>
      </c>
      <c r="BW111" s="131">
        <v>0</v>
      </c>
      <c r="BX111" s="131">
        <v>0</v>
      </c>
      <c r="BY111" s="131">
        <f t="shared" si="2"/>
        <v>5100000</v>
      </c>
      <c r="BZ111" s="131">
        <f t="shared" si="2"/>
        <v>5100000</v>
      </c>
      <c r="CA111" s="131">
        <v>15000000</v>
      </c>
      <c r="CB111" s="131">
        <v>0</v>
      </c>
      <c r="CC111" s="131">
        <v>0</v>
      </c>
      <c r="CD111" s="131">
        <v>0</v>
      </c>
      <c r="CE111" s="131">
        <v>0</v>
      </c>
      <c r="CF111" s="131">
        <v>0</v>
      </c>
      <c r="CG111" s="131">
        <v>0</v>
      </c>
      <c r="CH111" s="131">
        <v>0</v>
      </c>
      <c r="CI111" s="131">
        <v>0</v>
      </c>
      <c r="CJ111" s="131">
        <v>0</v>
      </c>
      <c r="CK111" s="131">
        <v>0</v>
      </c>
      <c r="CL111" s="131">
        <v>0</v>
      </c>
      <c r="CM111" s="131">
        <v>0</v>
      </c>
      <c r="CN111" s="131">
        <v>0</v>
      </c>
      <c r="CO111" s="131">
        <v>0</v>
      </c>
      <c r="CP111" s="131">
        <v>0</v>
      </c>
      <c r="CQ111" s="131">
        <f t="shared" si="3"/>
        <v>15000000</v>
      </c>
      <c r="CR111" s="131">
        <f t="shared" si="3"/>
        <v>0</v>
      </c>
      <c r="CS111" s="121"/>
      <c r="CT111" s="121"/>
      <c r="CU111" s="121"/>
      <c r="CV111" s="121"/>
      <c r="CW111" s="121"/>
      <c r="CX111" s="121"/>
      <c r="CY111" s="121"/>
      <c r="CZ111" s="121"/>
      <c r="DA111" s="121"/>
      <c r="DB111" s="121"/>
      <c r="DC111" s="121"/>
      <c r="DD111" s="121"/>
      <c r="DE111" s="121"/>
      <c r="DF111" s="121"/>
      <c r="DG111" s="28"/>
      <c r="DH111" s="28"/>
      <c r="DI111" s="28"/>
      <c r="DJ111" s="28"/>
      <c r="DK111" s="28"/>
      <c r="DL111" s="28"/>
      <c r="DM111" s="28"/>
      <c r="DN111" s="28"/>
    </row>
    <row r="112" spans="1:118" s="30" customFormat="1" ht="48">
      <c r="A112" s="391"/>
      <c r="B112" s="391"/>
      <c r="C112" s="391"/>
      <c r="D112" s="392"/>
      <c r="E112" s="391"/>
      <c r="F112" s="391"/>
      <c r="G112" s="391"/>
      <c r="H112" s="391"/>
      <c r="I112" s="391"/>
      <c r="J112" s="391"/>
      <c r="K112" s="391"/>
      <c r="L112" s="391"/>
      <c r="M112" s="391"/>
      <c r="N112" s="391"/>
      <c r="O112" s="391"/>
      <c r="P112" s="391"/>
      <c r="Q112" s="391"/>
      <c r="R112" s="391"/>
      <c r="S112" s="391"/>
      <c r="T112" s="391"/>
      <c r="U112" s="391"/>
      <c r="V112" s="28" t="s">
        <v>837</v>
      </c>
      <c r="W112" s="28" t="s">
        <v>838</v>
      </c>
      <c r="X112" s="28" t="s">
        <v>839</v>
      </c>
      <c r="Y112" s="28"/>
      <c r="Z112" s="28" t="s">
        <v>840</v>
      </c>
      <c r="AA112" s="28">
        <v>1</v>
      </c>
      <c r="AB112" s="28"/>
      <c r="AC112" s="28"/>
      <c r="AD112" s="28"/>
      <c r="AE112" s="28"/>
      <c r="AF112" s="28"/>
      <c r="AG112" s="28"/>
      <c r="AH112" s="28">
        <v>25</v>
      </c>
      <c r="AI112" s="28">
        <v>0</v>
      </c>
      <c r="AJ112" s="28">
        <v>6</v>
      </c>
      <c r="AK112" s="28">
        <v>6.5</v>
      </c>
      <c r="AL112" s="28">
        <v>0</v>
      </c>
      <c r="AM112" s="28">
        <v>12.5</v>
      </c>
      <c r="AN112" s="28">
        <v>25</v>
      </c>
      <c r="AO112" s="28"/>
      <c r="AP112" s="28"/>
      <c r="AQ112" s="28"/>
      <c r="AR112" s="28"/>
      <c r="AS112" s="28"/>
      <c r="AT112" s="28"/>
      <c r="AU112" s="28"/>
      <c r="AV112" s="28"/>
      <c r="AW112" s="28"/>
      <c r="AX112" s="28"/>
      <c r="AY112" s="28"/>
      <c r="AZ112" s="28"/>
      <c r="BA112" s="121"/>
      <c r="BB112" s="121"/>
      <c r="BC112" s="121"/>
      <c r="BD112" s="121"/>
      <c r="BE112" s="121"/>
      <c r="BF112" s="121"/>
      <c r="BG112" s="121"/>
      <c r="BH112" s="121"/>
      <c r="BI112" s="131">
        <v>5800000</v>
      </c>
      <c r="BJ112" s="131">
        <v>5800000</v>
      </c>
      <c r="BK112" s="131">
        <v>0</v>
      </c>
      <c r="BL112" s="131">
        <v>0</v>
      </c>
      <c r="BM112" s="131">
        <v>0</v>
      </c>
      <c r="BN112" s="131">
        <v>0</v>
      </c>
      <c r="BO112" s="131">
        <v>0</v>
      </c>
      <c r="BP112" s="131">
        <v>0</v>
      </c>
      <c r="BQ112" s="131">
        <v>0</v>
      </c>
      <c r="BR112" s="131">
        <v>0</v>
      </c>
      <c r="BS112" s="131">
        <v>0</v>
      </c>
      <c r="BT112" s="131">
        <v>0</v>
      </c>
      <c r="BU112" s="131">
        <v>0</v>
      </c>
      <c r="BV112" s="131">
        <v>0</v>
      </c>
      <c r="BW112" s="131">
        <v>0</v>
      </c>
      <c r="BX112" s="131">
        <v>0</v>
      </c>
      <c r="BY112" s="131">
        <f t="shared" si="2"/>
        <v>5800000</v>
      </c>
      <c r="BZ112" s="131">
        <f t="shared" si="2"/>
        <v>5800000</v>
      </c>
      <c r="CA112" s="131">
        <v>12800000</v>
      </c>
      <c r="CB112" s="131">
        <v>0</v>
      </c>
      <c r="CC112" s="131">
        <v>0</v>
      </c>
      <c r="CD112" s="131">
        <v>0</v>
      </c>
      <c r="CE112" s="131">
        <v>6500000</v>
      </c>
      <c r="CF112" s="131">
        <v>0</v>
      </c>
      <c r="CG112" s="131">
        <v>0</v>
      </c>
      <c r="CH112" s="131">
        <v>0</v>
      </c>
      <c r="CI112" s="131">
        <v>0</v>
      </c>
      <c r="CJ112" s="131">
        <v>0</v>
      </c>
      <c r="CK112" s="131">
        <v>0</v>
      </c>
      <c r="CL112" s="131">
        <v>0</v>
      </c>
      <c r="CM112" s="131">
        <v>0</v>
      </c>
      <c r="CN112" s="131">
        <v>0</v>
      </c>
      <c r="CO112" s="131">
        <v>0</v>
      </c>
      <c r="CP112" s="131">
        <v>0</v>
      </c>
      <c r="CQ112" s="131">
        <f t="shared" si="3"/>
        <v>19300000</v>
      </c>
      <c r="CR112" s="131">
        <f t="shared" si="3"/>
        <v>0</v>
      </c>
      <c r="CS112" s="121"/>
      <c r="CT112" s="121"/>
      <c r="CU112" s="121"/>
      <c r="CV112" s="121"/>
      <c r="CW112" s="121"/>
      <c r="CX112" s="121"/>
      <c r="CY112" s="121"/>
      <c r="CZ112" s="121"/>
      <c r="DA112" s="121"/>
      <c r="DB112" s="121"/>
      <c r="DC112" s="121"/>
      <c r="DD112" s="121"/>
      <c r="DE112" s="121"/>
      <c r="DF112" s="121"/>
      <c r="DG112" s="28"/>
      <c r="DH112" s="28"/>
      <c r="DI112" s="28"/>
      <c r="DJ112" s="28"/>
      <c r="DK112" s="28"/>
      <c r="DL112" s="28"/>
      <c r="DM112" s="28"/>
      <c r="DN112" s="28"/>
    </row>
    <row r="113" spans="1:118" s="30" customFormat="1" ht="60">
      <c r="A113" s="391"/>
      <c r="B113" s="391"/>
      <c r="C113" s="391"/>
      <c r="D113" s="392"/>
      <c r="E113" s="391"/>
      <c r="F113" s="391"/>
      <c r="G113" s="391"/>
      <c r="H113" s="391"/>
      <c r="I113" s="391"/>
      <c r="J113" s="391"/>
      <c r="K113" s="391"/>
      <c r="L113" s="391"/>
      <c r="M113" s="391"/>
      <c r="N113" s="391"/>
      <c r="O113" s="391"/>
      <c r="P113" s="391"/>
      <c r="Q113" s="391"/>
      <c r="R113" s="391"/>
      <c r="S113" s="391"/>
      <c r="T113" s="391"/>
      <c r="U113" s="391"/>
      <c r="V113" s="28" t="s">
        <v>841</v>
      </c>
      <c r="W113" s="28" t="s">
        <v>842</v>
      </c>
      <c r="X113" s="28" t="s">
        <v>843</v>
      </c>
      <c r="Y113" s="28"/>
      <c r="Z113" s="28" t="s">
        <v>844</v>
      </c>
      <c r="AA113" s="28">
        <v>1</v>
      </c>
      <c r="AB113" s="28"/>
      <c r="AC113" s="28"/>
      <c r="AD113" s="28"/>
      <c r="AE113" s="28"/>
      <c r="AF113" s="28"/>
      <c r="AG113" s="28"/>
      <c r="AH113" s="28">
        <v>25</v>
      </c>
      <c r="AI113" s="28">
        <v>3</v>
      </c>
      <c r="AJ113" s="28">
        <v>3</v>
      </c>
      <c r="AK113" s="28">
        <v>3.5</v>
      </c>
      <c r="AL113" s="28">
        <v>3</v>
      </c>
      <c r="AM113" s="28">
        <v>12.5</v>
      </c>
      <c r="AN113" s="28">
        <v>25</v>
      </c>
      <c r="AO113" s="28"/>
      <c r="AP113" s="28"/>
      <c r="AQ113" s="28"/>
      <c r="AR113" s="28"/>
      <c r="AS113" s="28"/>
      <c r="AT113" s="28"/>
      <c r="AU113" s="28"/>
      <c r="AV113" s="28"/>
      <c r="AW113" s="28"/>
      <c r="AX113" s="28"/>
      <c r="AY113" s="28"/>
      <c r="AZ113" s="28"/>
      <c r="BA113" s="121"/>
      <c r="BB113" s="121"/>
      <c r="BC113" s="121"/>
      <c r="BD113" s="121"/>
      <c r="BE113" s="121"/>
      <c r="BF113" s="121"/>
      <c r="BG113" s="121"/>
      <c r="BH113" s="121"/>
      <c r="BI113" s="131">
        <v>3480000</v>
      </c>
      <c r="BJ113" s="131">
        <v>3480000</v>
      </c>
      <c r="BK113" s="131">
        <v>0</v>
      </c>
      <c r="BL113" s="131">
        <v>0</v>
      </c>
      <c r="BM113" s="131">
        <v>0</v>
      </c>
      <c r="BN113" s="131">
        <v>0</v>
      </c>
      <c r="BO113" s="131">
        <v>0</v>
      </c>
      <c r="BP113" s="131">
        <v>0</v>
      </c>
      <c r="BQ113" s="131">
        <v>0</v>
      </c>
      <c r="BR113" s="131">
        <v>0</v>
      </c>
      <c r="BS113" s="131">
        <v>0</v>
      </c>
      <c r="BT113" s="131">
        <v>0</v>
      </c>
      <c r="BU113" s="131">
        <v>0</v>
      </c>
      <c r="BV113" s="131">
        <v>0</v>
      </c>
      <c r="BW113" s="131">
        <v>0</v>
      </c>
      <c r="BX113" s="131">
        <v>0</v>
      </c>
      <c r="BY113" s="131">
        <f t="shared" si="2"/>
        <v>3480000</v>
      </c>
      <c r="BZ113" s="131">
        <f t="shared" si="2"/>
        <v>3480000</v>
      </c>
      <c r="CA113" s="131">
        <v>3600000</v>
      </c>
      <c r="CB113" s="131">
        <v>0</v>
      </c>
      <c r="CC113" s="131">
        <v>0</v>
      </c>
      <c r="CD113" s="131">
        <v>0</v>
      </c>
      <c r="CE113" s="131">
        <v>3500000</v>
      </c>
      <c r="CF113" s="131">
        <v>0</v>
      </c>
      <c r="CG113" s="131">
        <v>0</v>
      </c>
      <c r="CH113" s="131">
        <v>0</v>
      </c>
      <c r="CI113" s="131">
        <v>0</v>
      </c>
      <c r="CJ113" s="131">
        <v>0</v>
      </c>
      <c r="CK113" s="131">
        <v>0</v>
      </c>
      <c r="CL113" s="131">
        <v>0</v>
      </c>
      <c r="CM113" s="131">
        <v>0</v>
      </c>
      <c r="CN113" s="131">
        <v>0</v>
      </c>
      <c r="CO113" s="131">
        <v>0</v>
      </c>
      <c r="CP113" s="131">
        <v>0</v>
      </c>
      <c r="CQ113" s="131">
        <f t="shared" si="3"/>
        <v>7100000</v>
      </c>
      <c r="CR113" s="131">
        <f t="shared" si="3"/>
        <v>0</v>
      </c>
      <c r="CS113" s="121"/>
      <c r="CT113" s="121"/>
      <c r="CU113" s="121"/>
      <c r="CV113" s="121"/>
      <c r="CW113" s="121"/>
      <c r="CX113" s="121"/>
      <c r="CY113" s="121"/>
      <c r="CZ113" s="121"/>
      <c r="DA113" s="121"/>
      <c r="DB113" s="121"/>
      <c r="DC113" s="121"/>
      <c r="DD113" s="121"/>
      <c r="DE113" s="121"/>
      <c r="DF113" s="121"/>
      <c r="DG113" s="28"/>
      <c r="DH113" s="28"/>
      <c r="DI113" s="28"/>
      <c r="DJ113" s="28"/>
      <c r="DK113" s="28"/>
      <c r="DL113" s="28"/>
      <c r="DM113" s="28"/>
      <c r="DN113" s="28"/>
    </row>
    <row r="114" spans="1:118" s="30" customFormat="1" ht="48">
      <c r="A114" s="391"/>
      <c r="B114" s="391"/>
      <c r="C114" s="391"/>
      <c r="D114" s="392"/>
      <c r="E114" s="391"/>
      <c r="F114" s="391"/>
      <c r="G114" s="391"/>
      <c r="H114" s="391"/>
      <c r="I114" s="391"/>
      <c r="J114" s="391"/>
      <c r="K114" s="391"/>
      <c r="L114" s="391"/>
      <c r="M114" s="391"/>
      <c r="N114" s="391"/>
      <c r="O114" s="391"/>
      <c r="P114" s="391"/>
      <c r="Q114" s="391"/>
      <c r="R114" s="391"/>
      <c r="S114" s="391"/>
      <c r="T114" s="391"/>
      <c r="U114" s="391"/>
      <c r="V114" s="28" t="s">
        <v>845</v>
      </c>
      <c r="W114" s="28" t="s">
        <v>846</v>
      </c>
      <c r="X114" s="28" t="s">
        <v>847</v>
      </c>
      <c r="Y114" s="28"/>
      <c r="Z114" s="28">
        <v>0</v>
      </c>
      <c r="AA114" s="28">
        <v>100</v>
      </c>
      <c r="AB114" s="28"/>
      <c r="AC114" s="28"/>
      <c r="AD114" s="28"/>
      <c r="AE114" s="28"/>
      <c r="AF114" s="28"/>
      <c r="AG114" s="28"/>
      <c r="AH114" s="28">
        <v>25</v>
      </c>
      <c r="AI114" s="28">
        <v>0</v>
      </c>
      <c r="AJ114" s="28">
        <v>5</v>
      </c>
      <c r="AK114" s="28">
        <v>10</v>
      </c>
      <c r="AL114" s="28">
        <v>0</v>
      </c>
      <c r="AM114" s="28">
        <v>15</v>
      </c>
      <c r="AN114" s="28">
        <v>25</v>
      </c>
      <c r="AO114" s="28"/>
      <c r="AP114" s="28"/>
      <c r="AQ114" s="28"/>
      <c r="AR114" s="28"/>
      <c r="AS114" s="28"/>
      <c r="AT114" s="28"/>
      <c r="AU114" s="28"/>
      <c r="AV114" s="28"/>
      <c r="AW114" s="28"/>
      <c r="AX114" s="28"/>
      <c r="AY114" s="28"/>
      <c r="AZ114" s="28"/>
      <c r="BA114" s="121"/>
      <c r="BB114" s="121"/>
      <c r="BC114" s="121"/>
      <c r="BD114" s="121"/>
      <c r="BE114" s="121"/>
      <c r="BF114" s="121"/>
      <c r="BG114" s="121"/>
      <c r="BH114" s="121"/>
      <c r="BI114" s="131">
        <v>4200000</v>
      </c>
      <c r="BJ114" s="131">
        <v>4200000</v>
      </c>
      <c r="BK114" s="131">
        <v>0</v>
      </c>
      <c r="BL114" s="131">
        <v>0</v>
      </c>
      <c r="BM114" s="131">
        <v>0</v>
      </c>
      <c r="BN114" s="131">
        <v>0</v>
      </c>
      <c r="BO114" s="131">
        <v>0</v>
      </c>
      <c r="BP114" s="131">
        <v>0</v>
      </c>
      <c r="BQ114" s="131">
        <v>0</v>
      </c>
      <c r="BR114" s="131">
        <v>0</v>
      </c>
      <c r="BS114" s="131">
        <v>0</v>
      </c>
      <c r="BT114" s="131">
        <v>0</v>
      </c>
      <c r="BU114" s="131">
        <v>0</v>
      </c>
      <c r="BV114" s="131">
        <v>0</v>
      </c>
      <c r="BW114" s="131">
        <v>0</v>
      </c>
      <c r="BX114" s="131">
        <v>0</v>
      </c>
      <c r="BY114" s="131">
        <f t="shared" si="2"/>
        <v>4200000</v>
      </c>
      <c r="BZ114" s="131">
        <f t="shared" si="2"/>
        <v>4200000</v>
      </c>
      <c r="CA114" s="131">
        <v>8000000</v>
      </c>
      <c r="CB114" s="131">
        <v>0</v>
      </c>
      <c r="CC114" s="131">
        <v>0</v>
      </c>
      <c r="CD114" s="131">
        <v>0</v>
      </c>
      <c r="CE114" s="131">
        <v>0</v>
      </c>
      <c r="CF114" s="131">
        <v>0</v>
      </c>
      <c r="CG114" s="131">
        <v>0</v>
      </c>
      <c r="CH114" s="131">
        <v>0</v>
      </c>
      <c r="CI114" s="131">
        <v>0</v>
      </c>
      <c r="CJ114" s="131">
        <v>0</v>
      </c>
      <c r="CK114" s="131">
        <v>0</v>
      </c>
      <c r="CL114" s="131">
        <v>0</v>
      </c>
      <c r="CM114" s="131">
        <v>0</v>
      </c>
      <c r="CN114" s="131">
        <v>0</v>
      </c>
      <c r="CO114" s="131">
        <v>0</v>
      </c>
      <c r="CP114" s="131">
        <v>0</v>
      </c>
      <c r="CQ114" s="131">
        <f t="shared" si="3"/>
        <v>8000000</v>
      </c>
      <c r="CR114" s="131">
        <f t="shared" si="3"/>
        <v>0</v>
      </c>
      <c r="CS114" s="121"/>
      <c r="CT114" s="121"/>
      <c r="CU114" s="121"/>
      <c r="CV114" s="121"/>
      <c r="CW114" s="121"/>
      <c r="CX114" s="121"/>
      <c r="CY114" s="121"/>
      <c r="CZ114" s="121"/>
      <c r="DA114" s="121"/>
      <c r="DB114" s="121"/>
      <c r="DC114" s="121"/>
      <c r="DD114" s="121"/>
      <c r="DE114" s="121"/>
      <c r="DF114" s="121"/>
      <c r="DG114" s="28"/>
      <c r="DH114" s="28"/>
      <c r="DI114" s="28"/>
      <c r="DJ114" s="28"/>
      <c r="DK114" s="28"/>
      <c r="DL114" s="28"/>
      <c r="DM114" s="28"/>
      <c r="DN114" s="28"/>
    </row>
    <row r="115" spans="1:118" s="30" customFormat="1" ht="48">
      <c r="A115" s="391"/>
      <c r="B115" s="391"/>
      <c r="C115" s="391"/>
      <c r="D115" s="392"/>
      <c r="E115" s="391"/>
      <c r="F115" s="391"/>
      <c r="G115" s="391"/>
      <c r="H115" s="391"/>
      <c r="I115" s="391"/>
      <c r="J115" s="391"/>
      <c r="K115" s="391"/>
      <c r="L115" s="391"/>
      <c r="M115" s="391"/>
      <c r="N115" s="391"/>
      <c r="O115" s="391"/>
      <c r="P115" s="391"/>
      <c r="Q115" s="391"/>
      <c r="R115" s="391"/>
      <c r="S115" s="391"/>
      <c r="T115" s="391"/>
      <c r="U115" s="391"/>
      <c r="V115" s="28" t="s">
        <v>848</v>
      </c>
      <c r="W115" s="28" t="s">
        <v>849</v>
      </c>
      <c r="X115" s="28" t="s">
        <v>850</v>
      </c>
      <c r="Y115" s="28"/>
      <c r="Z115" s="28" t="s">
        <v>844</v>
      </c>
      <c r="AA115" s="28">
        <v>1</v>
      </c>
      <c r="AB115" s="28"/>
      <c r="AC115" s="28"/>
      <c r="AD115" s="28"/>
      <c r="AE115" s="28"/>
      <c r="AF115" s="28"/>
      <c r="AG115" s="28"/>
      <c r="AH115" s="28">
        <v>25</v>
      </c>
      <c r="AI115" s="28">
        <v>0</v>
      </c>
      <c r="AJ115" s="28">
        <v>0</v>
      </c>
      <c r="AK115" s="28">
        <v>0</v>
      </c>
      <c r="AL115" s="28">
        <v>0</v>
      </c>
      <c r="AM115" s="28">
        <v>0</v>
      </c>
      <c r="AN115" s="28">
        <v>25</v>
      </c>
      <c r="AO115" s="28"/>
      <c r="AP115" s="28"/>
      <c r="AQ115" s="28"/>
      <c r="AR115" s="28"/>
      <c r="AS115" s="28"/>
      <c r="AT115" s="28"/>
      <c r="AU115" s="28"/>
      <c r="AV115" s="28"/>
      <c r="AW115" s="28"/>
      <c r="AX115" s="28"/>
      <c r="AY115" s="28"/>
      <c r="AZ115" s="28"/>
      <c r="BA115" s="121"/>
      <c r="BB115" s="121"/>
      <c r="BC115" s="121"/>
      <c r="BD115" s="121"/>
      <c r="BE115" s="121"/>
      <c r="BF115" s="121"/>
      <c r="BG115" s="121"/>
      <c r="BH115" s="121"/>
      <c r="BI115" s="131">
        <v>0</v>
      </c>
      <c r="BJ115" s="131">
        <v>0</v>
      </c>
      <c r="BK115" s="131">
        <v>0</v>
      </c>
      <c r="BL115" s="131">
        <v>0</v>
      </c>
      <c r="BM115" s="131">
        <v>0</v>
      </c>
      <c r="BN115" s="131">
        <v>0</v>
      </c>
      <c r="BO115" s="131">
        <v>0</v>
      </c>
      <c r="BP115" s="131">
        <v>0</v>
      </c>
      <c r="BQ115" s="131">
        <v>0</v>
      </c>
      <c r="BR115" s="131">
        <v>0</v>
      </c>
      <c r="BS115" s="131">
        <v>0</v>
      </c>
      <c r="BT115" s="131">
        <v>0</v>
      </c>
      <c r="BU115" s="131">
        <v>0</v>
      </c>
      <c r="BV115" s="131">
        <v>0</v>
      </c>
      <c r="BW115" s="131">
        <v>0</v>
      </c>
      <c r="BX115" s="131">
        <v>0</v>
      </c>
      <c r="BY115" s="131">
        <f t="shared" si="2"/>
        <v>0</v>
      </c>
      <c r="BZ115" s="131">
        <f t="shared" si="2"/>
        <v>0</v>
      </c>
      <c r="CA115" s="131">
        <v>5500000</v>
      </c>
      <c r="CB115" s="131">
        <v>0</v>
      </c>
      <c r="CC115" s="131">
        <v>0</v>
      </c>
      <c r="CD115" s="131">
        <v>0</v>
      </c>
      <c r="CE115" s="131">
        <v>0</v>
      </c>
      <c r="CF115" s="131">
        <v>0</v>
      </c>
      <c r="CG115" s="131">
        <v>0</v>
      </c>
      <c r="CH115" s="131">
        <v>0</v>
      </c>
      <c r="CI115" s="131">
        <v>0</v>
      </c>
      <c r="CJ115" s="131">
        <v>0</v>
      </c>
      <c r="CK115" s="131">
        <v>0</v>
      </c>
      <c r="CL115" s="131">
        <v>0</v>
      </c>
      <c r="CM115" s="131">
        <v>0</v>
      </c>
      <c r="CN115" s="131">
        <v>0</v>
      </c>
      <c r="CO115" s="131">
        <v>0</v>
      </c>
      <c r="CP115" s="131">
        <v>0</v>
      </c>
      <c r="CQ115" s="131">
        <f t="shared" si="3"/>
        <v>5500000</v>
      </c>
      <c r="CR115" s="131">
        <f t="shared" si="3"/>
        <v>0</v>
      </c>
      <c r="CS115" s="121"/>
      <c r="CT115" s="121"/>
      <c r="CU115" s="121"/>
      <c r="CV115" s="121"/>
      <c r="CW115" s="121"/>
      <c r="CX115" s="121"/>
      <c r="CY115" s="121"/>
      <c r="CZ115" s="121"/>
      <c r="DA115" s="121"/>
      <c r="DB115" s="121"/>
      <c r="DC115" s="121"/>
      <c r="DD115" s="121"/>
      <c r="DE115" s="121"/>
      <c r="DF115" s="121"/>
      <c r="DG115" s="28"/>
      <c r="DH115" s="28"/>
      <c r="DI115" s="28"/>
      <c r="DJ115" s="28"/>
      <c r="DK115" s="28"/>
      <c r="DL115" s="28"/>
      <c r="DM115" s="28"/>
      <c r="DN115" s="28"/>
    </row>
    <row r="116" s="30" customFormat="1" ht="12"/>
    <row r="117" s="30" customFormat="1" ht="12"/>
    <row r="118" s="30" customFormat="1" ht="12"/>
    <row r="119" s="30" customFormat="1" ht="12"/>
    <row r="120" s="30" customFormat="1" ht="12"/>
  </sheetData>
  <sheetProtection/>
  <mergeCells count="169">
    <mergeCell ref="A2:DL2"/>
    <mergeCell ref="A3:DL3"/>
    <mergeCell ref="A4:DL4"/>
    <mergeCell ref="A5:DL5"/>
    <mergeCell ref="B7:W7"/>
    <mergeCell ref="B8:W8"/>
    <mergeCell ref="A1:DL1"/>
    <mergeCell ref="B9:W9"/>
    <mergeCell ref="B10:W10"/>
    <mergeCell ref="A13:A33"/>
    <mergeCell ref="B13:B33"/>
    <mergeCell ref="C13:C33"/>
    <mergeCell ref="D13:D33"/>
    <mergeCell ref="E13:E33"/>
    <mergeCell ref="F13:F33"/>
    <mergeCell ref="G13:G33"/>
    <mergeCell ref="H13:H33"/>
    <mergeCell ref="U13:U33"/>
    <mergeCell ref="V19:V21"/>
    <mergeCell ref="V23:V28"/>
    <mergeCell ref="V32:V33"/>
    <mergeCell ref="A34:A51"/>
    <mergeCell ref="B34:B51"/>
    <mergeCell ref="C34:C51"/>
    <mergeCell ref="D34:D51"/>
    <mergeCell ref="E34:E51"/>
    <mergeCell ref="F34:F51"/>
    <mergeCell ref="O13:O33"/>
    <mergeCell ref="P13:P33"/>
    <mergeCell ref="Q13:Q33"/>
    <mergeCell ref="R13:R33"/>
    <mergeCell ref="S13:S33"/>
    <mergeCell ref="T13:T33"/>
    <mergeCell ref="I13:I33"/>
    <mergeCell ref="J13:J33"/>
    <mergeCell ref="K13:K33"/>
    <mergeCell ref="L13:L33"/>
    <mergeCell ref="M13:M33"/>
    <mergeCell ref="N13:N33"/>
    <mergeCell ref="S34:S51"/>
    <mergeCell ref="T34:T51"/>
    <mergeCell ref="U34:U51"/>
    <mergeCell ref="V34:V41"/>
    <mergeCell ref="A52:A63"/>
    <mergeCell ref="B52:B63"/>
    <mergeCell ref="C52:C63"/>
    <mergeCell ref="D52:D63"/>
    <mergeCell ref="E52:E63"/>
    <mergeCell ref="F52:F63"/>
    <mergeCell ref="M34:M51"/>
    <mergeCell ref="N34:N51"/>
    <mergeCell ref="O34:O51"/>
    <mergeCell ref="P34:P51"/>
    <mergeCell ref="Q34:Q51"/>
    <mergeCell ref="R34:R51"/>
    <mergeCell ref="G34:G51"/>
    <mergeCell ref="H34:H51"/>
    <mergeCell ref="I34:I51"/>
    <mergeCell ref="J34:J51"/>
    <mergeCell ref="K34:K51"/>
    <mergeCell ref="L34:L51"/>
    <mergeCell ref="C64:C74"/>
    <mergeCell ref="D64:D74"/>
    <mergeCell ref="E64:E74"/>
    <mergeCell ref="F64:F74"/>
    <mergeCell ref="S52:S63"/>
    <mergeCell ref="T52:T63"/>
    <mergeCell ref="U52:U63"/>
    <mergeCell ref="V52:V54"/>
    <mergeCell ref="V57:V58"/>
    <mergeCell ref="V59:V63"/>
    <mergeCell ref="M52:M63"/>
    <mergeCell ref="N52:N63"/>
    <mergeCell ref="O52:O63"/>
    <mergeCell ref="P52:P63"/>
    <mergeCell ref="Q52:Q63"/>
    <mergeCell ref="R52:R63"/>
    <mergeCell ref="G52:G63"/>
    <mergeCell ref="H52:H63"/>
    <mergeCell ref="I52:I63"/>
    <mergeCell ref="J52:J63"/>
    <mergeCell ref="K52:K63"/>
    <mergeCell ref="L52:L63"/>
    <mergeCell ref="S64:S74"/>
    <mergeCell ref="T64:T74"/>
    <mergeCell ref="U64:U74"/>
    <mergeCell ref="V64:V69"/>
    <mergeCell ref="V71:V72"/>
    <mergeCell ref="A75:A81"/>
    <mergeCell ref="B75:B81"/>
    <mergeCell ref="C75:C81"/>
    <mergeCell ref="D75:D81"/>
    <mergeCell ref="E75:E81"/>
    <mergeCell ref="M64:M74"/>
    <mergeCell ref="N64:N74"/>
    <mergeCell ref="O64:O74"/>
    <mergeCell ref="P64:P74"/>
    <mergeCell ref="Q64:Q74"/>
    <mergeCell ref="R64:R74"/>
    <mergeCell ref="G64:G74"/>
    <mergeCell ref="H64:H74"/>
    <mergeCell ref="I64:I74"/>
    <mergeCell ref="J64:J74"/>
    <mergeCell ref="K64:K74"/>
    <mergeCell ref="L64:L74"/>
    <mergeCell ref="A64:A74"/>
    <mergeCell ref="B64:B74"/>
    <mergeCell ref="U75:U81"/>
    <mergeCell ref="V75:V79"/>
    <mergeCell ref="A82:A108"/>
    <mergeCell ref="B82:B108"/>
    <mergeCell ref="C82:C108"/>
    <mergeCell ref="D82:D108"/>
    <mergeCell ref="E82:E108"/>
    <mergeCell ref="L75:L81"/>
    <mergeCell ref="M75:M81"/>
    <mergeCell ref="N75:N81"/>
    <mergeCell ref="O75:O81"/>
    <mergeCell ref="P75:P81"/>
    <mergeCell ref="Q75:Q81"/>
    <mergeCell ref="F75:F81"/>
    <mergeCell ref="G75:G81"/>
    <mergeCell ref="H75:H81"/>
    <mergeCell ref="I75:I81"/>
    <mergeCell ref="J75:J81"/>
    <mergeCell ref="K75:K81"/>
    <mergeCell ref="F82:F108"/>
    <mergeCell ref="G82:G108"/>
    <mergeCell ref="H82:H108"/>
    <mergeCell ref="I82:I108"/>
    <mergeCell ref="J82:J108"/>
    <mergeCell ref="K82:K108"/>
    <mergeCell ref="L82:L108"/>
    <mergeCell ref="M82:M108"/>
    <mergeCell ref="N82:N108"/>
    <mergeCell ref="O82:O108"/>
    <mergeCell ref="P82:P108"/>
    <mergeCell ref="Q82:Q108"/>
    <mergeCell ref="R75:R81"/>
    <mergeCell ref="S75:S81"/>
    <mergeCell ref="T75:T81"/>
    <mergeCell ref="R82:R108"/>
    <mergeCell ref="S82:S108"/>
    <mergeCell ref="T82:T108"/>
    <mergeCell ref="U82:U108"/>
    <mergeCell ref="V82:V83"/>
    <mergeCell ref="V87:V88"/>
    <mergeCell ref="V102:V108"/>
    <mergeCell ref="G109:G115"/>
    <mergeCell ref="H109:H115"/>
    <mergeCell ref="I109:I115"/>
    <mergeCell ref="J109:J115"/>
    <mergeCell ref="K109:K115"/>
    <mergeCell ref="L109:L115"/>
    <mergeCell ref="A109:A115"/>
    <mergeCell ref="B109:B115"/>
    <mergeCell ref="C109:C115"/>
    <mergeCell ref="D109:D115"/>
    <mergeCell ref="E109:E115"/>
    <mergeCell ref="F109:F115"/>
    <mergeCell ref="S109:S115"/>
    <mergeCell ref="T109:T115"/>
    <mergeCell ref="U109:U115"/>
    <mergeCell ref="M109:M115"/>
    <mergeCell ref="N109:N115"/>
    <mergeCell ref="O109:O115"/>
    <mergeCell ref="P109:P115"/>
    <mergeCell ref="Q109:Q115"/>
    <mergeCell ref="R109:R115"/>
  </mergeCells>
  <dataValidations count="1">
    <dataValidation type="list" showInputMessage="1" showErrorMessage="1" sqref="AZ11">
      <formula1>$AZ$6:$AZ$8</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L22"/>
  <sheetViews>
    <sheetView zoomScale="70" zoomScaleNormal="70" zoomScalePageLayoutView="0" workbookViewId="0" topLeftCell="A1">
      <selection activeCell="A7" sqref="A7:A10"/>
    </sheetView>
  </sheetViews>
  <sheetFormatPr defaultColWidth="11.421875" defaultRowHeight="15"/>
  <cols>
    <col min="1" max="1" width="21.28125" style="0" customWidth="1"/>
    <col min="2" max="3" width="17.421875" style="0" customWidth="1"/>
    <col min="4" max="6" width="9.421875" style="0" hidden="1" customWidth="1"/>
    <col min="7" max="7" width="9.00390625" style="0" hidden="1" customWidth="1"/>
    <col min="8" max="8" width="8.8515625" style="0" hidden="1" customWidth="1"/>
    <col min="9" max="9" width="8.140625" style="0" hidden="1" customWidth="1"/>
    <col min="10" max="10" width="8.57421875" style="0" hidden="1" customWidth="1"/>
    <col min="11" max="11" width="6.28125" style="0" hidden="1" customWidth="1"/>
    <col min="12" max="13" width="6.421875" style="0" hidden="1" customWidth="1"/>
    <col min="14" max="14" width="6.7109375" style="0" hidden="1" customWidth="1"/>
    <col min="15" max="16" width="8.140625" style="0" hidden="1" customWidth="1"/>
    <col min="17" max="17" width="7.8515625" style="0" hidden="1" customWidth="1"/>
    <col min="18" max="18" width="7.00390625" style="0" hidden="1" customWidth="1"/>
    <col min="19" max="19" width="7.421875" style="0" hidden="1" customWidth="1"/>
    <col min="20" max="20" width="8.421875" style="0" hidden="1" customWidth="1"/>
    <col min="21" max="21" width="9.140625" style="0" customWidth="1"/>
    <col min="22" max="22" width="22.8515625" style="0" customWidth="1"/>
    <col min="23" max="23" width="26.7109375" style="0" customWidth="1"/>
    <col min="24" max="24" width="23.421875" style="0" customWidth="1"/>
    <col min="25" max="26" width="7.57421875" style="0" customWidth="1"/>
    <col min="27" max="27" width="7.7109375" style="0" customWidth="1"/>
    <col min="28" max="28" width="6.8515625" style="0" customWidth="1"/>
    <col min="29" max="29" width="6.57421875" style="0" customWidth="1"/>
    <col min="30" max="31" width="5.8515625" style="0" customWidth="1"/>
    <col min="32" max="32" width="4.421875" style="0" customWidth="1"/>
    <col min="33" max="33" width="9.57421875" style="0" customWidth="1"/>
    <col min="34" max="34" width="8.7109375" style="0" customWidth="1"/>
    <col min="35" max="35" width="6.8515625" style="0" customWidth="1"/>
    <col min="36" max="36" width="6.7109375" style="0" customWidth="1"/>
    <col min="37" max="37" width="6.00390625" style="0" customWidth="1"/>
    <col min="38" max="38" width="5.8515625" style="0" customWidth="1"/>
    <col min="39" max="39" width="7.140625" style="0" customWidth="1"/>
    <col min="40" max="40" width="8.421875" style="0" customWidth="1"/>
    <col min="41" max="41" width="6.8515625" style="0" customWidth="1"/>
    <col min="42" max="42" width="6.57421875" style="0" customWidth="1"/>
    <col min="43" max="44" width="6.8515625" style="0" customWidth="1"/>
    <col min="45" max="45" width="8.7109375" style="0" customWidth="1"/>
    <col min="46" max="46" width="7.28125" style="0" customWidth="1"/>
    <col min="47" max="47" width="6.8515625" style="0" customWidth="1"/>
    <col min="48" max="48" width="6.28125" style="0" customWidth="1"/>
    <col min="49" max="49" width="7.7109375" style="0" customWidth="1"/>
    <col min="50" max="50" width="6.57421875" style="0" customWidth="1"/>
    <col min="51" max="51" width="9.140625" style="0" customWidth="1"/>
    <col min="52" max="52" width="9.00390625" style="0" customWidth="1"/>
    <col min="53" max="53" width="15.28125" style="0" hidden="1" customWidth="1"/>
    <col min="54" max="60" width="11.421875" style="0" hidden="1" customWidth="1"/>
    <col min="115" max="115" width="19.00390625" style="0" customWidth="1"/>
    <col min="116" max="116" width="17.140625" style="0" customWidth="1"/>
  </cols>
  <sheetData>
    <row r="1" spans="1:116" ht="15">
      <c r="A1" s="405" t="s">
        <v>1226</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405"/>
      <c r="AR1" s="405"/>
      <c r="AS1" s="405"/>
      <c r="AT1" s="405"/>
      <c r="AU1" s="405"/>
      <c r="AV1" s="405"/>
      <c r="AW1" s="405"/>
      <c r="AX1" s="405"/>
      <c r="AY1" s="405"/>
      <c r="AZ1" s="405"/>
      <c r="BA1" s="405"/>
      <c r="BB1" s="405"/>
      <c r="BC1" s="405"/>
      <c r="BD1" s="405"/>
      <c r="BE1" s="405"/>
      <c r="BF1" s="405"/>
      <c r="BG1" s="405"/>
      <c r="BH1" s="405"/>
      <c r="BI1" s="405"/>
      <c r="BJ1" s="405"/>
      <c r="BK1" s="405"/>
      <c r="BL1" s="405"/>
      <c r="BM1" s="405"/>
      <c r="BN1" s="405"/>
      <c r="BO1" s="405"/>
      <c r="BP1" s="405"/>
      <c r="BQ1" s="405"/>
      <c r="BR1" s="405"/>
      <c r="BS1" s="405"/>
      <c r="BT1" s="405"/>
      <c r="BU1" s="405"/>
      <c r="BV1" s="405"/>
      <c r="BW1" s="405"/>
      <c r="BX1" s="405"/>
      <c r="BY1" s="405"/>
      <c r="BZ1" s="405"/>
      <c r="CA1" s="405"/>
      <c r="CB1" s="405"/>
      <c r="CC1" s="405"/>
      <c r="CD1" s="405"/>
      <c r="CE1" s="405"/>
      <c r="CF1" s="405"/>
      <c r="CG1" s="405"/>
      <c r="CH1" s="405"/>
      <c r="CI1" s="405"/>
      <c r="CJ1" s="405"/>
      <c r="CK1" s="405"/>
      <c r="CL1" s="405"/>
      <c r="CM1" s="405"/>
      <c r="CN1" s="405"/>
      <c r="CO1" s="405"/>
      <c r="CP1" s="405"/>
      <c r="CQ1" s="405"/>
      <c r="CR1" s="405"/>
      <c r="CS1" s="405"/>
      <c r="CT1" s="405"/>
      <c r="CU1" s="405"/>
      <c r="CV1" s="405"/>
      <c r="CW1" s="405"/>
      <c r="CX1" s="405"/>
      <c r="CY1" s="405"/>
      <c r="CZ1" s="405"/>
      <c r="DA1" s="405"/>
      <c r="DB1" s="405"/>
      <c r="DC1" s="405"/>
      <c r="DD1" s="405"/>
      <c r="DE1" s="405"/>
      <c r="DF1" s="405"/>
      <c r="DG1" s="405"/>
      <c r="DH1" s="405"/>
      <c r="DI1" s="405"/>
      <c r="DJ1" s="405"/>
      <c r="DK1" s="405"/>
      <c r="DL1" s="405"/>
    </row>
    <row r="2" spans="1:116" ht="15">
      <c r="A2" s="405" t="s">
        <v>1227</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405"/>
      <c r="DK2" s="405"/>
      <c r="DL2" s="405"/>
    </row>
    <row r="3" spans="1:116" ht="15">
      <c r="A3" s="405" t="s">
        <v>1236</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c r="AL3" s="405"/>
      <c r="AM3" s="405"/>
      <c r="AN3" s="405"/>
      <c r="AO3" s="405"/>
      <c r="AP3" s="405"/>
      <c r="AQ3" s="405"/>
      <c r="AR3" s="405"/>
      <c r="AS3" s="405"/>
      <c r="AT3" s="405"/>
      <c r="AU3" s="405"/>
      <c r="AV3" s="405"/>
      <c r="AW3" s="405"/>
      <c r="AX3" s="405"/>
      <c r="AY3" s="405"/>
      <c r="AZ3" s="405"/>
      <c r="BA3" s="405"/>
      <c r="BB3" s="405"/>
      <c r="BC3" s="405"/>
      <c r="BD3" s="405"/>
      <c r="BE3" s="405"/>
      <c r="BF3" s="405"/>
      <c r="BG3" s="405"/>
      <c r="BH3" s="405"/>
      <c r="BI3" s="405"/>
      <c r="BJ3" s="405"/>
      <c r="BK3" s="405"/>
      <c r="BL3" s="405"/>
      <c r="BM3" s="405"/>
      <c r="BN3" s="405"/>
      <c r="BO3" s="405"/>
      <c r="BP3" s="405"/>
      <c r="BQ3" s="405"/>
      <c r="BR3" s="405"/>
      <c r="BS3" s="405"/>
      <c r="BT3" s="405"/>
      <c r="BU3" s="405"/>
      <c r="BV3" s="405"/>
      <c r="BW3" s="405"/>
      <c r="BX3" s="405"/>
      <c r="BY3" s="405"/>
      <c r="BZ3" s="405"/>
      <c r="CA3" s="405"/>
      <c r="CB3" s="405"/>
      <c r="CC3" s="405"/>
      <c r="CD3" s="405"/>
      <c r="CE3" s="405"/>
      <c r="CF3" s="405"/>
      <c r="CG3" s="405"/>
      <c r="CH3" s="405"/>
      <c r="CI3" s="405"/>
      <c r="CJ3" s="405"/>
      <c r="CK3" s="405"/>
      <c r="CL3" s="405"/>
      <c r="CM3" s="405"/>
      <c r="CN3" s="405"/>
      <c r="CO3" s="405"/>
      <c r="CP3" s="405"/>
      <c r="CQ3" s="405"/>
      <c r="CR3" s="405"/>
      <c r="CS3" s="405"/>
      <c r="CT3" s="405"/>
      <c r="CU3" s="405"/>
      <c r="CV3" s="405"/>
      <c r="CW3" s="405"/>
      <c r="CX3" s="405"/>
      <c r="CY3" s="405"/>
      <c r="CZ3" s="405"/>
      <c r="DA3" s="405"/>
      <c r="DB3" s="405"/>
      <c r="DC3" s="405"/>
      <c r="DD3" s="405"/>
      <c r="DE3" s="405"/>
      <c r="DF3" s="405"/>
      <c r="DG3" s="405"/>
      <c r="DH3" s="405"/>
      <c r="DI3" s="405"/>
      <c r="DJ3" s="405"/>
      <c r="DK3" s="405"/>
      <c r="DL3" s="405"/>
    </row>
    <row r="4" spans="1:116" ht="15">
      <c r="A4" s="405" t="s">
        <v>1237</v>
      </c>
      <c r="B4" s="405"/>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5"/>
      <c r="AL4" s="405"/>
      <c r="AM4" s="405"/>
      <c r="AN4" s="405"/>
      <c r="AO4" s="405"/>
      <c r="AP4" s="405"/>
      <c r="AQ4" s="405"/>
      <c r="AR4" s="405"/>
      <c r="AS4" s="405"/>
      <c r="AT4" s="405"/>
      <c r="AU4" s="405"/>
      <c r="AV4" s="405"/>
      <c r="AW4" s="405"/>
      <c r="AX4" s="405"/>
      <c r="AY4" s="405"/>
      <c r="AZ4" s="405"/>
      <c r="BA4" s="405"/>
      <c r="BB4" s="405"/>
      <c r="BC4" s="405"/>
      <c r="BD4" s="405"/>
      <c r="BE4" s="405"/>
      <c r="BF4" s="405"/>
      <c r="BG4" s="405"/>
      <c r="BH4" s="405"/>
      <c r="BI4" s="405"/>
      <c r="BJ4" s="405"/>
      <c r="BK4" s="405"/>
      <c r="BL4" s="405"/>
      <c r="BM4" s="405"/>
      <c r="BN4" s="405"/>
      <c r="BO4" s="405"/>
      <c r="BP4" s="405"/>
      <c r="BQ4" s="405"/>
      <c r="BR4" s="405"/>
      <c r="BS4" s="405"/>
      <c r="BT4" s="405"/>
      <c r="BU4" s="405"/>
      <c r="BV4" s="405"/>
      <c r="BW4" s="405"/>
      <c r="BX4" s="405"/>
      <c r="BY4" s="405"/>
      <c r="BZ4" s="405"/>
      <c r="CA4" s="405"/>
      <c r="CB4" s="405"/>
      <c r="CC4" s="405"/>
      <c r="CD4" s="405"/>
      <c r="CE4" s="405"/>
      <c r="CF4" s="405"/>
      <c r="CG4" s="405"/>
      <c r="CH4" s="405"/>
      <c r="CI4" s="405"/>
      <c r="CJ4" s="405"/>
      <c r="CK4" s="405"/>
      <c r="CL4" s="405"/>
      <c r="CM4" s="405"/>
      <c r="CN4" s="405"/>
      <c r="CO4" s="405"/>
      <c r="CP4" s="405"/>
      <c r="CQ4" s="405"/>
      <c r="CR4" s="405"/>
      <c r="CS4" s="405"/>
      <c r="CT4" s="405"/>
      <c r="CU4" s="405"/>
      <c r="CV4" s="405"/>
      <c r="CW4" s="405"/>
      <c r="CX4" s="405"/>
      <c r="CY4" s="405"/>
      <c r="CZ4" s="405"/>
      <c r="DA4" s="405"/>
      <c r="DB4" s="405"/>
      <c r="DC4" s="405"/>
      <c r="DD4" s="405"/>
      <c r="DE4" s="405"/>
      <c r="DF4" s="405"/>
      <c r="DG4" s="405"/>
      <c r="DH4" s="405"/>
      <c r="DI4" s="405"/>
      <c r="DJ4" s="405"/>
      <c r="DK4" s="405"/>
      <c r="DL4" s="405"/>
    </row>
    <row r="5" spans="1:116" ht="15">
      <c r="A5" s="405" t="s">
        <v>1238</v>
      </c>
      <c r="B5" s="405"/>
      <c r="C5" s="405"/>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c r="AM5" s="405"/>
      <c r="AN5" s="405"/>
      <c r="AO5" s="405"/>
      <c r="AP5" s="405"/>
      <c r="AQ5" s="405"/>
      <c r="AR5" s="405"/>
      <c r="AS5" s="405"/>
      <c r="AT5" s="405"/>
      <c r="AU5" s="405"/>
      <c r="AV5" s="405"/>
      <c r="AW5" s="405"/>
      <c r="AX5" s="405"/>
      <c r="AY5" s="405"/>
      <c r="AZ5" s="405"/>
      <c r="BA5" s="405"/>
      <c r="BB5" s="405"/>
      <c r="BC5" s="405"/>
      <c r="BD5" s="405"/>
      <c r="BE5" s="405"/>
      <c r="BF5" s="405"/>
      <c r="BG5" s="405"/>
      <c r="BH5" s="405"/>
      <c r="BI5" s="405"/>
      <c r="BJ5" s="405"/>
      <c r="BK5" s="405"/>
      <c r="BL5" s="405"/>
      <c r="BM5" s="405"/>
      <c r="BN5" s="405"/>
      <c r="BO5" s="405"/>
      <c r="BP5" s="405"/>
      <c r="BQ5" s="405"/>
      <c r="BR5" s="405"/>
      <c r="BS5" s="405"/>
      <c r="BT5" s="405"/>
      <c r="BU5" s="405"/>
      <c r="BV5" s="405"/>
      <c r="BW5" s="405"/>
      <c r="BX5" s="405"/>
      <c r="BY5" s="405"/>
      <c r="BZ5" s="405"/>
      <c r="CA5" s="405"/>
      <c r="CB5" s="405"/>
      <c r="CC5" s="405"/>
      <c r="CD5" s="405"/>
      <c r="CE5" s="405"/>
      <c r="CF5" s="405"/>
      <c r="CG5" s="405"/>
      <c r="CH5" s="405"/>
      <c r="CI5" s="405"/>
      <c r="CJ5" s="405"/>
      <c r="CK5" s="405"/>
      <c r="CL5" s="405"/>
      <c r="CM5" s="405"/>
      <c r="CN5" s="405"/>
      <c r="CO5" s="405"/>
      <c r="CP5" s="405"/>
      <c r="CQ5" s="405"/>
      <c r="CR5" s="405"/>
      <c r="CS5" s="405"/>
      <c r="CT5" s="405"/>
      <c r="CU5" s="405"/>
      <c r="CV5" s="405"/>
      <c r="CW5" s="405"/>
      <c r="CX5" s="405"/>
      <c r="CY5" s="405"/>
      <c r="CZ5" s="405"/>
      <c r="DA5" s="405"/>
      <c r="DB5" s="405"/>
      <c r="DC5" s="405"/>
      <c r="DD5" s="405"/>
      <c r="DE5" s="405"/>
      <c r="DF5" s="405"/>
      <c r="DG5" s="405"/>
      <c r="DH5" s="405"/>
      <c r="DI5" s="405"/>
      <c r="DJ5" s="405"/>
      <c r="DK5" s="405"/>
      <c r="DL5" s="405"/>
    </row>
    <row r="7" spans="1:83" ht="15">
      <c r="A7" s="333" t="s">
        <v>1239</v>
      </c>
      <c r="B7" s="402" t="s">
        <v>1229</v>
      </c>
      <c r="C7" s="403"/>
      <c r="D7" s="403"/>
      <c r="E7" s="403"/>
      <c r="F7" s="403"/>
      <c r="G7" s="403"/>
      <c r="H7" s="403"/>
      <c r="I7" s="403"/>
      <c r="J7" s="403"/>
      <c r="K7" s="403"/>
      <c r="L7" s="403"/>
      <c r="M7" s="403"/>
      <c r="N7" s="403"/>
      <c r="O7" s="403"/>
      <c r="P7" s="403"/>
      <c r="Q7" s="403"/>
      <c r="R7" s="403"/>
      <c r="S7" s="403"/>
      <c r="T7" s="403"/>
      <c r="U7" s="403"/>
      <c r="V7" s="403"/>
      <c r="W7" s="403"/>
      <c r="X7" s="403"/>
      <c r="Y7" s="403"/>
      <c r="Z7" s="403"/>
      <c r="AA7" s="403"/>
      <c r="AB7" s="403"/>
      <c r="AC7" s="403"/>
      <c r="AD7" s="403"/>
      <c r="AE7" s="403"/>
      <c r="AF7" s="403"/>
      <c r="AG7" s="403"/>
      <c r="AH7" s="403"/>
      <c r="AI7" s="403"/>
      <c r="AJ7" s="403"/>
      <c r="AK7" s="403"/>
      <c r="AL7" s="403"/>
      <c r="AM7" s="403"/>
      <c r="AN7" s="403"/>
      <c r="AO7" s="403"/>
      <c r="AP7" s="403"/>
      <c r="AQ7" s="403"/>
      <c r="AR7" s="403"/>
      <c r="AS7" s="403"/>
      <c r="AT7" s="403"/>
      <c r="AU7" s="403"/>
      <c r="AV7" s="403"/>
      <c r="AW7" s="403"/>
      <c r="AX7" s="403"/>
      <c r="AY7" s="403"/>
      <c r="AZ7" s="403"/>
      <c r="BA7" s="403"/>
      <c r="BB7" s="403"/>
      <c r="BC7" s="403"/>
      <c r="BD7" s="403"/>
      <c r="BE7" s="403"/>
      <c r="BF7" s="403"/>
      <c r="BG7" s="403"/>
      <c r="BH7" s="403"/>
      <c r="BI7" s="403"/>
      <c r="BJ7" s="403"/>
      <c r="BK7" s="403"/>
      <c r="BL7" s="403"/>
      <c r="BM7" s="403"/>
      <c r="BN7" s="403"/>
      <c r="BO7" s="403"/>
      <c r="BP7" s="403"/>
      <c r="BQ7" s="403"/>
      <c r="BR7" s="403"/>
      <c r="BS7" s="403"/>
      <c r="BT7" s="403"/>
      <c r="BU7" s="403"/>
      <c r="BV7" s="403"/>
      <c r="BW7" s="403"/>
      <c r="BX7" s="403"/>
      <c r="BY7" s="403"/>
      <c r="BZ7" s="403"/>
      <c r="CA7" s="403"/>
      <c r="CB7" s="403"/>
      <c r="CC7" s="403"/>
      <c r="CD7" s="403"/>
      <c r="CE7" s="404"/>
    </row>
    <row r="8" spans="1:83" ht="15">
      <c r="A8" s="333" t="s">
        <v>1240</v>
      </c>
      <c r="B8" s="402" t="s">
        <v>1243</v>
      </c>
      <c r="C8" s="403"/>
      <c r="D8" s="403"/>
      <c r="E8" s="403"/>
      <c r="F8" s="403"/>
      <c r="G8" s="403"/>
      <c r="H8" s="403"/>
      <c r="I8" s="403"/>
      <c r="J8" s="403"/>
      <c r="K8" s="403"/>
      <c r="L8" s="403"/>
      <c r="M8" s="403"/>
      <c r="N8" s="403"/>
      <c r="O8" s="403"/>
      <c r="P8" s="403"/>
      <c r="Q8" s="403"/>
      <c r="R8" s="403"/>
      <c r="S8" s="403"/>
      <c r="T8" s="403"/>
      <c r="U8" s="403"/>
      <c r="V8" s="403"/>
      <c r="W8" s="403"/>
      <c r="X8" s="403"/>
      <c r="Y8" s="403"/>
      <c r="Z8" s="403"/>
      <c r="AA8" s="403"/>
      <c r="AB8" s="403"/>
      <c r="AC8" s="403"/>
      <c r="AD8" s="403"/>
      <c r="AE8" s="403"/>
      <c r="AF8" s="403"/>
      <c r="AG8" s="403"/>
      <c r="AH8" s="403"/>
      <c r="AI8" s="403"/>
      <c r="AJ8" s="403"/>
      <c r="AK8" s="403"/>
      <c r="AL8" s="403"/>
      <c r="AM8" s="403"/>
      <c r="AN8" s="403"/>
      <c r="AO8" s="403"/>
      <c r="AP8" s="403"/>
      <c r="AQ8" s="403"/>
      <c r="AR8" s="403"/>
      <c r="AS8" s="403"/>
      <c r="AT8" s="403"/>
      <c r="AU8" s="403"/>
      <c r="AV8" s="403"/>
      <c r="AW8" s="403"/>
      <c r="AX8" s="403"/>
      <c r="AY8" s="403"/>
      <c r="AZ8" s="403"/>
      <c r="BA8" s="403"/>
      <c r="BB8" s="403"/>
      <c r="BC8" s="403"/>
      <c r="BD8" s="403"/>
      <c r="BE8" s="403"/>
      <c r="BF8" s="403"/>
      <c r="BG8" s="403"/>
      <c r="BH8" s="403"/>
      <c r="BI8" s="403"/>
      <c r="BJ8" s="403"/>
      <c r="BK8" s="403"/>
      <c r="BL8" s="403"/>
      <c r="BM8" s="403"/>
      <c r="BN8" s="403"/>
      <c r="BO8" s="403"/>
      <c r="BP8" s="403"/>
      <c r="BQ8" s="403"/>
      <c r="BR8" s="403"/>
      <c r="BS8" s="403"/>
      <c r="BT8" s="403"/>
      <c r="BU8" s="403"/>
      <c r="BV8" s="403"/>
      <c r="BW8" s="403"/>
      <c r="BX8" s="403"/>
      <c r="BY8" s="403"/>
      <c r="BZ8" s="403"/>
      <c r="CA8" s="403"/>
      <c r="CB8" s="403"/>
      <c r="CC8" s="403"/>
      <c r="CD8" s="403"/>
      <c r="CE8" s="404"/>
    </row>
    <row r="9" spans="1:83" ht="15">
      <c r="A9" s="333" t="s">
        <v>1241</v>
      </c>
      <c r="B9" s="402" t="s">
        <v>1244</v>
      </c>
      <c r="C9" s="403"/>
      <c r="D9" s="403"/>
      <c r="E9" s="403"/>
      <c r="F9" s="403"/>
      <c r="G9" s="403"/>
      <c r="H9" s="403"/>
      <c r="I9" s="403"/>
      <c r="J9" s="403"/>
      <c r="K9" s="403"/>
      <c r="L9" s="403"/>
      <c r="M9" s="403"/>
      <c r="N9" s="403"/>
      <c r="O9" s="403"/>
      <c r="P9" s="403"/>
      <c r="Q9" s="403"/>
      <c r="R9" s="403"/>
      <c r="S9" s="403"/>
      <c r="T9" s="403"/>
      <c r="U9" s="403"/>
      <c r="V9" s="403"/>
      <c r="W9" s="403"/>
      <c r="X9" s="403"/>
      <c r="Y9" s="403"/>
      <c r="Z9" s="403"/>
      <c r="AA9" s="403"/>
      <c r="AB9" s="403"/>
      <c r="AC9" s="403"/>
      <c r="AD9" s="403"/>
      <c r="AE9" s="403"/>
      <c r="AF9" s="403"/>
      <c r="AG9" s="403"/>
      <c r="AH9" s="403"/>
      <c r="AI9" s="403"/>
      <c r="AJ9" s="403"/>
      <c r="AK9" s="403"/>
      <c r="AL9" s="403"/>
      <c r="AM9" s="403"/>
      <c r="AN9" s="403"/>
      <c r="AO9" s="403"/>
      <c r="AP9" s="403"/>
      <c r="AQ9" s="403"/>
      <c r="AR9" s="403"/>
      <c r="AS9" s="403"/>
      <c r="AT9" s="403"/>
      <c r="AU9" s="403"/>
      <c r="AV9" s="403"/>
      <c r="AW9" s="403"/>
      <c r="AX9" s="403"/>
      <c r="AY9" s="403"/>
      <c r="AZ9" s="403"/>
      <c r="BA9" s="403"/>
      <c r="BB9" s="403"/>
      <c r="BC9" s="403"/>
      <c r="BD9" s="403"/>
      <c r="BE9" s="403"/>
      <c r="BF9" s="403"/>
      <c r="BG9" s="403"/>
      <c r="BH9" s="403"/>
      <c r="BI9" s="403"/>
      <c r="BJ9" s="403"/>
      <c r="BK9" s="403"/>
      <c r="BL9" s="403"/>
      <c r="BM9" s="403"/>
      <c r="BN9" s="403"/>
      <c r="BO9" s="403"/>
      <c r="BP9" s="403"/>
      <c r="BQ9" s="403"/>
      <c r="BR9" s="403"/>
      <c r="BS9" s="403"/>
      <c r="BT9" s="403"/>
      <c r="BU9" s="403"/>
      <c r="BV9" s="403"/>
      <c r="BW9" s="403"/>
      <c r="BX9" s="403"/>
      <c r="BY9" s="403"/>
      <c r="BZ9" s="403"/>
      <c r="CA9" s="403"/>
      <c r="CB9" s="403"/>
      <c r="CC9" s="403"/>
      <c r="CD9" s="403"/>
      <c r="CE9" s="404"/>
    </row>
    <row r="10" spans="1:83" ht="15.75" thickBot="1">
      <c r="A10" s="333" t="s">
        <v>1242</v>
      </c>
      <c r="B10" s="402" t="s">
        <v>1244</v>
      </c>
      <c r="C10" s="403"/>
      <c r="D10" s="403"/>
      <c r="E10" s="403"/>
      <c r="F10" s="403"/>
      <c r="G10" s="403"/>
      <c r="H10" s="403"/>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3"/>
      <c r="BG10" s="403"/>
      <c r="BH10" s="403"/>
      <c r="BI10" s="403"/>
      <c r="BJ10" s="403"/>
      <c r="BK10" s="403"/>
      <c r="BL10" s="403"/>
      <c r="BM10" s="403"/>
      <c r="BN10" s="403"/>
      <c r="BO10" s="403"/>
      <c r="BP10" s="403"/>
      <c r="BQ10" s="403"/>
      <c r="BR10" s="403"/>
      <c r="BS10" s="403"/>
      <c r="BT10" s="403"/>
      <c r="BU10" s="403"/>
      <c r="BV10" s="403"/>
      <c r="BW10" s="403"/>
      <c r="BX10" s="403"/>
      <c r="BY10" s="403"/>
      <c r="BZ10" s="403"/>
      <c r="CA10" s="403"/>
      <c r="CB10" s="403"/>
      <c r="CC10" s="403"/>
      <c r="CD10" s="403"/>
      <c r="CE10" s="404"/>
    </row>
    <row r="11" spans="1:116" ht="78" customHeight="1">
      <c r="A11" s="64" t="s">
        <v>6</v>
      </c>
      <c r="B11" s="334" t="s">
        <v>7</v>
      </c>
      <c r="C11" s="335" t="s">
        <v>8</v>
      </c>
      <c r="D11" s="336" t="s">
        <v>9</v>
      </c>
      <c r="E11" s="337" t="s">
        <v>10</v>
      </c>
      <c r="F11" s="337" t="s">
        <v>11</v>
      </c>
      <c r="G11" s="338" t="s">
        <v>12</v>
      </c>
      <c r="H11" s="338" t="s">
        <v>13</v>
      </c>
      <c r="I11" s="337" t="s">
        <v>14</v>
      </c>
      <c r="J11" s="337" t="s">
        <v>15</v>
      </c>
      <c r="K11" s="338" t="s">
        <v>16</v>
      </c>
      <c r="L11" s="338" t="s">
        <v>17</v>
      </c>
      <c r="M11" s="337" t="s">
        <v>18</v>
      </c>
      <c r="N11" s="337" t="s">
        <v>19</v>
      </c>
      <c r="O11" s="338" t="s">
        <v>20</v>
      </c>
      <c r="P11" s="338" t="s">
        <v>21</v>
      </c>
      <c r="Q11" s="337" t="s">
        <v>22</v>
      </c>
      <c r="R11" s="337" t="s">
        <v>23</v>
      </c>
      <c r="S11" s="338" t="s">
        <v>24</v>
      </c>
      <c r="T11" s="338" t="s">
        <v>25</v>
      </c>
      <c r="U11" s="337" t="s">
        <v>26</v>
      </c>
      <c r="V11" s="339" t="s">
        <v>27</v>
      </c>
      <c r="W11" s="339" t="s">
        <v>28</v>
      </c>
      <c r="X11" s="340" t="s">
        <v>29</v>
      </c>
      <c r="Y11" s="341" t="s">
        <v>30</v>
      </c>
      <c r="Z11" s="336" t="s">
        <v>31</v>
      </c>
      <c r="AA11" s="337" t="s">
        <v>32</v>
      </c>
      <c r="AB11" s="337" t="s">
        <v>33</v>
      </c>
      <c r="AC11" s="338" t="s">
        <v>34</v>
      </c>
      <c r="AD11" s="338" t="s">
        <v>35</v>
      </c>
      <c r="AE11" s="342" t="s">
        <v>36</v>
      </c>
      <c r="AF11" s="342" t="s">
        <v>37</v>
      </c>
      <c r="AG11" s="343" t="s">
        <v>38</v>
      </c>
      <c r="AH11" s="343" t="s">
        <v>39</v>
      </c>
      <c r="AI11" s="342" t="s">
        <v>40</v>
      </c>
      <c r="AJ11" s="342" t="s">
        <v>41</v>
      </c>
      <c r="AK11" s="342" t="s">
        <v>42</v>
      </c>
      <c r="AL11" s="342" t="s">
        <v>43</v>
      </c>
      <c r="AM11" s="343" t="s">
        <v>44</v>
      </c>
      <c r="AN11" s="343" t="s">
        <v>45</v>
      </c>
      <c r="AO11" s="342" t="s">
        <v>46</v>
      </c>
      <c r="AP11" s="342" t="s">
        <v>47</v>
      </c>
      <c r="AQ11" s="342" t="s">
        <v>48</v>
      </c>
      <c r="AR11" s="342" t="s">
        <v>49</v>
      </c>
      <c r="AS11" s="343" t="s">
        <v>50</v>
      </c>
      <c r="AT11" s="343" t="s">
        <v>51</v>
      </c>
      <c r="AU11" s="342" t="s">
        <v>52</v>
      </c>
      <c r="AV11" s="342" t="s">
        <v>53</v>
      </c>
      <c r="AW11" s="342" t="s">
        <v>54</v>
      </c>
      <c r="AX11" s="342" t="s">
        <v>55</v>
      </c>
      <c r="AY11" s="343" t="s">
        <v>56</v>
      </c>
      <c r="AZ11" s="344" t="s">
        <v>57</v>
      </c>
      <c r="BA11" s="345" t="s">
        <v>58</v>
      </c>
      <c r="BB11" s="345" t="s">
        <v>59</v>
      </c>
      <c r="BC11" s="342" t="s">
        <v>60</v>
      </c>
      <c r="BD11" s="342" t="s">
        <v>61</v>
      </c>
      <c r="BE11" s="342" t="s">
        <v>62</v>
      </c>
      <c r="BF11" s="342" t="s">
        <v>63</v>
      </c>
      <c r="BG11" s="342" t="s">
        <v>64</v>
      </c>
      <c r="BH11" s="342" t="s">
        <v>65</v>
      </c>
      <c r="BI11" s="346" t="s">
        <v>66</v>
      </c>
      <c r="BJ11" s="347" t="s">
        <v>67</v>
      </c>
      <c r="BK11" s="346" t="s">
        <v>68</v>
      </c>
      <c r="BL11" s="347" t="s">
        <v>69</v>
      </c>
      <c r="BM11" s="346" t="s">
        <v>70</v>
      </c>
      <c r="BN11" s="347" t="s">
        <v>71</v>
      </c>
      <c r="BO11" s="346" t="s">
        <v>72</v>
      </c>
      <c r="BP11" s="347" t="s">
        <v>73</v>
      </c>
      <c r="BQ11" s="346" t="s">
        <v>74</v>
      </c>
      <c r="BR11" s="347" t="s">
        <v>75</v>
      </c>
      <c r="BS11" s="346" t="s">
        <v>76</v>
      </c>
      <c r="BT11" s="347" t="s">
        <v>77</v>
      </c>
      <c r="BU11" s="346" t="s">
        <v>78</v>
      </c>
      <c r="BV11" s="347" t="s">
        <v>79</v>
      </c>
      <c r="BW11" s="346" t="s">
        <v>80</v>
      </c>
      <c r="BX11" s="347" t="s">
        <v>81</v>
      </c>
      <c r="BY11" s="348" t="s">
        <v>82</v>
      </c>
      <c r="BZ11" s="349" t="s">
        <v>83</v>
      </c>
      <c r="CA11" s="346" t="s">
        <v>84</v>
      </c>
      <c r="CB11" s="347" t="s">
        <v>85</v>
      </c>
      <c r="CC11" s="346" t="s">
        <v>86</v>
      </c>
      <c r="CD11" s="347" t="s">
        <v>87</v>
      </c>
      <c r="CE11" s="346" t="s">
        <v>88</v>
      </c>
      <c r="CF11" s="74" t="s">
        <v>89</v>
      </c>
      <c r="CG11" s="73" t="s">
        <v>90</v>
      </c>
      <c r="CH11" s="74" t="s">
        <v>91</v>
      </c>
      <c r="CI11" s="73" t="s">
        <v>92</v>
      </c>
      <c r="CJ11" s="74" t="s">
        <v>93</v>
      </c>
      <c r="CK11" s="73" t="s">
        <v>94</v>
      </c>
      <c r="CL11" s="74" t="s">
        <v>95</v>
      </c>
      <c r="CM11" s="73" t="s">
        <v>96</v>
      </c>
      <c r="CN11" s="74" t="s">
        <v>97</v>
      </c>
      <c r="CO11" s="75" t="s">
        <v>98</v>
      </c>
      <c r="CP11" s="76" t="s">
        <v>99</v>
      </c>
      <c r="CQ11" s="73" t="s">
        <v>100</v>
      </c>
      <c r="CR11" s="74" t="s">
        <v>101</v>
      </c>
      <c r="CS11" s="73" t="s">
        <v>102</v>
      </c>
      <c r="CT11" s="74" t="s">
        <v>103</v>
      </c>
      <c r="CU11" s="73" t="s">
        <v>104</v>
      </c>
      <c r="CV11" s="74" t="s">
        <v>105</v>
      </c>
      <c r="CW11" s="73" t="s">
        <v>106</v>
      </c>
      <c r="CX11" s="74" t="s">
        <v>107</v>
      </c>
      <c r="CY11" s="73" t="s">
        <v>108</v>
      </c>
      <c r="CZ11" s="74" t="s">
        <v>109</v>
      </c>
      <c r="DA11" s="73" t="s">
        <v>110</v>
      </c>
      <c r="DB11" s="74" t="s">
        <v>111</v>
      </c>
      <c r="DC11" s="73" t="s">
        <v>112</v>
      </c>
      <c r="DD11" s="74" t="s">
        <v>113</v>
      </c>
      <c r="DE11" s="75" t="s">
        <v>114</v>
      </c>
      <c r="DF11" s="76" t="s">
        <v>115</v>
      </c>
      <c r="DG11" s="77" t="s">
        <v>116</v>
      </c>
      <c r="DH11" s="77" t="s">
        <v>117</v>
      </c>
      <c r="DI11" s="77" t="s">
        <v>118</v>
      </c>
      <c r="DJ11" s="78" t="s">
        <v>119</v>
      </c>
      <c r="DK11" s="78" t="s">
        <v>120</v>
      </c>
      <c r="DL11" s="79" t="s">
        <v>121</v>
      </c>
    </row>
    <row r="12" spans="1:116" ht="72.75" customHeight="1">
      <c r="A12" s="398" t="s">
        <v>315</v>
      </c>
      <c r="B12" s="397" t="s">
        <v>316</v>
      </c>
      <c r="C12" s="401" t="s">
        <v>315</v>
      </c>
      <c r="D12" s="401">
        <v>0</v>
      </c>
      <c r="E12" s="401">
        <v>1</v>
      </c>
      <c r="F12" s="401"/>
      <c r="G12" s="401"/>
      <c r="H12" s="401"/>
      <c r="I12" s="401"/>
      <c r="J12" s="401">
        <v>1</v>
      </c>
      <c r="K12" s="401"/>
      <c r="L12" s="401">
        <v>1</v>
      </c>
      <c r="M12" s="401">
        <v>1</v>
      </c>
      <c r="N12" s="401"/>
      <c r="O12" s="401"/>
      <c r="P12" s="401"/>
      <c r="Q12" s="401"/>
      <c r="R12" s="401"/>
      <c r="S12" s="401"/>
      <c r="T12" s="401"/>
      <c r="U12" s="401"/>
      <c r="V12" s="397" t="s">
        <v>317</v>
      </c>
      <c r="W12" s="80" t="s">
        <v>318</v>
      </c>
      <c r="X12" s="80" t="s">
        <v>319</v>
      </c>
      <c r="Y12" s="81"/>
      <c r="Z12" s="81">
        <v>0</v>
      </c>
      <c r="AA12" s="81">
        <v>1</v>
      </c>
      <c r="AB12" s="81"/>
      <c r="AC12" s="81"/>
      <c r="AD12" s="81"/>
      <c r="AE12" s="81"/>
      <c r="AF12" s="81"/>
      <c r="AG12" s="81"/>
      <c r="AH12" s="81"/>
      <c r="AI12" s="81"/>
      <c r="AJ12" s="81"/>
      <c r="AK12" s="81"/>
      <c r="AL12" s="81"/>
      <c r="AM12" s="81"/>
      <c r="AN12" s="81">
        <v>1</v>
      </c>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2"/>
      <c r="BX12" s="82"/>
      <c r="BY12" s="81"/>
      <c r="BZ12" s="81"/>
      <c r="CA12" s="83">
        <v>10000000</v>
      </c>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4" t="s">
        <v>320</v>
      </c>
      <c r="DL12" s="84" t="s">
        <v>320</v>
      </c>
    </row>
    <row r="13" spans="1:116" ht="63.75">
      <c r="A13" s="400"/>
      <c r="B13" s="397"/>
      <c r="C13" s="401"/>
      <c r="D13" s="401"/>
      <c r="E13" s="401"/>
      <c r="F13" s="401"/>
      <c r="G13" s="401"/>
      <c r="H13" s="401"/>
      <c r="I13" s="401"/>
      <c r="J13" s="401"/>
      <c r="K13" s="401"/>
      <c r="L13" s="401"/>
      <c r="M13" s="401"/>
      <c r="N13" s="401"/>
      <c r="O13" s="401"/>
      <c r="P13" s="401"/>
      <c r="Q13" s="401"/>
      <c r="R13" s="401"/>
      <c r="S13" s="401"/>
      <c r="T13" s="401"/>
      <c r="U13" s="401"/>
      <c r="V13" s="397"/>
      <c r="W13" s="80" t="s">
        <v>321</v>
      </c>
      <c r="X13" s="80" t="s">
        <v>322</v>
      </c>
      <c r="Y13" s="81"/>
      <c r="Z13" s="81">
        <v>0</v>
      </c>
      <c r="AA13" s="81">
        <v>1</v>
      </c>
      <c r="AB13" s="81"/>
      <c r="AC13" s="81"/>
      <c r="AD13" s="81"/>
      <c r="AE13" s="81"/>
      <c r="AF13" s="81"/>
      <c r="AG13" s="81"/>
      <c r="AH13" s="81"/>
      <c r="AI13" s="81"/>
      <c r="AJ13" s="81"/>
      <c r="AK13" s="81"/>
      <c r="AL13" s="81"/>
      <c r="AM13" s="81"/>
      <c r="AN13" s="81">
        <v>1</v>
      </c>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3">
        <v>5000000</v>
      </c>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4" t="s">
        <v>320</v>
      </c>
      <c r="DL13" s="84" t="s">
        <v>320</v>
      </c>
    </row>
    <row r="14" spans="1:116" ht="57" customHeight="1">
      <c r="A14" s="397" t="s">
        <v>323</v>
      </c>
      <c r="B14" s="397" t="s">
        <v>324</v>
      </c>
      <c r="C14" s="397" t="s">
        <v>323</v>
      </c>
      <c r="D14" s="397">
        <v>0</v>
      </c>
      <c r="E14" s="397">
        <v>1</v>
      </c>
      <c r="F14" s="397">
        <v>1</v>
      </c>
      <c r="G14" s="397"/>
      <c r="H14" s="397"/>
      <c r="I14" s="397"/>
      <c r="J14" s="397">
        <v>1</v>
      </c>
      <c r="K14" s="397"/>
      <c r="L14" s="397"/>
      <c r="M14" s="397"/>
      <c r="N14" s="397">
        <v>1</v>
      </c>
      <c r="O14" s="397"/>
      <c r="P14" s="397"/>
      <c r="Q14" s="397"/>
      <c r="R14" s="397">
        <v>1</v>
      </c>
      <c r="S14" s="397"/>
      <c r="T14" s="397"/>
      <c r="U14" s="397"/>
      <c r="V14" s="398" t="s">
        <v>325</v>
      </c>
      <c r="W14" s="80" t="s">
        <v>326</v>
      </c>
      <c r="X14" s="80" t="s">
        <v>327</v>
      </c>
      <c r="Y14" s="81"/>
      <c r="Z14" s="81">
        <v>0</v>
      </c>
      <c r="AA14" s="81">
        <v>1</v>
      </c>
      <c r="AB14" s="81"/>
      <c r="AC14" s="81"/>
      <c r="AD14" s="81"/>
      <c r="AE14" s="81"/>
      <c r="AF14" s="81"/>
      <c r="AG14" s="81"/>
      <c r="AH14" s="81"/>
      <c r="AI14" s="81"/>
      <c r="AJ14" s="81"/>
      <c r="AK14" s="81"/>
      <c r="AL14" s="81"/>
      <c r="AM14" s="81"/>
      <c r="AN14" s="81">
        <v>1</v>
      </c>
      <c r="AO14" s="81"/>
      <c r="AP14" s="81"/>
      <c r="AQ14" s="81"/>
      <c r="AR14" s="81"/>
      <c r="AS14" s="81"/>
      <c r="AT14" s="81"/>
      <c r="AU14" s="81"/>
      <c r="AV14" s="81"/>
      <c r="AW14" s="81"/>
      <c r="AX14" s="81"/>
      <c r="AY14" s="81"/>
      <c r="AZ14" s="81"/>
      <c r="BA14" s="81"/>
      <c r="BB14" s="81"/>
      <c r="BC14" s="81"/>
      <c r="BD14" s="81"/>
      <c r="BE14" s="81"/>
      <c r="BF14" s="81"/>
      <c r="BG14" s="81"/>
      <c r="BH14" s="81"/>
      <c r="BI14" s="85"/>
      <c r="BJ14" s="81"/>
      <c r="BK14" s="81"/>
      <c r="BL14" s="81"/>
      <c r="BM14" s="81"/>
      <c r="BN14" s="81"/>
      <c r="BO14" s="81"/>
      <c r="BP14" s="81"/>
      <c r="BQ14" s="81"/>
      <c r="BR14" s="81"/>
      <c r="BS14" s="81"/>
      <c r="BT14" s="81"/>
      <c r="BU14" s="81"/>
      <c r="BV14" s="81"/>
      <c r="BW14" s="81"/>
      <c r="BX14" s="81"/>
      <c r="BY14" s="81"/>
      <c r="BZ14" s="81"/>
      <c r="CA14" s="83">
        <v>7500000</v>
      </c>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4" t="s">
        <v>320</v>
      </c>
      <c r="DL14" s="84" t="s">
        <v>320</v>
      </c>
    </row>
    <row r="15" spans="1:116" ht="63.75">
      <c r="A15" s="397"/>
      <c r="B15" s="397"/>
      <c r="C15" s="397"/>
      <c r="D15" s="397"/>
      <c r="E15" s="397"/>
      <c r="F15" s="397"/>
      <c r="G15" s="397"/>
      <c r="H15" s="397"/>
      <c r="I15" s="397"/>
      <c r="J15" s="397"/>
      <c r="K15" s="397"/>
      <c r="L15" s="397"/>
      <c r="M15" s="397"/>
      <c r="N15" s="397"/>
      <c r="O15" s="397"/>
      <c r="P15" s="397"/>
      <c r="Q15" s="397"/>
      <c r="R15" s="397"/>
      <c r="S15" s="397"/>
      <c r="T15" s="397"/>
      <c r="U15" s="397"/>
      <c r="V15" s="399"/>
      <c r="W15" s="80" t="s">
        <v>328</v>
      </c>
      <c r="X15" s="80" t="s">
        <v>329</v>
      </c>
      <c r="Y15" s="81"/>
      <c r="Z15" s="81">
        <v>0</v>
      </c>
      <c r="AA15" s="81">
        <v>1</v>
      </c>
      <c r="AB15" s="81"/>
      <c r="AC15" s="81"/>
      <c r="AD15" s="81"/>
      <c r="AE15" s="81"/>
      <c r="AF15" s="81"/>
      <c r="AG15" s="81"/>
      <c r="AH15" s="81"/>
      <c r="AI15" s="81"/>
      <c r="AJ15" s="81"/>
      <c r="AK15" s="81"/>
      <c r="AL15" s="81"/>
      <c r="AM15" s="81"/>
      <c r="AN15" s="81">
        <v>1</v>
      </c>
      <c r="AO15" s="81"/>
      <c r="AP15" s="81"/>
      <c r="AQ15" s="81"/>
      <c r="AR15" s="81"/>
      <c r="AS15" s="81"/>
      <c r="AT15" s="81"/>
      <c r="AU15" s="81"/>
      <c r="AV15" s="81"/>
      <c r="AW15" s="81"/>
      <c r="AX15" s="81"/>
      <c r="AY15" s="81"/>
      <c r="AZ15" s="81"/>
      <c r="BA15" s="81"/>
      <c r="BB15" s="81"/>
      <c r="BC15" s="81"/>
      <c r="BD15" s="81"/>
      <c r="BE15" s="81"/>
      <c r="BF15" s="81"/>
      <c r="BG15" s="81"/>
      <c r="BH15" s="81"/>
      <c r="BI15" s="82"/>
      <c r="BJ15" s="81"/>
      <c r="BK15" s="81"/>
      <c r="BL15" s="81"/>
      <c r="BM15" s="81"/>
      <c r="BN15" s="81"/>
      <c r="BO15" s="81"/>
      <c r="BP15" s="81"/>
      <c r="BQ15" s="81"/>
      <c r="BR15" s="81"/>
      <c r="BS15" s="81"/>
      <c r="BT15" s="81"/>
      <c r="BU15" s="81"/>
      <c r="BV15" s="81"/>
      <c r="BW15" s="81"/>
      <c r="BX15" s="81"/>
      <c r="BY15" s="81"/>
      <c r="BZ15" s="81"/>
      <c r="CA15" s="83">
        <v>7500000</v>
      </c>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4" t="s">
        <v>320</v>
      </c>
      <c r="DL15" s="84" t="s">
        <v>320</v>
      </c>
    </row>
    <row r="16" spans="1:116" ht="52.5" customHeight="1">
      <c r="A16" s="397"/>
      <c r="B16" s="397"/>
      <c r="C16" s="397"/>
      <c r="D16" s="397"/>
      <c r="E16" s="397"/>
      <c r="F16" s="397"/>
      <c r="G16" s="397"/>
      <c r="H16" s="397"/>
      <c r="I16" s="397"/>
      <c r="J16" s="397"/>
      <c r="K16" s="397"/>
      <c r="L16" s="397"/>
      <c r="M16" s="397"/>
      <c r="N16" s="397"/>
      <c r="O16" s="397"/>
      <c r="P16" s="397"/>
      <c r="Q16" s="397"/>
      <c r="R16" s="397"/>
      <c r="S16" s="397"/>
      <c r="T16" s="397"/>
      <c r="U16" s="397"/>
      <c r="V16" s="399"/>
      <c r="W16" s="80" t="s">
        <v>330</v>
      </c>
      <c r="X16" s="80" t="s">
        <v>331</v>
      </c>
      <c r="Y16" s="81"/>
      <c r="Z16" s="81">
        <v>0</v>
      </c>
      <c r="AA16" s="81">
        <v>1</v>
      </c>
      <c r="AB16" s="81"/>
      <c r="AC16" s="81"/>
      <c r="AD16" s="81"/>
      <c r="AE16" s="81"/>
      <c r="AF16" s="81"/>
      <c r="AG16" s="81"/>
      <c r="AH16" s="81"/>
      <c r="AI16" s="81"/>
      <c r="AJ16" s="81"/>
      <c r="AK16" s="81"/>
      <c r="AL16" s="81"/>
      <c r="AM16" s="81"/>
      <c r="AN16" s="81">
        <v>1</v>
      </c>
      <c r="AO16" s="81"/>
      <c r="AP16" s="81"/>
      <c r="AQ16" s="81"/>
      <c r="AR16" s="81"/>
      <c r="AS16" s="81"/>
      <c r="AT16" s="81"/>
      <c r="AU16" s="81"/>
      <c r="AV16" s="81"/>
      <c r="AW16" s="81"/>
      <c r="AX16" s="81"/>
      <c r="AY16" s="81"/>
      <c r="AZ16" s="81"/>
      <c r="BA16" s="81"/>
      <c r="BB16" s="81"/>
      <c r="BC16" s="81"/>
      <c r="BD16" s="81"/>
      <c r="BE16" s="81"/>
      <c r="BF16" s="81"/>
      <c r="BG16" s="81"/>
      <c r="BH16" s="81"/>
      <c r="BI16" s="82"/>
      <c r="BJ16" s="81"/>
      <c r="BK16" s="81"/>
      <c r="BL16" s="81"/>
      <c r="BM16" s="81"/>
      <c r="BN16" s="81"/>
      <c r="BO16" s="81"/>
      <c r="BP16" s="81"/>
      <c r="BQ16" s="81"/>
      <c r="BR16" s="81"/>
      <c r="BS16" s="81"/>
      <c r="BT16" s="81"/>
      <c r="BU16" s="81"/>
      <c r="BV16" s="81"/>
      <c r="BW16" s="81"/>
      <c r="BX16" s="81"/>
      <c r="BY16" s="81"/>
      <c r="BZ16" s="81"/>
      <c r="CA16" s="83">
        <v>7500000</v>
      </c>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4" t="s">
        <v>320</v>
      </c>
      <c r="DL16" s="84" t="s">
        <v>320</v>
      </c>
    </row>
    <row r="17" spans="1:116" ht="63.75">
      <c r="A17" s="397"/>
      <c r="B17" s="397"/>
      <c r="C17" s="397"/>
      <c r="D17" s="397"/>
      <c r="E17" s="397"/>
      <c r="F17" s="397"/>
      <c r="G17" s="397"/>
      <c r="H17" s="397"/>
      <c r="I17" s="397"/>
      <c r="J17" s="397"/>
      <c r="K17" s="397"/>
      <c r="L17" s="397"/>
      <c r="M17" s="397"/>
      <c r="N17" s="397"/>
      <c r="O17" s="397"/>
      <c r="P17" s="397"/>
      <c r="Q17" s="397"/>
      <c r="R17" s="397"/>
      <c r="S17" s="397"/>
      <c r="T17" s="397"/>
      <c r="U17" s="397"/>
      <c r="V17" s="400"/>
      <c r="W17" s="80" t="s">
        <v>332</v>
      </c>
      <c r="X17" s="80" t="s">
        <v>333</v>
      </c>
      <c r="Y17" s="81"/>
      <c r="Z17" s="81">
        <v>0</v>
      </c>
      <c r="AA17" s="81">
        <v>1</v>
      </c>
      <c r="AB17" s="81"/>
      <c r="AC17" s="81"/>
      <c r="AD17" s="81"/>
      <c r="AE17" s="81"/>
      <c r="AF17" s="81"/>
      <c r="AG17" s="81"/>
      <c r="AH17" s="81"/>
      <c r="AI17" s="81"/>
      <c r="AJ17" s="81"/>
      <c r="AK17" s="81"/>
      <c r="AL17" s="81"/>
      <c r="AM17" s="81"/>
      <c r="AN17" s="81">
        <v>1</v>
      </c>
      <c r="AO17" s="81"/>
      <c r="AP17" s="81"/>
      <c r="AQ17" s="81"/>
      <c r="AR17" s="81"/>
      <c r="AS17" s="81"/>
      <c r="AT17" s="81"/>
      <c r="AU17" s="81"/>
      <c r="AV17" s="81"/>
      <c r="AW17" s="81"/>
      <c r="AX17" s="81"/>
      <c r="AY17" s="81"/>
      <c r="AZ17" s="81"/>
      <c r="BA17" s="81"/>
      <c r="BB17" s="81"/>
      <c r="BC17" s="81"/>
      <c r="BD17" s="81"/>
      <c r="BE17" s="81"/>
      <c r="BF17" s="81"/>
      <c r="BG17" s="81"/>
      <c r="BH17" s="81"/>
      <c r="BI17" s="82"/>
      <c r="BJ17" s="81"/>
      <c r="BK17" s="81"/>
      <c r="BL17" s="81"/>
      <c r="BM17" s="81"/>
      <c r="BN17" s="81"/>
      <c r="BO17" s="81"/>
      <c r="BP17" s="81"/>
      <c r="BQ17" s="81"/>
      <c r="BR17" s="81"/>
      <c r="BS17" s="81"/>
      <c r="BT17" s="81"/>
      <c r="BU17" s="81"/>
      <c r="BV17" s="81"/>
      <c r="BW17" s="81"/>
      <c r="BX17" s="81"/>
      <c r="BY17" s="81"/>
      <c r="BZ17" s="81"/>
      <c r="CA17" s="83">
        <v>7500000</v>
      </c>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4" t="s">
        <v>320</v>
      </c>
      <c r="DL17" s="84" t="s">
        <v>320</v>
      </c>
    </row>
    <row r="18" spans="1:116" ht="67.5" customHeight="1">
      <c r="A18" s="397"/>
      <c r="B18" s="397"/>
      <c r="C18" s="397"/>
      <c r="D18" s="397"/>
      <c r="E18" s="397"/>
      <c r="F18" s="397"/>
      <c r="G18" s="397"/>
      <c r="H18" s="397"/>
      <c r="I18" s="397"/>
      <c r="J18" s="397"/>
      <c r="K18" s="397"/>
      <c r="L18" s="397"/>
      <c r="M18" s="397"/>
      <c r="N18" s="397"/>
      <c r="O18" s="397"/>
      <c r="P18" s="397"/>
      <c r="Q18" s="397"/>
      <c r="R18" s="397"/>
      <c r="S18" s="397"/>
      <c r="T18" s="397"/>
      <c r="U18" s="397"/>
      <c r="V18" s="80" t="s">
        <v>334</v>
      </c>
      <c r="W18" s="80" t="s">
        <v>335</v>
      </c>
      <c r="X18" s="80" t="s">
        <v>336</v>
      </c>
      <c r="Y18" s="81"/>
      <c r="Z18" s="81">
        <v>0</v>
      </c>
      <c r="AA18" s="81">
        <v>1</v>
      </c>
      <c r="AB18" s="81"/>
      <c r="AC18" s="81"/>
      <c r="AD18" s="81"/>
      <c r="AE18" s="81"/>
      <c r="AF18" s="81"/>
      <c r="AG18" s="81"/>
      <c r="AH18" s="81"/>
      <c r="AI18" s="81"/>
      <c r="AJ18" s="81"/>
      <c r="AK18" s="81"/>
      <c r="AL18" s="81"/>
      <c r="AM18" s="81"/>
      <c r="AN18" s="81">
        <v>1</v>
      </c>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3">
        <v>11666666.666666666</v>
      </c>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4" t="s">
        <v>337</v>
      </c>
      <c r="DL18" s="84" t="s">
        <v>337</v>
      </c>
    </row>
    <row r="19" spans="1:116" ht="68.25" customHeight="1">
      <c r="A19" s="397"/>
      <c r="B19" s="397"/>
      <c r="C19" s="397"/>
      <c r="D19" s="397"/>
      <c r="E19" s="397"/>
      <c r="F19" s="397"/>
      <c r="G19" s="397"/>
      <c r="H19" s="397"/>
      <c r="I19" s="397"/>
      <c r="J19" s="397"/>
      <c r="K19" s="397"/>
      <c r="L19" s="397"/>
      <c r="M19" s="397"/>
      <c r="N19" s="397"/>
      <c r="O19" s="397"/>
      <c r="P19" s="397"/>
      <c r="Q19" s="397"/>
      <c r="R19" s="397"/>
      <c r="S19" s="397"/>
      <c r="T19" s="397"/>
      <c r="U19" s="397"/>
      <c r="V19" s="398" t="s">
        <v>338</v>
      </c>
      <c r="W19" s="80" t="s">
        <v>339</v>
      </c>
      <c r="X19" s="80" t="s">
        <v>340</v>
      </c>
      <c r="Y19" s="81"/>
      <c r="Z19" s="81">
        <v>0</v>
      </c>
      <c r="AA19" s="81">
        <v>1</v>
      </c>
      <c r="AB19" s="81"/>
      <c r="AC19" s="81"/>
      <c r="AD19" s="81"/>
      <c r="AE19" s="81"/>
      <c r="AF19" s="81"/>
      <c r="AG19" s="81"/>
      <c r="AH19" s="81"/>
      <c r="AI19" s="81"/>
      <c r="AJ19" s="81"/>
      <c r="AK19" s="81"/>
      <c r="AL19" s="81"/>
      <c r="AM19" s="81"/>
      <c r="AN19" s="81">
        <v>1</v>
      </c>
      <c r="AO19" s="81"/>
      <c r="AP19" s="81"/>
      <c r="AQ19" s="81"/>
      <c r="AR19" s="81"/>
      <c r="AS19" s="81"/>
      <c r="AT19" s="81"/>
      <c r="AU19" s="81"/>
      <c r="AV19" s="81"/>
      <c r="AW19" s="81"/>
      <c r="AX19" s="81"/>
      <c r="AY19" s="81"/>
      <c r="AZ19" s="81"/>
      <c r="BA19" s="81"/>
      <c r="BB19" s="81"/>
      <c r="BC19" s="81"/>
      <c r="BD19" s="81"/>
      <c r="BE19" s="81"/>
      <c r="BF19" s="81"/>
      <c r="BG19" s="81"/>
      <c r="BH19" s="81"/>
      <c r="BI19" s="82"/>
      <c r="BJ19" s="82"/>
      <c r="BK19" s="81"/>
      <c r="BL19" s="81"/>
      <c r="BM19" s="81"/>
      <c r="BN19" s="81"/>
      <c r="BO19" s="81"/>
      <c r="BP19" s="81"/>
      <c r="BQ19" s="81"/>
      <c r="BR19" s="81"/>
      <c r="BS19" s="81"/>
      <c r="BT19" s="81"/>
      <c r="BU19" s="81"/>
      <c r="BV19" s="81"/>
      <c r="BW19" s="81"/>
      <c r="BX19" s="81"/>
      <c r="BY19" s="81"/>
      <c r="BZ19" s="81"/>
      <c r="CA19" s="83">
        <v>11666666.666666666</v>
      </c>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4" t="s">
        <v>337</v>
      </c>
      <c r="DL19" s="84" t="s">
        <v>337</v>
      </c>
    </row>
    <row r="20" spans="1:116" ht="62.25" customHeight="1">
      <c r="A20" s="397"/>
      <c r="B20" s="397"/>
      <c r="C20" s="397"/>
      <c r="D20" s="397"/>
      <c r="E20" s="397"/>
      <c r="F20" s="397"/>
      <c r="G20" s="397"/>
      <c r="H20" s="397"/>
      <c r="I20" s="397"/>
      <c r="J20" s="397"/>
      <c r="K20" s="397"/>
      <c r="L20" s="397"/>
      <c r="M20" s="397"/>
      <c r="N20" s="397"/>
      <c r="O20" s="397"/>
      <c r="P20" s="397"/>
      <c r="Q20" s="397"/>
      <c r="R20" s="397"/>
      <c r="S20" s="397"/>
      <c r="T20" s="397"/>
      <c r="U20" s="397"/>
      <c r="V20" s="400"/>
      <c r="W20" s="80" t="s">
        <v>341</v>
      </c>
      <c r="X20" s="80" t="s">
        <v>342</v>
      </c>
      <c r="Y20" s="81"/>
      <c r="Z20" s="81">
        <v>0</v>
      </c>
      <c r="AA20" s="81">
        <v>1</v>
      </c>
      <c r="AB20" s="81"/>
      <c r="AC20" s="81"/>
      <c r="AD20" s="81"/>
      <c r="AE20" s="81"/>
      <c r="AF20" s="81"/>
      <c r="AG20" s="81"/>
      <c r="AH20" s="81"/>
      <c r="AI20" s="81"/>
      <c r="AJ20" s="81"/>
      <c r="AK20" s="81"/>
      <c r="AL20" s="81"/>
      <c r="AM20" s="81"/>
      <c r="AN20" s="81">
        <v>1</v>
      </c>
      <c r="AO20" s="81"/>
      <c r="AP20" s="81"/>
      <c r="AQ20" s="81"/>
      <c r="AR20" s="81"/>
      <c r="AS20" s="81"/>
      <c r="AT20" s="81"/>
      <c r="AU20" s="81"/>
      <c r="AV20" s="81"/>
      <c r="AW20" s="81"/>
      <c r="AX20" s="81"/>
      <c r="AY20" s="81"/>
      <c r="AZ20" s="81"/>
      <c r="BA20" s="81"/>
      <c r="BB20" s="81"/>
      <c r="BC20" s="81"/>
      <c r="BD20" s="81"/>
      <c r="BE20" s="81"/>
      <c r="BF20" s="81"/>
      <c r="BG20" s="81"/>
      <c r="BH20" s="81"/>
      <c r="BI20" s="82"/>
      <c r="BJ20" s="82"/>
      <c r="BK20" s="81"/>
      <c r="BL20" s="81"/>
      <c r="BM20" s="81"/>
      <c r="BN20" s="81"/>
      <c r="BO20" s="81"/>
      <c r="BP20" s="81"/>
      <c r="BQ20" s="81"/>
      <c r="BR20" s="81"/>
      <c r="BS20" s="81"/>
      <c r="BT20" s="81"/>
      <c r="BU20" s="81"/>
      <c r="BV20" s="81"/>
      <c r="BW20" s="81"/>
      <c r="BX20" s="81"/>
      <c r="BY20" s="81"/>
      <c r="BZ20" s="81"/>
      <c r="CA20" s="83">
        <v>11666666.666666666</v>
      </c>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4" t="s">
        <v>337</v>
      </c>
      <c r="DL20" s="84" t="s">
        <v>337</v>
      </c>
    </row>
    <row r="21" spans="1:116" ht="57.75" customHeight="1">
      <c r="A21" s="397"/>
      <c r="B21" s="397"/>
      <c r="C21" s="397"/>
      <c r="D21" s="397"/>
      <c r="E21" s="397"/>
      <c r="F21" s="397"/>
      <c r="G21" s="397"/>
      <c r="H21" s="397"/>
      <c r="I21" s="397"/>
      <c r="J21" s="397"/>
      <c r="K21" s="397"/>
      <c r="L21" s="397"/>
      <c r="M21" s="397"/>
      <c r="N21" s="397"/>
      <c r="O21" s="397"/>
      <c r="P21" s="397"/>
      <c r="Q21" s="397"/>
      <c r="R21" s="397"/>
      <c r="S21" s="397"/>
      <c r="T21" s="397"/>
      <c r="U21" s="397"/>
      <c r="V21" s="80" t="s">
        <v>343</v>
      </c>
      <c r="W21" s="80" t="s">
        <v>344</v>
      </c>
      <c r="X21" s="80" t="s">
        <v>345</v>
      </c>
      <c r="Y21" s="81"/>
      <c r="Z21" s="81">
        <v>0</v>
      </c>
      <c r="AA21" s="81">
        <v>1</v>
      </c>
      <c r="AB21" s="81"/>
      <c r="AC21" s="81"/>
      <c r="AD21" s="81"/>
      <c r="AE21" s="81"/>
      <c r="AF21" s="81"/>
      <c r="AG21" s="81"/>
      <c r="AH21" s="81"/>
      <c r="AI21" s="81"/>
      <c r="AJ21" s="81"/>
      <c r="AK21" s="81"/>
      <c r="AL21" s="81"/>
      <c r="AM21" s="81"/>
      <c r="AN21" s="81">
        <v>1</v>
      </c>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3">
        <v>5000000</v>
      </c>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4" t="s">
        <v>337</v>
      </c>
      <c r="DL21" s="84" t="s">
        <v>337</v>
      </c>
    </row>
    <row r="22" spans="1:116" ht="72.75" customHeight="1">
      <c r="A22" s="397"/>
      <c r="B22" s="397"/>
      <c r="C22" s="397"/>
      <c r="D22" s="397"/>
      <c r="E22" s="397"/>
      <c r="F22" s="397"/>
      <c r="G22" s="397"/>
      <c r="H22" s="397"/>
      <c r="I22" s="397"/>
      <c r="J22" s="397"/>
      <c r="K22" s="397"/>
      <c r="L22" s="397"/>
      <c r="M22" s="397"/>
      <c r="N22" s="397"/>
      <c r="O22" s="397"/>
      <c r="P22" s="397"/>
      <c r="Q22" s="397"/>
      <c r="R22" s="397"/>
      <c r="S22" s="397"/>
      <c r="T22" s="397"/>
      <c r="U22" s="397"/>
      <c r="V22" s="80" t="s">
        <v>346</v>
      </c>
      <c r="W22" s="80" t="s">
        <v>347</v>
      </c>
      <c r="X22" s="80" t="s">
        <v>348</v>
      </c>
      <c r="Y22" s="81"/>
      <c r="Z22" s="81">
        <v>0</v>
      </c>
      <c r="AA22" s="81">
        <v>2</v>
      </c>
      <c r="AB22" s="81"/>
      <c r="AC22" s="81"/>
      <c r="AD22" s="81"/>
      <c r="AE22" s="81"/>
      <c r="AF22" s="81"/>
      <c r="AG22" s="81"/>
      <c r="AH22" s="81"/>
      <c r="AI22" s="81"/>
      <c r="AJ22" s="81"/>
      <c r="AK22" s="81"/>
      <c r="AL22" s="81"/>
      <c r="AM22" s="81"/>
      <c r="AN22" s="81">
        <v>2</v>
      </c>
      <c r="AO22" s="81"/>
      <c r="AP22" s="81"/>
      <c r="AQ22" s="81"/>
      <c r="AR22" s="81"/>
      <c r="AS22" s="81"/>
      <c r="AT22" s="81"/>
      <c r="AU22" s="81"/>
      <c r="AV22" s="81"/>
      <c r="AW22" s="81"/>
      <c r="AX22" s="81"/>
      <c r="AY22" s="81"/>
      <c r="AZ22" s="81"/>
      <c r="BA22" s="81"/>
      <c r="BB22" s="81"/>
      <c r="BC22" s="81"/>
      <c r="BD22" s="81"/>
      <c r="BE22" s="81"/>
      <c r="BF22" s="81"/>
      <c r="BG22" s="81"/>
      <c r="BH22" s="81"/>
      <c r="BI22" s="82"/>
      <c r="BJ22" s="82"/>
      <c r="BK22" s="81"/>
      <c r="BL22" s="81"/>
      <c r="BM22" s="81"/>
      <c r="BN22" s="81"/>
      <c r="BO22" s="81"/>
      <c r="BP22" s="81"/>
      <c r="BQ22" s="81"/>
      <c r="BR22" s="81"/>
      <c r="BS22" s="81"/>
      <c r="BT22" s="81"/>
      <c r="BU22" s="81"/>
      <c r="BV22" s="81"/>
      <c r="BW22" s="81"/>
      <c r="BX22" s="81"/>
      <c r="BY22" s="81"/>
      <c r="BZ22" s="81"/>
      <c r="CA22" s="83">
        <v>65000000</v>
      </c>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4" t="s">
        <v>337</v>
      </c>
      <c r="DL22" s="84" t="s">
        <v>337</v>
      </c>
    </row>
  </sheetData>
  <sheetProtection/>
  <mergeCells count="54">
    <mergeCell ref="B7:CE7"/>
    <mergeCell ref="B8:CE8"/>
    <mergeCell ref="B9:CE9"/>
    <mergeCell ref="B10:CE10"/>
    <mergeCell ref="A1:DL1"/>
    <mergeCell ref="A2:DL2"/>
    <mergeCell ref="A3:DL3"/>
    <mergeCell ref="A4:DL4"/>
    <mergeCell ref="A5:DL5"/>
    <mergeCell ref="L12:L13"/>
    <mergeCell ref="A12:A13"/>
    <mergeCell ref="B12:B13"/>
    <mergeCell ref="C12:C13"/>
    <mergeCell ref="D12:D13"/>
    <mergeCell ref="E12:E13"/>
    <mergeCell ref="F12:F13"/>
    <mergeCell ref="G12:G13"/>
    <mergeCell ref="H12:H13"/>
    <mergeCell ref="I12:I13"/>
    <mergeCell ref="J12:J13"/>
    <mergeCell ref="K12:K13"/>
    <mergeCell ref="S12:S13"/>
    <mergeCell ref="T12:T13"/>
    <mergeCell ref="U12:U13"/>
    <mergeCell ref="V12:V13"/>
    <mergeCell ref="A14:A22"/>
    <mergeCell ref="B14:B22"/>
    <mergeCell ref="C14:C22"/>
    <mergeCell ref="D14:D22"/>
    <mergeCell ref="E14:E22"/>
    <mergeCell ref="F14:F22"/>
    <mergeCell ref="M12:M13"/>
    <mergeCell ref="N12:N13"/>
    <mergeCell ref="O12:O13"/>
    <mergeCell ref="P12:P13"/>
    <mergeCell ref="Q12:Q13"/>
    <mergeCell ref="R12:R13"/>
    <mergeCell ref="R14:R22"/>
    <mergeCell ref="G14:G22"/>
    <mergeCell ref="H14:H22"/>
    <mergeCell ref="I14:I22"/>
    <mergeCell ref="J14:J22"/>
    <mergeCell ref="K14:K22"/>
    <mergeCell ref="L14:L22"/>
    <mergeCell ref="M14:M22"/>
    <mergeCell ref="N14:N22"/>
    <mergeCell ref="O14:O22"/>
    <mergeCell ref="P14:P22"/>
    <mergeCell ref="Q14:Q22"/>
    <mergeCell ref="S14:S22"/>
    <mergeCell ref="T14:T22"/>
    <mergeCell ref="U14:U22"/>
    <mergeCell ref="V14:V17"/>
    <mergeCell ref="V19:V20"/>
  </mergeCells>
  <dataValidations count="1">
    <dataValidation type="list" showInputMessage="1" showErrorMessage="1" sqref="DH12:DI12">
      <formula1>$A$184:$A$194</formula1>
    </dataValidation>
  </dataValidation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DL185"/>
  <sheetViews>
    <sheetView zoomScale="70" zoomScaleNormal="70" zoomScalePageLayoutView="0" workbookViewId="0" topLeftCell="A1">
      <selection activeCell="A1" sqref="A1:DJ1"/>
    </sheetView>
  </sheetViews>
  <sheetFormatPr defaultColWidth="11.421875" defaultRowHeight="15" outlineLevelCol="2"/>
  <cols>
    <col min="1" max="1" width="14.28125" style="209" customWidth="1"/>
    <col min="2" max="2" width="14.00390625" style="209" customWidth="1"/>
    <col min="3" max="3" width="4.28125" style="209" customWidth="1"/>
    <col min="4" max="4" width="4.57421875" style="209" customWidth="1"/>
    <col min="5" max="5" width="5.57421875" style="209" customWidth="1"/>
    <col min="6" max="6" width="5.421875" style="209" customWidth="1"/>
    <col min="7" max="8" width="5.421875" style="209" hidden="1" customWidth="1" outlineLevel="1"/>
    <col min="9" max="9" width="5.421875" style="209" customWidth="1" collapsed="1"/>
    <col min="10" max="10" width="5.421875" style="209" customWidth="1"/>
    <col min="11" max="12" width="5.421875" style="209" hidden="1" customWidth="1" outlineLevel="1"/>
    <col min="13" max="13" width="5.421875" style="209" customWidth="1" collapsed="1"/>
    <col min="14" max="14" width="5.421875" style="209" customWidth="1"/>
    <col min="15" max="16" width="5.421875" style="209" hidden="1" customWidth="1" outlineLevel="1"/>
    <col min="17" max="17" width="5.421875" style="209" customWidth="1" collapsed="1"/>
    <col min="18" max="18" width="5.57421875" style="209" customWidth="1"/>
    <col min="19" max="20" width="5.421875" style="209" hidden="1" customWidth="1" outlineLevel="1"/>
    <col min="21" max="21" width="5.421875" style="209" customWidth="1" collapsed="1"/>
    <col min="22" max="22" width="15.8515625" style="256" customWidth="1"/>
    <col min="23" max="23" width="27.421875" style="248" customWidth="1"/>
    <col min="24" max="24" width="19.00390625" style="256" customWidth="1" outlineLevel="1"/>
    <col min="25" max="25" width="5.140625" style="256" customWidth="1" outlineLevel="1"/>
    <col min="26" max="27" width="5.421875" style="248" customWidth="1" outlineLevel="1"/>
    <col min="28" max="28" width="7.7109375" style="248" hidden="1" customWidth="1" outlineLevel="1"/>
    <col min="29" max="32" width="5.421875" style="248" hidden="1" customWidth="1" outlineLevel="2"/>
    <col min="33" max="33" width="8.7109375" style="248" hidden="1" customWidth="1" outlineLevel="1"/>
    <col min="34" max="34" width="7.7109375" style="248" customWidth="1" outlineLevel="1"/>
    <col min="35" max="38" width="5.421875" style="248" customWidth="1" outlineLevel="2"/>
    <col min="39" max="39" width="8.421875" style="249" customWidth="1" outlineLevel="1"/>
    <col min="40" max="40" width="5.421875" style="248" customWidth="1" outlineLevel="1"/>
    <col min="41" max="44" width="5.421875" style="248" customWidth="1" outlineLevel="2"/>
    <col min="45" max="45" width="5.421875" style="248" customWidth="1" outlineLevel="1"/>
    <col min="46" max="46" width="5.421875" style="248" hidden="1" customWidth="1" outlineLevel="1"/>
    <col min="47" max="50" width="5.421875" style="248" hidden="1" customWidth="1" outlineLevel="2"/>
    <col min="51" max="51" width="5.421875" style="248" hidden="1" customWidth="1" outlineLevel="1"/>
    <col min="52" max="52" width="5.8515625" style="248" hidden="1" customWidth="1"/>
    <col min="53" max="53" width="14.28125" style="209" hidden="1" customWidth="1"/>
    <col min="54" max="54" width="8.7109375" style="209" hidden="1" customWidth="1"/>
    <col min="55" max="55" width="3.57421875" style="209" hidden="1" customWidth="1"/>
    <col min="56" max="59" width="3.57421875" style="209" hidden="1" customWidth="1" outlineLevel="1"/>
    <col min="60" max="60" width="3.57421875" style="209" hidden="1" customWidth="1"/>
    <col min="61" max="61" width="5.140625" style="250" hidden="1" customWidth="1" outlineLevel="2"/>
    <col min="62" max="64" width="7.28125" style="250" hidden="1" customWidth="1" outlineLevel="2"/>
    <col min="65" max="65" width="5.421875" style="250" hidden="1" customWidth="1" outlineLevel="2"/>
    <col min="66" max="66" width="7.7109375" style="250" hidden="1" customWidth="1" outlineLevel="2"/>
    <col min="67" max="67" width="5.421875" style="250" hidden="1" customWidth="1" outlineLevel="2"/>
    <col min="68" max="68" width="7.7109375" style="250" hidden="1" customWidth="1" outlineLevel="2"/>
    <col min="69" max="69" width="5.421875" style="250" hidden="1" customWidth="1" outlineLevel="2"/>
    <col min="70" max="70" width="7.7109375" style="250" hidden="1" customWidth="1" outlineLevel="2"/>
    <col min="71" max="71" width="3.140625" style="250" hidden="1" customWidth="1" outlineLevel="2"/>
    <col min="72" max="72" width="5.421875" style="250" hidden="1" customWidth="1" outlineLevel="2"/>
    <col min="73" max="73" width="5.140625" style="250" hidden="1" customWidth="1" outlineLevel="2"/>
    <col min="74" max="74" width="7.28125" style="250" hidden="1" customWidth="1" outlineLevel="2"/>
    <col min="75" max="75" width="5.421875" style="250" hidden="1" customWidth="1" outlineLevel="2"/>
    <col min="76" max="76" width="7.7109375" style="250" hidden="1" customWidth="1" outlineLevel="2"/>
    <col min="77" max="77" width="12.28125" style="209" hidden="1" customWidth="1" outlineLevel="1"/>
    <col min="78" max="78" width="10.00390625" style="209" hidden="1" customWidth="1" outlineLevel="1"/>
    <col min="79" max="79" width="5.140625" style="250" customWidth="1" outlineLevel="2"/>
    <col min="80" max="80" width="7.28125" style="250" customWidth="1" outlineLevel="2"/>
    <col min="81" max="81" width="5.421875" style="250" customWidth="1" outlineLevel="2"/>
    <col min="82" max="82" width="7.7109375" style="250" customWidth="1" outlineLevel="2"/>
    <col min="83" max="83" width="5.421875" style="250" customWidth="1" outlineLevel="2"/>
    <col min="84" max="84" width="7.7109375" style="250" customWidth="1" outlineLevel="2"/>
    <col min="85" max="85" width="5.421875" style="250" customWidth="1" outlineLevel="2"/>
    <col min="86" max="86" width="7.7109375" style="250" customWidth="1" outlineLevel="2"/>
    <col min="87" max="87" width="3.140625" style="250" customWidth="1" outlineLevel="2"/>
    <col min="88" max="88" width="5.421875" style="250" customWidth="1" outlineLevel="2"/>
    <col min="89" max="89" width="5.140625" style="250" customWidth="1" outlineLevel="2"/>
    <col min="90" max="90" width="7.28125" style="250" customWidth="1" outlineLevel="2"/>
    <col min="91" max="91" width="5.421875" style="250" customWidth="1" outlineLevel="2"/>
    <col min="92" max="92" width="7.7109375" style="250" customWidth="1" outlineLevel="2"/>
    <col min="93" max="93" width="12.28125" style="209" customWidth="1" outlineLevel="1"/>
    <col min="94" max="94" width="10.00390625" style="209" customWidth="1" outlineLevel="1"/>
    <col min="95" max="95" width="5.140625" style="209" hidden="1" customWidth="1" outlineLevel="2"/>
    <col min="96" max="96" width="7.28125" style="209" hidden="1" customWidth="1" outlineLevel="2"/>
    <col min="97" max="97" width="5.421875" style="209" hidden="1" customWidth="1" outlineLevel="2"/>
    <col min="98" max="98" width="7.7109375" style="209" hidden="1" customWidth="1" outlineLevel="2"/>
    <col min="99" max="99" width="5.421875" style="209" hidden="1" customWidth="1" outlineLevel="2"/>
    <col min="100" max="100" width="7.7109375" style="209" hidden="1" customWidth="1" outlineLevel="2"/>
    <col min="101" max="101" width="5.421875" style="209" hidden="1" customWidth="1" outlineLevel="2"/>
    <col min="102" max="102" width="7.28125" style="209" hidden="1" customWidth="1" outlineLevel="2"/>
    <col min="103" max="103" width="3.140625" style="209" hidden="1" customWidth="1" outlineLevel="2"/>
    <col min="104" max="104" width="5.421875" style="209" hidden="1" customWidth="1" outlineLevel="2"/>
    <col min="105" max="105" width="5.140625" style="209" hidden="1" customWidth="1" outlineLevel="2"/>
    <col min="106" max="106" width="7.28125" style="209" hidden="1" customWidth="1" outlineLevel="2"/>
    <col min="107" max="107" width="5.421875" style="209" hidden="1" customWidth="1" outlineLevel="2"/>
    <col min="108" max="108" width="7.7109375" style="209" hidden="1" customWidth="1" outlineLevel="2"/>
    <col min="109" max="109" width="12.28125" style="209" hidden="1" customWidth="1" outlineLevel="1"/>
    <col min="110" max="110" width="10.00390625" style="209" hidden="1" customWidth="1" outlineLevel="1"/>
    <col min="111" max="111" width="9.140625" style="251" bestFit="1" customWidth="1" collapsed="1"/>
    <col min="112" max="112" width="5.421875" style="251" bestFit="1" customWidth="1"/>
    <col min="113" max="113" width="5.421875" style="251" customWidth="1"/>
    <col min="114" max="114" width="5.421875" style="209" bestFit="1" customWidth="1"/>
    <col min="115" max="16384" width="11.421875" style="209" customWidth="1"/>
  </cols>
  <sheetData>
    <row r="1" spans="1:114" ht="15">
      <c r="A1" s="406" t="s">
        <v>1245</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c r="BW1" s="406"/>
      <c r="BX1" s="406"/>
      <c r="BY1" s="406"/>
      <c r="BZ1" s="406"/>
      <c r="CA1" s="406"/>
      <c r="CB1" s="406"/>
      <c r="CC1" s="406"/>
      <c r="CD1" s="406"/>
      <c r="CE1" s="406"/>
      <c r="CF1" s="406"/>
      <c r="CG1" s="406"/>
      <c r="CH1" s="406"/>
      <c r="CI1" s="406"/>
      <c r="CJ1" s="406"/>
      <c r="CK1" s="406"/>
      <c r="CL1" s="406"/>
      <c r="CM1" s="406"/>
      <c r="CN1" s="406"/>
      <c r="CO1" s="406"/>
      <c r="CP1" s="406"/>
      <c r="CQ1" s="406"/>
      <c r="CR1" s="406"/>
      <c r="CS1" s="406"/>
      <c r="CT1" s="406"/>
      <c r="CU1" s="406"/>
      <c r="CV1" s="406"/>
      <c r="CW1" s="406"/>
      <c r="CX1" s="406"/>
      <c r="CY1" s="406"/>
      <c r="CZ1" s="406"/>
      <c r="DA1" s="406"/>
      <c r="DB1" s="406"/>
      <c r="DC1" s="406"/>
      <c r="DD1" s="406"/>
      <c r="DE1" s="406"/>
      <c r="DF1" s="406"/>
      <c r="DG1" s="406"/>
      <c r="DH1" s="406"/>
      <c r="DI1" s="406"/>
      <c r="DJ1" s="406"/>
    </row>
    <row r="2" spans="1:114" ht="15">
      <c r="A2" s="410" t="s">
        <v>1246</v>
      </c>
      <c r="B2" s="410"/>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0"/>
      <c r="AM2" s="410"/>
      <c r="AN2" s="410"/>
      <c r="AO2" s="410"/>
      <c r="AP2" s="410"/>
      <c r="AQ2" s="410"/>
      <c r="AR2" s="410"/>
      <c r="AS2" s="410"/>
      <c r="AT2" s="410"/>
      <c r="AU2" s="410"/>
      <c r="AV2" s="410"/>
      <c r="AW2" s="410"/>
      <c r="AX2" s="410"/>
      <c r="AY2" s="410"/>
      <c r="AZ2" s="410"/>
      <c r="BA2" s="410"/>
      <c r="BB2" s="410"/>
      <c r="BC2" s="410"/>
      <c r="BD2" s="410"/>
      <c r="BE2" s="410"/>
      <c r="BF2" s="410"/>
      <c r="BG2" s="410"/>
      <c r="BH2" s="410"/>
      <c r="BI2" s="410"/>
      <c r="BJ2" s="410"/>
      <c r="BK2" s="410"/>
      <c r="BL2" s="410"/>
      <c r="BM2" s="410"/>
      <c r="BN2" s="410"/>
      <c r="BO2" s="410"/>
      <c r="BP2" s="410"/>
      <c r="BQ2" s="410"/>
      <c r="BR2" s="410"/>
      <c r="BS2" s="410"/>
      <c r="BT2" s="410"/>
      <c r="BU2" s="410"/>
      <c r="BV2" s="410"/>
      <c r="BW2" s="410"/>
      <c r="BX2" s="410"/>
      <c r="BY2" s="410"/>
      <c r="BZ2" s="410"/>
      <c r="CA2" s="410"/>
      <c r="CB2" s="410"/>
      <c r="CC2" s="410"/>
      <c r="CD2" s="410"/>
      <c r="CE2" s="410"/>
      <c r="CF2" s="410"/>
      <c r="CG2" s="410"/>
      <c r="CH2" s="410"/>
      <c r="CI2" s="410"/>
      <c r="CJ2" s="410"/>
      <c r="CK2" s="410"/>
      <c r="CL2" s="410"/>
      <c r="CM2" s="410"/>
      <c r="CN2" s="410"/>
      <c r="CO2" s="410"/>
      <c r="CP2" s="410"/>
      <c r="CQ2" s="410"/>
      <c r="CR2" s="410"/>
      <c r="CS2" s="410"/>
      <c r="CT2" s="410"/>
      <c r="CU2" s="410"/>
      <c r="CV2" s="410"/>
      <c r="CW2" s="410"/>
      <c r="CX2" s="410"/>
      <c r="CY2" s="410"/>
      <c r="CZ2" s="410"/>
      <c r="DA2" s="410"/>
      <c r="DB2" s="410"/>
      <c r="DC2" s="410"/>
      <c r="DD2" s="410"/>
      <c r="DE2" s="410"/>
      <c r="DF2" s="410"/>
      <c r="DG2" s="410"/>
      <c r="DH2" s="410"/>
      <c r="DI2" s="410"/>
      <c r="DJ2" s="410"/>
    </row>
    <row r="3" spans="1:114" ht="15">
      <c r="A3" s="410" t="s">
        <v>0</v>
      </c>
      <c r="B3" s="410"/>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0"/>
      <c r="AZ3" s="410"/>
      <c r="BA3" s="410"/>
      <c r="BB3" s="410"/>
      <c r="BC3" s="410"/>
      <c r="BD3" s="410"/>
      <c r="BE3" s="410"/>
      <c r="BF3" s="410"/>
      <c r="BG3" s="410"/>
      <c r="BH3" s="410"/>
      <c r="BI3" s="410"/>
      <c r="BJ3" s="410"/>
      <c r="BK3" s="410"/>
      <c r="BL3" s="410"/>
      <c r="BM3" s="410"/>
      <c r="BN3" s="410"/>
      <c r="BO3" s="410"/>
      <c r="BP3" s="410"/>
      <c r="BQ3" s="410"/>
      <c r="BR3" s="410"/>
      <c r="BS3" s="410"/>
      <c r="BT3" s="410"/>
      <c r="BU3" s="410"/>
      <c r="BV3" s="410"/>
      <c r="BW3" s="410"/>
      <c r="BX3" s="410"/>
      <c r="BY3" s="410"/>
      <c r="BZ3" s="410"/>
      <c r="CA3" s="410"/>
      <c r="CB3" s="410"/>
      <c r="CC3" s="410"/>
      <c r="CD3" s="410"/>
      <c r="CE3" s="410"/>
      <c r="CF3" s="410"/>
      <c r="CG3" s="410"/>
      <c r="CH3" s="410"/>
      <c r="CI3" s="410"/>
      <c r="CJ3" s="410"/>
      <c r="CK3" s="410"/>
      <c r="CL3" s="410"/>
      <c r="CM3" s="410"/>
      <c r="CN3" s="410"/>
      <c r="CO3" s="410"/>
      <c r="CP3" s="410"/>
      <c r="CQ3" s="410"/>
      <c r="CR3" s="410"/>
      <c r="CS3" s="410"/>
      <c r="CT3" s="410"/>
      <c r="CU3" s="410"/>
      <c r="CV3" s="410"/>
      <c r="CW3" s="410"/>
      <c r="CX3" s="410"/>
      <c r="CY3" s="410"/>
      <c r="CZ3" s="410"/>
      <c r="DA3" s="410"/>
      <c r="DB3" s="410"/>
      <c r="DC3" s="410"/>
      <c r="DD3" s="410"/>
      <c r="DE3" s="410"/>
      <c r="DF3" s="410"/>
      <c r="DG3" s="410"/>
      <c r="DH3" s="410"/>
      <c r="DI3" s="410"/>
      <c r="DJ3" s="410"/>
    </row>
    <row r="4" spans="1:114" ht="15">
      <c r="A4" s="410" t="s">
        <v>1247</v>
      </c>
      <c r="B4" s="411"/>
      <c r="C4" s="411"/>
      <c r="D4" s="411"/>
      <c r="E4" s="411"/>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411"/>
      <c r="AY4" s="411"/>
      <c r="AZ4" s="411"/>
      <c r="BA4" s="411"/>
      <c r="BB4" s="411"/>
      <c r="BC4" s="411"/>
      <c r="BD4" s="411"/>
      <c r="BE4" s="411"/>
      <c r="BF4" s="411"/>
      <c r="BG4" s="411"/>
      <c r="BH4" s="411"/>
      <c r="BI4" s="411"/>
      <c r="BJ4" s="411"/>
      <c r="BK4" s="411"/>
      <c r="BL4" s="411"/>
      <c r="BM4" s="411"/>
      <c r="BN4" s="411"/>
      <c r="BO4" s="411"/>
      <c r="BP4" s="411"/>
      <c r="BQ4" s="411"/>
      <c r="BR4" s="411"/>
      <c r="BS4" s="411"/>
      <c r="BT4" s="411"/>
      <c r="BU4" s="411"/>
      <c r="BV4" s="411"/>
      <c r="BW4" s="411"/>
      <c r="BX4" s="411"/>
      <c r="BY4" s="411"/>
      <c r="BZ4" s="411"/>
      <c r="CA4" s="411"/>
      <c r="CB4" s="411"/>
      <c r="CC4" s="411"/>
      <c r="CD4" s="411"/>
      <c r="CE4" s="411"/>
      <c r="CF4" s="411"/>
      <c r="CG4" s="411"/>
      <c r="CH4" s="411"/>
      <c r="CI4" s="411"/>
      <c r="CJ4" s="411"/>
      <c r="CK4" s="411"/>
      <c r="CL4" s="411"/>
      <c r="CM4" s="411"/>
      <c r="CN4" s="411"/>
      <c r="CO4" s="411"/>
      <c r="CP4" s="411"/>
      <c r="CQ4" s="411"/>
      <c r="CR4" s="411"/>
      <c r="CS4" s="411"/>
      <c r="CT4" s="411"/>
      <c r="CU4" s="411"/>
      <c r="CV4" s="411"/>
      <c r="CW4" s="411"/>
      <c r="CX4" s="411"/>
      <c r="CY4" s="411"/>
      <c r="CZ4" s="411"/>
      <c r="DA4" s="411"/>
      <c r="DB4" s="411"/>
      <c r="DC4" s="411"/>
      <c r="DD4" s="411"/>
      <c r="DE4" s="411"/>
      <c r="DF4" s="411"/>
      <c r="DG4" s="411"/>
      <c r="DH4" s="411"/>
      <c r="DI4" s="411"/>
      <c r="DJ4" s="411"/>
    </row>
    <row r="5" spans="1:114" s="1" customFormat="1" ht="12.75" customHeight="1">
      <c r="A5" s="410" t="s">
        <v>1248</v>
      </c>
      <c r="B5" s="411"/>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411"/>
      <c r="AJ5" s="411"/>
      <c r="AK5" s="411"/>
      <c r="AL5" s="411"/>
      <c r="AM5" s="411"/>
      <c r="AN5" s="411"/>
      <c r="AO5" s="411"/>
      <c r="AP5" s="411"/>
      <c r="AQ5" s="411"/>
      <c r="AR5" s="411"/>
      <c r="AS5" s="411"/>
      <c r="AT5" s="411"/>
      <c r="AU5" s="411"/>
      <c r="AV5" s="411"/>
      <c r="AW5" s="411"/>
      <c r="AX5" s="411"/>
      <c r="AY5" s="411"/>
      <c r="AZ5" s="411"/>
      <c r="BA5" s="411"/>
      <c r="BB5" s="411"/>
      <c r="BC5" s="411"/>
      <c r="BD5" s="411"/>
      <c r="BE5" s="411"/>
      <c r="BF5" s="411"/>
      <c r="BG5" s="411"/>
      <c r="BH5" s="411"/>
      <c r="BI5" s="411"/>
      <c r="BJ5" s="411"/>
      <c r="BK5" s="411"/>
      <c r="BL5" s="411"/>
      <c r="BM5" s="411"/>
      <c r="BN5" s="411"/>
      <c r="BO5" s="411"/>
      <c r="BP5" s="411"/>
      <c r="BQ5" s="411"/>
      <c r="BR5" s="411"/>
      <c r="BS5" s="411"/>
      <c r="BT5" s="411"/>
      <c r="BU5" s="411"/>
      <c r="BV5" s="411"/>
      <c r="BW5" s="411"/>
      <c r="BX5" s="411"/>
      <c r="BY5" s="411"/>
      <c r="BZ5" s="411"/>
      <c r="CA5" s="411"/>
      <c r="CB5" s="411"/>
      <c r="CC5" s="411"/>
      <c r="CD5" s="411"/>
      <c r="CE5" s="411"/>
      <c r="CF5" s="411"/>
      <c r="CG5" s="411"/>
      <c r="CH5" s="411"/>
      <c r="CI5" s="411"/>
      <c r="CJ5" s="411"/>
      <c r="CK5" s="411"/>
      <c r="CL5" s="411"/>
      <c r="CM5" s="411"/>
      <c r="CN5" s="411"/>
      <c r="CO5" s="411"/>
      <c r="CP5" s="411"/>
      <c r="CQ5" s="411"/>
      <c r="CR5" s="411"/>
      <c r="CS5" s="411"/>
      <c r="CT5" s="411"/>
      <c r="CU5" s="411"/>
      <c r="CV5" s="411"/>
      <c r="CW5" s="411"/>
      <c r="CX5" s="411"/>
      <c r="CY5" s="411"/>
      <c r="CZ5" s="411"/>
      <c r="DA5" s="411"/>
      <c r="DB5" s="411"/>
      <c r="DC5" s="411"/>
      <c r="DD5" s="411"/>
      <c r="DE5" s="411"/>
      <c r="DF5" s="411"/>
      <c r="DG5" s="411"/>
      <c r="DH5" s="411"/>
      <c r="DI5" s="411"/>
      <c r="DJ5" s="411"/>
    </row>
    <row r="6" spans="1:114" s="1" customFormat="1" ht="12.75" customHeight="1">
      <c r="A6" s="210"/>
      <c r="B6" s="210"/>
      <c r="C6" s="210"/>
      <c r="D6" s="210"/>
      <c r="E6" s="210"/>
      <c r="F6" s="210"/>
      <c r="G6" s="210"/>
      <c r="H6" s="210"/>
      <c r="I6" s="210"/>
      <c r="J6" s="210"/>
      <c r="K6" s="210"/>
      <c r="L6" s="210"/>
      <c r="M6" s="210"/>
      <c r="N6" s="210"/>
      <c r="O6" s="210"/>
      <c r="P6" s="210"/>
      <c r="Q6" s="210"/>
      <c r="R6" s="210"/>
      <c r="S6" s="210"/>
      <c r="T6" s="210"/>
      <c r="U6" s="210"/>
      <c r="V6" s="211"/>
      <c r="W6" s="210"/>
      <c r="X6" s="211"/>
      <c r="Y6" s="211"/>
      <c r="Z6" s="210"/>
      <c r="AA6" s="210"/>
      <c r="AB6" s="210"/>
      <c r="AC6" s="210"/>
      <c r="AD6" s="210"/>
      <c r="AE6" s="210"/>
      <c r="AF6" s="210"/>
      <c r="AG6" s="210"/>
      <c r="AH6" s="210"/>
      <c r="AI6" s="210"/>
      <c r="AJ6" s="210"/>
      <c r="AK6" s="210"/>
      <c r="AL6" s="210"/>
      <c r="AM6" s="212"/>
      <c r="AN6" s="210"/>
      <c r="AO6" s="210"/>
      <c r="AP6" s="210"/>
      <c r="AQ6" s="210"/>
      <c r="AR6" s="210"/>
      <c r="AS6" s="210"/>
      <c r="AT6" s="210"/>
      <c r="AU6" s="210"/>
      <c r="AV6" s="210"/>
      <c r="AW6" s="210"/>
      <c r="AX6" s="210"/>
      <c r="AY6" s="210"/>
      <c r="AZ6" s="213">
        <v>2013</v>
      </c>
      <c r="BA6" s="210"/>
      <c r="BB6" s="210"/>
      <c r="BC6" s="210"/>
      <c r="BD6" s="210"/>
      <c r="BE6" s="210"/>
      <c r="BF6" s="210"/>
      <c r="BG6" s="210"/>
      <c r="BH6" s="210"/>
      <c r="BI6" s="214"/>
      <c r="BJ6" s="214"/>
      <c r="BK6" s="214"/>
      <c r="BL6" s="214"/>
      <c r="BM6" s="214"/>
      <c r="BN6" s="214"/>
      <c r="BO6" s="214"/>
      <c r="BP6" s="214"/>
      <c r="BQ6" s="214"/>
      <c r="BR6" s="214"/>
      <c r="BS6" s="214"/>
      <c r="BT6" s="214"/>
      <c r="BU6" s="214"/>
      <c r="BV6" s="214"/>
      <c r="BW6" s="214"/>
      <c r="BX6" s="214"/>
      <c r="BY6" s="210"/>
      <c r="BZ6" s="210"/>
      <c r="CA6" s="214"/>
      <c r="CB6" s="214"/>
      <c r="CC6" s="214"/>
      <c r="CD6" s="214"/>
      <c r="CE6" s="214"/>
      <c r="CF6" s="214"/>
      <c r="CG6" s="214"/>
      <c r="CH6" s="214"/>
      <c r="CI6" s="214"/>
      <c r="CJ6" s="214"/>
      <c r="CK6" s="214"/>
      <c r="CL6" s="214"/>
      <c r="CM6" s="214"/>
      <c r="CN6" s="214"/>
      <c r="CO6" s="210"/>
      <c r="CP6" s="210"/>
      <c r="CQ6" s="210"/>
      <c r="CR6" s="210"/>
      <c r="CS6" s="210"/>
      <c r="CT6" s="210"/>
      <c r="CU6" s="210"/>
      <c r="CV6" s="210"/>
      <c r="CW6" s="210"/>
      <c r="CX6" s="210"/>
      <c r="CY6" s="210"/>
      <c r="CZ6" s="210"/>
      <c r="DA6" s="210"/>
      <c r="DB6" s="210"/>
      <c r="DC6" s="210"/>
      <c r="DD6" s="210"/>
      <c r="DE6" s="210"/>
      <c r="DF6" s="210"/>
      <c r="DG6" s="210"/>
      <c r="DH6" s="210"/>
      <c r="DI6" s="210"/>
      <c r="DJ6" s="210"/>
    </row>
    <row r="7" spans="1:114" s="1" customFormat="1" ht="12" customHeight="1">
      <c r="A7" s="4" t="s">
        <v>2</v>
      </c>
      <c r="B7" s="387" t="s">
        <v>973</v>
      </c>
      <c r="C7" s="388"/>
      <c r="D7" s="388"/>
      <c r="E7" s="388"/>
      <c r="F7" s="388"/>
      <c r="G7" s="388"/>
      <c r="H7" s="388"/>
      <c r="I7" s="388"/>
      <c r="J7" s="388"/>
      <c r="K7" s="388"/>
      <c r="L7" s="388"/>
      <c r="M7" s="388"/>
      <c r="N7" s="388"/>
      <c r="O7" s="388"/>
      <c r="P7" s="388"/>
      <c r="Q7" s="388"/>
      <c r="R7" s="388"/>
      <c r="S7" s="388"/>
      <c r="T7" s="388"/>
      <c r="U7" s="388"/>
      <c r="V7" s="388"/>
      <c r="W7" s="389"/>
      <c r="X7" s="7"/>
      <c r="Y7" s="7"/>
      <c r="Z7" s="3"/>
      <c r="AA7" s="3"/>
      <c r="AB7" s="3"/>
      <c r="AC7" s="3"/>
      <c r="AD7" s="3"/>
      <c r="AE7" s="3"/>
      <c r="AF7" s="3"/>
      <c r="AG7" s="3"/>
      <c r="AH7" s="3"/>
      <c r="AI7" s="3"/>
      <c r="AJ7" s="3"/>
      <c r="AK7" s="3"/>
      <c r="AL7" s="3"/>
      <c r="AM7" s="215"/>
      <c r="AN7" s="3"/>
      <c r="AO7" s="3"/>
      <c r="AP7" s="3"/>
      <c r="AQ7" s="3"/>
      <c r="AR7" s="3"/>
      <c r="AS7" s="3"/>
      <c r="AT7" s="3"/>
      <c r="AU7" s="3"/>
      <c r="AV7" s="3"/>
      <c r="AW7" s="3"/>
      <c r="AX7" s="3"/>
      <c r="AY7" s="3"/>
      <c r="AZ7" s="216">
        <v>2014</v>
      </c>
      <c r="BA7" s="4"/>
      <c r="BB7" s="4"/>
      <c r="BC7" s="4"/>
      <c r="BD7" s="4"/>
      <c r="BE7" s="4"/>
      <c r="BF7" s="4"/>
      <c r="BG7" s="4"/>
      <c r="BH7" s="4"/>
      <c r="BI7" s="217"/>
      <c r="BJ7" s="217"/>
      <c r="BK7" s="217"/>
      <c r="BL7" s="217"/>
      <c r="BM7" s="217"/>
      <c r="BN7" s="217"/>
      <c r="BO7" s="217"/>
      <c r="BP7" s="217"/>
      <c r="BQ7" s="217"/>
      <c r="BR7" s="217"/>
      <c r="BS7" s="217"/>
      <c r="BT7" s="217"/>
      <c r="BU7" s="217"/>
      <c r="BV7" s="217"/>
      <c r="BW7" s="217"/>
      <c r="BX7" s="217"/>
      <c r="BY7" s="5"/>
      <c r="BZ7" s="5"/>
      <c r="CA7" s="217"/>
      <c r="CB7" s="217"/>
      <c r="CC7" s="217"/>
      <c r="CD7" s="217"/>
      <c r="CE7" s="217"/>
      <c r="CF7" s="217"/>
      <c r="CG7" s="217"/>
      <c r="CH7" s="217"/>
      <c r="CI7" s="217"/>
      <c r="CJ7" s="217"/>
      <c r="CK7" s="217"/>
      <c r="CL7" s="217"/>
      <c r="CM7" s="217"/>
      <c r="CN7" s="217"/>
      <c r="CO7" s="5"/>
      <c r="CP7" s="5"/>
      <c r="CQ7" s="5"/>
      <c r="CR7" s="5"/>
      <c r="CS7" s="5"/>
      <c r="CT7" s="5"/>
      <c r="CU7" s="5"/>
      <c r="CV7" s="5"/>
      <c r="CW7" s="5"/>
      <c r="CX7" s="5"/>
      <c r="CY7" s="5"/>
      <c r="CZ7" s="5"/>
      <c r="DA7" s="5"/>
      <c r="DB7" s="5"/>
      <c r="DC7" s="5"/>
      <c r="DD7" s="5"/>
      <c r="DE7" s="5"/>
      <c r="DF7" s="5"/>
      <c r="DG7" s="5"/>
      <c r="DH7" s="5"/>
      <c r="DI7" s="5"/>
      <c r="DJ7" s="6"/>
    </row>
    <row r="8" spans="1:114" s="1" customFormat="1" ht="12" customHeight="1">
      <c r="A8" s="5" t="s">
        <v>3</v>
      </c>
      <c r="B8" s="387" t="s">
        <v>974</v>
      </c>
      <c r="C8" s="388"/>
      <c r="D8" s="388"/>
      <c r="E8" s="388"/>
      <c r="F8" s="388"/>
      <c r="G8" s="388"/>
      <c r="H8" s="388"/>
      <c r="I8" s="388"/>
      <c r="J8" s="388"/>
      <c r="K8" s="388"/>
      <c r="L8" s="388"/>
      <c r="M8" s="388"/>
      <c r="N8" s="388"/>
      <c r="O8" s="388"/>
      <c r="P8" s="388"/>
      <c r="Q8" s="388"/>
      <c r="R8" s="388"/>
      <c r="S8" s="388"/>
      <c r="T8" s="388"/>
      <c r="U8" s="388"/>
      <c r="V8" s="388"/>
      <c r="W8" s="389"/>
      <c r="X8" s="4"/>
      <c r="Y8" s="4"/>
      <c r="Z8" s="4"/>
      <c r="AA8" s="4"/>
      <c r="AB8" s="4"/>
      <c r="AC8" s="4"/>
      <c r="AD8" s="4"/>
      <c r="AE8" s="4"/>
      <c r="AF8" s="4"/>
      <c r="AG8" s="4"/>
      <c r="AH8" s="4"/>
      <c r="AI8" s="4"/>
      <c r="AJ8" s="4"/>
      <c r="AK8" s="4"/>
      <c r="AL8" s="4"/>
      <c r="AM8" s="218"/>
      <c r="AN8" s="4"/>
      <c r="AO8" s="4"/>
      <c r="AP8" s="4"/>
      <c r="AQ8" s="4"/>
      <c r="AR8" s="4"/>
      <c r="AS8" s="4"/>
      <c r="AT8" s="4"/>
      <c r="AU8" s="4"/>
      <c r="AV8" s="4"/>
      <c r="AW8" s="4"/>
      <c r="AX8" s="4"/>
      <c r="AY8" s="4"/>
      <c r="AZ8" s="219">
        <v>2015</v>
      </c>
      <c r="BA8" s="4"/>
      <c r="BB8" s="4"/>
      <c r="BC8" s="4"/>
      <c r="BD8" s="4"/>
      <c r="BE8" s="4"/>
      <c r="BF8" s="4"/>
      <c r="BG8" s="4"/>
      <c r="BH8" s="4"/>
      <c r="BI8" s="217"/>
      <c r="BJ8" s="217"/>
      <c r="BK8" s="217"/>
      <c r="BL8" s="217"/>
      <c r="BM8" s="217"/>
      <c r="BN8" s="217"/>
      <c r="BO8" s="217"/>
      <c r="BP8" s="217"/>
      <c r="BQ8" s="217"/>
      <c r="BR8" s="217"/>
      <c r="BS8" s="217"/>
      <c r="BT8" s="217"/>
      <c r="BU8" s="217"/>
      <c r="BV8" s="217"/>
      <c r="BW8" s="217"/>
      <c r="BX8" s="217"/>
      <c r="BY8" s="5"/>
      <c r="BZ8" s="5"/>
      <c r="CA8" s="217"/>
      <c r="CB8" s="217"/>
      <c r="CC8" s="217"/>
      <c r="CD8" s="217"/>
      <c r="CE8" s="217"/>
      <c r="CF8" s="217"/>
      <c r="CG8" s="217"/>
      <c r="CH8" s="217"/>
      <c r="CI8" s="217"/>
      <c r="CJ8" s="217"/>
      <c r="CK8" s="217"/>
      <c r="CL8" s="217"/>
      <c r="CM8" s="217"/>
      <c r="CN8" s="217"/>
      <c r="CO8" s="5"/>
      <c r="CP8" s="5"/>
      <c r="CQ8" s="5"/>
      <c r="CR8" s="5"/>
      <c r="CS8" s="5"/>
      <c r="CT8" s="5"/>
      <c r="CU8" s="5"/>
      <c r="CV8" s="5"/>
      <c r="CW8" s="5"/>
      <c r="CX8" s="5"/>
      <c r="CY8" s="5"/>
      <c r="CZ8" s="5"/>
      <c r="DA8" s="5"/>
      <c r="DB8" s="5"/>
      <c r="DC8" s="5"/>
      <c r="DD8" s="5"/>
      <c r="DE8" s="5"/>
      <c r="DF8" s="5"/>
      <c r="DG8" s="5"/>
      <c r="DH8" s="5"/>
      <c r="DI8" s="5"/>
      <c r="DJ8" s="6"/>
    </row>
    <row r="9" spans="1:114" s="1" customFormat="1" ht="12.75" customHeight="1">
      <c r="A9" s="4" t="s">
        <v>4</v>
      </c>
      <c r="B9" s="387" t="s">
        <v>974</v>
      </c>
      <c r="C9" s="388"/>
      <c r="D9" s="388"/>
      <c r="E9" s="388"/>
      <c r="F9" s="388"/>
      <c r="G9" s="388"/>
      <c r="H9" s="388"/>
      <c r="I9" s="388"/>
      <c r="J9" s="388"/>
      <c r="K9" s="388"/>
      <c r="L9" s="388"/>
      <c r="M9" s="388"/>
      <c r="N9" s="388"/>
      <c r="O9" s="388"/>
      <c r="P9" s="388"/>
      <c r="Q9" s="388"/>
      <c r="R9" s="388"/>
      <c r="S9" s="388"/>
      <c r="T9" s="388"/>
      <c r="U9" s="388"/>
      <c r="V9" s="388"/>
      <c r="W9" s="389"/>
      <c r="X9" s="7"/>
      <c r="Y9" s="7"/>
      <c r="Z9" s="3"/>
      <c r="AA9" s="3"/>
      <c r="AB9" s="3"/>
      <c r="AC9" s="3"/>
      <c r="AD9" s="3"/>
      <c r="AE9" s="3"/>
      <c r="AF9" s="3"/>
      <c r="AG9" s="3"/>
      <c r="AH9" s="3"/>
      <c r="AI9" s="3"/>
      <c r="AJ9" s="3"/>
      <c r="AK9" s="3"/>
      <c r="AL9" s="3"/>
      <c r="AM9" s="215"/>
      <c r="AN9" s="3"/>
      <c r="AO9" s="3"/>
      <c r="AP9" s="3"/>
      <c r="AQ9" s="3"/>
      <c r="AR9" s="3"/>
      <c r="AS9" s="3"/>
      <c r="AT9" s="3"/>
      <c r="AU9" s="3"/>
      <c r="AV9" s="3"/>
      <c r="AW9" s="3"/>
      <c r="AX9" s="3"/>
      <c r="AY9" s="3"/>
      <c r="AZ9" s="3"/>
      <c r="BA9" s="7"/>
      <c r="BB9" s="7"/>
      <c r="BC9" s="4"/>
      <c r="BD9" s="4"/>
      <c r="BE9" s="4"/>
      <c r="BF9" s="4"/>
      <c r="BG9" s="4"/>
      <c r="BH9" s="4"/>
      <c r="BI9" s="220"/>
      <c r="BJ9" s="220"/>
      <c r="BK9" s="220"/>
      <c r="BL9" s="220"/>
      <c r="BM9" s="220"/>
      <c r="BN9" s="220"/>
      <c r="BO9" s="220"/>
      <c r="BP9" s="220"/>
      <c r="BQ9" s="220"/>
      <c r="BR9" s="220"/>
      <c r="BS9" s="220"/>
      <c r="BT9" s="220"/>
      <c r="BU9" s="220"/>
      <c r="BV9" s="220"/>
      <c r="BW9" s="220"/>
      <c r="BX9" s="220"/>
      <c r="BY9" s="3"/>
      <c r="BZ9" s="3"/>
      <c r="CA9" s="221"/>
      <c r="CB9" s="221"/>
      <c r="CC9" s="221"/>
      <c r="CD9" s="221"/>
      <c r="CE9" s="221"/>
      <c r="CF9" s="221"/>
      <c r="CG9" s="221"/>
      <c r="CH9" s="221"/>
      <c r="CI9" s="221"/>
      <c r="CJ9" s="221"/>
      <c r="CK9" s="221"/>
      <c r="CL9" s="221"/>
      <c r="CM9" s="221"/>
      <c r="CN9" s="221"/>
      <c r="CO9" s="3"/>
      <c r="CP9" s="3"/>
      <c r="CQ9" s="3"/>
      <c r="CR9" s="3"/>
      <c r="CS9" s="3"/>
      <c r="CT9" s="3"/>
      <c r="CU9" s="3"/>
      <c r="CV9" s="3"/>
      <c r="CW9" s="3"/>
      <c r="CX9" s="3"/>
      <c r="CY9" s="3"/>
      <c r="CZ9" s="3"/>
      <c r="DA9" s="3"/>
      <c r="DB9" s="3"/>
      <c r="DC9" s="3"/>
      <c r="DD9" s="3"/>
      <c r="DE9" s="3"/>
      <c r="DF9" s="3"/>
      <c r="DG9" s="3"/>
      <c r="DH9" s="3"/>
      <c r="DI9" s="3"/>
      <c r="DJ9" s="3"/>
    </row>
    <row r="10" spans="1:114" s="1" customFormat="1" ht="12.75" customHeight="1">
      <c r="A10" s="4" t="s">
        <v>5</v>
      </c>
      <c r="B10" s="387" t="s">
        <v>975</v>
      </c>
      <c r="C10" s="388"/>
      <c r="D10" s="388"/>
      <c r="E10" s="388"/>
      <c r="F10" s="388"/>
      <c r="G10" s="388"/>
      <c r="H10" s="388"/>
      <c r="I10" s="388"/>
      <c r="J10" s="388"/>
      <c r="K10" s="388"/>
      <c r="L10" s="388"/>
      <c r="M10" s="388"/>
      <c r="N10" s="388"/>
      <c r="O10" s="388"/>
      <c r="P10" s="388"/>
      <c r="Q10" s="388"/>
      <c r="R10" s="388"/>
      <c r="S10" s="388"/>
      <c r="T10" s="388"/>
      <c r="U10" s="388"/>
      <c r="V10" s="388"/>
      <c r="W10" s="389"/>
      <c r="X10" s="7"/>
      <c r="Y10" s="7"/>
      <c r="Z10" s="3"/>
      <c r="AA10" s="3"/>
      <c r="AB10" s="3"/>
      <c r="AC10" s="3"/>
      <c r="AD10" s="3"/>
      <c r="AE10" s="3"/>
      <c r="AF10" s="3"/>
      <c r="AG10" s="3"/>
      <c r="AH10" s="3"/>
      <c r="AI10" s="3"/>
      <c r="AJ10" s="3"/>
      <c r="AK10" s="3"/>
      <c r="AL10" s="3"/>
      <c r="AM10" s="215"/>
      <c r="AN10" s="3"/>
      <c r="AO10" s="3"/>
      <c r="AP10" s="3"/>
      <c r="AQ10" s="3"/>
      <c r="AR10" s="3"/>
      <c r="AS10" s="3"/>
      <c r="AT10" s="3"/>
      <c r="AU10" s="3"/>
      <c r="AV10" s="3"/>
      <c r="AW10" s="3"/>
      <c r="AX10" s="3"/>
      <c r="AY10" s="3"/>
      <c r="AZ10" s="3"/>
      <c r="BA10" s="7"/>
      <c r="BB10" s="7"/>
      <c r="BC10" s="4"/>
      <c r="BD10" s="4"/>
      <c r="BE10" s="4"/>
      <c r="BF10" s="4"/>
      <c r="BG10" s="4"/>
      <c r="BH10" s="4"/>
      <c r="BI10" s="220"/>
      <c r="BJ10" s="220"/>
      <c r="BK10" s="220"/>
      <c r="BL10" s="220"/>
      <c r="BM10" s="220"/>
      <c r="BN10" s="220"/>
      <c r="BO10" s="220"/>
      <c r="BP10" s="220"/>
      <c r="BQ10" s="220"/>
      <c r="BR10" s="220"/>
      <c r="BS10" s="220"/>
      <c r="BT10" s="220"/>
      <c r="BU10" s="220"/>
      <c r="BV10" s="220"/>
      <c r="BW10" s="220"/>
      <c r="BX10" s="220"/>
      <c r="BY10" s="3"/>
      <c r="BZ10" s="3"/>
      <c r="CA10" s="221"/>
      <c r="CB10" s="221"/>
      <c r="CC10" s="221"/>
      <c r="CD10" s="221"/>
      <c r="CE10" s="221"/>
      <c r="CF10" s="221"/>
      <c r="CG10" s="221"/>
      <c r="CH10" s="221"/>
      <c r="CI10" s="221"/>
      <c r="CJ10" s="221"/>
      <c r="CK10" s="221"/>
      <c r="CL10" s="221"/>
      <c r="CM10" s="221"/>
      <c r="CN10" s="221"/>
      <c r="CO10" s="3"/>
      <c r="CP10" s="3"/>
      <c r="CQ10" s="3"/>
      <c r="CR10" s="3"/>
      <c r="CS10" s="3"/>
      <c r="CT10" s="3"/>
      <c r="CU10" s="3"/>
      <c r="CV10" s="3"/>
      <c r="CW10" s="3"/>
      <c r="CX10" s="3"/>
      <c r="CY10" s="3"/>
      <c r="CZ10" s="3"/>
      <c r="DA10" s="3"/>
      <c r="DB10" s="3"/>
      <c r="DC10" s="3"/>
      <c r="DD10" s="3"/>
      <c r="DE10" s="3"/>
      <c r="DF10" s="3"/>
      <c r="DG10" s="3"/>
      <c r="DH10" s="3"/>
      <c r="DI10" s="3"/>
      <c r="DJ10" s="3"/>
    </row>
    <row r="11" spans="1:114" s="1" customFormat="1" ht="23.25" customHeight="1" thickBot="1">
      <c r="A11" s="4"/>
      <c r="B11" s="4"/>
      <c r="C11" s="4"/>
      <c r="D11" s="4"/>
      <c r="E11" s="4"/>
      <c r="F11" s="4"/>
      <c r="G11" s="4"/>
      <c r="H11" s="4"/>
      <c r="I11" s="4"/>
      <c r="J11" s="4"/>
      <c r="K11" s="4"/>
      <c r="L11" s="4"/>
      <c r="M11" s="4"/>
      <c r="N11" s="4"/>
      <c r="O11" s="4"/>
      <c r="P11" s="4"/>
      <c r="Q11" s="4"/>
      <c r="R11" s="4"/>
      <c r="S11" s="4"/>
      <c r="T11" s="4"/>
      <c r="U11" s="4"/>
      <c r="V11" s="7"/>
      <c r="W11" s="3"/>
      <c r="X11" s="7"/>
      <c r="Y11" s="7"/>
      <c r="Z11" s="3"/>
      <c r="AA11" s="3"/>
      <c r="AB11" s="3"/>
      <c r="AC11" s="3"/>
      <c r="AD11" s="3"/>
      <c r="AE11" s="3"/>
      <c r="AF11" s="3"/>
      <c r="AG11" s="3"/>
      <c r="AH11" s="3"/>
      <c r="AI11" s="3"/>
      <c r="AJ11" s="3"/>
      <c r="AK11" s="3"/>
      <c r="AL11" s="3"/>
      <c r="AM11" s="215"/>
      <c r="AN11" s="3"/>
      <c r="AO11" s="3"/>
      <c r="AP11" s="3"/>
      <c r="AQ11" s="3"/>
      <c r="AR11" s="3"/>
      <c r="AS11" s="3"/>
      <c r="AT11" s="3"/>
      <c r="AU11" s="3"/>
      <c r="AV11" s="3"/>
      <c r="AW11" s="3"/>
      <c r="AX11" s="3"/>
      <c r="AY11" s="3"/>
      <c r="AZ11" s="222">
        <v>2015</v>
      </c>
      <c r="BA11" s="7"/>
      <c r="BB11" s="7"/>
      <c r="BC11" s="4"/>
      <c r="BD11" s="4"/>
      <c r="BE11" s="4"/>
      <c r="BF11" s="4"/>
      <c r="BG11" s="4"/>
      <c r="BH11" s="4"/>
      <c r="BI11" s="223"/>
      <c r="BJ11" s="223"/>
      <c r="BK11" s="223"/>
      <c r="BL11" s="223"/>
      <c r="BM11" s="223"/>
      <c r="BN11" s="223"/>
      <c r="BO11" s="223"/>
      <c r="BP11" s="223"/>
      <c r="BQ11" s="223"/>
      <c r="BR11" s="223"/>
      <c r="BS11" s="223"/>
      <c r="BT11" s="223"/>
      <c r="BU11" s="223"/>
      <c r="BV11" s="223"/>
      <c r="BW11" s="223"/>
      <c r="BX11" s="223"/>
      <c r="BY11" s="10"/>
      <c r="BZ11" s="10"/>
      <c r="CA11" s="224"/>
      <c r="CB11" s="224"/>
      <c r="CC11" s="224"/>
      <c r="CD11" s="224"/>
      <c r="CE11" s="224"/>
      <c r="CF11" s="224"/>
      <c r="CG11" s="224"/>
      <c r="CH11" s="224"/>
      <c r="CI11" s="224"/>
      <c r="CJ11" s="224"/>
      <c r="CK11" s="224"/>
      <c r="CL11" s="224"/>
      <c r="CM11" s="224"/>
      <c r="CN11" s="224"/>
      <c r="CO11" s="11"/>
      <c r="CP11" s="11"/>
      <c r="CQ11" s="3"/>
      <c r="CR11" s="3"/>
      <c r="CS11" s="3"/>
      <c r="CT11" s="3"/>
      <c r="CU11" s="3"/>
      <c r="CV11" s="3"/>
      <c r="CW11" s="3"/>
      <c r="CX11" s="3"/>
      <c r="CY11" s="3"/>
      <c r="CZ11" s="3"/>
      <c r="DA11" s="3"/>
      <c r="DB11" s="3"/>
      <c r="DC11" s="3"/>
      <c r="DD11" s="3"/>
      <c r="DE11" s="3"/>
      <c r="DF11" s="3"/>
      <c r="DG11" s="3"/>
      <c r="DH11" s="3"/>
      <c r="DI11" s="3"/>
      <c r="DJ11" s="3"/>
    </row>
    <row r="12" spans="1:116" s="1" customFormat="1" ht="132">
      <c r="A12" s="132" t="s">
        <v>6</v>
      </c>
      <c r="B12" s="133" t="s">
        <v>7</v>
      </c>
      <c r="C12" s="134" t="s">
        <v>8</v>
      </c>
      <c r="D12" s="135" t="s">
        <v>9</v>
      </c>
      <c r="E12" s="136" t="s">
        <v>10</v>
      </c>
      <c r="F12" s="136" t="s">
        <v>11</v>
      </c>
      <c r="G12" s="137" t="s">
        <v>12</v>
      </c>
      <c r="H12" s="137" t="s">
        <v>13</v>
      </c>
      <c r="I12" s="136" t="s">
        <v>14</v>
      </c>
      <c r="J12" s="136" t="s">
        <v>15</v>
      </c>
      <c r="K12" s="137" t="s">
        <v>16</v>
      </c>
      <c r="L12" s="137" t="s">
        <v>17</v>
      </c>
      <c r="M12" s="136" t="s">
        <v>18</v>
      </c>
      <c r="N12" s="136" t="s">
        <v>19</v>
      </c>
      <c r="O12" s="137" t="s">
        <v>20</v>
      </c>
      <c r="P12" s="137" t="s">
        <v>21</v>
      </c>
      <c r="Q12" s="136" t="s">
        <v>22</v>
      </c>
      <c r="R12" s="136" t="s">
        <v>23</v>
      </c>
      <c r="S12" s="137" t="s">
        <v>24</v>
      </c>
      <c r="T12" s="137" t="s">
        <v>25</v>
      </c>
      <c r="U12" s="136" t="s">
        <v>26</v>
      </c>
      <c r="V12" s="138" t="s">
        <v>27</v>
      </c>
      <c r="W12" s="138" t="s">
        <v>28</v>
      </c>
      <c r="X12" s="139" t="s">
        <v>29</v>
      </c>
      <c r="Y12" s="134" t="s">
        <v>30</v>
      </c>
      <c r="Z12" s="135" t="s">
        <v>31</v>
      </c>
      <c r="AA12" s="136" t="s">
        <v>32</v>
      </c>
      <c r="AB12" s="136" t="s">
        <v>33</v>
      </c>
      <c r="AC12" s="137" t="s">
        <v>34</v>
      </c>
      <c r="AD12" s="137" t="s">
        <v>35</v>
      </c>
      <c r="AE12" s="137" t="s">
        <v>36</v>
      </c>
      <c r="AF12" s="137" t="s">
        <v>37</v>
      </c>
      <c r="AG12" s="136" t="s">
        <v>38</v>
      </c>
      <c r="AH12" s="136" t="s">
        <v>39</v>
      </c>
      <c r="AI12" s="137" t="s">
        <v>40</v>
      </c>
      <c r="AJ12" s="137" t="s">
        <v>41</v>
      </c>
      <c r="AK12" s="137" t="s">
        <v>42</v>
      </c>
      <c r="AL12" s="137" t="s">
        <v>43</v>
      </c>
      <c r="AM12" s="225" t="s">
        <v>44</v>
      </c>
      <c r="AN12" s="136" t="s">
        <v>45</v>
      </c>
      <c r="AO12" s="137" t="s">
        <v>46</v>
      </c>
      <c r="AP12" s="137" t="s">
        <v>47</v>
      </c>
      <c r="AQ12" s="137" t="s">
        <v>48</v>
      </c>
      <c r="AR12" s="137" t="s">
        <v>49</v>
      </c>
      <c r="AS12" s="136" t="s">
        <v>50</v>
      </c>
      <c r="AT12" s="136" t="s">
        <v>51</v>
      </c>
      <c r="AU12" s="137" t="s">
        <v>52</v>
      </c>
      <c r="AV12" s="137" t="s">
        <v>53</v>
      </c>
      <c r="AW12" s="137" t="s">
        <v>54</v>
      </c>
      <c r="AX12" s="137" t="s">
        <v>55</v>
      </c>
      <c r="AY12" s="136" t="s">
        <v>56</v>
      </c>
      <c r="AZ12" s="226" t="s">
        <v>57</v>
      </c>
      <c r="BA12" s="139" t="s">
        <v>58</v>
      </c>
      <c r="BB12" s="139" t="s">
        <v>59</v>
      </c>
      <c r="BC12" s="137" t="s">
        <v>60</v>
      </c>
      <c r="BD12" s="137" t="s">
        <v>61</v>
      </c>
      <c r="BE12" s="137" t="s">
        <v>62</v>
      </c>
      <c r="BF12" s="137" t="s">
        <v>63</v>
      </c>
      <c r="BG12" s="137" t="s">
        <v>64</v>
      </c>
      <c r="BH12" s="137" t="s">
        <v>65</v>
      </c>
      <c r="BI12" s="227" t="s">
        <v>66</v>
      </c>
      <c r="BJ12" s="228" t="s">
        <v>67</v>
      </c>
      <c r="BK12" s="229" t="s">
        <v>68</v>
      </c>
      <c r="BL12" s="230" t="s">
        <v>69</v>
      </c>
      <c r="BM12" s="229" t="s">
        <v>70</v>
      </c>
      <c r="BN12" s="230" t="s">
        <v>71</v>
      </c>
      <c r="BO12" s="229" t="s">
        <v>72</v>
      </c>
      <c r="BP12" s="230" t="s">
        <v>73</v>
      </c>
      <c r="BQ12" s="229" t="s">
        <v>74</v>
      </c>
      <c r="BR12" s="230" t="s">
        <v>75</v>
      </c>
      <c r="BS12" s="229" t="s">
        <v>76</v>
      </c>
      <c r="BT12" s="230" t="s">
        <v>77</v>
      </c>
      <c r="BU12" s="227" t="s">
        <v>78</v>
      </c>
      <c r="BV12" s="228" t="s">
        <v>79</v>
      </c>
      <c r="BW12" s="229" t="s">
        <v>80</v>
      </c>
      <c r="BX12" s="230" t="s">
        <v>81</v>
      </c>
      <c r="BY12" s="231" t="s">
        <v>82</v>
      </c>
      <c r="BZ12" s="232" t="s">
        <v>83</v>
      </c>
      <c r="CA12" s="227" t="s">
        <v>84</v>
      </c>
      <c r="CB12" s="228" t="s">
        <v>85</v>
      </c>
      <c r="CC12" s="227" t="s">
        <v>86</v>
      </c>
      <c r="CD12" s="228" t="s">
        <v>87</v>
      </c>
      <c r="CE12" s="227" t="s">
        <v>88</v>
      </c>
      <c r="CF12" s="228" t="s">
        <v>89</v>
      </c>
      <c r="CG12" s="227" t="s">
        <v>90</v>
      </c>
      <c r="CH12" s="228" t="s">
        <v>91</v>
      </c>
      <c r="CI12" s="227" t="s">
        <v>92</v>
      </c>
      <c r="CJ12" s="228" t="s">
        <v>93</v>
      </c>
      <c r="CK12" s="227" t="s">
        <v>94</v>
      </c>
      <c r="CL12" s="228" t="s">
        <v>95</v>
      </c>
      <c r="CM12" s="227" t="s">
        <v>96</v>
      </c>
      <c r="CN12" s="228" t="s">
        <v>97</v>
      </c>
      <c r="CO12" s="231" t="s">
        <v>98</v>
      </c>
      <c r="CP12" s="232" t="s">
        <v>99</v>
      </c>
      <c r="CQ12" s="227" t="s">
        <v>100</v>
      </c>
      <c r="CR12" s="228" t="s">
        <v>101</v>
      </c>
      <c r="CS12" s="227" t="s">
        <v>102</v>
      </c>
      <c r="CT12" s="228" t="s">
        <v>103</v>
      </c>
      <c r="CU12" s="227" t="s">
        <v>104</v>
      </c>
      <c r="CV12" s="228" t="s">
        <v>105</v>
      </c>
      <c r="CW12" s="227" t="s">
        <v>106</v>
      </c>
      <c r="CX12" s="228" t="s">
        <v>107</v>
      </c>
      <c r="CY12" s="227" t="s">
        <v>108</v>
      </c>
      <c r="CZ12" s="228" t="s">
        <v>109</v>
      </c>
      <c r="DA12" s="227" t="s">
        <v>110</v>
      </c>
      <c r="DB12" s="228" t="s">
        <v>111</v>
      </c>
      <c r="DC12" s="227" t="s">
        <v>112</v>
      </c>
      <c r="DD12" s="228" t="s">
        <v>113</v>
      </c>
      <c r="DE12" s="231" t="s">
        <v>114</v>
      </c>
      <c r="DF12" s="232" t="s">
        <v>115</v>
      </c>
      <c r="DG12" s="233" t="s">
        <v>116</v>
      </c>
      <c r="DH12" s="233" t="s">
        <v>117</v>
      </c>
      <c r="DI12" s="233" t="s">
        <v>118</v>
      </c>
      <c r="DJ12" s="234" t="s">
        <v>119</v>
      </c>
      <c r="DK12" s="234" t="s">
        <v>120</v>
      </c>
      <c r="DL12" s="235" t="s">
        <v>121</v>
      </c>
    </row>
    <row r="13" spans="1:116" ht="72" customHeight="1">
      <c r="A13" s="236" t="s">
        <v>976</v>
      </c>
      <c r="B13" s="183" t="s">
        <v>977</v>
      </c>
      <c r="C13" s="183" t="s">
        <v>978</v>
      </c>
      <c r="D13" s="35">
        <v>1113</v>
      </c>
      <c r="E13" s="35">
        <v>800</v>
      </c>
      <c r="F13" s="35">
        <v>200</v>
      </c>
      <c r="G13" s="152"/>
      <c r="H13" s="152"/>
      <c r="I13" s="35"/>
      <c r="J13" s="35">
        <v>200</v>
      </c>
      <c r="K13" s="152"/>
      <c r="L13" s="152"/>
      <c r="M13" s="35"/>
      <c r="N13" s="35">
        <v>200</v>
      </c>
      <c r="O13" s="152"/>
      <c r="P13" s="152"/>
      <c r="Q13" s="152"/>
      <c r="R13" s="35">
        <v>200</v>
      </c>
      <c r="S13" s="152"/>
      <c r="T13" s="152"/>
      <c r="U13" s="152"/>
      <c r="V13" s="28" t="s">
        <v>979</v>
      </c>
      <c r="W13" s="237" t="s">
        <v>980</v>
      </c>
      <c r="X13" s="238" t="s">
        <v>981</v>
      </c>
      <c r="Y13" s="28" t="s">
        <v>978</v>
      </c>
      <c r="Z13" s="204">
        <v>0</v>
      </c>
      <c r="AA13" s="36">
        <v>1</v>
      </c>
      <c r="AB13" s="36"/>
      <c r="AC13" s="239"/>
      <c r="AD13" s="239"/>
      <c r="AE13" s="239"/>
      <c r="AF13" s="239"/>
      <c r="AG13" s="240"/>
      <c r="AH13" s="28">
        <v>50</v>
      </c>
      <c r="AI13" s="204"/>
      <c r="AJ13" s="204"/>
      <c r="AK13" s="204"/>
      <c r="AL13" s="204"/>
      <c r="AM13" s="241">
        <f>(AZ13/AH13)</f>
        <v>0</v>
      </c>
      <c r="AN13" s="28">
        <v>50</v>
      </c>
      <c r="AO13" s="204"/>
      <c r="AP13" s="204"/>
      <c r="AQ13" s="204"/>
      <c r="AR13" s="204"/>
      <c r="AS13" s="203"/>
      <c r="AT13" s="28"/>
      <c r="AU13" s="204"/>
      <c r="AV13" s="204"/>
      <c r="AW13" s="204"/>
      <c r="AX13" s="204"/>
      <c r="AY13" s="203"/>
      <c r="AZ13" s="152">
        <f>SUM(AI13:AL13)</f>
        <v>0</v>
      </c>
      <c r="BA13" s="152"/>
      <c r="BB13" s="152"/>
      <c r="BC13" s="152"/>
      <c r="BD13" s="152"/>
      <c r="BE13" s="152"/>
      <c r="BF13" s="152"/>
      <c r="BG13" s="152"/>
      <c r="BH13" s="152"/>
      <c r="BI13" s="186">
        <v>240000000</v>
      </c>
      <c r="BJ13" s="186">
        <v>240000000</v>
      </c>
      <c r="BK13" s="186"/>
      <c r="BL13" s="186"/>
      <c r="BM13" s="186"/>
      <c r="BN13" s="186"/>
      <c r="BO13" s="186"/>
      <c r="BP13" s="186"/>
      <c r="BQ13" s="186"/>
      <c r="BR13" s="186"/>
      <c r="BS13" s="186"/>
      <c r="BT13" s="186"/>
      <c r="BU13" s="186"/>
      <c r="BV13" s="186"/>
      <c r="BW13" s="186"/>
      <c r="BX13" s="186"/>
      <c r="BY13" s="152"/>
      <c r="BZ13" s="152"/>
      <c r="CA13" s="186">
        <v>30000000</v>
      </c>
      <c r="CB13" s="186"/>
      <c r="CC13" s="186"/>
      <c r="CD13" s="186"/>
      <c r="CE13" s="186"/>
      <c r="CF13" s="186"/>
      <c r="CG13" s="186"/>
      <c r="CH13" s="186"/>
      <c r="CI13" s="186"/>
      <c r="CJ13" s="186"/>
      <c r="CK13" s="186"/>
      <c r="CL13" s="186"/>
      <c r="CM13" s="186"/>
      <c r="CN13" s="186"/>
      <c r="CO13" s="152"/>
      <c r="CP13" s="152"/>
      <c r="CQ13" s="152"/>
      <c r="CR13" s="152"/>
      <c r="CS13" s="152"/>
      <c r="CT13" s="152"/>
      <c r="CU13" s="152"/>
      <c r="CV13" s="152"/>
      <c r="CW13" s="152"/>
      <c r="CX13" s="152"/>
      <c r="CY13" s="152"/>
      <c r="CZ13" s="152"/>
      <c r="DA13" s="152"/>
      <c r="DB13" s="152"/>
      <c r="DC13" s="152"/>
      <c r="DD13" s="152"/>
      <c r="DE13" s="152"/>
      <c r="DF13" s="152"/>
      <c r="DG13" s="81"/>
      <c r="DH13" s="155"/>
      <c r="DI13" s="155"/>
      <c r="DJ13" s="152"/>
      <c r="DK13" s="152"/>
      <c r="DL13" s="152"/>
    </row>
    <row r="14" spans="1:116" ht="72">
      <c r="A14" s="236" t="s">
        <v>982</v>
      </c>
      <c r="B14" s="183" t="s">
        <v>977</v>
      </c>
      <c r="C14" s="183" t="s">
        <v>978</v>
      </c>
      <c r="D14" s="35">
        <v>1113</v>
      </c>
      <c r="E14" s="35">
        <v>800</v>
      </c>
      <c r="F14" s="35">
        <v>200</v>
      </c>
      <c r="G14" s="152"/>
      <c r="H14" s="152"/>
      <c r="I14" s="35"/>
      <c r="J14" s="35">
        <v>200</v>
      </c>
      <c r="K14" s="152"/>
      <c r="L14" s="152"/>
      <c r="M14" s="35"/>
      <c r="N14" s="35">
        <v>200</v>
      </c>
      <c r="O14" s="152"/>
      <c r="P14" s="152"/>
      <c r="Q14" s="152"/>
      <c r="R14" s="35">
        <v>200</v>
      </c>
      <c r="S14" s="152"/>
      <c r="T14" s="152"/>
      <c r="U14" s="152"/>
      <c r="V14" s="28" t="s">
        <v>979</v>
      </c>
      <c r="W14" s="237" t="s">
        <v>983</v>
      </c>
      <c r="X14" s="242" t="s">
        <v>981</v>
      </c>
      <c r="Y14" s="242" t="s">
        <v>978</v>
      </c>
      <c r="Z14" s="204">
        <v>0</v>
      </c>
      <c r="AA14" s="204">
        <v>120</v>
      </c>
      <c r="AB14" s="204"/>
      <c r="AC14" s="204"/>
      <c r="AD14" s="204"/>
      <c r="AE14" s="204"/>
      <c r="AF14" s="204"/>
      <c r="AG14" s="204"/>
      <c r="AH14" s="204">
        <v>30</v>
      </c>
      <c r="AI14" s="204"/>
      <c r="AJ14" s="204"/>
      <c r="AK14" s="204"/>
      <c r="AL14" s="204"/>
      <c r="AM14" s="241">
        <f>(AZ14/AH14)</f>
        <v>0</v>
      </c>
      <c r="AN14" s="204">
        <v>30</v>
      </c>
      <c r="AO14" s="204"/>
      <c r="AP14" s="204"/>
      <c r="AQ14" s="204"/>
      <c r="AR14" s="204"/>
      <c r="AS14" s="204"/>
      <c r="AT14" s="204"/>
      <c r="AU14" s="204"/>
      <c r="AV14" s="204"/>
      <c r="AW14" s="204"/>
      <c r="AX14" s="204"/>
      <c r="AY14" s="204"/>
      <c r="AZ14" s="152"/>
      <c r="BA14" s="152"/>
      <c r="BB14" s="152"/>
      <c r="BC14" s="152"/>
      <c r="BD14" s="152"/>
      <c r="BE14" s="152"/>
      <c r="BF14" s="152"/>
      <c r="BG14" s="152"/>
      <c r="BH14" s="152"/>
      <c r="BI14" s="186"/>
      <c r="BJ14" s="186"/>
      <c r="BK14" s="186"/>
      <c r="BL14" s="186"/>
      <c r="BM14" s="186">
        <v>40000000</v>
      </c>
      <c r="BN14" s="186">
        <v>40000000</v>
      </c>
      <c r="BO14" s="186"/>
      <c r="BP14" s="186"/>
      <c r="BQ14" s="186"/>
      <c r="BR14" s="186"/>
      <c r="BS14" s="186"/>
      <c r="BT14" s="186"/>
      <c r="BU14" s="186"/>
      <c r="BV14" s="186"/>
      <c r="BW14" s="186"/>
      <c r="BX14" s="186"/>
      <c r="BY14" s="152"/>
      <c r="BZ14" s="152"/>
      <c r="CA14" s="186">
        <v>240000000</v>
      </c>
      <c r="CB14" s="186"/>
      <c r="CC14" s="186"/>
      <c r="CD14" s="186"/>
      <c r="CE14" s="186"/>
      <c r="CF14" s="186"/>
      <c r="CG14" s="186"/>
      <c r="CH14" s="186"/>
      <c r="CI14" s="186"/>
      <c r="CJ14" s="186"/>
      <c r="CK14" s="186"/>
      <c r="CL14" s="186"/>
      <c r="CM14" s="186"/>
      <c r="CN14" s="186"/>
      <c r="CO14" s="152"/>
      <c r="CP14" s="152"/>
      <c r="CQ14" s="152"/>
      <c r="CR14" s="152"/>
      <c r="CS14" s="152"/>
      <c r="CT14" s="152"/>
      <c r="CU14" s="152"/>
      <c r="CV14" s="152"/>
      <c r="CW14" s="152"/>
      <c r="CX14" s="152"/>
      <c r="CY14" s="152"/>
      <c r="CZ14" s="152"/>
      <c r="DA14" s="152"/>
      <c r="DB14" s="152"/>
      <c r="DC14" s="152"/>
      <c r="DD14" s="152"/>
      <c r="DE14" s="152"/>
      <c r="DF14" s="152"/>
      <c r="DG14" s="81"/>
      <c r="DH14" s="101"/>
      <c r="DI14" s="101"/>
      <c r="DJ14" s="152"/>
      <c r="DK14" s="152"/>
      <c r="DL14" s="152"/>
    </row>
    <row r="15" spans="1:116" ht="75">
      <c r="A15" s="236" t="s">
        <v>984</v>
      </c>
      <c r="B15" s="183" t="s">
        <v>977</v>
      </c>
      <c r="C15" s="183" t="s">
        <v>978</v>
      </c>
      <c r="D15" s="35">
        <v>1113</v>
      </c>
      <c r="E15" s="35">
        <v>800</v>
      </c>
      <c r="F15" s="35">
        <v>200</v>
      </c>
      <c r="G15" s="152"/>
      <c r="H15" s="152"/>
      <c r="I15" s="35"/>
      <c r="J15" s="35">
        <v>200</v>
      </c>
      <c r="K15" s="152"/>
      <c r="L15" s="152"/>
      <c r="M15" s="35"/>
      <c r="N15" s="35">
        <v>200</v>
      </c>
      <c r="O15" s="152"/>
      <c r="P15" s="152"/>
      <c r="Q15" s="152"/>
      <c r="R15" s="35">
        <v>200</v>
      </c>
      <c r="S15" s="152"/>
      <c r="T15" s="152"/>
      <c r="U15" s="152"/>
      <c r="V15" s="156" t="s">
        <v>985</v>
      </c>
      <c r="W15" s="237" t="s">
        <v>986</v>
      </c>
      <c r="X15" s="156" t="s">
        <v>981</v>
      </c>
      <c r="Y15" s="156" t="s">
        <v>978</v>
      </c>
      <c r="Z15" s="152">
        <v>0</v>
      </c>
      <c r="AA15" s="152">
        <v>340</v>
      </c>
      <c r="AB15" s="152"/>
      <c r="AC15" s="152"/>
      <c r="AD15" s="152"/>
      <c r="AE15" s="152"/>
      <c r="AF15" s="152"/>
      <c r="AG15" s="152"/>
      <c r="AH15" s="204">
        <v>85</v>
      </c>
      <c r="AI15" s="204">
        <v>25</v>
      </c>
      <c r="AJ15" s="204">
        <v>25</v>
      </c>
      <c r="AK15" s="204">
        <v>35</v>
      </c>
      <c r="AL15" s="204">
        <v>25</v>
      </c>
      <c r="AM15" s="241">
        <f>(AZ15/AH15)</f>
        <v>1.2941176470588236</v>
      </c>
      <c r="AN15" s="204">
        <v>85</v>
      </c>
      <c r="AO15" s="204"/>
      <c r="AP15" s="204"/>
      <c r="AQ15" s="204"/>
      <c r="AR15" s="204"/>
      <c r="AS15" s="204"/>
      <c r="AT15" s="204"/>
      <c r="AU15" s="204"/>
      <c r="AV15" s="204"/>
      <c r="AW15" s="204"/>
      <c r="AX15" s="204"/>
      <c r="AY15" s="204"/>
      <c r="AZ15" s="152">
        <f>SUM(AI15:AL15)</f>
        <v>110</v>
      </c>
      <c r="BA15" s="152"/>
      <c r="BB15" s="152"/>
      <c r="BC15" s="152"/>
      <c r="BD15" s="152"/>
      <c r="BE15" s="152"/>
      <c r="BF15" s="152"/>
      <c r="BG15" s="152"/>
      <c r="BH15" s="152"/>
      <c r="BI15" s="186"/>
      <c r="BJ15" s="186"/>
      <c r="BK15" s="186"/>
      <c r="BL15" s="186"/>
      <c r="BM15" s="186">
        <v>100000000</v>
      </c>
      <c r="BN15" s="186">
        <v>100000000</v>
      </c>
      <c r="BO15" s="186"/>
      <c r="BP15" s="186"/>
      <c r="BQ15" s="186"/>
      <c r="BR15" s="186"/>
      <c r="BS15" s="186"/>
      <c r="BT15" s="186"/>
      <c r="BU15" s="186"/>
      <c r="BV15" s="186"/>
      <c r="BW15" s="186"/>
      <c r="BX15" s="186"/>
      <c r="BY15" s="152"/>
      <c r="BZ15" s="152"/>
      <c r="CA15" s="186">
        <v>170000000</v>
      </c>
      <c r="CB15" s="186"/>
      <c r="CC15" s="186">
        <v>140000000</v>
      </c>
      <c r="CD15" s="186"/>
      <c r="CE15" s="186"/>
      <c r="CF15" s="186"/>
      <c r="CG15" s="186"/>
      <c r="CH15" s="186"/>
      <c r="CI15" s="186"/>
      <c r="CJ15" s="186"/>
      <c r="CK15" s="186"/>
      <c r="CL15" s="186"/>
      <c r="CM15" s="186"/>
      <c r="CN15" s="186"/>
      <c r="CO15" s="152"/>
      <c r="CP15" s="152"/>
      <c r="CQ15" s="152"/>
      <c r="CR15" s="152"/>
      <c r="CS15" s="152"/>
      <c r="CT15" s="152"/>
      <c r="CU15" s="152"/>
      <c r="CV15" s="152"/>
      <c r="CW15" s="152"/>
      <c r="CX15" s="152"/>
      <c r="CY15" s="152"/>
      <c r="CZ15" s="152"/>
      <c r="DA15" s="152"/>
      <c r="DB15" s="152"/>
      <c r="DC15" s="152"/>
      <c r="DD15" s="152"/>
      <c r="DE15" s="152"/>
      <c r="DF15" s="152"/>
      <c r="DG15" s="81"/>
      <c r="DH15" s="101"/>
      <c r="DI15" s="101"/>
      <c r="DJ15" s="152"/>
      <c r="DK15" s="152"/>
      <c r="DL15" s="152"/>
    </row>
    <row r="16" spans="1:116" ht="75">
      <c r="A16" s="236" t="s">
        <v>987</v>
      </c>
      <c r="B16" s="183" t="s">
        <v>977</v>
      </c>
      <c r="C16" s="183" t="s">
        <v>978</v>
      </c>
      <c r="D16" s="35">
        <v>1113</v>
      </c>
      <c r="E16" s="35">
        <v>800</v>
      </c>
      <c r="F16" s="35">
        <v>200</v>
      </c>
      <c r="G16" s="152"/>
      <c r="H16" s="152"/>
      <c r="I16" s="35"/>
      <c r="J16" s="35">
        <v>200</v>
      </c>
      <c r="K16" s="152"/>
      <c r="L16" s="152"/>
      <c r="M16" s="35"/>
      <c r="N16" s="35">
        <v>200</v>
      </c>
      <c r="O16" s="152"/>
      <c r="P16" s="152"/>
      <c r="Q16" s="152"/>
      <c r="R16" s="35">
        <v>200</v>
      </c>
      <c r="S16" s="152"/>
      <c r="T16" s="152"/>
      <c r="U16" s="152"/>
      <c r="V16" s="242" t="s">
        <v>988</v>
      </c>
      <c r="W16" s="237" t="s">
        <v>989</v>
      </c>
      <c r="X16" s="156" t="s">
        <v>990</v>
      </c>
      <c r="Y16" s="156" t="s">
        <v>978</v>
      </c>
      <c r="Z16" s="152">
        <v>0</v>
      </c>
      <c r="AA16" s="152">
        <v>240</v>
      </c>
      <c r="AB16" s="152"/>
      <c r="AC16" s="152"/>
      <c r="AD16" s="152"/>
      <c r="AE16" s="152"/>
      <c r="AF16" s="152"/>
      <c r="AG16" s="152"/>
      <c r="AH16" s="204">
        <v>60</v>
      </c>
      <c r="AI16" s="204">
        <v>0</v>
      </c>
      <c r="AJ16" s="204">
        <v>0</v>
      </c>
      <c r="AK16" s="204">
        <v>0</v>
      </c>
      <c r="AL16" s="204">
        <v>120</v>
      </c>
      <c r="AM16" s="241">
        <f>(AZ16/AH16)</f>
        <v>2</v>
      </c>
      <c r="AN16" s="204">
        <v>60</v>
      </c>
      <c r="AO16" s="204"/>
      <c r="AP16" s="204"/>
      <c r="AQ16" s="204"/>
      <c r="AR16" s="204"/>
      <c r="AS16" s="204"/>
      <c r="AT16" s="204"/>
      <c r="AU16" s="204"/>
      <c r="AV16" s="204"/>
      <c r="AW16" s="204"/>
      <c r="AX16" s="204"/>
      <c r="AY16" s="204"/>
      <c r="AZ16" s="152">
        <f>SUM(AI16:AL16)</f>
        <v>120</v>
      </c>
      <c r="BA16" s="152"/>
      <c r="BB16" s="152"/>
      <c r="BC16" s="152"/>
      <c r="BD16" s="152"/>
      <c r="BE16" s="152"/>
      <c r="BF16" s="152"/>
      <c r="BG16" s="152"/>
      <c r="BH16" s="152"/>
      <c r="BI16" s="186">
        <v>30000000</v>
      </c>
      <c r="BJ16" s="186">
        <v>30000000</v>
      </c>
      <c r="BK16" s="186"/>
      <c r="BL16" s="186"/>
      <c r="BM16" s="186"/>
      <c r="BN16" s="186"/>
      <c r="BO16" s="186"/>
      <c r="BP16" s="186"/>
      <c r="BQ16" s="186"/>
      <c r="BR16" s="186"/>
      <c r="BS16" s="186"/>
      <c r="BT16" s="186"/>
      <c r="BU16" s="186"/>
      <c r="BV16" s="186"/>
      <c r="BW16" s="186"/>
      <c r="BX16" s="186"/>
      <c r="BY16" s="152"/>
      <c r="BZ16" s="152"/>
      <c r="CA16" s="186"/>
      <c r="CB16" s="186"/>
      <c r="CC16" s="186"/>
      <c r="CD16" s="186"/>
      <c r="CE16" s="186"/>
      <c r="CF16" s="186"/>
      <c r="CG16" s="186"/>
      <c r="CH16" s="186"/>
      <c r="CI16" s="186"/>
      <c r="CJ16" s="186"/>
      <c r="CK16" s="186"/>
      <c r="CL16" s="186"/>
      <c r="CM16" s="186"/>
      <c r="CN16" s="186"/>
      <c r="CO16" s="152"/>
      <c r="CP16" s="152"/>
      <c r="CQ16" s="152"/>
      <c r="CR16" s="152"/>
      <c r="CS16" s="152"/>
      <c r="CT16" s="152"/>
      <c r="CU16" s="152"/>
      <c r="CV16" s="152"/>
      <c r="CW16" s="152"/>
      <c r="CX16" s="152"/>
      <c r="CY16" s="152"/>
      <c r="CZ16" s="152"/>
      <c r="DA16" s="152"/>
      <c r="DB16" s="152"/>
      <c r="DC16" s="152"/>
      <c r="DD16" s="152"/>
      <c r="DE16" s="152"/>
      <c r="DF16" s="152"/>
      <c r="DG16" s="81"/>
      <c r="DH16" s="101"/>
      <c r="DI16" s="101"/>
      <c r="DJ16" s="152"/>
      <c r="DK16" s="152"/>
      <c r="DL16" s="152"/>
    </row>
    <row r="17" spans="1:116" ht="75">
      <c r="A17" s="236" t="s">
        <v>991</v>
      </c>
      <c r="B17" s="183" t="s">
        <v>977</v>
      </c>
      <c r="C17" s="183" t="s">
        <v>978</v>
      </c>
      <c r="D17" s="35">
        <v>1113</v>
      </c>
      <c r="E17" s="35">
        <v>800</v>
      </c>
      <c r="F17" s="35">
        <v>200</v>
      </c>
      <c r="G17" s="152"/>
      <c r="H17" s="152"/>
      <c r="I17" s="35"/>
      <c r="J17" s="35">
        <v>200</v>
      </c>
      <c r="K17" s="152"/>
      <c r="L17" s="152"/>
      <c r="M17" s="35"/>
      <c r="N17" s="35">
        <v>200</v>
      </c>
      <c r="O17" s="152"/>
      <c r="P17" s="152"/>
      <c r="Q17" s="152"/>
      <c r="R17" s="35">
        <v>200</v>
      </c>
      <c r="S17" s="152"/>
      <c r="T17" s="152"/>
      <c r="U17" s="152"/>
      <c r="V17" s="28" t="s">
        <v>979</v>
      </c>
      <c r="W17" s="237" t="s">
        <v>992</v>
      </c>
      <c r="X17" s="156" t="s">
        <v>993</v>
      </c>
      <c r="Y17" s="156" t="s">
        <v>978</v>
      </c>
      <c r="Z17" s="152">
        <v>0</v>
      </c>
      <c r="AA17" s="152">
        <v>2</v>
      </c>
      <c r="AB17" s="152"/>
      <c r="AC17" s="152"/>
      <c r="AD17" s="152"/>
      <c r="AE17" s="152"/>
      <c r="AF17" s="152"/>
      <c r="AG17" s="152"/>
      <c r="AH17" s="204">
        <v>0.25</v>
      </c>
      <c r="AI17" s="204"/>
      <c r="AJ17" s="204"/>
      <c r="AK17" s="204"/>
      <c r="AL17" s="204"/>
      <c r="AM17" s="241">
        <f>(AZ17/AH17)</f>
        <v>0</v>
      </c>
      <c r="AN17" s="204">
        <v>0.25</v>
      </c>
      <c r="AO17" s="204"/>
      <c r="AP17" s="204"/>
      <c r="AQ17" s="204"/>
      <c r="AR17" s="204"/>
      <c r="AS17" s="204"/>
      <c r="AT17" s="204"/>
      <c r="AU17" s="204"/>
      <c r="AV17" s="204"/>
      <c r="AW17" s="204"/>
      <c r="AX17" s="204"/>
      <c r="AY17" s="204"/>
      <c r="AZ17" s="152">
        <f>SUM(AI17:AL17)</f>
        <v>0</v>
      </c>
      <c r="BA17" s="152"/>
      <c r="BB17" s="152"/>
      <c r="BC17" s="152"/>
      <c r="BD17" s="152"/>
      <c r="BE17" s="152"/>
      <c r="BF17" s="152"/>
      <c r="BG17" s="152"/>
      <c r="BH17" s="152"/>
      <c r="BI17" s="186">
        <v>90000000</v>
      </c>
      <c r="BJ17" s="186">
        <v>90000000</v>
      </c>
      <c r="BK17" s="186"/>
      <c r="BL17" s="186"/>
      <c r="BM17" s="186"/>
      <c r="BN17" s="186"/>
      <c r="BO17" s="186"/>
      <c r="BP17" s="186"/>
      <c r="BQ17" s="186"/>
      <c r="BR17" s="186"/>
      <c r="BS17" s="186"/>
      <c r="BT17" s="186"/>
      <c r="BU17" s="186"/>
      <c r="BV17" s="186"/>
      <c r="BW17" s="186"/>
      <c r="BX17" s="186"/>
      <c r="BY17" s="152"/>
      <c r="BZ17" s="152"/>
      <c r="CA17" s="186"/>
      <c r="CB17" s="186"/>
      <c r="CC17" s="186"/>
      <c r="CD17" s="186"/>
      <c r="CE17" s="186"/>
      <c r="CF17" s="186"/>
      <c r="CG17" s="186"/>
      <c r="CH17" s="186"/>
      <c r="CI17" s="186"/>
      <c r="CJ17" s="186"/>
      <c r="CK17" s="186"/>
      <c r="CL17" s="186"/>
      <c r="CM17" s="186"/>
      <c r="CN17" s="186"/>
      <c r="CO17" s="152"/>
      <c r="CP17" s="152"/>
      <c r="CQ17" s="152"/>
      <c r="CR17" s="152"/>
      <c r="CS17" s="152"/>
      <c r="CT17" s="152"/>
      <c r="CU17" s="152"/>
      <c r="CV17" s="152"/>
      <c r="CW17" s="152"/>
      <c r="CX17" s="152"/>
      <c r="CY17" s="152"/>
      <c r="CZ17" s="152"/>
      <c r="DA17" s="152"/>
      <c r="DB17" s="152"/>
      <c r="DC17" s="152"/>
      <c r="DD17" s="152"/>
      <c r="DE17" s="152"/>
      <c r="DF17" s="152"/>
      <c r="DG17" s="81"/>
      <c r="DH17" s="101"/>
      <c r="DI17" s="101"/>
      <c r="DJ17" s="152"/>
      <c r="DK17" s="152"/>
      <c r="DL17" s="152"/>
    </row>
    <row r="18" spans="1:114" s="1" customFormat="1" ht="12.75" customHeight="1">
      <c r="A18" s="210"/>
      <c r="B18" s="210"/>
      <c r="C18" s="210"/>
      <c r="D18" s="210"/>
      <c r="E18" s="210"/>
      <c r="F18" s="210"/>
      <c r="G18" s="210"/>
      <c r="H18" s="210"/>
      <c r="I18" s="210"/>
      <c r="J18" s="210"/>
      <c r="K18" s="210"/>
      <c r="L18" s="210"/>
      <c r="M18" s="210"/>
      <c r="N18" s="210"/>
      <c r="O18" s="210"/>
      <c r="P18" s="210"/>
      <c r="Q18" s="210"/>
      <c r="R18" s="210"/>
      <c r="S18" s="210"/>
      <c r="T18" s="210"/>
      <c r="U18" s="210"/>
      <c r="V18" s="211"/>
      <c r="W18" s="210"/>
      <c r="X18" s="211"/>
      <c r="Y18" s="211"/>
      <c r="Z18" s="210"/>
      <c r="AA18" s="210"/>
      <c r="AB18" s="210"/>
      <c r="AC18" s="210"/>
      <c r="AD18" s="210"/>
      <c r="AE18" s="210"/>
      <c r="AF18" s="210"/>
      <c r="AG18" s="210"/>
      <c r="AH18" s="210"/>
      <c r="AI18" s="210"/>
      <c r="AJ18" s="210"/>
      <c r="AK18" s="210"/>
      <c r="AL18" s="210"/>
      <c r="AM18" s="212"/>
      <c r="AN18" s="210"/>
      <c r="AO18" s="210"/>
      <c r="AP18" s="210"/>
      <c r="AQ18" s="210"/>
      <c r="AR18" s="210"/>
      <c r="AS18" s="210"/>
      <c r="AT18" s="210"/>
      <c r="AU18" s="210"/>
      <c r="AV18" s="210"/>
      <c r="AW18" s="210"/>
      <c r="AX18" s="210"/>
      <c r="AY18" s="210"/>
      <c r="AZ18" s="213">
        <v>2013</v>
      </c>
      <c r="BA18" s="210"/>
      <c r="BB18" s="210"/>
      <c r="BC18" s="210"/>
      <c r="BD18" s="210"/>
      <c r="BE18" s="210"/>
      <c r="BF18" s="210"/>
      <c r="BG18" s="210"/>
      <c r="BH18" s="210"/>
      <c r="BI18" s="214"/>
      <c r="BJ18" s="214"/>
      <c r="BK18" s="214"/>
      <c r="BL18" s="214"/>
      <c r="BM18" s="214"/>
      <c r="BN18" s="214"/>
      <c r="BO18" s="214"/>
      <c r="BP18" s="214"/>
      <c r="BQ18" s="214"/>
      <c r="BR18" s="214"/>
      <c r="BS18" s="214"/>
      <c r="BT18" s="214"/>
      <c r="BU18" s="214"/>
      <c r="BV18" s="214"/>
      <c r="BW18" s="214"/>
      <c r="BX18" s="214"/>
      <c r="BY18" s="210"/>
      <c r="BZ18" s="210"/>
      <c r="CA18" s="214"/>
      <c r="CB18" s="214"/>
      <c r="CC18" s="214"/>
      <c r="CD18" s="214"/>
      <c r="CE18" s="214"/>
      <c r="CF18" s="214"/>
      <c r="CG18" s="214"/>
      <c r="CH18" s="214"/>
      <c r="CI18" s="214"/>
      <c r="CJ18" s="214"/>
      <c r="CK18" s="214"/>
      <c r="CL18" s="214"/>
      <c r="CM18" s="214"/>
      <c r="CN18" s="214"/>
      <c r="CO18" s="210"/>
      <c r="CP18" s="210"/>
      <c r="CQ18" s="210"/>
      <c r="CR18" s="210"/>
      <c r="CS18" s="210"/>
      <c r="CT18" s="210"/>
      <c r="CU18" s="210"/>
      <c r="CV18" s="210"/>
      <c r="CW18" s="210"/>
      <c r="CX18" s="210"/>
      <c r="CY18" s="210"/>
      <c r="CZ18" s="210"/>
      <c r="DA18" s="210"/>
      <c r="DB18" s="210"/>
      <c r="DC18" s="210"/>
      <c r="DD18" s="210"/>
      <c r="DE18" s="210"/>
      <c r="DF18" s="210"/>
      <c r="DG18" s="210"/>
      <c r="DH18" s="210"/>
      <c r="DI18" s="210"/>
      <c r="DJ18" s="210"/>
    </row>
    <row r="19" spans="1:114" s="1" customFormat="1" ht="12" customHeight="1">
      <c r="A19" s="4" t="s">
        <v>2</v>
      </c>
      <c r="B19" s="407" t="s">
        <v>973</v>
      </c>
      <c r="C19" s="408"/>
      <c r="D19" s="408"/>
      <c r="E19" s="408"/>
      <c r="F19" s="408"/>
      <c r="G19" s="408"/>
      <c r="H19" s="408"/>
      <c r="I19" s="408"/>
      <c r="J19" s="408"/>
      <c r="K19" s="408"/>
      <c r="L19" s="408"/>
      <c r="M19" s="408"/>
      <c r="N19" s="408"/>
      <c r="O19" s="408"/>
      <c r="P19" s="408"/>
      <c r="Q19" s="408"/>
      <c r="R19" s="408"/>
      <c r="S19" s="408"/>
      <c r="T19" s="408"/>
      <c r="U19" s="408"/>
      <c r="V19" s="408"/>
      <c r="W19" s="409"/>
      <c r="X19" s="7"/>
      <c r="Y19" s="7"/>
      <c r="Z19" s="3"/>
      <c r="AA19" s="3"/>
      <c r="AB19" s="3"/>
      <c r="AC19" s="3"/>
      <c r="AD19" s="3"/>
      <c r="AE19" s="3"/>
      <c r="AF19" s="3"/>
      <c r="AG19" s="3"/>
      <c r="AH19" s="3"/>
      <c r="AI19" s="3"/>
      <c r="AJ19" s="3"/>
      <c r="AK19" s="3"/>
      <c r="AL19" s="3"/>
      <c r="AM19" s="215"/>
      <c r="AN19" s="3"/>
      <c r="AO19" s="3"/>
      <c r="AP19" s="3"/>
      <c r="AQ19" s="3"/>
      <c r="AR19" s="3"/>
      <c r="AS19" s="3"/>
      <c r="AT19" s="3"/>
      <c r="AU19" s="3"/>
      <c r="AV19" s="3"/>
      <c r="AW19" s="3"/>
      <c r="AX19" s="3"/>
      <c r="AY19" s="3"/>
      <c r="AZ19" s="216">
        <v>2014</v>
      </c>
      <c r="BA19" s="4"/>
      <c r="BB19" s="4"/>
      <c r="BC19" s="4"/>
      <c r="BD19" s="4"/>
      <c r="BE19" s="4"/>
      <c r="BF19" s="4"/>
      <c r="BG19" s="4"/>
      <c r="BH19" s="4"/>
      <c r="BI19" s="217"/>
      <c r="BJ19" s="217"/>
      <c r="BK19" s="217"/>
      <c r="BL19" s="217"/>
      <c r="BM19" s="217"/>
      <c r="BN19" s="217"/>
      <c r="BO19" s="217"/>
      <c r="BP19" s="217"/>
      <c r="BQ19" s="217"/>
      <c r="BR19" s="217"/>
      <c r="BS19" s="217"/>
      <c r="BT19" s="217"/>
      <c r="BU19" s="217"/>
      <c r="BV19" s="217"/>
      <c r="BW19" s="217"/>
      <c r="BX19" s="217"/>
      <c r="BY19" s="5"/>
      <c r="BZ19" s="5"/>
      <c r="CA19" s="217"/>
      <c r="CB19" s="217"/>
      <c r="CC19" s="217"/>
      <c r="CD19" s="217"/>
      <c r="CE19" s="217"/>
      <c r="CF19" s="217"/>
      <c r="CG19" s="217"/>
      <c r="CH19" s="217"/>
      <c r="CI19" s="217"/>
      <c r="CJ19" s="217"/>
      <c r="CK19" s="217"/>
      <c r="CL19" s="217"/>
      <c r="CM19" s="217"/>
      <c r="CN19" s="217"/>
      <c r="CO19" s="5"/>
      <c r="CP19" s="5"/>
      <c r="CQ19" s="5"/>
      <c r="CR19" s="5"/>
      <c r="CS19" s="5"/>
      <c r="CT19" s="5"/>
      <c r="CU19" s="5"/>
      <c r="CV19" s="5"/>
      <c r="CW19" s="5"/>
      <c r="CX19" s="5"/>
      <c r="CY19" s="5"/>
      <c r="CZ19" s="5"/>
      <c r="DA19" s="5"/>
      <c r="DB19" s="5"/>
      <c r="DC19" s="5"/>
      <c r="DD19" s="5"/>
      <c r="DE19" s="5"/>
      <c r="DF19" s="5"/>
      <c r="DG19" s="5"/>
      <c r="DH19" s="5"/>
      <c r="DI19" s="5"/>
      <c r="DJ19" s="6"/>
    </row>
    <row r="20" spans="1:114" s="1" customFormat="1" ht="12" customHeight="1">
      <c r="A20" s="5" t="s">
        <v>3</v>
      </c>
      <c r="B20" s="407" t="s">
        <v>974</v>
      </c>
      <c r="C20" s="408"/>
      <c r="D20" s="408"/>
      <c r="E20" s="408"/>
      <c r="F20" s="408"/>
      <c r="G20" s="408"/>
      <c r="H20" s="408"/>
      <c r="I20" s="408"/>
      <c r="J20" s="408"/>
      <c r="K20" s="408"/>
      <c r="L20" s="408"/>
      <c r="M20" s="408"/>
      <c r="N20" s="408"/>
      <c r="O20" s="408"/>
      <c r="P20" s="408"/>
      <c r="Q20" s="408"/>
      <c r="R20" s="408"/>
      <c r="S20" s="408"/>
      <c r="T20" s="408"/>
      <c r="U20" s="408"/>
      <c r="V20" s="408"/>
      <c r="W20" s="409"/>
      <c r="X20" s="4"/>
      <c r="Y20" s="4"/>
      <c r="Z20" s="4"/>
      <c r="AA20" s="4"/>
      <c r="AB20" s="4"/>
      <c r="AC20" s="4"/>
      <c r="AD20" s="4"/>
      <c r="AE20" s="4"/>
      <c r="AF20" s="4"/>
      <c r="AG20" s="4"/>
      <c r="AH20" s="4"/>
      <c r="AI20" s="4"/>
      <c r="AJ20" s="4"/>
      <c r="AK20" s="4"/>
      <c r="AL20" s="4"/>
      <c r="AM20" s="218"/>
      <c r="AN20" s="4"/>
      <c r="AO20" s="4"/>
      <c r="AP20" s="4"/>
      <c r="AQ20" s="4"/>
      <c r="AR20" s="4"/>
      <c r="AS20" s="4"/>
      <c r="AT20" s="4"/>
      <c r="AU20" s="4"/>
      <c r="AV20" s="4"/>
      <c r="AW20" s="4"/>
      <c r="AX20" s="4"/>
      <c r="AY20" s="4"/>
      <c r="AZ20" s="219">
        <v>2015</v>
      </c>
      <c r="BA20" s="4"/>
      <c r="BB20" s="4"/>
      <c r="BC20" s="4"/>
      <c r="BD20" s="4"/>
      <c r="BE20" s="4"/>
      <c r="BF20" s="4"/>
      <c r="BG20" s="4"/>
      <c r="BH20" s="4"/>
      <c r="BI20" s="217"/>
      <c r="BJ20" s="217"/>
      <c r="BK20" s="217"/>
      <c r="BL20" s="217"/>
      <c r="BM20" s="217"/>
      <c r="BN20" s="217"/>
      <c r="BO20" s="217"/>
      <c r="BP20" s="217"/>
      <c r="BQ20" s="217"/>
      <c r="BR20" s="217"/>
      <c r="BS20" s="217"/>
      <c r="BT20" s="217"/>
      <c r="BU20" s="217"/>
      <c r="BV20" s="217"/>
      <c r="BW20" s="217"/>
      <c r="BX20" s="217"/>
      <c r="BY20" s="5"/>
      <c r="BZ20" s="5"/>
      <c r="CA20" s="217"/>
      <c r="CB20" s="217"/>
      <c r="CC20" s="217"/>
      <c r="CD20" s="217"/>
      <c r="CE20" s="217"/>
      <c r="CF20" s="217"/>
      <c r="CG20" s="217"/>
      <c r="CH20" s="217"/>
      <c r="CI20" s="217"/>
      <c r="CJ20" s="217"/>
      <c r="CK20" s="217"/>
      <c r="CL20" s="217"/>
      <c r="CM20" s="217"/>
      <c r="CN20" s="217"/>
      <c r="CO20" s="5"/>
      <c r="CP20" s="5"/>
      <c r="CQ20" s="5"/>
      <c r="CR20" s="5"/>
      <c r="CS20" s="5"/>
      <c r="CT20" s="5"/>
      <c r="CU20" s="5"/>
      <c r="CV20" s="5"/>
      <c r="CW20" s="5"/>
      <c r="CX20" s="5"/>
      <c r="CY20" s="5"/>
      <c r="CZ20" s="5"/>
      <c r="DA20" s="5"/>
      <c r="DB20" s="5"/>
      <c r="DC20" s="5"/>
      <c r="DD20" s="5"/>
      <c r="DE20" s="5"/>
      <c r="DF20" s="5"/>
      <c r="DG20" s="5"/>
      <c r="DH20" s="5"/>
      <c r="DI20" s="5"/>
      <c r="DJ20" s="6"/>
    </row>
    <row r="21" spans="1:114" s="1" customFormat="1" ht="12.75" customHeight="1">
      <c r="A21" s="4" t="s">
        <v>4</v>
      </c>
      <c r="B21" s="407" t="s">
        <v>974</v>
      </c>
      <c r="C21" s="408"/>
      <c r="D21" s="408"/>
      <c r="E21" s="408"/>
      <c r="F21" s="408"/>
      <c r="G21" s="408"/>
      <c r="H21" s="408"/>
      <c r="I21" s="408"/>
      <c r="J21" s="408"/>
      <c r="K21" s="408"/>
      <c r="L21" s="408"/>
      <c r="M21" s="408"/>
      <c r="N21" s="408"/>
      <c r="O21" s="408"/>
      <c r="P21" s="408"/>
      <c r="Q21" s="408"/>
      <c r="R21" s="408"/>
      <c r="S21" s="408"/>
      <c r="T21" s="408"/>
      <c r="U21" s="408"/>
      <c r="V21" s="408"/>
      <c r="W21" s="409"/>
      <c r="X21" s="7"/>
      <c r="Y21" s="7"/>
      <c r="Z21" s="3"/>
      <c r="AA21" s="3"/>
      <c r="AB21" s="3"/>
      <c r="AC21" s="3"/>
      <c r="AD21" s="3"/>
      <c r="AE21" s="3"/>
      <c r="AF21" s="3"/>
      <c r="AG21" s="3"/>
      <c r="AH21" s="3"/>
      <c r="AI21" s="3"/>
      <c r="AJ21" s="3"/>
      <c r="AK21" s="3"/>
      <c r="AL21" s="3"/>
      <c r="AM21" s="215"/>
      <c r="AN21" s="3"/>
      <c r="AO21" s="3"/>
      <c r="AP21" s="3"/>
      <c r="AQ21" s="3"/>
      <c r="AR21" s="3"/>
      <c r="AS21" s="3"/>
      <c r="AT21" s="3"/>
      <c r="AU21" s="3"/>
      <c r="AV21" s="3"/>
      <c r="AW21" s="3"/>
      <c r="AX21" s="3"/>
      <c r="AY21" s="3"/>
      <c r="AZ21" s="3"/>
      <c r="BA21" s="7"/>
      <c r="BB21" s="7"/>
      <c r="BC21" s="4"/>
      <c r="BD21" s="4"/>
      <c r="BE21" s="4"/>
      <c r="BF21" s="4"/>
      <c r="BG21" s="4"/>
      <c r="BH21" s="4"/>
      <c r="BI21" s="220"/>
      <c r="BJ21" s="220"/>
      <c r="BK21" s="220"/>
      <c r="BL21" s="220"/>
      <c r="BM21" s="220"/>
      <c r="BN21" s="220"/>
      <c r="BO21" s="220"/>
      <c r="BP21" s="220"/>
      <c r="BQ21" s="220"/>
      <c r="BR21" s="220"/>
      <c r="BS21" s="220"/>
      <c r="BT21" s="220"/>
      <c r="BU21" s="220"/>
      <c r="BV21" s="220"/>
      <c r="BW21" s="220"/>
      <c r="BX21" s="220"/>
      <c r="BY21" s="3"/>
      <c r="BZ21" s="3"/>
      <c r="CA21" s="221"/>
      <c r="CB21" s="221"/>
      <c r="CC21" s="221"/>
      <c r="CD21" s="221"/>
      <c r="CE21" s="221"/>
      <c r="CF21" s="221"/>
      <c r="CG21" s="221"/>
      <c r="CH21" s="221"/>
      <c r="CI21" s="221"/>
      <c r="CJ21" s="221"/>
      <c r="CK21" s="221"/>
      <c r="CL21" s="221"/>
      <c r="CM21" s="221"/>
      <c r="CN21" s="221"/>
      <c r="CO21" s="3"/>
      <c r="CP21" s="3"/>
      <c r="CQ21" s="3"/>
      <c r="CR21" s="3"/>
      <c r="CS21" s="3"/>
      <c r="CT21" s="3"/>
      <c r="CU21" s="3"/>
      <c r="CV21" s="3"/>
      <c r="CW21" s="3"/>
      <c r="CX21" s="3"/>
      <c r="CY21" s="3"/>
      <c r="CZ21" s="3"/>
      <c r="DA21" s="3"/>
      <c r="DB21" s="3"/>
      <c r="DC21" s="3"/>
      <c r="DD21" s="3"/>
      <c r="DE21" s="3"/>
      <c r="DF21" s="3"/>
      <c r="DG21" s="3"/>
      <c r="DH21" s="3"/>
      <c r="DI21" s="3"/>
      <c r="DJ21" s="3"/>
    </row>
    <row r="22" spans="1:114" s="1" customFormat="1" ht="12.75" customHeight="1">
      <c r="A22" s="4" t="s">
        <v>5</v>
      </c>
      <c r="B22" s="407" t="s">
        <v>994</v>
      </c>
      <c r="C22" s="408"/>
      <c r="D22" s="408"/>
      <c r="E22" s="408"/>
      <c r="F22" s="408"/>
      <c r="G22" s="408"/>
      <c r="H22" s="408"/>
      <c r="I22" s="408"/>
      <c r="J22" s="408"/>
      <c r="K22" s="408"/>
      <c r="L22" s="408"/>
      <c r="M22" s="408"/>
      <c r="N22" s="408"/>
      <c r="O22" s="408"/>
      <c r="P22" s="408"/>
      <c r="Q22" s="408"/>
      <c r="R22" s="408"/>
      <c r="S22" s="408"/>
      <c r="T22" s="408"/>
      <c r="U22" s="408"/>
      <c r="V22" s="408"/>
      <c r="W22" s="409"/>
      <c r="X22" s="7"/>
      <c r="Y22" s="7"/>
      <c r="Z22" s="3"/>
      <c r="AA22" s="3"/>
      <c r="AB22" s="3"/>
      <c r="AC22" s="3"/>
      <c r="AD22" s="3"/>
      <c r="AE22" s="3"/>
      <c r="AF22" s="3"/>
      <c r="AG22" s="3"/>
      <c r="AH22" s="3"/>
      <c r="AI22" s="3"/>
      <c r="AJ22" s="3"/>
      <c r="AK22" s="3"/>
      <c r="AL22" s="3"/>
      <c r="AM22" s="215"/>
      <c r="AN22" s="3"/>
      <c r="AO22" s="3"/>
      <c r="AP22" s="3"/>
      <c r="AQ22" s="3"/>
      <c r="AR22" s="3"/>
      <c r="AS22" s="3"/>
      <c r="AT22" s="3"/>
      <c r="AU22" s="3"/>
      <c r="AV22" s="3"/>
      <c r="AW22" s="3"/>
      <c r="AX22" s="3"/>
      <c r="AY22" s="3"/>
      <c r="AZ22" s="3"/>
      <c r="BA22" s="7"/>
      <c r="BB22" s="7"/>
      <c r="BC22" s="4"/>
      <c r="BD22" s="4"/>
      <c r="BE22" s="4"/>
      <c r="BF22" s="4"/>
      <c r="BG22" s="4"/>
      <c r="BH22" s="4"/>
      <c r="BI22" s="220"/>
      <c r="BJ22" s="220"/>
      <c r="BK22" s="220"/>
      <c r="BL22" s="220"/>
      <c r="BM22" s="220"/>
      <c r="BN22" s="220"/>
      <c r="BO22" s="220"/>
      <c r="BP22" s="220"/>
      <c r="BQ22" s="220"/>
      <c r="BR22" s="220"/>
      <c r="BS22" s="220"/>
      <c r="BT22" s="220"/>
      <c r="BU22" s="220"/>
      <c r="BV22" s="220"/>
      <c r="BW22" s="220"/>
      <c r="BX22" s="220"/>
      <c r="BY22" s="3"/>
      <c r="BZ22" s="3"/>
      <c r="CA22" s="221"/>
      <c r="CB22" s="221"/>
      <c r="CC22" s="221"/>
      <c r="CD22" s="221"/>
      <c r="CE22" s="221"/>
      <c r="CF22" s="221"/>
      <c r="CG22" s="221"/>
      <c r="CH22" s="221"/>
      <c r="CI22" s="221"/>
      <c r="CJ22" s="221"/>
      <c r="CK22" s="221"/>
      <c r="CL22" s="221"/>
      <c r="CM22" s="221"/>
      <c r="CN22" s="221"/>
      <c r="CO22" s="3"/>
      <c r="CP22" s="3"/>
      <c r="CQ22" s="3"/>
      <c r="CR22" s="3"/>
      <c r="CS22" s="3"/>
      <c r="CT22" s="3"/>
      <c r="CU22" s="3"/>
      <c r="CV22" s="3"/>
      <c r="CW22" s="3"/>
      <c r="CX22" s="3"/>
      <c r="CY22" s="3"/>
      <c r="CZ22" s="3"/>
      <c r="DA22" s="3"/>
      <c r="DB22" s="3"/>
      <c r="DC22" s="3"/>
      <c r="DD22" s="3"/>
      <c r="DE22" s="3"/>
      <c r="DF22" s="3"/>
      <c r="DG22" s="3"/>
      <c r="DH22" s="3"/>
      <c r="DI22" s="3"/>
      <c r="DJ22" s="3"/>
    </row>
    <row r="23" spans="1:114" s="1" customFormat="1" ht="23.25" customHeight="1" thickBot="1">
      <c r="A23" s="4"/>
      <c r="B23" s="4"/>
      <c r="C23" s="4"/>
      <c r="D23" s="4"/>
      <c r="E23" s="4"/>
      <c r="F23" s="4"/>
      <c r="G23" s="4"/>
      <c r="H23" s="4"/>
      <c r="I23" s="4"/>
      <c r="J23" s="4"/>
      <c r="K23" s="4"/>
      <c r="L23" s="4"/>
      <c r="M23" s="4"/>
      <c r="N23" s="4"/>
      <c r="O23" s="4"/>
      <c r="P23" s="4"/>
      <c r="Q23" s="4"/>
      <c r="R23" s="4"/>
      <c r="S23" s="4"/>
      <c r="T23" s="4"/>
      <c r="U23" s="4"/>
      <c r="V23" s="7"/>
      <c r="W23" s="3"/>
      <c r="X23" s="7"/>
      <c r="Y23" s="7"/>
      <c r="Z23" s="3"/>
      <c r="AA23" s="3"/>
      <c r="AB23" s="3"/>
      <c r="AC23" s="3"/>
      <c r="AD23" s="3"/>
      <c r="AE23" s="3"/>
      <c r="AF23" s="3"/>
      <c r="AG23" s="3"/>
      <c r="AH23" s="3"/>
      <c r="AI23" s="3"/>
      <c r="AJ23" s="3"/>
      <c r="AK23" s="3"/>
      <c r="AL23" s="3"/>
      <c r="AM23" s="215"/>
      <c r="AN23" s="3"/>
      <c r="AO23" s="3"/>
      <c r="AP23" s="3"/>
      <c r="AQ23" s="3"/>
      <c r="AR23" s="3"/>
      <c r="AS23" s="3"/>
      <c r="AT23" s="3"/>
      <c r="AU23" s="3"/>
      <c r="AV23" s="3"/>
      <c r="AW23" s="3"/>
      <c r="AX23" s="3"/>
      <c r="AY23" s="3"/>
      <c r="AZ23" s="222">
        <v>2015</v>
      </c>
      <c r="BA23" s="7"/>
      <c r="BB23" s="7"/>
      <c r="BC23" s="4"/>
      <c r="BD23" s="4"/>
      <c r="BE23" s="4"/>
      <c r="BF23" s="4"/>
      <c r="BG23" s="4"/>
      <c r="BH23" s="4"/>
      <c r="BI23" s="223"/>
      <c r="BJ23" s="223"/>
      <c r="BK23" s="223"/>
      <c r="BL23" s="223"/>
      <c r="BM23" s="223"/>
      <c r="BN23" s="223"/>
      <c r="BO23" s="223"/>
      <c r="BP23" s="223"/>
      <c r="BQ23" s="223"/>
      <c r="BR23" s="223"/>
      <c r="BS23" s="223"/>
      <c r="BT23" s="223"/>
      <c r="BU23" s="223"/>
      <c r="BV23" s="223"/>
      <c r="BW23" s="223"/>
      <c r="BX23" s="223"/>
      <c r="BY23" s="10"/>
      <c r="BZ23" s="10"/>
      <c r="CA23" s="224"/>
      <c r="CB23" s="224"/>
      <c r="CC23" s="224"/>
      <c r="CD23" s="224"/>
      <c r="CE23" s="224"/>
      <c r="CF23" s="224"/>
      <c r="CG23" s="224"/>
      <c r="CH23" s="224"/>
      <c r="CI23" s="224"/>
      <c r="CJ23" s="224"/>
      <c r="CK23" s="224"/>
      <c r="CL23" s="224"/>
      <c r="CM23" s="224"/>
      <c r="CN23" s="224"/>
      <c r="CO23" s="11"/>
      <c r="CP23" s="11"/>
      <c r="CQ23" s="3"/>
      <c r="CR23" s="3"/>
      <c r="CS23" s="3"/>
      <c r="CT23" s="3"/>
      <c r="CU23" s="3"/>
      <c r="CV23" s="3"/>
      <c r="CW23" s="3"/>
      <c r="CX23" s="3"/>
      <c r="CY23" s="3"/>
      <c r="CZ23" s="3"/>
      <c r="DA23" s="3"/>
      <c r="DB23" s="3"/>
      <c r="DC23" s="3"/>
      <c r="DD23" s="3"/>
      <c r="DE23" s="3"/>
      <c r="DF23" s="3"/>
      <c r="DG23" s="3"/>
      <c r="DH23" s="3"/>
      <c r="DI23" s="3"/>
      <c r="DJ23" s="3"/>
    </row>
    <row r="24" spans="1:116" s="1" customFormat="1" ht="132">
      <c r="A24" s="132" t="s">
        <v>6</v>
      </c>
      <c r="B24" s="133" t="s">
        <v>7</v>
      </c>
      <c r="C24" s="134" t="s">
        <v>8</v>
      </c>
      <c r="D24" s="135" t="s">
        <v>9</v>
      </c>
      <c r="E24" s="136" t="s">
        <v>10</v>
      </c>
      <c r="F24" s="136" t="s">
        <v>11</v>
      </c>
      <c r="G24" s="137" t="s">
        <v>12</v>
      </c>
      <c r="H24" s="137" t="s">
        <v>13</v>
      </c>
      <c r="I24" s="136" t="s">
        <v>14</v>
      </c>
      <c r="J24" s="136" t="s">
        <v>15</v>
      </c>
      <c r="K24" s="137" t="s">
        <v>16</v>
      </c>
      <c r="L24" s="137" t="s">
        <v>17</v>
      </c>
      <c r="M24" s="136" t="s">
        <v>18</v>
      </c>
      <c r="N24" s="136" t="s">
        <v>19</v>
      </c>
      <c r="O24" s="137" t="s">
        <v>20</v>
      </c>
      <c r="P24" s="137" t="s">
        <v>21</v>
      </c>
      <c r="Q24" s="136" t="s">
        <v>22</v>
      </c>
      <c r="R24" s="136" t="s">
        <v>23</v>
      </c>
      <c r="S24" s="137" t="s">
        <v>24</v>
      </c>
      <c r="T24" s="137" t="s">
        <v>25</v>
      </c>
      <c r="U24" s="136" t="s">
        <v>26</v>
      </c>
      <c r="V24" s="138" t="s">
        <v>27</v>
      </c>
      <c r="W24" s="138" t="s">
        <v>28</v>
      </c>
      <c r="X24" s="139" t="s">
        <v>29</v>
      </c>
      <c r="Y24" s="134" t="s">
        <v>30</v>
      </c>
      <c r="Z24" s="135" t="s">
        <v>31</v>
      </c>
      <c r="AA24" s="136" t="s">
        <v>32</v>
      </c>
      <c r="AB24" s="136" t="s">
        <v>33</v>
      </c>
      <c r="AC24" s="137" t="s">
        <v>34</v>
      </c>
      <c r="AD24" s="137" t="s">
        <v>35</v>
      </c>
      <c r="AE24" s="137" t="s">
        <v>36</v>
      </c>
      <c r="AF24" s="137" t="s">
        <v>37</v>
      </c>
      <c r="AG24" s="136" t="s">
        <v>38</v>
      </c>
      <c r="AH24" s="136" t="s">
        <v>39</v>
      </c>
      <c r="AI24" s="137" t="s">
        <v>40</v>
      </c>
      <c r="AJ24" s="137" t="s">
        <v>41</v>
      </c>
      <c r="AK24" s="137" t="s">
        <v>42</v>
      </c>
      <c r="AL24" s="137" t="s">
        <v>43</v>
      </c>
      <c r="AM24" s="225" t="s">
        <v>44</v>
      </c>
      <c r="AN24" s="136" t="s">
        <v>45</v>
      </c>
      <c r="AO24" s="137" t="s">
        <v>46</v>
      </c>
      <c r="AP24" s="137" t="s">
        <v>47</v>
      </c>
      <c r="AQ24" s="137" t="s">
        <v>48</v>
      </c>
      <c r="AR24" s="137" t="s">
        <v>49</v>
      </c>
      <c r="AS24" s="136" t="s">
        <v>50</v>
      </c>
      <c r="AT24" s="136" t="s">
        <v>51</v>
      </c>
      <c r="AU24" s="137" t="s">
        <v>52</v>
      </c>
      <c r="AV24" s="137" t="s">
        <v>53</v>
      </c>
      <c r="AW24" s="137" t="s">
        <v>54</v>
      </c>
      <c r="AX24" s="137" t="s">
        <v>55</v>
      </c>
      <c r="AY24" s="136" t="s">
        <v>56</v>
      </c>
      <c r="AZ24" s="226" t="s">
        <v>57</v>
      </c>
      <c r="BA24" s="139" t="s">
        <v>58</v>
      </c>
      <c r="BB24" s="139" t="s">
        <v>59</v>
      </c>
      <c r="BC24" s="137" t="s">
        <v>60</v>
      </c>
      <c r="BD24" s="137" t="s">
        <v>61</v>
      </c>
      <c r="BE24" s="137" t="s">
        <v>62</v>
      </c>
      <c r="BF24" s="137" t="s">
        <v>63</v>
      </c>
      <c r="BG24" s="137" t="s">
        <v>64</v>
      </c>
      <c r="BH24" s="137" t="s">
        <v>65</v>
      </c>
      <c r="BI24" s="227" t="s">
        <v>66</v>
      </c>
      <c r="BJ24" s="228" t="s">
        <v>67</v>
      </c>
      <c r="BK24" s="229" t="s">
        <v>68</v>
      </c>
      <c r="BL24" s="230" t="s">
        <v>69</v>
      </c>
      <c r="BM24" s="229" t="s">
        <v>70</v>
      </c>
      <c r="BN24" s="230" t="s">
        <v>71</v>
      </c>
      <c r="BO24" s="229" t="s">
        <v>72</v>
      </c>
      <c r="BP24" s="230" t="s">
        <v>73</v>
      </c>
      <c r="BQ24" s="229" t="s">
        <v>74</v>
      </c>
      <c r="BR24" s="230" t="s">
        <v>75</v>
      </c>
      <c r="BS24" s="229" t="s">
        <v>76</v>
      </c>
      <c r="BT24" s="230" t="s">
        <v>77</v>
      </c>
      <c r="BU24" s="227" t="s">
        <v>78</v>
      </c>
      <c r="BV24" s="228" t="s">
        <v>79</v>
      </c>
      <c r="BW24" s="229" t="s">
        <v>80</v>
      </c>
      <c r="BX24" s="230" t="s">
        <v>81</v>
      </c>
      <c r="BY24" s="231" t="s">
        <v>82</v>
      </c>
      <c r="BZ24" s="232" t="s">
        <v>83</v>
      </c>
      <c r="CA24" s="227" t="s">
        <v>84</v>
      </c>
      <c r="CB24" s="228" t="s">
        <v>85</v>
      </c>
      <c r="CC24" s="227" t="s">
        <v>86</v>
      </c>
      <c r="CD24" s="228" t="s">
        <v>87</v>
      </c>
      <c r="CE24" s="227" t="s">
        <v>88</v>
      </c>
      <c r="CF24" s="228" t="s">
        <v>89</v>
      </c>
      <c r="CG24" s="227" t="s">
        <v>90</v>
      </c>
      <c r="CH24" s="228" t="s">
        <v>91</v>
      </c>
      <c r="CI24" s="227" t="s">
        <v>92</v>
      </c>
      <c r="CJ24" s="228" t="s">
        <v>93</v>
      </c>
      <c r="CK24" s="227" t="s">
        <v>94</v>
      </c>
      <c r="CL24" s="228" t="s">
        <v>95</v>
      </c>
      <c r="CM24" s="227" t="s">
        <v>96</v>
      </c>
      <c r="CN24" s="228" t="s">
        <v>97</v>
      </c>
      <c r="CO24" s="231" t="s">
        <v>98</v>
      </c>
      <c r="CP24" s="232" t="s">
        <v>99</v>
      </c>
      <c r="CQ24" s="227" t="s">
        <v>100</v>
      </c>
      <c r="CR24" s="228" t="s">
        <v>101</v>
      </c>
      <c r="CS24" s="227" t="s">
        <v>102</v>
      </c>
      <c r="CT24" s="228" t="s">
        <v>103</v>
      </c>
      <c r="CU24" s="227" t="s">
        <v>104</v>
      </c>
      <c r="CV24" s="228" t="s">
        <v>105</v>
      </c>
      <c r="CW24" s="227" t="s">
        <v>106</v>
      </c>
      <c r="CX24" s="228" t="s">
        <v>107</v>
      </c>
      <c r="CY24" s="227" t="s">
        <v>108</v>
      </c>
      <c r="CZ24" s="228" t="s">
        <v>109</v>
      </c>
      <c r="DA24" s="227" t="s">
        <v>110</v>
      </c>
      <c r="DB24" s="228" t="s">
        <v>111</v>
      </c>
      <c r="DC24" s="227" t="s">
        <v>112</v>
      </c>
      <c r="DD24" s="228" t="s">
        <v>113</v>
      </c>
      <c r="DE24" s="231" t="s">
        <v>114</v>
      </c>
      <c r="DF24" s="232" t="s">
        <v>115</v>
      </c>
      <c r="DG24" s="233" t="s">
        <v>116</v>
      </c>
      <c r="DH24" s="233" t="s">
        <v>117</v>
      </c>
      <c r="DI24" s="233" t="s">
        <v>118</v>
      </c>
      <c r="DJ24" s="234" t="s">
        <v>119</v>
      </c>
      <c r="DK24" s="234" t="s">
        <v>120</v>
      </c>
      <c r="DL24" s="235" t="s">
        <v>121</v>
      </c>
    </row>
    <row r="25" spans="1:116" ht="96">
      <c r="A25" s="236" t="s">
        <v>995</v>
      </c>
      <c r="B25" s="183" t="s">
        <v>977</v>
      </c>
      <c r="C25" s="183" t="s">
        <v>978</v>
      </c>
      <c r="D25" s="35">
        <v>1113</v>
      </c>
      <c r="E25" s="35">
        <v>800</v>
      </c>
      <c r="F25" s="35">
        <v>200</v>
      </c>
      <c r="G25" s="152"/>
      <c r="H25" s="152"/>
      <c r="I25" s="35"/>
      <c r="J25" s="35">
        <v>200</v>
      </c>
      <c r="K25" s="152"/>
      <c r="L25" s="152"/>
      <c r="M25" s="35"/>
      <c r="N25" s="35">
        <v>200</v>
      </c>
      <c r="O25" s="152"/>
      <c r="P25" s="152"/>
      <c r="Q25" s="152"/>
      <c r="R25" s="35">
        <v>200</v>
      </c>
      <c r="S25" s="152"/>
      <c r="T25" s="152"/>
      <c r="U25" s="152"/>
      <c r="V25" s="28" t="s">
        <v>996</v>
      </c>
      <c r="W25" s="237" t="s">
        <v>997</v>
      </c>
      <c r="X25" s="243" t="s">
        <v>998</v>
      </c>
      <c r="Y25" s="156" t="s">
        <v>978</v>
      </c>
      <c r="Z25" s="244">
        <v>0</v>
      </c>
      <c r="AA25" s="244">
        <v>1</v>
      </c>
      <c r="AB25" s="244"/>
      <c r="AC25" s="244"/>
      <c r="AD25" s="244"/>
      <c r="AE25" s="244"/>
      <c r="AF25" s="244"/>
      <c r="AG25" s="244"/>
      <c r="AH25" s="204">
        <v>0</v>
      </c>
      <c r="AI25" s="204">
        <v>0</v>
      </c>
      <c r="AJ25" s="204">
        <v>0</v>
      </c>
      <c r="AK25" s="204">
        <v>0.3</v>
      </c>
      <c r="AL25" s="204">
        <v>0</v>
      </c>
      <c r="AM25" s="241">
        <v>0</v>
      </c>
      <c r="AN25" s="204">
        <v>0</v>
      </c>
      <c r="AO25" s="204"/>
      <c r="AP25" s="204"/>
      <c r="AQ25" s="204"/>
      <c r="AR25" s="204"/>
      <c r="AS25" s="204"/>
      <c r="AT25" s="204"/>
      <c r="AU25" s="204"/>
      <c r="AV25" s="204"/>
      <c r="AW25" s="204"/>
      <c r="AX25" s="204"/>
      <c r="AY25" s="204"/>
      <c r="AZ25" s="152">
        <f>SUM(AI25:AL25)</f>
        <v>0.3</v>
      </c>
      <c r="BA25" s="245"/>
      <c r="BB25" s="152"/>
      <c r="BC25" s="152"/>
      <c r="BD25" s="152"/>
      <c r="BE25" s="152"/>
      <c r="BF25" s="152"/>
      <c r="BG25" s="152"/>
      <c r="BH25" s="152"/>
      <c r="BI25" s="186">
        <v>10000000</v>
      </c>
      <c r="BJ25" s="186">
        <v>10000000</v>
      </c>
      <c r="BK25" s="186"/>
      <c r="BL25" s="186"/>
      <c r="BM25" s="186"/>
      <c r="BN25" s="186"/>
      <c r="BO25" s="186"/>
      <c r="BP25" s="186"/>
      <c r="BQ25" s="186"/>
      <c r="BR25" s="186"/>
      <c r="BS25" s="186"/>
      <c r="BT25" s="186"/>
      <c r="BU25" s="186"/>
      <c r="BV25" s="186"/>
      <c r="BW25" s="186"/>
      <c r="BX25" s="186"/>
      <c r="BY25" s="152"/>
      <c r="BZ25" s="152"/>
      <c r="CA25" s="186">
        <v>100000000</v>
      </c>
      <c r="CB25" s="186"/>
      <c r="CC25" s="186"/>
      <c r="CD25" s="186"/>
      <c r="CE25" s="186"/>
      <c r="CF25" s="186"/>
      <c r="CG25" s="186"/>
      <c r="CH25" s="186"/>
      <c r="CI25" s="186"/>
      <c r="CJ25" s="186"/>
      <c r="CK25" s="186"/>
      <c r="CL25" s="186"/>
      <c r="CM25" s="186"/>
      <c r="CN25" s="186"/>
      <c r="CO25" s="152"/>
      <c r="CP25" s="152"/>
      <c r="CQ25" s="152"/>
      <c r="CR25" s="152"/>
      <c r="CS25" s="152"/>
      <c r="CT25" s="152"/>
      <c r="CU25" s="152"/>
      <c r="CV25" s="152"/>
      <c r="CW25" s="152"/>
      <c r="CX25" s="152"/>
      <c r="CY25" s="152"/>
      <c r="CZ25" s="152"/>
      <c r="DA25" s="152"/>
      <c r="DB25" s="152"/>
      <c r="DC25" s="152"/>
      <c r="DD25" s="152"/>
      <c r="DE25" s="152"/>
      <c r="DF25" s="152"/>
      <c r="DG25" s="81"/>
      <c r="DH25" s="101"/>
      <c r="DI25" s="101"/>
      <c r="DJ25" s="152"/>
      <c r="DK25" s="152"/>
      <c r="DL25" s="152"/>
    </row>
    <row r="26" spans="22:33" ht="15">
      <c r="V26" s="246"/>
      <c r="W26" s="247"/>
      <c r="X26" s="246"/>
      <c r="Y26" s="246"/>
      <c r="Z26" s="247"/>
      <c r="AA26" s="247"/>
      <c r="AB26" s="247"/>
      <c r="AC26" s="247"/>
      <c r="AD26" s="247"/>
      <c r="AE26" s="247"/>
      <c r="AF26" s="247"/>
      <c r="AG26" s="247"/>
    </row>
    <row r="27" spans="22:33" ht="15">
      <c r="V27" s="246"/>
      <c r="W27" s="247"/>
      <c r="X27" s="246"/>
      <c r="Y27" s="246"/>
      <c r="Z27" s="247"/>
      <c r="AA27" s="247"/>
      <c r="AB27" s="247"/>
      <c r="AC27" s="247"/>
      <c r="AD27" s="247"/>
      <c r="AE27" s="247"/>
      <c r="AF27" s="247"/>
      <c r="AG27" s="247"/>
    </row>
    <row r="28" spans="22:33" ht="15">
      <c r="V28" s="252"/>
      <c r="W28" s="209"/>
      <c r="X28" s="252"/>
      <c r="Y28" s="252"/>
      <c r="Z28" s="209"/>
      <c r="AA28" s="209"/>
      <c r="AB28" s="209"/>
      <c r="AC28" s="209"/>
      <c r="AD28" s="209"/>
      <c r="AE28" s="209"/>
      <c r="AF28" s="209"/>
      <c r="AG28" s="209"/>
    </row>
    <row r="29" spans="22:33" ht="15">
      <c r="V29" s="252"/>
      <c r="W29" s="209"/>
      <c r="X29" s="252"/>
      <c r="Y29" s="252"/>
      <c r="Z29" s="209"/>
      <c r="AA29" s="209"/>
      <c r="AB29" s="209"/>
      <c r="AC29" s="209"/>
      <c r="AD29" s="209"/>
      <c r="AE29" s="209"/>
      <c r="AF29" s="209"/>
      <c r="AG29" s="209"/>
    </row>
    <row r="30" spans="22:33" ht="15">
      <c r="V30" s="252"/>
      <c r="W30" s="209"/>
      <c r="X30" s="252"/>
      <c r="Y30" s="252"/>
      <c r="Z30" s="209"/>
      <c r="AA30" s="209"/>
      <c r="AB30" s="209"/>
      <c r="AC30" s="209"/>
      <c r="AD30" s="209"/>
      <c r="AE30" s="209"/>
      <c r="AF30" s="209"/>
      <c r="AG30" s="209"/>
    </row>
    <row r="31" spans="22:33" ht="15">
      <c r="V31" s="252"/>
      <c r="W31" s="209"/>
      <c r="X31" s="252"/>
      <c r="Y31" s="252"/>
      <c r="Z31" s="209"/>
      <c r="AA31" s="209"/>
      <c r="AB31" s="209"/>
      <c r="AC31" s="209"/>
      <c r="AD31" s="209"/>
      <c r="AE31" s="209"/>
      <c r="AF31" s="209"/>
      <c r="AG31" s="209"/>
    </row>
    <row r="32" spans="22:33" ht="15">
      <c r="V32" s="246"/>
      <c r="W32" s="247"/>
      <c r="X32" s="246"/>
      <c r="Y32" s="246"/>
      <c r="Z32" s="247"/>
      <c r="AA32" s="247"/>
      <c r="AB32" s="247"/>
      <c r="AC32" s="247"/>
      <c r="AD32" s="247"/>
      <c r="AE32" s="247"/>
      <c r="AF32" s="247"/>
      <c r="AG32" s="247"/>
    </row>
    <row r="33" spans="22:33" ht="15">
      <c r="V33" s="246"/>
      <c r="W33" s="247"/>
      <c r="X33" s="246"/>
      <c r="Y33" s="246"/>
      <c r="Z33" s="247"/>
      <c r="AA33" s="247"/>
      <c r="AB33" s="247"/>
      <c r="AC33" s="247"/>
      <c r="AD33" s="247"/>
      <c r="AE33" s="247"/>
      <c r="AF33" s="247"/>
      <c r="AG33" s="247"/>
    </row>
    <row r="34" spans="22:33" ht="15">
      <c r="V34" s="246"/>
      <c r="W34" s="247"/>
      <c r="X34" s="246"/>
      <c r="Y34" s="246"/>
      <c r="Z34" s="247"/>
      <c r="AA34" s="247"/>
      <c r="AB34" s="247"/>
      <c r="AC34" s="247"/>
      <c r="AD34" s="247"/>
      <c r="AE34" s="247"/>
      <c r="AF34" s="247"/>
      <c r="AG34" s="247"/>
    </row>
    <row r="35" spans="22:33" ht="15">
      <c r="V35" s="246"/>
      <c r="W35" s="247"/>
      <c r="X35" s="246"/>
      <c r="Y35" s="246"/>
      <c r="Z35" s="247"/>
      <c r="AA35" s="247"/>
      <c r="AB35" s="247"/>
      <c r="AC35" s="247"/>
      <c r="AD35" s="247"/>
      <c r="AE35" s="247"/>
      <c r="AF35" s="247"/>
      <c r="AG35" s="247"/>
    </row>
    <row r="36" spans="22:33" ht="15">
      <c r="V36" s="252"/>
      <c r="W36" s="209"/>
      <c r="X36" s="252"/>
      <c r="Y36" s="252"/>
      <c r="Z36" s="209"/>
      <c r="AA36" s="209"/>
      <c r="AB36" s="209"/>
      <c r="AC36" s="209"/>
      <c r="AD36" s="209"/>
      <c r="AE36" s="209"/>
      <c r="AF36" s="209"/>
      <c r="AG36" s="209"/>
    </row>
    <row r="37" spans="22:33" ht="15">
      <c r="V37" s="252"/>
      <c r="W37" s="209"/>
      <c r="X37" s="252"/>
      <c r="Y37" s="252"/>
      <c r="Z37" s="209"/>
      <c r="AA37" s="209"/>
      <c r="AB37" s="209"/>
      <c r="AC37" s="209"/>
      <c r="AD37" s="209"/>
      <c r="AE37" s="209"/>
      <c r="AF37" s="209"/>
      <c r="AG37" s="209"/>
    </row>
    <row r="38" spans="22:33" ht="15">
      <c r="V38" s="252"/>
      <c r="W38" s="209"/>
      <c r="X38" s="252"/>
      <c r="Y38" s="252"/>
      <c r="Z38" s="209"/>
      <c r="AA38" s="209"/>
      <c r="AB38" s="209"/>
      <c r="AC38" s="209"/>
      <c r="AD38" s="209"/>
      <c r="AE38" s="209"/>
      <c r="AF38" s="209"/>
      <c r="AG38" s="209"/>
    </row>
    <row r="39" spans="22:33" ht="15">
      <c r="V39" s="252"/>
      <c r="W39" s="209"/>
      <c r="X39" s="252"/>
      <c r="Y39" s="252"/>
      <c r="Z39" s="209"/>
      <c r="AA39" s="209"/>
      <c r="AB39" s="209"/>
      <c r="AC39" s="209"/>
      <c r="AD39" s="209"/>
      <c r="AE39" s="209"/>
      <c r="AF39" s="209"/>
      <c r="AG39" s="209"/>
    </row>
    <row r="40" spans="22:33" ht="15">
      <c r="V40" s="246"/>
      <c r="W40" s="247"/>
      <c r="X40" s="246"/>
      <c r="Y40" s="246"/>
      <c r="Z40" s="247"/>
      <c r="AA40" s="247"/>
      <c r="AB40" s="247"/>
      <c r="AC40" s="247"/>
      <c r="AD40" s="247"/>
      <c r="AE40" s="247"/>
      <c r="AF40" s="247"/>
      <c r="AG40" s="247"/>
    </row>
    <row r="41" spans="22:33" ht="15">
      <c r="V41" s="246"/>
      <c r="W41" s="247"/>
      <c r="X41" s="246"/>
      <c r="Y41" s="246"/>
      <c r="Z41" s="247"/>
      <c r="AA41" s="247"/>
      <c r="AB41" s="247"/>
      <c r="AC41" s="247"/>
      <c r="AD41" s="247"/>
      <c r="AE41" s="247"/>
      <c r="AF41" s="247"/>
      <c r="AG41" s="247"/>
    </row>
    <row r="42" spans="22:33" ht="15">
      <c r="V42" s="246"/>
      <c r="W42" s="247"/>
      <c r="X42" s="246"/>
      <c r="Y42" s="246"/>
      <c r="Z42" s="247"/>
      <c r="AA42" s="247"/>
      <c r="AB42" s="247"/>
      <c r="AC42" s="247"/>
      <c r="AD42" s="247"/>
      <c r="AE42" s="247"/>
      <c r="AF42" s="247"/>
      <c r="AG42" s="247"/>
    </row>
    <row r="43" spans="22:33" ht="15">
      <c r="V43" s="246"/>
      <c r="W43" s="247"/>
      <c r="X43" s="246"/>
      <c r="Y43" s="246"/>
      <c r="Z43" s="247"/>
      <c r="AA43" s="247"/>
      <c r="AB43" s="247"/>
      <c r="AC43" s="247"/>
      <c r="AD43" s="247"/>
      <c r="AE43" s="247"/>
      <c r="AF43" s="247"/>
      <c r="AG43" s="247"/>
    </row>
    <row r="44" spans="22:33" ht="15">
      <c r="V44" s="252"/>
      <c r="W44" s="209"/>
      <c r="X44" s="252"/>
      <c r="Y44" s="252"/>
      <c r="Z44" s="209"/>
      <c r="AA44" s="209"/>
      <c r="AB44" s="209"/>
      <c r="AC44" s="209"/>
      <c r="AD44" s="209"/>
      <c r="AE44" s="209"/>
      <c r="AF44" s="209"/>
      <c r="AG44" s="209"/>
    </row>
    <row r="45" spans="22:33" ht="15">
      <c r="V45" s="252"/>
      <c r="W45" s="209"/>
      <c r="X45" s="252"/>
      <c r="Y45" s="252"/>
      <c r="Z45" s="209"/>
      <c r="AA45" s="209"/>
      <c r="AB45" s="209"/>
      <c r="AC45" s="209"/>
      <c r="AD45" s="209"/>
      <c r="AE45" s="209"/>
      <c r="AF45" s="209"/>
      <c r="AG45" s="209"/>
    </row>
    <row r="46" spans="22:33" ht="15">
      <c r="V46" s="252"/>
      <c r="W46" s="209"/>
      <c r="X46" s="252"/>
      <c r="Y46" s="252"/>
      <c r="Z46" s="209"/>
      <c r="AA46" s="209"/>
      <c r="AB46" s="209"/>
      <c r="AC46" s="209"/>
      <c r="AD46" s="209"/>
      <c r="AE46" s="209"/>
      <c r="AF46" s="209"/>
      <c r="AG46" s="209"/>
    </row>
    <row r="47" spans="22:33" ht="15">
      <c r="V47" s="252"/>
      <c r="W47" s="209"/>
      <c r="X47" s="252"/>
      <c r="Y47" s="252"/>
      <c r="Z47" s="209"/>
      <c r="AA47" s="209"/>
      <c r="AB47" s="209"/>
      <c r="AC47" s="209"/>
      <c r="AD47" s="209"/>
      <c r="AE47" s="209"/>
      <c r="AF47" s="209"/>
      <c r="AG47" s="209"/>
    </row>
    <row r="48" spans="22:33" ht="15">
      <c r="V48" s="246"/>
      <c r="W48" s="247"/>
      <c r="X48" s="246"/>
      <c r="Y48" s="246"/>
      <c r="Z48" s="247"/>
      <c r="AA48" s="247"/>
      <c r="AB48" s="247"/>
      <c r="AC48" s="247"/>
      <c r="AD48" s="247"/>
      <c r="AE48" s="247"/>
      <c r="AF48" s="247"/>
      <c r="AG48" s="247"/>
    </row>
    <row r="49" spans="22:33" ht="15">
      <c r="V49" s="246"/>
      <c r="W49" s="247"/>
      <c r="X49" s="246"/>
      <c r="Y49" s="246"/>
      <c r="Z49" s="247"/>
      <c r="AA49" s="247"/>
      <c r="AB49" s="247"/>
      <c r="AC49" s="247"/>
      <c r="AD49" s="247"/>
      <c r="AE49" s="247"/>
      <c r="AF49" s="247"/>
      <c r="AG49" s="247"/>
    </row>
    <row r="50" spans="22:33" ht="15">
      <c r="V50" s="246"/>
      <c r="W50" s="247"/>
      <c r="X50" s="246"/>
      <c r="Y50" s="246"/>
      <c r="Z50" s="247"/>
      <c r="AA50" s="247"/>
      <c r="AB50" s="247"/>
      <c r="AC50" s="247"/>
      <c r="AD50" s="247"/>
      <c r="AE50" s="247"/>
      <c r="AF50" s="247"/>
      <c r="AG50" s="247"/>
    </row>
    <row r="51" spans="22:33" ht="15">
      <c r="V51" s="246"/>
      <c r="W51" s="247"/>
      <c r="X51" s="246"/>
      <c r="Y51" s="246"/>
      <c r="Z51" s="247"/>
      <c r="AA51" s="247"/>
      <c r="AB51" s="247"/>
      <c r="AC51" s="247"/>
      <c r="AD51" s="247"/>
      <c r="AE51" s="247"/>
      <c r="AF51" s="247"/>
      <c r="AG51" s="247"/>
    </row>
    <row r="52" spans="22:33" ht="15">
      <c r="V52" s="252"/>
      <c r="W52" s="209"/>
      <c r="X52" s="252"/>
      <c r="Y52" s="252"/>
      <c r="Z52" s="209"/>
      <c r="AA52" s="209"/>
      <c r="AB52" s="209"/>
      <c r="AC52" s="209"/>
      <c r="AD52" s="209"/>
      <c r="AE52" s="209"/>
      <c r="AF52" s="209"/>
      <c r="AG52" s="209"/>
    </row>
    <row r="53" spans="22:33" ht="15">
      <c r="V53" s="252"/>
      <c r="W53" s="209"/>
      <c r="X53" s="252"/>
      <c r="Y53" s="252"/>
      <c r="Z53" s="209"/>
      <c r="AA53" s="209"/>
      <c r="AB53" s="209"/>
      <c r="AC53" s="209"/>
      <c r="AD53" s="209"/>
      <c r="AE53" s="209"/>
      <c r="AF53" s="209"/>
      <c r="AG53" s="209"/>
    </row>
    <row r="54" spans="22:33" ht="15">
      <c r="V54" s="252"/>
      <c r="W54" s="209"/>
      <c r="X54" s="252"/>
      <c r="Y54" s="252"/>
      <c r="Z54" s="209"/>
      <c r="AA54" s="209"/>
      <c r="AB54" s="209"/>
      <c r="AC54" s="209"/>
      <c r="AD54" s="209"/>
      <c r="AE54" s="209"/>
      <c r="AF54" s="209"/>
      <c r="AG54" s="209"/>
    </row>
    <row r="55" spans="22:33" ht="15">
      <c r="V55" s="252"/>
      <c r="W55" s="209"/>
      <c r="X55" s="252"/>
      <c r="Y55" s="252"/>
      <c r="Z55" s="209"/>
      <c r="AA55" s="209"/>
      <c r="AB55" s="209"/>
      <c r="AC55" s="209"/>
      <c r="AD55" s="209"/>
      <c r="AE55" s="209"/>
      <c r="AF55" s="209"/>
      <c r="AG55" s="209"/>
    </row>
    <row r="56" spans="22:33" ht="15">
      <c r="V56" s="246"/>
      <c r="W56" s="247"/>
      <c r="X56" s="246"/>
      <c r="Y56" s="246"/>
      <c r="Z56" s="247"/>
      <c r="AA56" s="247"/>
      <c r="AB56" s="247"/>
      <c r="AC56" s="247"/>
      <c r="AD56" s="247"/>
      <c r="AE56" s="247"/>
      <c r="AF56" s="247"/>
      <c r="AG56" s="247"/>
    </row>
    <row r="57" spans="22:33" ht="15">
      <c r="V57" s="246"/>
      <c r="W57" s="247"/>
      <c r="X57" s="246"/>
      <c r="Y57" s="246"/>
      <c r="Z57" s="247"/>
      <c r="AA57" s="247"/>
      <c r="AB57" s="247"/>
      <c r="AC57" s="247"/>
      <c r="AD57" s="247"/>
      <c r="AE57" s="247"/>
      <c r="AF57" s="247"/>
      <c r="AG57" s="247"/>
    </row>
    <row r="58" spans="22:33" ht="15">
      <c r="V58" s="246"/>
      <c r="W58" s="247"/>
      <c r="X58" s="246"/>
      <c r="Y58" s="246"/>
      <c r="Z58" s="247"/>
      <c r="AA58" s="247"/>
      <c r="AB58" s="247"/>
      <c r="AC58" s="247"/>
      <c r="AD58" s="247"/>
      <c r="AE58" s="247"/>
      <c r="AF58" s="247"/>
      <c r="AG58" s="247"/>
    </row>
    <row r="59" spans="22:33" ht="15">
      <c r="V59" s="246"/>
      <c r="W59" s="247"/>
      <c r="X59" s="246"/>
      <c r="Y59" s="246"/>
      <c r="Z59" s="247"/>
      <c r="AA59" s="247"/>
      <c r="AB59" s="247"/>
      <c r="AC59" s="247"/>
      <c r="AD59" s="247"/>
      <c r="AE59" s="247"/>
      <c r="AF59" s="247"/>
      <c r="AG59" s="247"/>
    </row>
    <row r="60" spans="22:33" ht="15">
      <c r="V60" s="252"/>
      <c r="W60" s="209"/>
      <c r="X60" s="252"/>
      <c r="Y60" s="252"/>
      <c r="Z60" s="209"/>
      <c r="AA60" s="209"/>
      <c r="AB60" s="209"/>
      <c r="AC60" s="209"/>
      <c r="AD60" s="209"/>
      <c r="AE60" s="209"/>
      <c r="AF60" s="209"/>
      <c r="AG60" s="209"/>
    </row>
    <row r="175" ht="16.5">
      <c r="A175" s="253" t="s">
        <v>999</v>
      </c>
    </row>
    <row r="176" ht="16.5">
      <c r="A176" s="254" t="s">
        <v>1000</v>
      </c>
    </row>
    <row r="177" ht="16.5">
      <c r="A177" s="254" t="s">
        <v>1001</v>
      </c>
    </row>
    <row r="178" ht="16.5">
      <c r="A178" s="254" t="s">
        <v>1002</v>
      </c>
    </row>
    <row r="179" ht="16.5">
      <c r="A179" s="254" t="s">
        <v>1003</v>
      </c>
    </row>
    <row r="180" ht="16.5">
      <c r="A180" s="255" t="s">
        <v>1004</v>
      </c>
    </row>
    <row r="181" ht="15">
      <c r="A181" s="253" t="s">
        <v>1005</v>
      </c>
    </row>
    <row r="182" ht="15">
      <c r="A182" s="254" t="s">
        <v>1006</v>
      </c>
    </row>
    <row r="183" ht="16.5">
      <c r="A183" s="254" t="s">
        <v>1007</v>
      </c>
    </row>
    <row r="184" ht="15">
      <c r="A184" s="254" t="s">
        <v>1008</v>
      </c>
    </row>
    <row r="185" ht="15">
      <c r="A185" s="255" t="s">
        <v>1009</v>
      </c>
    </row>
  </sheetData>
  <sheetProtection/>
  <mergeCells count="13">
    <mergeCell ref="A1:DJ1"/>
    <mergeCell ref="B22:W22"/>
    <mergeCell ref="A2:DJ2"/>
    <mergeCell ref="A3:DJ3"/>
    <mergeCell ref="A4:DJ4"/>
    <mergeCell ref="A5:DJ5"/>
    <mergeCell ref="B7:W7"/>
    <mergeCell ref="B8:W8"/>
    <mergeCell ref="B9:W9"/>
    <mergeCell ref="B10:W10"/>
    <mergeCell ref="B19:W19"/>
    <mergeCell ref="B20:W20"/>
    <mergeCell ref="B21:W21"/>
  </mergeCells>
  <dataValidations count="2">
    <dataValidation type="list" showInputMessage="1" showErrorMessage="1" sqref="AZ11">
      <formula1>$AZ$6:$AZ$8</formula1>
    </dataValidation>
    <dataValidation type="list" showInputMessage="1" showErrorMessage="1" sqref="DH13:DI13">
      <formula1>$A$175:$A$185</formula1>
    </dataValidation>
  </dataValidation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O233"/>
  <sheetViews>
    <sheetView zoomScale="62" zoomScaleNormal="62" zoomScalePageLayoutView="0" workbookViewId="0" topLeftCell="A1">
      <pane ySplit="11" topLeftCell="A12" activePane="bottomLeft" state="frozen"/>
      <selection pane="topLeft" activeCell="AB1" sqref="AB1"/>
      <selection pane="bottomLeft" activeCell="A7" sqref="A7:A10"/>
    </sheetView>
  </sheetViews>
  <sheetFormatPr defaultColWidth="11.421875" defaultRowHeight="15"/>
  <cols>
    <col min="1" max="1" width="21.140625" style="0" customWidth="1"/>
    <col min="2" max="2" width="26.140625" style="0" customWidth="1"/>
    <col min="3" max="3" width="10.7109375" style="0" hidden="1" customWidth="1"/>
    <col min="4" max="4" width="4.57421875" style="0" hidden="1" customWidth="1"/>
    <col min="5" max="5" width="5.57421875" style="0" hidden="1" customWidth="1"/>
    <col min="6" max="17" width="5.421875" style="0" hidden="1" customWidth="1"/>
    <col min="18" max="18" width="5.57421875" style="0" hidden="1" customWidth="1"/>
    <col min="19" max="21" width="5.421875" style="0" hidden="1" customWidth="1"/>
    <col min="22" max="23" width="30.7109375" style="0" customWidth="1"/>
    <col min="24" max="24" width="20.28125" style="0" customWidth="1"/>
    <col min="25" max="26" width="5.421875" style="0" customWidth="1"/>
    <col min="27" max="27" width="9.8515625" style="0" customWidth="1"/>
    <col min="28" max="28" width="7.7109375" style="0" customWidth="1"/>
    <col min="29" max="32" width="5.421875" style="0" customWidth="1"/>
    <col min="33" max="33" width="8.7109375" style="0" bestFit="1" customWidth="1"/>
    <col min="34" max="34" width="7.7109375" style="0" customWidth="1"/>
    <col min="35" max="38" width="5.421875" style="0" customWidth="1"/>
    <col min="39" max="39" width="5.8515625" style="0" customWidth="1"/>
    <col min="40" max="51" width="5.421875" style="0" customWidth="1"/>
    <col min="52" max="52" width="11.00390625" style="0" customWidth="1"/>
    <col min="53" max="60" width="0" style="0" hidden="1" customWidth="1"/>
    <col min="61" max="61" width="5.140625" style="0" customWidth="1"/>
    <col min="62" max="64" width="7.28125" style="0" customWidth="1"/>
    <col min="65" max="65" width="5.421875" style="0" customWidth="1"/>
    <col min="66" max="66" width="7.7109375" style="0" customWidth="1"/>
    <col min="67" max="67" width="5.421875" style="0" customWidth="1"/>
    <col min="68" max="68" width="7.7109375" style="0" customWidth="1"/>
    <col min="69" max="69" width="5.421875" style="0" customWidth="1"/>
    <col min="70" max="70" width="7.7109375" style="0" customWidth="1"/>
    <col min="71" max="71" width="3.140625" style="0" customWidth="1"/>
    <col min="72" max="72" width="5.421875" style="0" customWidth="1"/>
    <col min="73" max="73" width="5.140625" style="0" customWidth="1"/>
    <col min="74" max="74" width="7.28125" style="0" customWidth="1"/>
    <col min="75" max="75" width="5.421875" style="0" customWidth="1"/>
    <col min="76" max="76" width="7.7109375" style="0" customWidth="1"/>
    <col min="77" max="77" width="12.28125" style="0" customWidth="1"/>
    <col min="78" max="78" width="10.00390625" style="0" customWidth="1"/>
    <col min="79" max="79" width="5.140625" style="0" customWidth="1"/>
    <col min="80" max="80" width="7.28125" style="0" customWidth="1"/>
    <col min="81" max="81" width="5.421875" style="0" customWidth="1"/>
    <col min="82" max="82" width="7.7109375" style="0" customWidth="1"/>
    <col min="83" max="83" width="5.421875" style="0" customWidth="1"/>
    <col min="84" max="84" width="7.7109375" style="0" customWidth="1"/>
    <col min="85" max="85" width="5.421875" style="0" customWidth="1"/>
    <col min="86" max="86" width="7.7109375" style="0" customWidth="1"/>
    <col min="87" max="87" width="3.140625" style="0" customWidth="1"/>
    <col min="88" max="88" width="5.421875" style="0" customWidth="1"/>
    <col min="89" max="89" width="5.140625" style="0" customWidth="1"/>
    <col min="90" max="90" width="7.28125" style="0" customWidth="1"/>
    <col min="91" max="91" width="5.421875" style="0" customWidth="1"/>
    <col min="92" max="92" width="7.7109375" style="0" customWidth="1"/>
    <col min="93" max="93" width="12.28125" style="0" customWidth="1"/>
    <col min="94" max="94" width="10.00390625" style="0" customWidth="1"/>
    <col min="95" max="108" width="0" style="0" hidden="1" customWidth="1"/>
    <col min="109" max="109" width="12.28125" style="0" customWidth="1"/>
    <col min="110" max="110" width="10.00390625" style="0" customWidth="1"/>
    <col min="111" max="111" width="9.140625" style="0" bestFit="1" customWidth="1"/>
    <col min="112" max="112" width="5.421875" style="0" bestFit="1" customWidth="1"/>
    <col min="113" max="113" width="5.421875" style="0" customWidth="1"/>
    <col min="114" max="114" width="5.421875" style="0" bestFit="1" customWidth="1"/>
    <col min="115" max="115" width="18.28125" style="0" customWidth="1"/>
    <col min="116" max="116" width="16.7109375" style="0" customWidth="1"/>
  </cols>
  <sheetData>
    <row r="1" spans="1:116" ht="15">
      <c r="A1" s="405" t="s">
        <v>1226</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405"/>
      <c r="AR1" s="405"/>
      <c r="AS1" s="405"/>
      <c r="AT1" s="405"/>
      <c r="AU1" s="405"/>
      <c r="AV1" s="405"/>
      <c r="AW1" s="405"/>
      <c r="AX1" s="405"/>
      <c r="AY1" s="405"/>
      <c r="AZ1" s="405"/>
      <c r="BA1" s="405"/>
      <c r="BB1" s="405"/>
      <c r="BC1" s="405"/>
      <c r="BD1" s="405"/>
      <c r="BE1" s="405"/>
      <c r="BF1" s="405"/>
      <c r="BG1" s="405"/>
      <c r="BH1" s="405"/>
      <c r="BI1" s="405"/>
      <c r="BJ1" s="405"/>
      <c r="BK1" s="405"/>
      <c r="BL1" s="405"/>
      <c r="BM1" s="405"/>
      <c r="BN1" s="405"/>
      <c r="BO1" s="405"/>
      <c r="BP1" s="405"/>
      <c r="BQ1" s="405"/>
      <c r="BR1" s="405"/>
      <c r="BS1" s="405"/>
      <c r="BT1" s="405"/>
      <c r="BU1" s="405"/>
      <c r="BV1" s="405"/>
      <c r="BW1" s="405"/>
      <c r="BX1" s="405"/>
      <c r="BY1" s="405"/>
      <c r="BZ1" s="405"/>
      <c r="CA1" s="405"/>
      <c r="CB1" s="405"/>
      <c r="CC1" s="405"/>
      <c r="CD1" s="405"/>
      <c r="CE1" s="405"/>
      <c r="CF1" s="405"/>
      <c r="CG1" s="405"/>
      <c r="CH1" s="405"/>
      <c r="CI1" s="405"/>
      <c r="CJ1" s="405"/>
      <c r="CK1" s="405"/>
      <c r="CL1" s="405"/>
      <c r="CM1" s="405"/>
      <c r="CN1" s="405"/>
      <c r="CO1" s="405"/>
      <c r="CP1" s="405"/>
      <c r="CQ1" s="405"/>
      <c r="CR1" s="405"/>
      <c r="CS1" s="405"/>
      <c r="CT1" s="405"/>
      <c r="CU1" s="405"/>
      <c r="CV1" s="405"/>
      <c r="CW1" s="405"/>
      <c r="CX1" s="405"/>
      <c r="CY1" s="405"/>
      <c r="CZ1" s="405"/>
      <c r="DA1" s="405"/>
      <c r="DB1" s="405"/>
      <c r="DC1" s="405"/>
      <c r="DD1" s="405"/>
      <c r="DE1" s="405"/>
      <c r="DF1" s="405"/>
      <c r="DG1" s="405"/>
      <c r="DH1" s="405"/>
      <c r="DI1" s="405"/>
      <c r="DJ1" s="405"/>
      <c r="DK1" s="405"/>
      <c r="DL1" s="405"/>
    </row>
    <row r="2" spans="1:116" ht="15">
      <c r="A2" s="405" t="s">
        <v>1227</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405"/>
      <c r="DK2" s="405"/>
      <c r="DL2" s="405"/>
    </row>
    <row r="3" spans="1:116" ht="15">
      <c r="A3" s="405" t="s">
        <v>1249</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c r="AL3" s="405"/>
      <c r="AM3" s="405"/>
      <c r="AN3" s="405"/>
      <c r="AO3" s="405"/>
      <c r="AP3" s="405"/>
      <c r="AQ3" s="405"/>
      <c r="AR3" s="405"/>
      <c r="AS3" s="405"/>
      <c r="AT3" s="405"/>
      <c r="AU3" s="405"/>
      <c r="AV3" s="405"/>
      <c r="AW3" s="405"/>
      <c r="AX3" s="405"/>
      <c r="AY3" s="405"/>
      <c r="AZ3" s="405"/>
      <c r="BA3" s="405"/>
      <c r="BB3" s="405"/>
      <c r="BC3" s="405"/>
      <c r="BD3" s="405"/>
      <c r="BE3" s="405"/>
      <c r="BF3" s="405"/>
      <c r="BG3" s="405"/>
      <c r="BH3" s="405"/>
      <c r="BI3" s="405"/>
      <c r="BJ3" s="405"/>
      <c r="BK3" s="405"/>
      <c r="BL3" s="405"/>
      <c r="BM3" s="405"/>
      <c r="BN3" s="405"/>
      <c r="BO3" s="405"/>
      <c r="BP3" s="405"/>
      <c r="BQ3" s="405"/>
      <c r="BR3" s="405"/>
      <c r="BS3" s="405"/>
      <c r="BT3" s="405"/>
      <c r="BU3" s="405"/>
      <c r="BV3" s="405"/>
      <c r="BW3" s="405"/>
      <c r="BX3" s="405"/>
      <c r="BY3" s="405"/>
      <c r="BZ3" s="405"/>
      <c r="CA3" s="405"/>
      <c r="CB3" s="405"/>
      <c r="CC3" s="405"/>
      <c r="CD3" s="405"/>
      <c r="CE3" s="405"/>
      <c r="CF3" s="405"/>
      <c r="CG3" s="405"/>
      <c r="CH3" s="405"/>
      <c r="CI3" s="405"/>
      <c r="CJ3" s="405"/>
      <c r="CK3" s="405"/>
      <c r="CL3" s="405"/>
      <c r="CM3" s="405"/>
      <c r="CN3" s="405"/>
      <c r="CO3" s="405"/>
      <c r="CP3" s="405"/>
      <c r="CQ3" s="405"/>
      <c r="CR3" s="405"/>
      <c r="CS3" s="405"/>
      <c r="CT3" s="405"/>
      <c r="CU3" s="405"/>
      <c r="CV3" s="405"/>
      <c r="CW3" s="405"/>
      <c r="CX3" s="405"/>
      <c r="CY3" s="405"/>
      <c r="CZ3" s="405"/>
      <c r="DA3" s="405"/>
      <c r="DB3" s="405"/>
      <c r="DC3" s="405"/>
      <c r="DD3" s="405"/>
      <c r="DE3" s="405"/>
      <c r="DF3" s="405"/>
      <c r="DG3" s="405"/>
      <c r="DH3" s="405"/>
      <c r="DI3" s="405"/>
      <c r="DJ3" s="405"/>
      <c r="DK3" s="405"/>
      <c r="DL3" s="405"/>
    </row>
    <row r="4" spans="1:116" ht="15">
      <c r="A4" s="405" t="s">
        <v>1250</v>
      </c>
      <c r="B4" s="405"/>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5"/>
      <c r="AL4" s="405"/>
      <c r="AM4" s="405"/>
      <c r="AN4" s="405"/>
      <c r="AO4" s="405"/>
      <c r="AP4" s="405"/>
      <c r="AQ4" s="405"/>
      <c r="AR4" s="405"/>
      <c r="AS4" s="405"/>
      <c r="AT4" s="405"/>
      <c r="AU4" s="405"/>
      <c r="AV4" s="405"/>
      <c r="AW4" s="405"/>
      <c r="AX4" s="405"/>
      <c r="AY4" s="405"/>
      <c r="AZ4" s="405"/>
      <c r="BA4" s="405"/>
      <c r="BB4" s="405"/>
      <c r="BC4" s="405"/>
      <c r="BD4" s="405"/>
      <c r="BE4" s="405"/>
      <c r="BF4" s="405"/>
      <c r="BG4" s="405"/>
      <c r="BH4" s="405"/>
      <c r="BI4" s="405"/>
      <c r="BJ4" s="405"/>
      <c r="BK4" s="405"/>
      <c r="BL4" s="405"/>
      <c r="BM4" s="405"/>
      <c r="BN4" s="405"/>
      <c r="BO4" s="405"/>
      <c r="BP4" s="405"/>
      <c r="BQ4" s="405"/>
      <c r="BR4" s="405"/>
      <c r="BS4" s="405"/>
      <c r="BT4" s="405"/>
      <c r="BU4" s="405"/>
      <c r="BV4" s="405"/>
      <c r="BW4" s="405"/>
      <c r="BX4" s="405"/>
      <c r="BY4" s="405"/>
      <c r="BZ4" s="405"/>
      <c r="CA4" s="405"/>
      <c r="CB4" s="405"/>
      <c r="CC4" s="405"/>
      <c r="CD4" s="405"/>
      <c r="CE4" s="405"/>
      <c r="CF4" s="405"/>
      <c r="CG4" s="405"/>
      <c r="CH4" s="405"/>
      <c r="CI4" s="405"/>
      <c r="CJ4" s="405"/>
      <c r="CK4" s="405"/>
      <c r="CL4" s="405"/>
      <c r="CM4" s="405"/>
      <c r="CN4" s="405"/>
      <c r="CO4" s="405"/>
      <c r="CP4" s="405"/>
      <c r="CQ4" s="405"/>
      <c r="CR4" s="405"/>
      <c r="CS4" s="405"/>
      <c r="CT4" s="405"/>
      <c r="CU4" s="405"/>
      <c r="CV4" s="405"/>
      <c r="CW4" s="405"/>
      <c r="CX4" s="405"/>
      <c r="CY4" s="405"/>
      <c r="CZ4" s="405"/>
      <c r="DA4" s="405"/>
      <c r="DB4" s="405"/>
      <c r="DC4" s="405"/>
      <c r="DD4" s="405"/>
      <c r="DE4" s="405"/>
      <c r="DF4" s="405"/>
      <c r="DG4" s="405"/>
      <c r="DH4" s="405"/>
      <c r="DI4" s="405"/>
      <c r="DJ4" s="405"/>
      <c r="DK4" s="405"/>
      <c r="DL4" s="405"/>
    </row>
    <row r="5" spans="1:116" ht="15">
      <c r="A5" s="405" t="s">
        <v>1251</v>
      </c>
      <c r="B5" s="405"/>
      <c r="C5" s="405"/>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c r="AM5" s="405"/>
      <c r="AN5" s="405"/>
      <c r="AO5" s="405"/>
      <c r="AP5" s="405"/>
      <c r="AQ5" s="405"/>
      <c r="AR5" s="405"/>
      <c r="AS5" s="405"/>
      <c r="AT5" s="405"/>
      <c r="AU5" s="405"/>
      <c r="AV5" s="405"/>
      <c r="AW5" s="405"/>
      <c r="AX5" s="405"/>
      <c r="AY5" s="405"/>
      <c r="AZ5" s="405"/>
      <c r="BA5" s="405"/>
      <c r="BB5" s="405"/>
      <c r="BC5" s="405"/>
      <c r="BD5" s="405"/>
      <c r="BE5" s="405"/>
      <c r="BF5" s="405"/>
      <c r="BG5" s="405"/>
      <c r="BH5" s="405"/>
      <c r="BI5" s="405"/>
      <c r="BJ5" s="405"/>
      <c r="BK5" s="405"/>
      <c r="BL5" s="405"/>
      <c r="BM5" s="405"/>
      <c r="BN5" s="405"/>
      <c r="BO5" s="405"/>
      <c r="BP5" s="405"/>
      <c r="BQ5" s="405"/>
      <c r="BR5" s="405"/>
      <c r="BS5" s="405"/>
      <c r="BT5" s="405"/>
      <c r="BU5" s="405"/>
      <c r="BV5" s="405"/>
      <c r="BW5" s="405"/>
      <c r="BX5" s="405"/>
      <c r="BY5" s="405"/>
      <c r="BZ5" s="405"/>
      <c r="CA5" s="405"/>
      <c r="CB5" s="405"/>
      <c r="CC5" s="405"/>
      <c r="CD5" s="405"/>
      <c r="CE5" s="405"/>
      <c r="CF5" s="405"/>
      <c r="CG5" s="405"/>
      <c r="CH5" s="405"/>
      <c r="CI5" s="405"/>
      <c r="CJ5" s="405"/>
      <c r="CK5" s="405"/>
      <c r="CL5" s="405"/>
      <c r="CM5" s="405"/>
      <c r="CN5" s="405"/>
      <c r="CO5" s="405"/>
      <c r="CP5" s="405"/>
      <c r="CQ5" s="405"/>
      <c r="CR5" s="405"/>
      <c r="CS5" s="405"/>
      <c r="CT5" s="405"/>
      <c r="CU5" s="405"/>
      <c r="CV5" s="405"/>
      <c r="CW5" s="405"/>
      <c r="CX5" s="405"/>
      <c r="CY5" s="405"/>
      <c r="CZ5" s="405"/>
      <c r="DA5" s="405"/>
      <c r="DB5" s="405"/>
      <c r="DC5" s="405"/>
      <c r="DD5" s="405"/>
      <c r="DE5" s="405"/>
      <c r="DF5" s="405"/>
      <c r="DG5" s="405"/>
      <c r="DH5" s="405"/>
      <c r="DI5" s="405"/>
      <c r="DJ5" s="405"/>
      <c r="DK5" s="405"/>
      <c r="DL5" s="405"/>
    </row>
    <row r="7" spans="1:81" ht="15">
      <c r="A7" s="333" t="s">
        <v>1239</v>
      </c>
      <c r="B7" s="402" t="s">
        <v>1229</v>
      </c>
      <c r="C7" s="403"/>
      <c r="D7" s="403"/>
      <c r="E7" s="403"/>
      <c r="F7" s="403"/>
      <c r="G7" s="403"/>
      <c r="H7" s="403"/>
      <c r="I7" s="403"/>
      <c r="J7" s="403"/>
      <c r="K7" s="403"/>
      <c r="L7" s="403"/>
      <c r="M7" s="403"/>
      <c r="N7" s="403"/>
      <c r="O7" s="403"/>
      <c r="P7" s="403"/>
      <c r="Q7" s="403"/>
      <c r="R7" s="403"/>
      <c r="S7" s="403"/>
      <c r="T7" s="403"/>
      <c r="U7" s="403"/>
      <c r="V7" s="403"/>
      <c r="W7" s="403"/>
      <c r="X7" s="403"/>
      <c r="Y7" s="403"/>
      <c r="Z7" s="403"/>
      <c r="AA7" s="403"/>
      <c r="AB7" s="403"/>
      <c r="AC7" s="403"/>
      <c r="AD7" s="403"/>
      <c r="AE7" s="403"/>
      <c r="AF7" s="403"/>
      <c r="AG7" s="403"/>
      <c r="AH7" s="403"/>
      <c r="AI7" s="403"/>
      <c r="AJ7" s="403"/>
      <c r="AK7" s="403"/>
      <c r="AL7" s="403"/>
      <c r="AM7" s="403"/>
      <c r="AN7" s="403"/>
      <c r="AO7" s="403"/>
      <c r="AP7" s="403"/>
      <c r="AQ7" s="403"/>
      <c r="AR7" s="403"/>
      <c r="AS7" s="403"/>
      <c r="AT7" s="403"/>
      <c r="AU7" s="403"/>
      <c r="AV7" s="403"/>
      <c r="AW7" s="403"/>
      <c r="AX7" s="403"/>
      <c r="AY7" s="403"/>
      <c r="AZ7" s="403"/>
      <c r="BA7" s="403"/>
      <c r="BB7" s="403"/>
      <c r="BC7" s="403"/>
      <c r="BD7" s="403"/>
      <c r="BE7" s="403"/>
      <c r="BF7" s="403"/>
      <c r="BG7" s="403"/>
      <c r="BH7" s="403"/>
      <c r="BI7" s="403"/>
      <c r="BJ7" s="403"/>
      <c r="BK7" s="403"/>
      <c r="BL7" s="403"/>
      <c r="BM7" s="403"/>
      <c r="BN7" s="403"/>
      <c r="BO7" s="403"/>
      <c r="BP7" s="403"/>
      <c r="BQ7" s="403"/>
      <c r="BR7" s="403"/>
      <c r="BS7" s="403"/>
      <c r="BT7" s="403"/>
      <c r="BU7" s="403"/>
      <c r="BV7" s="403"/>
      <c r="BW7" s="403"/>
      <c r="BX7" s="403"/>
      <c r="BY7" s="403"/>
      <c r="BZ7" s="403"/>
      <c r="CA7" s="403"/>
      <c r="CB7" s="403"/>
      <c r="CC7" s="404"/>
    </row>
    <row r="8" spans="1:81" ht="15">
      <c r="A8" s="333" t="s">
        <v>1240</v>
      </c>
      <c r="B8" s="402" t="s">
        <v>1252</v>
      </c>
      <c r="C8" s="403"/>
      <c r="D8" s="403"/>
      <c r="E8" s="403"/>
      <c r="F8" s="403"/>
      <c r="G8" s="403"/>
      <c r="H8" s="403"/>
      <c r="I8" s="403"/>
      <c r="J8" s="403"/>
      <c r="K8" s="403"/>
      <c r="L8" s="403"/>
      <c r="M8" s="403"/>
      <c r="N8" s="403"/>
      <c r="O8" s="403"/>
      <c r="P8" s="403"/>
      <c r="Q8" s="403"/>
      <c r="R8" s="403"/>
      <c r="S8" s="403"/>
      <c r="T8" s="403"/>
      <c r="U8" s="403"/>
      <c r="V8" s="403"/>
      <c r="W8" s="403"/>
      <c r="X8" s="403"/>
      <c r="Y8" s="403"/>
      <c r="Z8" s="403"/>
      <c r="AA8" s="403"/>
      <c r="AB8" s="403"/>
      <c r="AC8" s="403"/>
      <c r="AD8" s="403"/>
      <c r="AE8" s="403"/>
      <c r="AF8" s="403"/>
      <c r="AG8" s="403"/>
      <c r="AH8" s="403"/>
      <c r="AI8" s="403"/>
      <c r="AJ8" s="403"/>
      <c r="AK8" s="403"/>
      <c r="AL8" s="403"/>
      <c r="AM8" s="403"/>
      <c r="AN8" s="403"/>
      <c r="AO8" s="403"/>
      <c r="AP8" s="403"/>
      <c r="AQ8" s="403"/>
      <c r="AR8" s="403"/>
      <c r="AS8" s="403"/>
      <c r="AT8" s="403"/>
      <c r="AU8" s="403"/>
      <c r="AV8" s="403"/>
      <c r="AW8" s="403"/>
      <c r="AX8" s="403"/>
      <c r="AY8" s="403"/>
      <c r="AZ8" s="403"/>
      <c r="BA8" s="403"/>
      <c r="BB8" s="403"/>
      <c r="BC8" s="403"/>
      <c r="BD8" s="403"/>
      <c r="BE8" s="403"/>
      <c r="BF8" s="403"/>
      <c r="BG8" s="403"/>
      <c r="BH8" s="403"/>
      <c r="BI8" s="403"/>
      <c r="BJ8" s="403"/>
      <c r="BK8" s="403"/>
      <c r="BL8" s="403"/>
      <c r="BM8" s="403"/>
      <c r="BN8" s="403"/>
      <c r="BO8" s="403"/>
      <c r="BP8" s="403"/>
      <c r="BQ8" s="403"/>
      <c r="BR8" s="403"/>
      <c r="BS8" s="403"/>
      <c r="BT8" s="403"/>
      <c r="BU8" s="403"/>
      <c r="BV8" s="403"/>
      <c r="BW8" s="403"/>
      <c r="BX8" s="403"/>
      <c r="BY8" s="403"/>
      <c r="BZ8" s="403"/>
      <c r="CA8" s="403"/>
      <c r="CB8" s="403"/>
      <c r="CC8" s="404"/>
    </row>
    <row r="9" spans="1:81" ht="15">
      <c r="A9" s="333" t="s">
        <v>1241</v>
      </c>
      <c r="B9" s="402" t="s">
        <v>1253</v>
      </c>
      <c r="C9" s="403"/>
      <c r="D9" s="403"/>
      <c r="E9" s="403"/>
      <c r="F9" s="403"/>
      <c r="G9" s="403"/>
      <c r="H9" s="403"/>
      <c r="I9" s="403"/>
      <c r="J9" s="403"/>
      <c r="K9" s="403"/>
      <c r="L9" s="403"/>
      <c r="M9" s="403"/>
      <c r="N9" s="403"/>
      <c r="O9" s="403"/>
      <c r="P9" s="403"/>
      <c r="Q9" s="403"/>
      <c r="R9" s="403"/>
      <c r="S9" s="403"/>
      <c r="T9" s="403"/>
      <c r="U9" s="403"/>
      <c r="V9" s="403"/>
      <c r="W9" s="403"/>
      <c r="X9" s="403"/>
      <c r="Y9" s="403"/>
      <c r="Z9" s="403"/>
      <c r="AA9" s="403"/>
      <c r="AB9" s="403"/>
      <c r="AC9" s="403"/>
      <c r="AD9" s="403"/>
      <c r="AE9" s="403"/>
      <c r="AF9" s="403"/>
      <c r="AG9" s="403"/>
      <c r="AH9" s="403"/>
      <c r="AI9" s="403"/>
      <c r="AJ9" s="403"/>
      <c r="AK9" s="403"/>
      <c r="AL9" s="403"/>
      <c r="AM9" s="403"/>
      <c r="AN9" s="403"/>
      <c r="AO9" s="403"/>
      <c r="AP9" s="403"/>
      <c r="AQ9" s="403"/>
      <c r="AR9" s="403"/>
      <c r="AS9" s="403"/>
      <c r="AT9" s="403"/>
      <c r="AU9" s="403"/>
      <c r="AV9" s="403"/>
      <c r="AW9" s="403"/>
      <c r="AX9" s="403"/>
      <c r="AY9" s="403"/>
      <c r="AZ9" s="403"/>
      <c r="BA9" s="403"/>
      <c r="BB9" s="403"/>
      <c r="BC9" s="403"/>
      <c r="BD9" s="403"/>
      <c r="BE9" s="403"/>
      <c r="BF9" s="403"/>
      <c r="BG9" s="403"/>
      <c r="BH9" s="403"/>
      <c r="BI9" s="403"/>
      <c r="BJ9" s="403"/>
      <c r="BK9" s="403"/>
      <c r="BL9" s="403"/>
      <c r="BM9" s="403"/>
      <c r="BN9" s="403"/>
      <c r="BO9" s="403"/>
      <c r="BP9" s="403"/>
      <c r="BQ9" s="403"/>
      <c r="BR9" s="403"/>
      <c r="BS9" s="403"/>
      <c r="BT9" s="403"/>
      <c r="BU9" s="403"/>
      <c r="BV9" s="403"/>
      <c r="BW9" s="403"/>
      <c r="BX9" s="403"/>
      <c r="BY9" s="403"/>
      <c r="BZ9" s="403"/>
      <c r="CA9" s="403"/>
      <c r="CB9" s="403"/>
      <c r="CC9" s="404"/>
    </row>
    <row r="10" spans="1:81" ht="15.75" thickBot="1">
      <c r="A10" s="333" t="s">
        <v>1242</v>
      </c>
      <c r="B10" s="402" t="s">
        <v>1254</v>
      </c>
      <c r="C10" s="403"/>
      <c r="D10" s="403"/>
      <c r="E10" s="403"/>
      <c r="F10" s="403"/>
      <c r="G10" s="403"/>
      <c r="H10" s="403"/>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3"/>
      <c r="BG10" s="403"/>
      <c r="BH10" s="403"/>
      <c r="BI10" s="403"/>
      <c r="BJ10" s="403"/>
      <c r="BK10" s="403"/>
      <c r="BL10" s="403"/>
      <c r="BM10" s="403"/>
      <c r="BN10" s="403"/>
      <c r="BO10" s="403"/>
      <c r="BP10" s="403"/>
      <c r="BQ10" s="403"/>
      <c r="BR10" s="403"/>
      <c r="BS10" s="403"/>
      <c r="BT10" s="403"/>
      <c r="BU10" s="403"/>
      <c r="BV10" s="403"/>
      <c r="BW10" s="403"/>
      <c r="BX10" s="403"/>
      <c r="BY10" s="403"/>
      <c r="BZ10" s="403"/>
      <c r="CA10" s="403"/>
      <c r="CB10" s="403"/>
      <c r="CC10" s="404"/>
    </row>
    <row r="11" spans="1:116" ht="409.5">
      <c r="A11" s="132" t="s">
        <v>6</v>
      </c>
      <c r="B11" s="350" t="s">
        <v>7</v>
      </c>
      <c r="C11" s="351" t="s">
        <v>8</v>
      </c>
      <c r="D11" s="352" t="s">
        <v>9</v>
      </c>
      <c r="E11" s="353" t="s">
        <v>10</v>
      </c>
      <c r="F11" s="353" t="s">
        <v>11</v>
      </c>
      <c r="G11" s="354" t="s">
        <v>12</v>
      </c>
      <c r="H11" s="354" t="s">
        <v>13</v>
      </c>
      <c r="I11" s="353" t="s">
        <v>14</v>
      </c>
      <c r="J11" s="353" t="s">
        <v>15</v>
      </c>
      <c r="K11" s="354" t="s">
        <v>16</v>
      </c>
      <c r="L11" s="354" t="s">
        <v>17</v>
      </c>
      <c r="M11" s="353" t="s">
        <v>18</v>
      </c>
      <c r="N11" s="353" t="s">
        <v>19</v>
      </c>
      <c r="O11" s="354" t="s">
        <v>20</v>
      </c>
      <c r="P11" s="354" t="s">
        <v>21</v>
      </c>
      <c r="Q11" s="353" t="s">
        <v>22</v>
      </c>
      <c r="R11" s="353" t="s">
        <v>23</v>
      </c>
      <c r="S11" s="354" t="s">
        <v>24</v>
      </c>
      <c r="T11" s="354" t="s">
        <v>25</v>
      </c>
      <c r="U11" s="353" t="s">
        <v>26</v>
      </c>
      <c r="V11" s="355" t="s">
        <v>27</v>
      </c>
      <c r="W11" s="355" t="s">
        <v>28</v>
      </c>
      <c r="X11" s="356" t="s">
        <v>29</v>
      </c>
      <c r="Y11" s="351" t="s">
        <v>30</v>
      </c>
      <c r="Z11" s="352" t="s">
        <v>31</v>
      </c>
      <c r="AA11" s="353" t="s">
        <v>32</v>
      </c>
      <c r="AB11" s="353" t="s">
        <v>33</v>
      </c>
      <c r="AC11" s="354" t="s">
        <v>34</v>
      </c>
      <c r="AD11" s="354" t="s">
        <v>35</v>
      </c>
      <c r="AE11" s="357" t="s">
        <v>36</v>
      </c>
      <c r="AF11" s="357" t="s">
        <v>37</v>
      </c>
      <c r="AG11" s="358" t="s">
        <v>38</v>
      </c>
      <c r="AH11" s="358" t="s">
        <v>39</v>
      </c>
      <c r="AI11" s="357" t="s">
        <v>40</v>
      </c>
      <c r="AJ11" s="357" t="s">
        <v>41</v>
      </c>
      <c r="AK11" s="357" t="s">
        <v>42</v>
      </c>
      <c r="AL11" s="357" t="s">
        <v>43</v>
      </c>
      <c r="AM11" s="358" t="s">
        <v>44</v>
      </c>
      <c r="AN11" s="358" t="s">
        <v>45</v>
      </c>
      <c r="AO11" s="357" t="s">
        <v>46</v>
      </c>
      <c r="AP11" s="357" t="s">
        <v>47</v>
      </c>
      <c r="AQ11" s="357" t="s">
        <v>48</v>
      </c>
      <c r="AR11" s="357" t="s">
        <v>49</v>
      </c>
      <c r="AS11" s="358" t="s">
        <v>50</v>
      </c>
      <c r="AT11" s="358" t="s">
        <v>51</v>
      </c>
      <c r="AU11" s="357" t="s">
        <v>52</v>
      </c>
      <c r="AV11" s="357" t="s">
        <v>53</v>
      </c>
      <c r="AW11" s="357" t="s">
        <v>54</v>
      </c>
      <c r="AX11" s="357" t="s">
        <v>55</v>
      </c>
      <c r="AY11" s="358" t="s">
        <v>56</v>
      </c>
      <c r="AZ11" s="359" t="s">
        <v>57</v>
      </c>
      <c r="BA11" s="360" t="s">
        <v>58</v>
      </c>
      <c r="BB11" s="360" t="s">
        <v>59</v>
      </c>
      <c r="BC11" s="357" t="s">
        <v>60</v>
      </c>
      <c r="BD11" s="357" t="s">
        <v>61</v>
      </c>
      <c r="BE11" s="357" t="s">
        <v>62</v>
      </c>
      <c r="BF11" s="357" t="s">
        <v>63</v>
      </c>
      <c r="BG11" s="357" t="s">
        <v>64</v>
      </c>
      <c r="BH11" s="357" t="s">
        <v>65</v>
      </c>
      <c r="BI11" s="361" t="s">
        <v>66</v>
      </c>
      <c r="BJ11" s="362" t="s">
        <v>67</v>
      </c>
      <c r="BK11" s="363" t="s">
        <v>68</v>
      </c>
      <c r="BL11" s="364" t="s">
        <v>69</v>
      </c>
      <c r="BM11" s="363" t="s">
        <v>70</v>
      </c>
      <c r="BN11" s="364" t="s">
        <v>71</v>
      </c>
      <c r="BO11" s="363" t="s">
        <v>72</v>
      </c>
      <c r="BP11" s="364" t="s">
        <v>73</v>
      </c>
      <c r="BQ11" s="363" t="s">
        <v>74</v>
      </c>
      <c r="BR11" s="364" t="s">
        <v>75</v>
      </c>
      <c r="BS11" s="363" t="s">
        <v>76</v>
      </c>
      <c r="BT11" s="364" t="s">
        <v>77</v>
      </c>
      <c r="BU11" s="361" t="s">
        <v>78</v>
      </c>
      <c r="BV11" s="362" t="s">
        <v>79</v>
      </c>
      <c r="BW11" s="363" t="s">
        <v>80</v>
      </c>
      <c r="BX11" s="364" t="s">
        <v>81</v>
      </c>
      <c r="BY11" s="365" t="s">
        <v>82</v>
      </c>
      <c r="BZ11" s="366" t="s">
        <v>83</v>
      </c>
      <c r="CA11" s="361" t="s">
        <v>84</v>
      </c>
      <c r="CB11" s="362" t="s">
        <v>85</v>
      </c>
      <c r="CC11" s="361" t="s">
        <v>86</v>
      </c>
      <c r="CD11" s="141" t="s">
        <v>87</v>
      </c>
      <c r="CE11" s="140" t="s">
        <v>88</v>
      </c>
      <c r="CF11" s="141" t="s">
        <v>89</v>
      </c>
      <c r="CG11" s="140" t="s">
        <v>90</v>
      </c>
      <c r="CH11" s="141" t="s">
        <v>91</v>
      </c>
      <c r="CI11" s="140" t="s">
        <v>92</v>
      </c>
      <c r="CJ11" s="141" t="s">
        <v>93</v>
      </c>
      <c r="CK11" s="140" t="s">
        <v>94</v>
      </c>
      <c r="CL11" s="141" t="s">
        <v>95</v>
      </c>
      <c r="CM11" s="140" t="s">
        <v>96</v>
      </c>
      <c r="CN11" s="141" t="s">
        <v>97</v>
      </c>
      <c r="CO11" s="142" t="s">
        <v>98</v>
      </c>
      <c r="CP11" s="143" t="s">
        <v>99</v>
      </c>
      <c r="CQ11" s="140" t="s">
        <v>100</v>
      </c>
      <c r="CR11" s="141" t="s">
        <v>101</v>
      </c>
      <c r="CS11" s="140" t="s">
        <v>102</v>
      </c>
      <c r="CT11" s="141" t="s">
        <v>103</v>
      </c>
      <c r="CU11" s="140" t="s">
        <v>104</v>
      </c>
      <c r="CV11" s="141" t="s">
        <v>105</v>
      </c>
      <c r="CW11" s="140" t="s">
        <v>106</v>
      </c>
      <c r="CX11" s="141" t="s">
        <v>107</v>
      </c>
      <c r="CY11" s="140" t="s">
        <v>108</v>
      </c>
      <c r="CZ11" s="141" t="s">
        <v>109</v>
      </c>
      <c r="DA11" s="140" t="s">
        <v>110</v>
      </c>
      <c r="DB11" s="141" t="s">
        <v>111</v>
      </c>
      <c r="DC11" s="140" t="s">
        <v>112</v>
      </c>
      <c r="DD11" s="141" t="s">
        <v>113</v>
      </c>
      <c r="DE11" s="142" t="s">
        <v>114</v>
      </c>
      <c r="DF11" s="143" t="s">
        <v>115</v>
      </c>
      <c r="DG11" s="25" t="s">
        <v>116</v>
      </c>
      <c r="DH11" s="25" t="s">
        <v>117</v>
      </c>
      <c r="DI11" s="25" t="s">
        <v>118</v>
      </c>
      <c r="DJ11" s="26" t="s">
        <v>119</v>
      </c>
      <c r="DK11" s="26" t="s">
        <v>120</v>
      </c>
      <c r="DL11" s="27" t="s">
        <v>121</v>
      </c>
    </row>
    <row r="12" spans="1:116" ht="154.5" customHeight="1">
      <c r="A12" s="412" t="s">
        <v>851</v>
      </c>
      <c r="B12" s="412" t="s">
        <v>852</v>
      </c>
      <c r="C12" s="144">
        <v>0.15</v>
      </c>
      <c r="D12" s="144"/>
      <c r="E12" s="144">
        <v>0.15</v>
      </c>
      <c r="F12" s="144"/>
      <c r="G12" s="145"/>
      <c r="H12" s="145"/>
      <c r="I12" s="145"/>
      <c r="J12" s="144"/>
      <c r="K12" s="146"/>
      <c r="L12" s="146"/>
      <c r="M12" s="145"/>
      <c r="N12" s="144"/>
      <c r="O12" s="145"/>
      <c r="P12" s="145"/>
      <c r="Q12" s="145"/>
      <c r="R12" s="144"/>
      <c r="S12" s="145"/>
      <c r="T12" s="145"/>
      <c r="U12" s="145"/>
      <c r="V12" s="415" t="s">
        <v>853</v>
      </c>
      <c r="W12" s="147" t="s">
        <v>854</v>
      </c>
      <c r="X12" s="148" t="s">
        <v>855</v>
      </c>
      <c r="Y12" s="146"/>
      <c r="Z12" s="144"/>
      <c r="AA12" s="144">
        <v>1</v>
      </c>
      <c r="AB12" s="144"/>
      <c r="AC12" s="144"/>
      <c r="AD12" s="144"/>
      <c r="AE12" s="144"/>
      <c r="AF12" s="144"/>
      <c r="AG12" s="144"/>
      <c r="AH12" s="149">
        <v>0.04</v>
      </c>
      <c r="AI12" s="149">
        <v>0.04</v>
      </c>
      <c r="AJ12" s="149">
        <v>0.04</v>
      </c>
      <c r="AK12" s="149">
        <v>0.04</v>
      </c>
      <c r="AL12" s="149">
        <v>0.04</v>
      </c>
      <c r="AM12" s="149">
        <v>0.04</v>
      </c>
      <c r="AN12" s="149">
        <v>0.25</v>
      </c>
      <c r="AO12" s="149"/>
      <c r="AP12" s="149"/>
      <c r="AQ12" s="149"/>
      <c r="AR12" s="149"/>
      <c r="AS12" s="150"/>
      <c r="AT12" s="149"/>
      <c r="AU12" s="150"/>
      <c r="AV12" s="150"/>
      <c r="AW12" s="150"/>
      <c r="AX12" s="150"/>
      <c r="AY12" s="150"/>
      <c r="AZ12" s="151"/>
      <c r="BA12" s="152"/>
      <c r="BB12" s="152"/>
      <c r="BC12" s="152"/>
      <c r="BD12" s="152"/>
      <c r="BE12" s="152"/>
      <c r="BF12" s="152"/>
      <c r="BG12" s="152"/>
      <c r="BH12" s="152"/>
      <c r="BI12" s="152"/>
      <c r="BJ12" s="152"/>
      <c r="BK12" s="152"/>
      <c r="BL12" s="152"/>
      <c r="BM12" s="152"/>
      <c r="BN12" s="152"/>
      <c r="BO12" s="153">
        <v>1003716515</v>
      </c>
      <c r="BP12" s="153">
        <v>2756359</v>
      </c>
      <c r="BQ12" s="152"/>
      <c r="BR12" s="152"/>
      <c r="BS12" s="152"/>
      <c r="BT12" s="152"/>
      <c r="BU12" s="153">
        <v>1000000000</v>
      </c>
      <c r="BV12" s="153">
        <v>1000000000</v>
      </c>
      <c r="BW12" s="152"/>
      <c r="BX12" s="152"/>
      <c r="BY12" s="153">
        <v>1003716515</v>
      </c>
      <c r="BZ12" s="153">
        <f>SUM(BP12+BV12)</f>
        <v>1002756359</v>
      </c>
      <c r="CA12" s="152">
        <v>0</v>
      </c>
      <c r="CB12" s="152"/>
      <c r="CC12" s="152"/>
      <c r="CD12" s="152"/>
      <c r="CE12" s="152"/>
      <c r="CF12" s="152"/>
      <c r="CG12" s="152"/>
      <c r="CH12" s="152"/>
      <c r="CI12" s="152"/>
      <c r="CJ12" s="152"/>
      <c r="CK12" s="152"/>
      <c r="CL12" s="152"/>
      <c r="CM12" s="152"/>
      <c r="CN12" s="154"/>
      <c r="CO12" s="152">
        <v>0</v>
      </c>
      <c r="CP12" s="152"/>
      <c r="CQ12" s="152"/>
      <c r="CR12" s="152"/>
      <c r="CS12" s="152"/>
      <c r="CT12" s="152"/>
      <c r="CU12" s="152"/>
      <c r="CV12" s="152"/>
      <c r="CW12" s="152"/>
      <c r="CX12" s="152"/>
      <c r="CY12" s="152"/>
      <c r="CZ12" s="152"/>
      <c r="DA12" s="152"/>
      <c r="DB12" s="152"/>
      <c r="DC12" s="152"/>
      <c r="DD12" s="152"/>
      <c r="DE12" s="152"/>
      <c r="DF12" s="152"/>
      <c r="DG12" s="81"/>
      <c r="DH12" s="155"/>
      <c r="DI12" s="155"/>
      <c r="DJ12" s="152"/>
      <c r="DK12" s="156" t="s">
        <v>856</v>
      </c>
      <c r="DL12" s="156" t="s">
        <v>856</v>
      </c>
    </row>
    <row r="13" spans="1:116" ht="88.5" customHeight="1">
      <c r="A13" s="413"/>
      <c r="B13" s="413"/>
      <c r="C13" s="157"/>
      <c r="D13" s="157"/>
      <c r="E13" s="157"/>
      <c r="F13" s="157"/>
      <c r="G13" s="157"/>
      <c r="H13" s="157"/>
      <c r="I13" s="157"/>
      <c r="J13" s="157"/>
      <c r="K13" s="157"/>
      <c r="L13" s="157"/>
      <c r="M13" s="157"/>
      <c r="N13" s="157"/>
      <c r="O13" s="157"/>
      <c r="P13" s="157"/>
      <c r="Q13" s="157"/>
      <c r="R13" s="157"/>
      <c r="S13" s="157"/>
      <c r="T13" s="157"/>
      <c r="U13" s="157"/>
      <c r="V13" s="416"/>
      <c r="W13" s="158" t="s">
        <v>857</v>
      </c>
      <c r="X13" s="148" t="s">
        <v>858</v>
      </c>
      <c r="Y13" s="157"/>
      <c r="Z13" s="157"/>
      <c r="AA13" s="159">
        <v>1</v>
      </c>
      <c r="AB13" s="157"/>
      <c r="AC13" s="157"/>
      <c r="AD13" s="157"/>
      <c r="AE13" s="160"/>
      <c r="AF13" s="160"/>
      <c r="AG13" s="160"/>
      <c r="AH13" s="149">
        <v>0.05</v>
      </c>
      <c r="AI13" s="149">
        <v>0.05</v>
      </c>
      <c r="AJ13" s="149">
        <v>0.05</v>
      </c>
      <c r="AK13" s="149">
        <v>0.05</v>
      </c>
      <c r="AL13" s="149">
        <v>0.05</v>
      </c>
      <c r="AM13" s="149">
        <v>0.05</v>
      </c>
      <c r="AN13" s="149">
        <v>0.25</v>
      </c>
      <c r="AO13" s="149"/>
      <c r="AP13" s="149"/>
      <c r="AQ13" s="149"/>
      <c r="AR13" s="149"/>
      <c r="AS13" s="150"/>
      <c r="AT13" s="149"/>
      <c r="AU13" s="150"/>
      <c r="AV13" s="150"/>
      <c r="AW13" s="150"/>
      <c r="AX13" s="150"/>
      <c r="AY13" s="160"/>
      <c r="AZ13" s="160"/>
      <c r="BA13" s="160"/>
      <c r="BB13" s="160"/>
      <c r="BC13" s="160"/>
      <c r="BD13" s="160"/>
      <c r="BE13" s="160"/>
      <c r="BF13" s="160"/>
      <c r="BG13" s="160"/>
      <c r="BH13" s="160"/>
      <c r="BI13" s="161">
        <v>759377941.46</v>
      </c>
      <c r="BJ13" s="161">
        <v>759377941.46</v>
      </c>
      <c r="BK13" s="161"/>
      <c r="BL13" s="161"/>
      <c r="BM13" s="161"/>
      <c r="BN13" s="161"/>
      <c r="BO13" s="161">
        <v>914423077</v>
      </c>
      <c r="BP13" s="161">
        <v>914423077</v>
      </c>
      <c r="BQ13" s="161">
        <v>17575109.285</v>
      </c>
      <c r="BR13" s="161">
        <v>17575109.285</v>
      </c>
      <c r="BS13" s="161"/>
      <c r="BT13" s="161"/>
      <c r="BU13" s="161"/>
      <c r="BV13" s="161"/>
      <c r="BW13" s="161">
        <v>857500</v>
      </c>
      <c r="BX13" s="161">
        <v>857500</v>
      </c>
      <c r="BY13" s="161">
        <f>SUM(BI13+BO13+BQ13+BW13)</f>
        <v>1692233627.7450001</v>
      </c>
      <c r="BZ13" s="161">
        <f>SUM(BJ13+BP13+BR13+BX13)</f>
        <v>1692233627.7450001</v>
      </c>
      <c r="CA13" s="162">
        <v>200000000</v>
      </c>
      <c r="CB13" s="160"/>
      <c r="CC13" s="160"/>
      <c r="CD13" s="160"/>
      <c r="CE13" s="160"/>
      <c r="CF13" s="160"/>
      <c r="CG13" s="160"/>
      <c r="CH13" s="160"/>
      <c r="CI13" s="160"/>
      <c r="CJ13" s="160"/>
      <c r="CK13" s="160"/>
      <c r="CL13" s="160"/>
      <c r="CM13" s="160"/>
      <c r="CN13" s="160"/>
      <c r="CO13" s="161">
        <f aca="true" t="shared" si="0" ref="CO13:CO21">CA13</f>
        <v>200000000</v>
      </c>
      <c r="CP13" s="160"/>
      <c r="CQ13" s="160"/>
      <c r="CR13" s="160"/>
      <c r="CS13" s="160"/>
      <c r="CT13" s="160"/>
      <c r="CU13" s="160"/>
      <c r="CV13" s="160"/>
      <c r="CW13" s="160"/>
      <c r="CX13" s="160"/>
      <c r="CY13" s="160"/>
      <c r="CZ13" s="160"/>
      <c r="DA13" s="160"/>
      <c r="DB13" s="160"/>
      <c r="DC13" s="160"/>
      <c r="DD13" s="160"/>
      <c r="DE13" s="160"/>
      <c r="DF13" s="160"/>
      <c r="DG13" s="160"/>
      <c r="DH13" s="160"/>
      <c r="DI13" s="160"/>
      <c r="DJ13" s="160"/>
      <c r="DK13" s="156" t="s">
        <v>856</v>
      </c>
      <c r="DL13" s="156" t="s">
        <v>856</v>
      </c>
    </row>
    <row r="14" spans="1:116" ht="85.5" customHeight="1">
      <c r="A14" s="413"/>
      <c r="B14" s="413"/>
      <c r="C14" s="157"/>
      <c r="D14" s="157"/>
      <c r="E14" s="157"/>
      <c r="F14" s="157"/>
      <c r="G14" s="157"/>
      <c r="H14" s="157"/>
      <c r="I14" s="157"/>
      <c r="J14" s="157"/>
      <c r="K14" s="157"/>
      <c r="L14" s="157"/>
      <c r="M14" s="157"/>
      <c r="N14" s="157"/>
      <c r="O14" s="157"/>
      <c r="P14" s="157"/>
      <c r="Q14" s="157"/>
      <c r="R14" s="157"/>
      <c r="S14" s="157"/>
      <c r="T14" s="157"/>
      <c r="U14" s="157"/>
      <c r="V14" s="416"/>
      <c r="W14" s="158" t="s">
        <v>859</v>
      </c>
      <c r="X14" s="148" t="s">
        <v>860</v>
      </c>
      <c r="Y14" s="157"/>
      <c r="Z14" s="157"/>
      <c r="AA14" s="159">
        <v>1</v>
      </c>
      <c r="AB14" s="157"/>
      <c r="AC14" s="157"/>
      <c r="AD14" s="157"/>
      <c r="AE14" s="160"/>
      <c r="AF14" s="160"/>
      <c r="AG14" s="160"/>
      <c r="AH14" s="149">
        <v>0.25</v>
      </c>
      <c r="AI14" s="149">
        <v>0.15</v>
      </c>
      <c r="AJ14" s="149">
        <v>0.15</v>
      </c>
      <c r="AK14" s="149">
        <v>0.15</v>
      </c>
      <c r="AL14" s="149">
        <v>0.15</v>
      </c>
      <c r="AM14" s="149">
        <v>0.15</v>
      </c>
      <c r="AN14" s="149">
        <v>0.25</v>
      </c>
      <c r="AO14" s="149"/>
      <c r="AP14" s="149"/>
      <c r="AQ14" s="149"/>
      <c r="AR14" s="149"/>
      <c r="AS14" s="150"/>
      <c r="AT14" s="149"/>
      <c r="AU14" s="150"/>
      <c r="AV14" s="150"/>
      <c r="AW14" s="150"/>
      <c r="AX14" s="150"/>
      <c r="AY14" s="160"/>
      <c r="AZ14" s="160"/>
      <c r="BA14" s="160"/>
      <c r="BB14" s="160"/>
      <c r="BC14" s="160"/>
      <c r="BD14" s="160"/>
      <c r="BE14" s="160"/>
      <c r="BF14" s="160"/>
      <c r="BG14" s="160"/>
      <c r="BH14" s="160"/>
      <c r="BI14" s="161">
        <v>759377941.46</v>
      </c>
      <c r="BJ14" s="161">
        <v>759377941.46</v>
      </c>
      <c r="BK14" s="161"/>
      <c r="BL14" s="161"/>
      <c r="BM14" s="161"/>
      <c r="BN14" s="161"/>
      <c r="BO14" s="161">
        <v>914423077</v>
      </c>
      <c r="BP14" s="161">
        <v>914423077</v>
      </c>
      <c r="BQ14" s="161">
        <v>17575109.285</v>
      </c>
      <c r="BR14" s="161">
        <v>17575109.285</v>
      </c>
      <c r="BS14" s="161"/>
      <c r="BT14" s="161"/>
      <c r="BU14" s="161"/>
      <c r="BV14" s="161"/>
      <c r="BW14" s="161">
        <v>857500</v>
      </c>
      <c r="BX14" s="161">
        <v>857500</v>
      </c>
      <c r="BY14" s="161">
        <f>SUM(BI14+BO14+BQ14+BW14)</f>
        <v>1692233627.7450001</v>
      </c>
      <c r="BZ14" s="161">
        <f>SUM(BJ14+BP14+BR14+BX14)</f>
        <v>1692233627.7450001</v>
      </c>
      <c r="CA14" s="162">
        <v>200000000</v>
      </c>
      <c r="CB14" s="160"/>
      <c r="CC14" s="160"/>
      <c r="CD14" s="160"/>
      <c r="CE14" s="160"/>
      <c r="CF14" s="160"/>
      <c r="CG14" s="160"/>
      <c r="CH14" s="160"/>
      <c r="CI14" s="160"/>
      <c r="CJ14" s="160"/>
      <c r="CK14" s="160"/>
      <c r="CL14" s="160"/>
      <c r="CM14" s="160"/>
      <c r="CN14" s="160"/>
      <c r="CO14" s="161">
        <f t="shared" si="0"/>
        <v>200000000</v>
      </c>
      <c r="CP14" s="160"/>
      <c r="CQ14" s="160"/>
      <c r="CR14" s="160"/>
      <c r="CS14" s="160"/>
      <c r="CT14" s="160"/>
      <c r="CU14" s="160"/>
      <c r="CV14" s="160"/>
      <c r="CW14" s="160"/>
      <c r="CX14" s="160"/>
      <c r="CY14" s="160"/>
      <c r="CZ14" s="160"/>
      <c r="DA14" s="160"/>
      <c r="DB14" s="160"/>
      <c r="DC14" s="160"/>
      <c r="DD14" s="160"/>
      <c r="DE14" s="160"/>
      <c r="DF14" s="160"/>
      <c r="DG14" s="160"/>
      <c r="DH14" s="160"/>
      <c r="DI14" s="160"/>
      <c r="DJ14" s="160"/>
      <c r="DK14" s="156" t="s">
        <v>856</v>
      </c>
      <c r="DL14" s="156" t="s">
        <v>856</v>
      </c>
    </row>
    <row r="15" spans="1:116" ht="86.25" customHeight="1">
      <c r="A15" s="414"/>
      <c r="B15" s="414"/>
      <c r="C15" s="157"/>
      <c r="D15" s="157"/>
      <c r="E15" s="157"/>
      <c r="F15" s="157"/>
      <c r="G15" s="157"/>
      <c r="H15" s="157"/>
      <c r="I15" s="157"/>
      <c r="J15" s="157"/>
      <c r="K15" s="157"/>
      <c r="L15" s="157"/>
      <c r="M15" s="157"/>
      <c r="N15" s="157"/>
      <c r="O15" s="157"/>
      <c r="P15" s="157"/>
      <c r="Q15" s="157"/>
      <c r="R15" s="157"/>
      <c r="S15" s="157"/>
      <c r="T15" s="157"/>
      <c r="U15" s="157"/>
      <c r="V15" s="416"/>
      <c r="W15" s="158" t="s">
        <v>861</v>
      </c>
      <c r="X15" s="148" t="s">
        <v>862</v>
      </c>
      <c r="Y15" s="157"/>
      <c r="Z15" s="157"/>
      <c r="AA15" s="159">
        <v>1</v>
      </c>
      <c r="AB15" s="157"/>
      <c r="AC15" s="157"/>
      <c r="AD15" s="157"/>
      <c r="AE15" s="160"/>
      <c r="AF15" s="160"/>
      <c r="AG15" s="160"/>
      <c r="AH15" s="149">
        <v>0.25</v>
      </c>
      <c r="AI15" s="149">
        <v>0.15</v>
      </c>
      <c r="AJ15" s="149">
        <v>0.15</v>
      </c>
      <c r="AK15" s="149">
        <v>0.15</v>
      </c>
      <c r="AL15" s="149">
        <v>0.15</v>
      </c>
      <c r="AM15" s="149">
        <v>0.15</v>
      </c>
      <c r="AN15" s="149">
        <v>0.25</v>
      </c>
      <c r="AO15" s="150"/>
      <c r="AP15" s="150"/>
      <c r="AQ15" s="150"/>
      <c r="AR15" s="150"/>
      <c r="AS15" s="150"/>
      <c r="AT15" s="149"/>
      <c r="AU15" s="150"/>
      <c r="AV15" s="150"/>
      <c r="AW15" s="150"/>
      <c r="AX15" s="150"/>
      <c r="AY15" s="160"/>
      <c r="AZ15" s="160"/>
      <c r="BA15" s="160"/>
      <c r="BB15" s="160"/>
      <c r="BC15" s="160"/>
      <c r="BD15" s="160"/>
      <c r="BE15" s="160"/>
      <c r="BF15" s="160"/>
      <c r="BG15" s="160"/>
      <c r="BH15" s="160"/>
      <c r="BI15" s="163">
        <v>10000000</v>
      </c>
      <c r="BJ15" s="163">
        <v>10000000</v>
      </c>
      <c r="BK15" s="161"/>
      <c r="BL15" s="161"/>
      <c r="BM15" s="161"/>
      <c r="BN15" s="161"/>
      <c r="BO15" s="161"/>
      <c r="BP15" s="161"/>
      <c r="BQ15" s="161"/>
      <c r="BR15" s="161"/>
      <c r="BS15" s="161"/>
      <c r="BT15" s="161"/>
      <c r="BU15" s="161"/>
      <c r="BV15" s="161"/>
      <c r="BW15" s="161"/>
      <c r="BX15" s="161"/>
      <c r="BY15" s="163">
        <f>BI15</f>
        <v>10000000</v>
      </c>
      <c r="BZ15" s="163">
        <f>BJ15</f>
        <v>10000000</v>
      </c>
      <c r="CA15" s="163">
        <v>5200000</v>
      </c>
      <c r="CB15" s="160"/>
      <c r="CC15" s="160"/>
      <c r="CD15" s="160"/>
      <c r="CE15" s="160"/>
      <c r="CF15" s="160"/>
      <c r="CG15" s="160"/>
      <c r="CH15" s="160"/>
      <c r="CI15" s="160"/>
      <c r="CJ15" s="160"/>
      <c r="CK15" s="160"/>
      <c r="CL15" s="160"/>
      <c r="CM15" s="160"/>
      <c r="CN15" s="160"/>
      <c r="CO15" s="163">
        <f t="shared" si="0"/>
        <v>5200000</v>
      </c>
      <c r="CP15" s="160"/>
      <c r="CQ15" s="160"/>
      <c r="CR15" s="160"/>
      <c r="CS15" s="160"/>
      <c r="CT15" s="160"/>
      <c r="CU15" s="160"/>
      <c r="CV15" s="160"/>
      <c r="CW15" s="160"/>
      <c r="CX15" s="160"/>
      <c r="CY15" s="160"/>
      <c r="CZ15" s="160"/>
      <c r="DA15" s="160"/>
      <c r="DB15" s="160"/>
      <c r="DC15" s="160"/>
      <c r="DD15" s="160"/>
      <c r="DE15" s="160"/>
      <c r="DF15" s="160"/>
      <c r="DG15" s="160"/>
      <c r="DH15" s="160"/>
      <c r="DI15" s="160"/>
      <c r="DJ15" s="160"/>
      <c r="DK15" s="164" t="s">
        <v>863</v>
      </c>
      <c r="DL15" s="164" t="s">
        <v>863</v>
      </c>
    </row>
    <row r="16" spans="1:116" ht="120" customHeight="1">
      <c r="A16" s="418" t="s">
        <v>864</v>
      </c>
      <c r="B16" s="418" t="s">
        <v>865</v>
      </c>
      <c r="C16" s="165"/>
      <c r="D16" s="165"/>
      <c r="E16" s="165"/>
      <c r="F16" s="165"/>
      <c r="G16" s="165"/>
      <c r="H16" s="165"/>
      <c r="I16" s="165"/>
      <c r="J16" s="165"/>
      <c r="K16" s="165"/>
      <c r="L16" s="165"/>
      <c r="M16" s="165"/>
      <c r="N16" s="165"/>
      <c r="O16" s="165"/>
      <c r="P16" s="165"/>
      <c r="Q16" s="165"/>
      <c r="R16" s="165"/>
      <c r="S16" s="165"/>
      <c r="T16" s="165"/>
      <c r="U16" s="165"/>
      <c r="V16" s="416"/>
      <c r="W16" s="166" t="s">
        <v>866</v>
      </c>
      <c r="X16" s="167" t="s">
        <v>867</v>
      </c>
      <c r="Y16" s="165"/>
      <c r="Z16" s="165"/>
      <c r="AA16" s="159">
        <v>1</v>
      </c>
      <c r="AB16" s="165"/>
      <c r="AC16" s="165"/>
      <c r="AD16" s="165"/>
      <c r="AE16" s="160"/>
      <c r="AF16" s="160"/>
      <c r="AG16" s="160"/>
      <c r="AH16" s="149">
        <v>1</v>
      </c>
      <c r="AI16" s="149">
        <v>1</v>
      </c>
      <c r="AJ16" s="149">
        <v>1</v>
      </c>
      <c r="AK16" s="149">
        <v>1</v>
      </c>
      <c r="AL16" s="149">
        <v>1</v>
      </c>
      <c r="AM16" s="149">
        <v>1</v>
      </c>
      <c r="AN16" s="149">
        <v>1</v>
      </c>
      <c r="AO16" s="150"/>
      <c r="AP16" s="150"/>
      <c r="AQ16" s="150"/>
      <c r="AR16" s="150"/>
      <c r="AS16" s="150"/>
      <c r="AT16" s="149"/>
      <c r="AU16" s="150"/>
      <c r="AV16" s="150"/>
      <c r="AW16" s="150"/>
      <c r="AX16" s="150"/>
      <c r="AY16" s="160"/>
      <c r="AZ16" s="160"/>
      <c r="BA16" s="160"/>
      <c r="BB16" s="160"/>
      <c r="BC16" s="160"/>
      <c r="BD16" s="160"/>
      <c r="BE16" s="160"/>
      <c r="BF16" s="160"/>
      <c r="BG16" s="160"/>
      <c r="BH16" s="160"/>
      <c r="BI16" s="161">
        <v>5500000</v>
      </c>
      <c r="BJ16" s="161">
        <v>5500000</v>
      </c>
      <c r="BK16" s="168">
        <v>1542077.8</v>
      </c>
      <c r="BL16" s="168">
        <v>1542077.8</v>
      </c>
      <c r="BM16" s="161"/>
      <c r="BN16" s="161"/>
      <c r="BO16" s="161"/>
      <c r="BP16" s="161"/>
      <c r="BQ16" s="161">
        <v>2162400</v>
      </c>
      <c r="BR16" s="161">
        <v>2162400</v>
      </c>
      <c r="BS16" s="161"/>
      <c r="BT16" s="161"/>
      <c r="BU16" s="161"/>
      <c r="BV16" s="161"/>
      <c r="BW16" s="161"/>
      <c r="BX16" s="161"/>
      <c r="BY16" s="168">
        <f aca="true" t="shared" si="1" ref="BY16:BZ21">SUM(BI16+BK16+BQ16)</f>
        <v>9204477.8</v>
      </c>
      <c r="BZ16" s="168">
        <f t="shared" si="1"/>
        <v>9204477.8</v>
      </c>
      <c r="CA16" s="161">
        <v>5500000</v>
      </c>
      <c r="CB16" s="160"/>
      <c r="CC16" s="160"/>
      <c r="CD16" s="160"/>
      <c r="CE16" s="160"/>
      <c r="CF16" s="160"/>
      <c r="CG16" s="160"/>
      <c r="CH16" s="160"/>
      <c r="CI16" s="160"/>
      <c r="CJ16" s="160"/>
      <c r="CK16" s="160"/>
      <c r="CL16" s="160"/>
      <c r="CM16" s="160"/>
      <c r="CN16" s="160"/>
      <c r="CO16" s="161">
        <f t="shared" si="0"/>
        <v>5500000</v>
      </c>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4" t="s">
        <v>863</v>
      </c>
      <c r="DL16" s="164" t="s">
        <v>863</v>
      </c>
    </row>
    <row r="17" spans="1:116" ht="75">
      <c r="A17" s="419"/>
      <c r="B17" s="419"/>
      <c r="C17" s="165"/>
      <c r="D17" s="165"/>
      <c r="E17" s="165"/>
      <c r="F17" s="165"/>
      <c r="G17" s="165"/>
      <c r="H17" s="165"/>
      <c r="I17" s="165"/>
      <c r="J17" s="165"/>
      <c r="K17" s="165"/>
      <c r="L17" s="165"/>
      <c r="M17" s="165"/>
      <c r="N17" s="165"/>
      <c r="O17" s="165"/>
      <c r="P17" s="165"/>
      <c r="Q17" s="165"/>
      <c r="R17" s="165"/>
      <c r="S17" s="165"/>
      <c r="T17" s="165"/>
      <c r="U17" s="165"/>
      <c r="V17" s="416"/>
      <c r="W17" s="166" t="s">
        <v>868</v>
      </c>
      <c r="X17" s="169" t="s">
        <v>869</v>
      </c>
      <c r="Y17" s="165"/>
      <c r="Z17" s="165"/>
      <c r="AA17" s="159">
        <v>1</v>
      </c>
      <c r="AB17" s="165"/>
      <c r="AC17" s="165"/>
      <c r="AD17" s="165"/>
      <c r="AE17" s="160"/>
      <c r="AF17" s="160"/>
      <c r="AG17" s="160"/>
      <c r="AH17" s="149">
        <v>1</v>
      </c>
      <c r="AI17" s="149">
        <v>1</v>
      </c>
      <c r="AJ17" s="149">
        <v>1</v>
      </c>
      <c r="AK17" s="149">
        <v>1</v>
      </c>
      <c r="AL17" s="149">
        <v>1</v>
      </c>
      <c r="AM17" s="149">
        <v>1</v>
      </c>
      <c r="AN17" s="149">
        <v>1</v>
      </c>
      <c r="AO17" s="150"/>
      <c r="AP17" s="150"/>
      <c r="AQ17" s="150"/>
      <c r="AR17" s="150"/>
      <c r="AS17" s="150"/>
      <c r="AT17" s="149"/>
      <c r="AU17" s="150"/>
      <c r="AV17" s="150"/>
      <c r="AW17" s="150"/>
      <c r="AX17" s="150"/>
      <c r="AY17" s="160"/>
      <c r="AZ17" s="160"/>
      <c r="BA17" s="160"/>
      <c r="BB17" s="160"/>
      <c r="BC17" s="160"/>
      <c r="BD17" s="160"/>
      <c r="BE17" s="160"/>
      <c r="BF17" s="160"/>
      <c r="BG17" s="160"/>
      <c r="BH17" s="160"/>
      <c r="BI17" s="161">
        <v>5500000</v>
      </c>
      <c r="BJ17" s="161">
        <v>5500000</v>
      </c>
      <c r="BK17" s="168">
        <v>1542077.8</v>
      </c>
      <c r="BL17" s="168">
        <v>1542077.8</v>
      </c>
      <c r="BM17" s="161"/>
      <c r="BN17" s="161"/>
      <c r="BO17" s="161"/>
      <c r="BP17" s="161"/>
      <c r="BQ17" s="161">
        <v>2162400</v>
      </c>
      <c r="BR17" s="161">
        <v>2162400</v>
      </c>
      <c r="BS17" s="161"/>
      <c r="BT17" s="161"/>
      <c r="BU17" s="161"/>
      <c r="BV17" s="161"/>
      <c r="BW17" s="161"/>
      <c r="BX17" s="161"/>
      <c r="BY17" s="168">
        <f t="shared" si="1"/>
        <v>9204477.8</v>
      </c>
      <c r="BZ17" s="168">
        <f t="shared" si="1"/>
        <v>9204477.8</v>
      </c>
      <c r="CA17" s="161">
        <v>5500000</v>
      </c>
      <c r="CB17" s="160"/>
      <c r="CC17" s="160"/>
      <c r="CD17" s="160"/>
      <c r="CE17" s="160"/>
      <c r="CF17" s="160"/>
      <c r="CG17" s="160"/>
      <c r="CH17" s="160"/>
      <c r="CI17" s="160"/>
      <c r="CJ17" s="160"/>
      <c r="CK17" s="160"/>
      <c r="CL17" s="160"/>
      <c r="CM17" s="160"/>
      <c r="CN17" s="160"/>
      <c r="CO17" s="161">
        <f t="shared" si="0"/>
        <v>5500000</v>
      </c>
      <c r="CP17" s="160"/>
      <c r="CQ17" s="160"/>
      <c r="CR17" s="160"/>
      <c r="CS17" s="160"/>
      <c r="CT17" s="160"/>
      <c r="CU17" s="160"/>
      <c r="CV17" s="160"/>
      <c r="CW17" s="160"/>
      <c r="CX17" s="160"/>
      <c r="CY17" s="160"/>
      <c r="CZ17" s="160"/>
      <c r="DA17" s="160"/>
      <c r="DB17" s="160"/>
      <c r="DC17" s="160"/>
      <c r="DD17" s="160"/>
      <c r="DE17" s="160"/>
      <c r="DF17" s="160"/>
      <c r="DG17" s="160"/>
      <c r="DH17" s="160"/>
      <c r="DI17" s="160"/>
      <c r="DJ17" s="160"/>
      <c r="DK17" s="164" t="s">
        <v>863</v>
      </c>
      <c r="DL17" s="164" t="s">
        <v>863</v>
      </c>
    </row>
    <row r="18" spans="1:116" ht="63.75">
      <c r="A18" s="419"/>
      <c r="B18" s="419"/>
      <c r="C18" s="165"/>
      <c r="D18" s="165"/>
      <c r="E18" s="165"/>
      <c r="F18" s="165"/>
      <c r="G18" s="165"/>
      <c r="H18" s="165"/>
      <c r="I18" s="165"/>
      <c r="J18" s="165"/>
      <c r="K18" s="165"/>
      <c r="L18" s="165"/>
      <c r="M18" s="165"/>
      <c r="N18" s="165"/>
      <c r="O18" s="165"/>
      <c r="P18" s="165"/>
      <c r="Q18" s="165"/>
      <c r="R18" s="165"/>
      <c r="S18" s="165"/>
      <c r="T18" s="165"/>
      <c r="U18" s="165"/>
      <c r="V18" s="416"/>
      <c r="W18" s="158" t="s">
        <v>870</v>
      </c>
      <c r="X18" s="169" t="s">
        <v>871</v>
      </c>
      <c r="Y18" s="165"/>
      <c r="Z18" s="165"/>
      <c r="AA18" s="170">
        <v>0.25</v>
      </c>
      <c r="AB18" s="165"/>
      <c r="AC18" s="165"/>
      <c r="AD18" s="165"/>
      <c r="AE18" s="160"/>
      <c r="AF18" s="160"/>
      <c r="AG18" s="160"/>
      <c r="AH18" s="149">
        <v>0.05</v>
      </c>
      <c r="AI18" s="149">
        <v>0.05</v>
      </c>
      <c r="AJ18" s="149">
        <v>0.05</v>
      </c>
      <c r="AK18" s="149">
        <v>0.05</v>
      </c>
      <c r="AL18" s="149">
        <v>0.05</v>
      </c>
      <c r="AM18" s="149">
        <v>0.05</v>
      </c>
      <c r="AN18" s="149">
        <v>0.25</v>
      </c>
      <c r="AO18" s="150"/>
      <c r="AP18" s="150"/>
      <c r="AQ18" s="150"/>
      <c r="AR18" s="150"/>
      <c r="AS18" s="150"/>
      <c r="AT18" s="149"/>
      <c r="AU18" s="150"/>
      <c r="AV18" s="150"/>
      <c r="AW18" s="150"/>
      <c r="AX18" s="150"/>
      <c r="AY18" s="160"/>
      <c r="AZ18" s="160"/>
      <c r="BA18" s="160"/>
      <c r="BB18" s="160"/>
      <c r="BC18" s="160"/>
      <c r="BD18" s="160"/>
      <c r="BE18" s="160"/>
      <c r="BF18" s="160"/>
      <c r="BG18" s="160"/>
      <c r="BH18" s="160"/>
      <c r="BI18" s="161">
        <v>5500000</v>
      </c>
      <c r="BJ18" s="161">
        <v>5500000</v>
      </c>
      <c r="BK18" s="168">
        <v>1542077.8</v>
      </c>
      <c r="BL18" s="168">
        <v>1542077.8</v>
      </c>
      <c r="BM18" s="161"/>
      <c r="BN18" s="161"/>
      <c r="BO18" s="161"/>
      <c r="BP18" s="161"/>
      <c r="BQ18" s="161">
        <v>2162400</v>
      </c>
      <c r="BR18" s="161">
        <v>2162400</v>
      </c>
      <c r="BS18" s="161"/>
      <c r="BT18" s="161"/>
      <c r="BU18" s="161"/>
      <c r="BV18" s="161"/>
      <c r="BW18" s="161"/>
      <c r="BX18" s="161"/>
      <c r="BY18" s="168">
        <f t="shared" si="1"/>
        <v>9204477.8</v>
      </c>
      <c r="BZ18" s="168">
        <f t="shared" si="1"/>
        <v>9204477.8</v>
      </c>
      <c r="CA18" s="161">
        <v>5500000</v>
      </c>
      <c r="CB18" s="160"/>
      <c r="CC18" s="160"/>
      <c r="CD18" s="160"/>
      <c r="CE18" s="160"/>
      <c r="CF18" s="160"/>
      <c r="CG18" s="160"/>
      <c r="CH18" s="160"/>
      <c r="CI18" s="160"/>
      <c r="CJ18" s="160"/>
      <c r="CK18" s="160"/>
      <c r="CL18" s="160"/>
      <c r="CM18" s="160"/>
      <c r="CN18" s="160"/>
      <c r="CO18" s="161">
        <f t="shared" si="0"/>
        <v>5500000</v>
      </c>
      <c r="CP18" s="160"/>
      <c r="CQ18" s="160"/>
      <c r="CR18" s="160"/>
      <c r="CS18" s="160"/>
      <c r="CT18" s="160"/>
      <c r="CU18" s="160"/>
      <c r="CV18" s="160"/>
      <c r="CW18" s="160"/>
      <c r="CX18" s="160"/>
      <c r="CY18" s="160"/>
      <c r="CZ18" s="160"/>
      <c r="DA18" s="160"/>
      <c r="DB18" s="160"/>
      <c r="DC18" s="160"/>
      <c r="DD18" s="160"/>
      <c r="DE18" s="160"/>
      <c r="DF18" s="160"/>
      <c r="DG18" s="160"/>
      <c r="DH18" s="160"/>
      <c r="DI18" s="160"/>
      <c r="DJ18" s="160"/>
      <c r="DK18" s="164" t="s">
        <v>863</v>
      </c>
      <c r="DL18" s="164" t="s">
        <v>863</v>
      </c>
    </row>
    <row r="19" spans="1:116" ht="74.25" customHeight="1">
      <c r="A19" s="419"/>
      <c r="B19" s="419"/>
      <c r="C19" s="165"/>
      <c r="D19" s="165"/>
      <c r="E19" s="165"/>
      <c r="F19" s="165"/>
      <c r="G19" s="165"/>
      <c r="H19" s="165"/>
      <c r="I19" s="165"/>
      <c r="J19" s="165"/>
      <c r="K19" s="165"/>
      <c r="L19" s="165"/>
      <c r="M19" s="165"/>
      <c r="N19" s="165"/>
      <c r="O19" s="165"/>
      <c r="P19" s="165"/>
      <c r="Q19" s="165"/>
      <c r="R19" s="165"/>
      <c r="S19" s="165"/>
      <c r="T19" s="165"/>
      <c r="U19" s="165"/>
      <c r="V19" s="416"/>
      <c r="W19" s="158" t="s">
        <v>872</v>
      </c>
      <c r="X19" s="169" t="s">
        <v>873</v>
      </c>
      <c r="Y19" s="165"/>
      <c r="Z19" s="165"/>
      <c r="AA19" s="170">
        <v>1</v>
      </c>
      <c r="AB19" s="165"/>
      <c r="AC19" s="165"/>
      <c r="AD19" s="165"/>
      <c r="AE19" s="160"/>
      <c r="AF19" s="160"/>
      <c r="AG19" s="160"/>
      <c r="AH19" s="149">
        <v>0.25</v>
      </c>
      <c r="AI19" s="149">
        <v>0.25</v>
      </c>
      <c r="AJ19" s="149">
        <v>0.25</v>
      </c>
      <c r="AK19" s="149">
        <v>0.25</v>
      </c>
      <c r="AL19" s="149">
        <v>0.25</v>
      </c>
      <c r="AM19" s="149">
        <v>0.25</v>
      </c>
      <c r="AN19" s="149">
        <v>0.25</v>
      </c>
      <c r="AO19" s="150"/>
      <c r="AP19" s="150"/>
      <c r="AQ19" s="150"/>
      <c r="AR19" s="150"/>
      <c r="AS19" s="150"/>
      <c r="AT19" s="149"/>
      <c r="AU19" s="150"/>
      <c r="AV19" s="150"/>
      <c r="AW19" s="150"/>
      <c r="AX19" s="150"/>
      <c r="AY19" s="160"/>
      <c r="AZ19" s="160"/>
      <c r="BA19" s="160"/>
      <c r="BB19" s="160"/>
      <c r="BC19" s="160"/>
      <c r="BD19" s="160"/>
      <c r="BE19" s="160"/>
      <c r="BF19" s="160"/>
      <c r="BG19" s="160"/>
      <c r="BH19" s="160"/>
      <c r="BI19" s="161">
        <v>5500000</v>
      </c>
      <c r="BJ19" s="161">
        <v>5500000</v>
      </c>
      <c r="BK19" s="168">
        <v>1542077.8</v>
      </c>
      <c r="BL19" s="168">
        <v>1542077.8</v>
      </c>
      <c r="BM19" s="161"/>
      <c r="BN19" s="161"/>
      <c r="BO19" s="161"/>
      <c r="BP19" s="161"/>
      <c r="BQ19" s="161">
        <v>2162400</v>
      </c>
      <c r="BR19" s="161">
        <v>2162400</v>
      </c>
      <c r="BS19" s="161"/>
      <c r="BT19" s="161"/>
      <c r="BU19" s="161"/>
      <c r="BV19" s="161"/>
      <c r="BW19" s="161"/>
      <c r="BX19" s="161"/>
      <c r="BY19" s="168">
        <f t="shared" si="1"/>
        <v>9204477.8</v>
      </c>
      <c r="BZ19" s="168">
        <f t="shared" si="1"/>
        <v>9204477.8</v>
      </c>
      <c r="CA19" s="161">
        <v>5500000</v>
      </c>
      <c r="CB19" s="160"/>
      <c r="CC19" s="160"/>
      <c r="CD19" s="160"/>
      <c r="CE19" s="160"/>
      <c r="CF19" s="160"/>
      <c r="CG19" s="160"/>
      <c r="CH19" s="160"/>
      <c r="CI19" s="160"/>
      <c r="CJ19" s="160"/>
      <c r="CK19" s="160"/>
      <c r="CL19" s="160"/>
      <c r="CM19" s="160"/>
      <c r="CN19" s="160"/>
      <c r="CO19" s="161">
        <f t="shared" si="0"/>
        <v>5500000</v>
      </c>
      <c r="CP19" s="160"/>
      <c r="CQ19" s="160"/>
      <c r="CR19" s="160"/>
      <c r="CS19" s="160"/>
      <c r="CT19" s="160"/>
      <c r="CU19" s="160"/>
      <c r="CV19" s="160"/>
      <c r="CW19" s="160"/>
      <c r="CX19" s="160"/>
      <c r="CY19" s="160"/>
      <c r="CZ19" s="160"/>
      <c r="DA19" s="160"/>
      <c r="DB19" s="160"/>
      <c r="DC19" s="160"/>
      <c r="DD19" s="160"/>
      <c r="DE19" s="160"/>
      <c r="DF19" s="160"/>
      <c r="DG19" s="160"/>
      <c r="DH19" s="160"/>
      <c r="DI19" s="160"/>
      <c r="DJ19" s="160"/>
      <c r="DK19" s="164" t="s">
        <v>863</v>
      </c>
      <c r="DL19" s="164" t="s">
        <v>863</v>
      </c>
    </row>
    <row r="20" spans="1:116" ht="76.5">
      <c r="A20" s="419"/>
      <c r="B20" s="419"/>
      <c r="C20" s="165"/>
      <c r="D20" s="165"/>
      <c r="E20" s="165"/>
      <c r="F20" s="165"/>
      <c r="G20" s="165"/>
      <c r="H20" s="165"/>
      <c r="I20" s="165"/>
      <c r="J20" s="165"/>
      <c r="K20" s="165"/>
      <c r="L20" s="165"/>
      <c r="M20" s="165"/>
      <c r="N20" s="165"/>
      <c r="O20" s="165"/>
      <c r="P20" s="165"/>
      <c r="Q20" s="165"/>
      <c r="R20" s="165"/>
      <c r="S20" s="165"/>
      <c r="T20" s="165"/>
      <c r="U20" s="165"/>
      <c r="V20" s="416"/>
      <c r="W20" s="158" t="s">
        <v>874</v>
      </c>
      <c r="X20" s="169" t="s">
        <v>875</v>
      </c>
      <c r="Y20" s="165"/>
      <c r="Z20" s="165"/>
      <c r="AA20" s="170">
        <v>1</v>
      </c>
      <c r="AB20" s="165"/>
      <c r="AC20" s="165"/>
      <c r="AD20" s="165"/>
      <c r="AE20" s="160"/>
      <c r="AF20" s="160"/>
      <c r="AG20" s="160"/>
      <c r="AH20" s="171">
        <v>0.125</v>
      </c>
      <c r="AI20" s="171">
        <v>0.125</v>
      </c>
      <c r="AJ20" s="171">
        <v>0.125</v>
      </c>
      <c r="AK20" s="171">
        <v>0.125</v>
      </c>
      <c r="AL20" s="171">
        <v>0.125</v>
      </c>
      <c r="AM20" s="171">
        <v>0.125</v>
      </c>
      <c r="AN20" s="149">
        <v>0.25</v>
      </c>
      <c r="AO20" s="150"/>
      <c r="AP20" s="150"/>
      <c r="AQ20" s="150"/>
      <c r="AR20" s="150"/>
      <c r="AS20" s="150"/>
      <c r="AT20" s="149"/>
      <c r="AU20" s="150"/>
      <c r="AV20" s="150"/>
      <c r="AW20" s="150"/>
      <c r="AX20" s="150"/>
      <c r="AY20" s="160"/>
      <c r="AZ20" s="160"/>
      <c r="BA20" s="160"/>
      <c r="BB20" s="160"/>
      <c r="BC20" s="160"/>
      <c r="BD20" s="160"/>
      <c r="BE20" s="160"/>
      <c r="BF20" s="160"/>
      <c r="BG20" s="160"/>
      <c r="BH20" s="160"/>
      <c r="BI20" s="161">
        <v>5500000</v>
      </c>
      <c r="BJ20" s="161">
        <v>5500000</v>
      </c>
      <c r="BK20" s="168">
        <v>1542077.8</v>
      </c>
      <c r="BL20" s="168">
        <v>1542077.8</v>
      </c>
      <c r="BM20" s="161"/>
      <c r="BN20" s="161"/>
      <c r="BO20" s="161"/>
      <c r="BP20" s="161"/>
      <c r="BQ20" s="161">
        <v>2162400</v>
      </c>
      <c r="BR20" s="161">
        <v>2162400</v>
      </c>
      <c r="BS20" s="161"/>
      <c r="BT20" s="161"/>
      <c r="BU20" s="161"/>
      <c r="BV20" s="161"/>
      <c r="BW20" s="161"/>
      <c r="BX20" s="161"/>
      <c r="BY20" s="168">
        <f t="shared" si="1"/>
        <v>9204477.8</v>
      </c>
      <c r="BZ20" s="168">
        <f t="shared" si="1"/>
        <v>9204477.8</v>
      </c>
      <c r="CA20" s="161">
        <v>5500000</v>
      </c>
      <c r="CB20" s="160"/>
      <c r="CC20" s="160"/>
      <c r="CD20" s="160"/>
      <c r="CE20" s="160"/>
      <c r="CF20" s="160"/>
      <c r="CG20" s="160"/>
      <c r="CH20" s="160"/>
      <c r="CI20" s="160"/>
      <c r="CJ20" s="160"/>
      <c r="CK20" s="160"/>
      <c r="CL20" s="172"/>
      <c r="CM20" s="172"/>
      <c r="CN20" s="160"/>
      <c r="CO20" s="161">
        <f t="shared" si="0"/>
        <v>5500000</v>
      </c>
      <c r="CP20" s="160"/>
      <c r="CQ20" s="160"/>
      <c r="CR20" s="160"/>
      <c r="CS20" s="160"/>
      <c r="CT20" s="160"/>
      <c r="CU20" s="160"/>
      <c r="CV20" s="160"/>
      <c r="CW20" s="160"/>
      <c r="CX20" s="160"/>
      <c r="CY20" s="160"/>
      <c r="CZ20" s="160"/>
      <c r="DA20" s="160"/>
      <c r="DB20" s="160"/>
      <c r="DC20" s="160"/>
      <c r="DD20" s="160"/>
      <c r="DE20" s="160"/>
      <c r="DF20" s="160"/>
      <c r="DG20" s="160"/>
      <c r="DH20" s="160"/>
      <c r="DI20" s="160"/>
      <c r="DJ20" s="160"/>
      <c r="DK20" s="164" t="s">
        <v>863</v>
      </c>
      <c r="DL20" s="164" t="s">
        <v>863</v>
      </c>
    </row>
    <row r="21" spans="1:116" ht="60">
      <c r="A21" s="420"/>
      <c r="B21" s="420"/>
      <c r="C21" s="165"/>
      <c r="D21" s="165"/>
      <c r="E21" s="165"/>
      <c r="F21" s="165"/>
      <c r="G21" s="165"/>
      <c r="H21" s="165"/>
      <c r="I21" s="165"/>
      <c r="J21" s="165"/>
      <c r="K21" s="165"/>
      <c r="L21" s="165"/>
      <c r="M21" s="165"/>
      <c r="N21" s="165"/>
      <c r="O21" s="165"/>
      <c r="P21" s="165"/>
      <c r="Q21" s="165"/>
      <c r="R21" s="165"/>
      <c r="S21" s="165"/>
      <c r="T21" s="165"/>
      <c r="U21" s="165"/>
      <c r="V21" s="416"/>
      <c r="W21" s="158" t="s">
        <v>876</v>
      </c>
      <c r="X21" s="169" t="s">
        <v>877</v>
      </c>
      <c r="Y21" s="165"/>
      <c r="Z21" s="165"/>
      <c r="AA21" s="170">
        <v>1</v>
      </c>
      <c r="AB21" s="165"/>
      <c r="AC21" s="165"/>
      <c r="AD21" s="165"/>
      <c r="AE21" s="160"/>
      <c r="AF21" s="160"/>
      <c r="AG21" s="160"/>
      <c r="AH21" s="171">
        <v>0.125</v>
      </c>
      <c r="AI21" s="171">
        <v>0.125</v>
      </c>
      <c r="AJ21" s="171">
        <v>0.125</v>
      </c>
      <c r="AK21" s="171">
        <v>0.125</v>
      </c>
      <c r="AL21" s="171">
        <v>0.125</v>
      </c>
      <c r="AM21" s="171">
        <v>0.125</v>
      </c>
      <c r="AN21" s="149">
        <v>0.25</v>
      </c>
      <c r="AO21" s="150"/>
      <c r="AP21" s="150"/>
      <c r="AQ21" s="150"/>
      <c r="AR21" s="150"/>
      <c r="AS21" s="150"/>
      <c r="AT21" s="149"/>
      <c r="AU21" s="150"/>
      <c r="AV21" s="150"/>
      <c r="AW21" s="150"/>
      <c r="AX21" s="150"/>
      <c r="AY21" s="160"/>
      <c r="AZ21" s="160"/>
      <c r="BA21" s="160"/>
      <c r="BB21" s="160"/>
      <c r="BC21" s="160"/>
      <c r="BD21" s="160"/>
      <c r="BE21" s="160"/>
      <c r="BF21" s="160"/>
      <c r="BG21" s="160"/>
      <c r="BH21" s="160"/>
      <c r="BI21" s="161">
        <v>5500000</v>
      </c>
      <c r="BJ21" s="161">
        <v>5500000</v>
      </c>
      <c r="BK21" s="168">
        <v>1542077.8</v>
      </c>
      <c r="BL21" s="168">
        <v>1542077.8</v>
      </c>
      <c r="BM21" s="161"/>
      <c r="BN21" s="161"/>
      <c r="BO21" s="161"/>
      <c r="BP21" s="161"/>
      <c r="BQ21" s="161">
        <v>2162400</v>
      </c>
      <c r="BR21" s="161">
        <v>2162400</v>
      </c>
      <c r="BS21" s="161"/>
      <c r="BT21" s="161"/>
      <c r="BU21" s="161"/>
      <c r="BV21" s="161"/>
      <c r="BW21" s="161"/>
      <c r="BX21" s="161"/>
      <c r="BY21" s="168">
        <f t="shared" si="1"/>
        <v>9204477.8</v>
      </c>
      <c r="BZ21" s="168">
        <f t="shared" si="1"/>
        <v>9204477.8</v>
      </c>
      <c r="CA21" s="161">
        <v>5500000</v>
      </c>
      <c r="CB21" s="173"/>
      <c r="CC21" s="173"/>
      <c r="CD21" s="173"/>
      <c r="CE21" s="173"/>
      <c r="CF21" s="173"/>
      <c r="CG21" s="173"/>
      <c r="CH21" s="173"/>
      <c r="CI21" s="173"/>
      <c r="CJ21" s="173"/>
      <c r="CK21" s="173"/>
      <c r="CL21" s="173"/>
      <c r="CM21" s="173"/>
      <c r="CN21" s="160"/>
      <c r="CO21" s="161">
        <f t="shared" si="0"/>
        <v>5500000</v>
      </c>
      <c r="CP21" s="160"/>
      <c r="CQ21" s="160"/>
      <c r="CR21" s="160"/>
      <c r="CS21" s="160"/>
      <c r="CT21" s="160"/>
      <c r="CU21" s="160"/>
      <c r="CV21" s="160"/>
      <c r="CW21" s="160"/>
      <c r="CX21" s="160"/>
      <c r="CY21" s="160"/>
      <c r="CZ21" s="160"/>
      <c r="DA21" s="160"/>
      <c r="DB21" s="160"/>
      <c r="DC21" s="160"/>
      <c r="DD21" s="160"/>
      <c r="DE21" s="160"/>
      <c r="DF21" s="160"/>
      <c r="DG21" s="160"/>
      <c r="DH21" s="160"/>
      <c r="DI21" s="160"/>
      <c r="DJ21" s="160"/>
      <c r="DK21" s="164" t="s">
        <v>863</v>
      </c>
      <c r="DL21" s="164" t="s">
        <v>863</v>
      </c>
    </row>
    <row r="22" spans="1:119" ht="90" customHeight="1">
      <c r="A22" s="418" t="s">
        <v>878</v>
      </c>
      <c r="B22" s="418" t="s">
        <v>879</v>
      </c>
      <c r="C22" s="164"/>
      <c r="D22" s="165"/>
      <c r="E22" s="165"/>
      <c r="F22" s="165"/>
      <c r="G22" s="165"/>
      <c r="H22" s="165"/>
      <c r="I22" s="165"/>
      <c r="J22" s="165"/>
      <c r="K22" s="165"/>
      <c r="L22" s="165"/>
      <c r="M22" s="165"/>
      <c r="N22" s="165"/>
      <c r="O22" s="165"/>
      <c r="P22" s="165"/>
      <c r="Q22" s="165"/>
      <c r="R22" s="165"/>
      <c r="S22" s="165"/>
      <c r="T22" s="165"/>
      <c r="U22" s="165"/>
      <c r="V22" s="416"/>
      <c r="W22" s="158" t="s">
        <v>880</v>
      </c>
      <c r="X22" s="169" t="s">
        <v>881</v>
      </c>
      <c r="Y22" s="165"/>
      <c r="Z22" s="165"/>
      <c r="AA22" s="170">
        <v>1</v>
      </c>
      <c r="AB22" s="165"/>
      <c r="AC22" s="165"/>
      <c r="AD22" s="165"/>
      <c r="AE22" s="160"/>
      <c r="AF22" s="160"/>
      <c r="AG22" s="160"/>
      <c r="AH22" s="171">
        <v>0.125</v>
      </c>
      <c r="AI22" s="171">
        <v>0.125</v>
      </c>
      <c r="AJ22" s="171">
        <v>0.125</v>
      </c>
      <c r="AK22" s="171">
        <v>0.125</v>
      </c>
      <c r="AL22" s="171">
        <v>0.125</v>
      </c>
      <c r="AM22" s="171">
        <v>0.125</v>
      </c>
      <c r="AN22" s="149">
        <v>0.25</v>
      </c>
      <c r="AO22" s="150"/>
      <c r="AP22" s="150"/>
      <c r="AQ22" s="150"/>
      <c r="AR22" s="150"/>
      <c r="AS22" s="150"/>
      <c r="AT22" s="149"/>
      <c r="AU22" s="150"/>
      <c r="AV22" s="150"/>
      <c r="AW22" s="150"/>
      <c r="AX22" s="150"/>
      <c r="AY22" s="160"/>
      <c r="AZ22" s="160"/>
      <c r="BA22" s="160"/>
      <c r="BB22" s="160"/>
      <c r="BC22" s="160"/>
      <c r="BD22" s="160"/>
      <c r="BE22" s="160"/>
      <c r="BF22" s="160"/>
      <c r="BG22" s="160"/>
      <c r="BH22" s="160"/>
      <c r="BI22" s="161">
        <v>40200000</v>
      </c>
      <c r="BJ22" s="161">
        <v>40200000</v>
      </c>
      <c r="BK22" s="161">
        <v>16899568</v>
      </c>
      <c r="BL22" s="161">
        <v>16899568</v>
      </c>
      <c r="BM22" s="161">
        <v>1666666.6666666667</v>
      </c>
      <c r="BN22" s="161">
        <v>1666666.6666666667</v>
      </c>
      <c r="BO22" s="161"/>
      <c r="BP22" s="161"/>
      <c r="BQ22" s="161">
        <v>2400000</v>
      </c>
      <c r="BR22" s="161">
        <v>2400000</v>
      </c>
      <c r="BS22" s="161"/>
      <c r="BT22" s="161"/>
      <c r="BU22" s="161"/>
      <c r="BV22" s="161"/>
      <c r="BW22" s="161"/>
      <c r="BX22" s="161"/>
      <c r="BY22" s="161">
        <f aca="true" t="shared" si="2" ref="BY22:BZ24">SUM(BI22+BK22+BM22+BQ22)</f>
        <v>61166234.666666664</v>
      </c>
      <c r="BZ22" s="161">
        <f t="shared" si="2"/>
        <v>61166234.666666664</v>
      </c>
      <c r="CA22" s="161">
        <v>89600000</v>
      </c>
      <c r="CB22" s="160"/>
      <c r="CC22" s="160"/>
      <c r="CD22" s="160"/>
      <c r="CE22" s="160"/>
      <c r="CF22" s="160"/>
      <c r="CG22" s="160"/>
      <c r="CH22" s="160"/>
      <c r="CI22" s="160"/>
      <c r="CJ22" s="160"/>
      <c r="CK22" s="160"/>
      <c r="CL22" s="160"/>
      <c r="CM22" s="160"/>
      <c r="CN22" s="160"/>
      <c r="CO22" s="161">
        <v>89600000</v>
      </c>
      <c r="CP22" s="160"/>
      <c r="CQ22" s="160"/>
      <c r="CR22" s="160"/>
      <c r="CS22" s="160"/>
      <c r="CT22" s="160"/>
      <c r="CU22" s="160"/>
      <c r="CV22" s="160"/>
      <c r="CW22" s="160"/>
      <c r="CX22" s="160"/>
      <c r="CY22" s="160"/>
      <c r="CZ22" s="160"/>
      <c r="DA22" s="160"/>
      <c r="DB22" s="160"/>
      <c r="DC22" s="160"/>
      <c r="DD22" s="160"/>
      <c r="DE22" s="160"/>
      <c r="DF22" s="160"/>
      <c r="DG22" s="160"/>
      <c r="DH22" s="160"/>
      <c r="DI22" s="160"/>
      <c r="DJ22" s="160"/>
      <c r="DK22" s="164" t="s">
        <v>863</v>
      </c>
      <c r="DL22" s="164" t="s">
        <v>863</v>
      </c>
      <c r="DM22" s="160"/>
      <c r="DN22" s="160"/>
      <c r="DO22" s="160"/>
    </row>
    <row r="23" spans="1:119" ht="75">
      <c r="A23" s="419"/>
      <c r="B23" s="419"/>
      <c r="C23" s="164"/>
      <c r="D23" s="165"/>
      <c r="E23" s="165"/>
      <c r="F23" s="165"/>
      <c r="G23" s="165"/>
      <c r="H23" s="165"/>
      <c r="I23" s="165"/>
      <c r="J23" s="165"/>
      <c r="K23" s="165"/>
      <c r="L23" s="165"/>
      <c r="M23" s="165"/>
      <c r="N23" s="165"/>
      <c r="O23" s="165"/>
      <c r="P23" s="165"/>
      <c r="Q23" s="165"/>
      <c r="R23" s="165"/>
      <c r="S23" s="165"/>
      <c r="T23" s="165"/>
      <c r="U23" s="165"/>
      <c r="V23" s="416"/>
      <c r="W23" s="158" t="s">
        <v>882</v>
      </c>
      <c r="X23" s="169" t="s">
        <v>883</v>
      </c>
      <c r="Y23" s="165"/>
      <c r="Z23" s="165"/>
      <c r="AA23" s="170">
        <v>1</v>
      </c>
      <c r="AB23" s="165"/>
      <c r="AC23" s="165"/>
      <c r="AD23" s="165"/>
      <c r="AE23" s="160"/>
      <c r="AF23" s="160"/>
      <c r="AG23" s="160"/>
      <c r="AH23" s="171">
        <v>0.125</v>
      </c>
      <c r="AI23" s="171">
        <v>0.125</v>
      </c>
      <c r="AJ23" s="171">
        <v>0.125</v>
      </c>
      <c r="AK23" s="171">
        <v>0.125</v>
      </c>
      <c r="AL23" s="171">
        <v>0.125</v>
      </c>
      <c r="AM23" s="171">
        <v>0.125</v>
      </c>
      <c r="AN23" s="149">
        <v>0.25</v>
      </c>
      <c r="AO23" s="150"/>
      <c r="AP23" s="150"/>
      <c r="AQ23" s="150"/>
      <c r="AR23" s="150"/>
      <c r="AS23" s="150"/>
      <c r="AT23" s="149"/>
      <c r="AU23" s="150"/>
      <c r="AV23" s="150"/>
      <c r="AW23" s="150"/>
      <c r="AX23" s="150"/>
      <c r="AY23" s="160"/>
      <c r="AZ23" s="160"/>
      <c r="BA23" s="160"/>
      <c r="BB23" s="160"/>
      <c r="BC23" s="160"/>
      <c r="BD23" s="160"/>
      <c r="BE23" s="160"/>
      <c r="BF23" s="160"/>
      <c r="BG23" s="160"/>
      <c r="BH23" s="160"/>
      <c r="BI23" s="161">
        <v>40200000</v>
      </c>
      <c r="BJ23" s="161">
        <v>40200000</v>
      </c>
      <c r="BK23" s="161">
        <v>16899568</v>
      </c>
      <c r="BL23" s="161">
        <v>16899568</v>
      </c>
      <c r="BM23" s="161">
        <v>1666666.6666666667</v>
      </c>
      <c r="BN23" s="161">
        <v>1666666.6666666667</v>
      </c>
      <c r="BO23" s="161"/>
      <c r="BP23" s="161"/>
      <c r="BQ23" s="161">
        <v>2400000</v>
      </c>
      <c r="BR23" s="161">
        <v>2400000</v>
      </c>
      <c r="BS23" s="161"/>
      <c r="BT23" s="161"/>
      <c r="BU23" s="161"/>
      <c r="BV23" s="161"/>
      <c r="BW23" s="161"/>
      <c r="BX23" s="161"/>
      <c r="BY23" s="161">
        <f t="shared" si="2"/>
        <v>61166234.666666664</v>
      </c>
      <c r="BZ23" s="161">
        <f t="shared" si="2"/>
        <v>61166234.666666664</v>
      </c>
      <c r="CA23" s="161">
        <v>89600000</v>
      </c>
      <c r="CB23" s="160"/>
      <c r="CC23" s="160"/>
      <c r="CD23" s="160"/>
      <c r="CE23" s="160"/>
      <c r="CF23" s="160"/>
      <c r="CG23" s="160"/>
      <c r="CH23" s="160"/>
      <c r="CI23" s="160"/>
      <c r="CJ23" s="160"/>
      <c r="CK23" s="160"/>
      <c r="CL23" s="160"/>
      <c r="CM23" s="160"/>
      <c r="CN23" s="160"/>
      <c r="CO23" s="161">
        <v>89600000</v>
      </c>
      <c r="CP23" s="160"/>
      <c r="CQ23" s="160"/>
      <c r="CR23" s="160"/>
      <c r="CS23" s="160"/>
      <c r="CT23" s="160"/>
      <c r="CU23" s="160"/>
      <c r="CV23" s="160"/>
      <c r="CW23" s="160"/>
      <c r="CX23" s="160"/>
      <c r="CY23" s="160"/>
      <c r="CZ23" s="160"/>
      <c r="DA23" s="160"/>
      <c r="DB23" s="160"/>
      <c r="DC23" s="160"/>
      <c r="DD23" s="160"/>
      <c r="DE23" s="160"/>
      <c r="DF23" s="160"/>
      <c r="DG23" s="160"/>
      <c r="DH23" s="160"/>
      <c r="DI23" s="160"/>
      <c r="DJ23" s="160"/>
      <c r="DK23" s="164" t="s">
        <v>863</v>
      </c>
      <c r="DL23" s="164" t="s">
        <v>863</v>
      </c>
      <c r="DM23" s="160"/>
      <c r="DN23" s="160"/>
      <c r="DO23" s="160"/>
    </row>
    <row r="24" spans="1:119" ht="105">
      <c r="A24" s="420"/>
      <c r="B24" s="420"/>
      <c r="C24" s="164"/>
      <c r="D24" s="165"/>
      <c r="E24" s="165"/>
      <c r="F24" s="165"/>
      <c r="G24" s="165"/>
      <c r="H24" s="165"/>
      <c r="I24" s="165"/>
      <c r="J24" s="165"/>
      <c r="K24" s="165"/>
      <c r="L24" s="165"/>
      <c r="M24" s="165"/>
      <c r="N24" s="165"/>
      <c r="O24" s="165"/>
      <c r="P24" s="165"/>
      <c r="Q24" s="165"/>
      <c r="R24" s="165"/>
      <c r="S24" s="165"/>
      <c r="T24" s="165"/>
      <c r="U24" s="165"/>
      <c r="V24" s="416"/>
      <c r="W24" s="158" t="s">
        <v>884</v>
      </c>
      <c r="X24" s="169" t="s">
        <v>885</v>
      </c>
      <c r="Y24" s="165"/>
      <c r="Z24" s="165"/>
      <c r="AA24" s="170">
        <v>1</v>
      </c>
      <c r="AB24" s="165"/>
      <c r="AC24" s="165"/>
      <c r="AD24" s="165"/>
      <c r="AE24" s="160"/>
      <c r="AF24" s="160"/>
      <c r="AG24" s="160"/>
      <c r="AH24" s="171">
        <v>0.125</v>
      </c>
      <c r="AI24" s="171">
        <v>0.125</v>
      </c>
      <c r="AJ24" s="171">
        <v>0.125</v>
      </c>
      <c r="AK24" s="171">
        <v>0.125</v>
      </c>
      <c r="AL24" s="171">
        <v>0.125</v>
      </c>
      <c r="AM24" s="171">
        <v>0.125</v>
      </c>
      <c r="AN24" s="149">
        <v>0.25</v>
      </c>
      <c r="AO24" s="150"/>
      <c r="AP24" s="150"/>
      <c r="AQ24" s="150"/>
      <c r="AR24" s="150"/>
      <c r="AS24" s="150"/>
      <c r="AT24" s="149"/>
      <c r="AU24" s="150"/>
      <c r="AV24" s="150"/>
      <c r="AW24" s="150"/>
      <c r="AX24" s="150"/>
      <c r="AY24" s="160"/>
      <c r="AZ24" s="160"/>
      <c r="BA24" s="160"/>
      <c r="BB24" s="160"/>
      <c r="BC24" s="160"/>
      <c r="BD24" s="160"/>
      <c r="BE24" s="160"/>
      <c r="BF24" s="160"/>
      <c r="BG24" s="160"/>
      <c r="BH24" s="160"/>
      <c r="BI24" s="161">
        <v>40200000</v>
      </c>
      <c r="BJ24" s="161">
        <v>40200000</v>
      </c>
      <c r="BK24" s="161">
        <v>16899568</v>
      </c>
      <c r="BL24" s="161">
        <v>16899568</v>
      </c>
      <c r="BM24" s="161">
        <v>1666666.6666666667</v>
      </c>
      <c r="BN24" s="161">
        <v>1666666.6666666667</v>
      </c>
      <c r="BO24" s="161"/>
      <c r="BP24" s="161"/>
      <c r="BQ24" s="161">
        <v>2400000</v>
      </c>
      <c r="BR24" s="161">
        <v>2400000</v>
      </c>
      <c r="BS24" s="161"/>
      <c r="BT24" s="161"/>
      <c r="BU24" s="161"/>
      <c r="BV24" s="161"/>
      <c r="BW24" s="161"/>
      <c r="BX24" s="161"/>
      <c r="BY24" s="161">
        <f t="shared" si="2"/>
        <v>61166234.666666664</v>
      </c>
      <c r="BZ24" s="161">
        <f t="shared" si="2"/>
        <v>61166234.666666664</v>
      </c>
      <c r="CA24" s="161">
        <v>89600000</v>
      </c>
      <c r="CB24" s="160"/>
      <c r="CC24" s="160"/>
      <c r="CD24" s="160"/>
      <c r="CE24" s="160"/>
      <c r="CF24" s="160"/>
      <c r="CG24" s="160"/>
      <c r="CH24" s="160"/>
      <c r="CI24" s="160"/>
      <c r="CJ24" s="160"/>
      <c r="CK24" s="160"/>
      <c r="CL24" s="160"/>
      <c r="CM24" s="160"/>
      <c r="CN24" s="160"/>
      <c r="CO24" s="161">
        <v>89600000</v>
      </c>
      <c r="CP24" s="160"/>
      <c r="CQ24" s="160"/>
      <c r="CR24" s="160"/>
      <c r="CS24" s="160"/>
      <c r="CT24" s="160"/>
      <c r="CU24" s="160"/>
      <c r="CV24" s="160"/>
      <c r="CW24" s="160"/>
      <c r="CX24" s="160"/>
      <c r="CY24" s="160"/>
      <c r="CZ24" s="160"/>
      <c r="DA24" s="160"/>
      <c r="DB24" s="160"/>
      <c r="DC24" s="160"/>
      <c r="DD24" s="160"/>
      <c r="DE24" s="160"/>
      <c r="DF24" s="160"/>
      <c r="DG24" s="160"/>
      <c r="DH24" s="160"/>
      <c r="DI24" s="160"/>
      <c r="DJ24" s="160"/>
      <c r="DK24" s="164" t="s">
        <v>863</v>
      </c>
      <c r="DL24" s="164" t="s">
        <v>863</v>
      </c>
      <c r="DM24" s="174"/>
      <c r="DN24" s="173"/>
      <c r="DO24" s="173"/>
    </row>
    <row r="25" spans="1:119" ht="120" customHeight="1">
      <c r="A25" s="421" t="s">
        <v>886</v>
      </c>
      <c r="B25" s="422" t="s">
        <v>887</v>
      </c>
      <c r="C25" s="165"/>
      <c r="D25" s="165"/>
      <c r="E25" s="165"/>
      <c r="F25" s="165"/>
      <c r="G25" s="165"/>
      <c r="H25" s="165"/>
      <c r="I25" s="165"/>
      <c r="J25" s="165"/>
      <c r="K25" s="165"/>
      <c r="L25" s="165"/>
      <c r="M25" s="165"/>
      <c r="N25" s="165"/>
      <c r="O25" s="165"/>
      <c r="P25" s="165"/>
      <c r="Q25" s="165"/>
      <c r="R25" s="165"/>
      <c r="S25" s="165"/>
      <c r="T25" s="165"/>
      <c r="U25" s="165"/>
      <c r="V25" s="416"/>
      <c r="W25" s="158" t="s">
        <v>888</v>
      </c>
      <c r="X25" s="169" t="s">
        <v>889</v>
      </c>
      <c r="Y25" s="165"/>
      <c r="Z25" s="165"/>
      <c r="AA25" s="170">
        <v>1</v>
      </c>
      <c r="AB25" s="165"/>
      <c r="AC25" s="165"/>
      <c r="AD25" s="165"/>
      <c r="AE25" s="160"/>
      <c r="AF25" s="160"/>
      <c r="AG25" s="160"/>
      <c r="AH25" s="171">
        <v>0.125</v>
      </c>
      <c r="AI25" s="171">
        <v>0.125</v>
      </c>
      <c r="AJ25" s="171">
        <v>0.125</v>
      </c>
      <c r="AK25" s="171">
        <v>0.125</v>
      </c>
      <c r="AL25" s="171">
        <v>0.125</v>
      </c>
      <c r="AM25" s="171">
        <v>0.125</v>
      </c>
      <c r="AN25" s="149">
        <v>0.25</v>
      </c>
      <c r="AO25" s="150"/>
      <c r="AP25" s="150"/>
      <c r="AQ25" s="150"/>
      <c r="AR25" s="150"/>
      <c r="AS25" s="150"/>
      <c r="AT25" s="149"/>
      <c r="AU25" s="150"/>
      <c r="AV25" s="150"/>
      <c r="AW25" s="150"/>
      <c r="AX25" s="150"/>
      <c r="AY25" s="160"/>
      <c r="AZ25" s="160"/>
      <c r="BA25" s="160"/>
      <c r="BB25" s="160"/>
      <c r="BC25" s="160"/>
      <c r="BD25" s="160"/>
      <c r="BE25" s="160"/>
      <c r="BF25" s="160"/>
      <c r="BG25" s="160"/>
      <c r="BH25" s="160"/>
      <c r="BI25" s="161">
        <v>5500000</v>
      </c>
      <c r="BJ25" s="161">
        <v>5500000</v>
      </c>
      <c r="BK25" s="168">
        <v>1542077.8</v>
      </c>
      <c r="BL25" s="168">
        <v>1542077.8</v>
      </c>
      <c r="BM25" s="161"/>
      <c r="BN25" s="161"/>
      <c r="BO25" s="161"/>
      <c r="BP25" s="161"/>
      <c r="BQ25" s="161">
        <v>2162400</v>
      </c>
      <c r="BR25" s="161">
        <v>2162400</v>
      </c>
      <c r="BS25" s="161"/>
      <c r="BT25" s="161"/>
      <c r="BU25" s="161"/>
      <c r="BV25" s="161"/>
      <c r="BW25" s="161"/>
      <c r="BX25" s="161"/>
      <c r="BY25" s="168">
        <f aca="true" t="shared" si="3" ref="BY25:BZ28">SUM(BI25+BK25+BQ25)</f>
        <v>9204477.8</v>
      </c>
      <c r="BZ25" s="168">
        <f t="shared" si="3"/>
        <v>9204477.8</v>
      </c>
      <c r="CA25" s="161">
        <v>5500000</v>
      </c>
      <c r="CB25" s="160"/>
      <c r="CC25" s="160"/>
      <c r="CD25" s="160"/>
      <c r="CE25" s="160"/>
      <c r="CF25" s="160"/>
      <c r="CG25" s="160"/>
      <c r="CH25" s="160"/>
      <c r="CI25" s="160"/>
      <c r="CJ25" s="160"/>
      <c r="CK25" s="160"/>
      <c r="CL25" s="160"/>
      <c r="CM25" s="160"/>
      <c r="CN25" s="160"/>
      <c r="CO25" s="161">
        <v>5500000</v>
      </c>
      <c r="CP25" s="160"/>
      <c r="CQ25" s="160"/>
      <c r="CR25" s="160"/>
      <c r="CS25" s="160"/>
      <c r="CT25" s="160"/>
      <c r="CU25" s="160"/>
      <c r="CV25" s="160"/>
      <c r="CW25" s="160"/>
      <c r="CX25" s="160"/>
      <c r="CY25" s="160"/>
      <c r="CZ25" s="160"/>
      <c r="DA25" s="160"/>
      <c r="DB25" s="160"/>
      <c r="DC25" s="160"/>
      <c r="DD25" s="160"/>
      <c r="DE25" s="160"/>
      <c r="DF25" s="160"/>
      <c r="DG25" s="160"/>
      <c r="DH25" s="160"/>
      <c r="DI25" s="160"/>
      <c r="DJ25" s="160"/>
      <c r="DK25" s="164" t="s">
        <v>863</v>
      </c>
      <c r="DL25" s="164" t="s">
        <v>863</v>
      </c>
      <c r="DM25" s="175"/>
      <c r="DN25" s="175"/>
      <c r="DO25" s="175"/>
    </row>
    <row r="26" spans="1:119" ht="90">
      <c r="A26" s="421"/>
      <c r="B26" s="422"/>
      <c r="C26" s="165"/>
      <c r="D26" s="165"/>
      <c r="E26" s="165"/>
      <c r="F26" s="165"/>
      <c r="G26" s="165"/>
      <c r="H26" s="165"/>
      <c r="I26" s="165"/>
      <c r="J26" s="165"/>
      <c r="K26" s="165"/>
      <c r="L26" s="165"/>
      <c r="M26" s="165"/>
      <c r="N26" s="165"/>
      <c r="O26" s="165"/>
      <c r="P26" s="165"/>
      <c r="Q26" s="165"/>
      <c r="R26" s="165"/>
      <c r="S26" s="165"/>
      <c r="T26" s="165"/>
      <c r="U26" s="165"/>
      <c r="V26" s="416"/>
      <c r="W26" s="158" t="s">
        <v>890</v>
      </c>
      <c r="X26" s="169" t="s">
        <v>891</v>
      </c>
      <c r="Y26" s="165"/>
      <c r="Z26" s="165"/>
      <c r="AA26" s="170">
        <v>1</v>
      </c>
      <c r="AB26" s="165"/>
      <c r="AC26" s="165"/>
      <c r="AD26" s="165"/>
      <c r="AE26" s="160"/>
      <c r="AF26" s="160"/>
      <c r="AG26" s="160"/>
      <c r="AH26" s="171">
        <v>0.125</v>
      </c>
      <c r="AI26" s="171">
        <v>0.125</v>
      </c>
      <c r="AJ26" s="171">
        <v>0.125</v>
      </c>
      <c r="AK26" s="171">
        <v>0.125</v>
      </c>
      <c r="AL26" s="171">
        <v>0.125</v>
      </c>
      <c r="AM26" s="171">
        <v>0.125</v>
      </c>
      <c r="AN26" s="149">
        <v>0.25</v>
      </c>
      <c r="AO26" s="150"/>
      <c r="AP26" s="150"/>
      <c r="AQ26" s="150"/>
      <c r="AR26" s="150"/>
      <c r="AS26" s="150"/>
      <c r="AT26" s="149"/>
      <c r="AU26" s="150"/>
      <c r="AV26" s="150"/>
      <c r="AW26" s="150"/>
      <c r="AX26" s="150"/>
      <c r="AY26" s="160"/>
      <c r="AZ26" s="160"/>
      <c r="BA26" s="160"/>
      <c r="BB26" s="160"/>
      <c r="BC26" s="160"/>
      <c r="BD26" s="160"/>
      <c r="BE26" s="160"/>
      <c r="BF26" s="160"/>
      <c r="BG26" s="160"/>
      <c r="BH26" s="160"/>
      <c r="BI26" s="161">
        <v>5500000</v>
      </c>
      <c r="BJ26" s="161">
        <v>5500000</v>
      </c>
      <c r="BK26" s="168">
        <v>1542077.8</v>
      </c>
      <c r="BL26" s="168">
        <v>1542077.8</v>
      </c>
      <c r="BM26" s="161"/>
      <c r="BN26" s="161"/>
      <c r="BO26" s="161"/>
      <c r="BP26" s="161"/>
      <c r="BQ26" s="161">
        <v>2162400</v>
      </c>
      <c r="BR26" s="161">
        <v>2162400</v>
      </c>
      <c r="BS26" s="161"/>
      <c r="BT26" s="161"/>
      <c r="BU26" s="161"/>
      <c r="BV26" s="161"/>
      <c r="BW26" s="161"/>
      <c r="BX26" s="161"/>
      <c r="BY26" s="168">
        <f t="shared" si="3"/>
        <v>9204477.8</v>
      </c>
      <c r="BZ26" s="168">
        <f t="shared" si="3"/>
        <v>9204477.8</v>
      </c>
      <c r="CA26" s="161">
        <v>5500000</v>
      </c>
      <c r="CB26" s="160"/>
      <c r="CC26" s="160"/>
      <c r="CD26" s="160"/>
      <c r="CE26" s="160"/>
      <c r="CF26" s="160"/>
      <c r="CG26" s="160"/>
      <c r="CH26" s="160"/>
      <c r="CI26" s="160"/>
      <c r="CJ26" s="160"/>
      <c r="CK26" s="160"/>
      <c r="CL26" s="160"/>
      <c r="CM26" s="160"/>
      <c r="CN26" s="160"/>
      <c r="CO26" s="161">
        <v>5500000</v>
      </c>
      <c r="CP26" s="160"/>
      <c r="CQ26" s="160"/>
      <c r="CR26" s="160"/>
      <c r="CS26" s="160"/>
      <c r="CT26" s="160"/>
      <c r="CU26" s="160"/>
      <c r="CV26" s="160"/>
      <c r="CW26" s="160"/>
      <c r="CX26" s="160"/>
      <c r="CY26" s="160"/>
      <c r="CZ26" s="160"/>
      <c r="DA26" s="160"/>
      <c r="DB26" s="160"/>
      <c r="DC26" s="160"/>
      <c r="DD26" s="160"/>
      <c r="DE26" s="160"/>
      <c r="DF26" s="160"/>
      <c r="DG26" s="160"/>
      <c r="DH26" s="160"/>
      <c r="DI26" s="160"/>
      <c r="DJ26" s="160"/>
      <c r="DK26" s="164" t="s">
        <v>863</v>
      </c>
      <c r="DL26" s="164" t="s">
        <v>863</v>
      </c>
      <c r="DM26" s="175"/>
      <c r="DN26" s="175"/>
      <c r="DO26" s="175"/>
    </row>
    <row r="27" spans="1:119" ht="75.75" customHeight="1">
      <c r="A27" s="421"/>
      <c r="B27" s="422"/>
      <c r="C27" s="165"/>
      <c r="D27" s="165"/>
      <c r="E27" s="165"/>
      <c r="F27" s="165"/>
      <c r="G27" s="165"/>
      <c r="H27" s="165"/>
      <c r="I27" s="165"/>
      <c r="J27" s="165"/>
      <c r="K27" s="165"/>
      <c r="L27" s="165"/>
      <c r="M27" s="165"/>
      <c r="N27" s="165"/>
      <c r="O27" s="165"/>
      <c r="P27" s="165"/>
      <c r="Q27" s="165"/>
      <c r="R27" s="165"/>
      <c r="S27" s="165"/>
      <c r="T27" s="165"/>
      <c r="U27" s="165"/>
      <c r="V27" s="416"/>
      <c r="W27" s="158" t="s">
        <v>892</v>
      </c>
      <c r="X27" s="169" t="s">
        <v>893</v>
      </c>
      <c r="Y27" s="165"/>
      <c r="Z27" s="165"/>
      <c r="AA27" s="170">
        <v>1</v>
      </c>
      <c r="AB27" s="165"/>
      <c r="AC27" s="165"/>
      <c r="AD27" s="165"/>
      <c r="AE27" s="160"/>
      <c r="AF27" s="160"/>
      <c r="AG27" s="160"/>
      <c r="AH27" s="171">
        <v>0.125</v>
      </c>
      <c r="AI27" s="171">
        <v>0.125</v>
      </c>
      <c r="AJ27" s="171">
        <v>0.125</v>
      </c>
      <c r="AK27" s="171">
        <v>0.125</v>
      </c>
      <c r="AL27" s="171">
        <v>0.125</v>
      </c>
      <c r="AM27" s="171">
        <v>0.125</v>
      </c>
      <c r="AN27" s="149">
        <v>0.25</v>
      </c>
      <c r="AO27" s="150"/>
      <c r="AP27" s="150"/>
      <c r="AQ27" s="150"/>
      <c r="AR27" s="150"/>
      <c r="AS27" s="150"/>
      <c r="AT27" s="149"/>
      <c r="AU27" s="150"/>
      <c r="AV27" s="150"/>
      <c r="AW27" s="150"/>
      <c r="AX27" s="150"/>
      <c r="AY27" s="160"/>
      <c r="AZ27" s="160"/>
      <c r="BA27" s="160"/>
      <c r="BB27" s="160"/>
      <c r="BC27" s="160"/>
      <c r="BD27" s="160"/>
      <c r="BE27" s="160"/>
      <c r="BF27" s="160"/>
      <c r="BG27" s="160"/>
      <c r="BH27" s="160"/>
      <c r="BI27" s="161">
        <v>5500000</v>
      </c>
      <c r="BJ27" s="161">
        <v>5500000</v>
      </c>
      <c r="BK27" s="168">
        <v>1542077.8</v>
      </c>
      <c r="BL27" s="168">
        <v>1542077.8</v>
      </c>
      <c r="BM27" s="161"/>
      <c r="BN27" s="161"/>
      <c r="BO27" s="161"/>
      <c r="BP27" s="161"/>
      <c r="BQ27" s="161">
        <v>2162400</v>
      </c>
      <c r="BR27" s="161">
        <v>2162400</v>
      </c>
      <c r="BS27" s="161"/>
      <c r="BT27" s="161"/>
      <c r="BU27" s="161"/>
      <c r="BV27" s="161"/>
      <c r="BW27" s="161"/>
      <c r="BX27" s="161"/>
      <c r="BY27" s="168">
        <f t="shared" si="3"/>
        <v>9204477.8</v>
      </c>
      <c r="BZ27" s="168">
        <f t="shared" si="3"/>
        <v>9204477.8</v>
      </c>
      <c r="CA27" s="161">
        <v>5500000</v>
      </c>
      <c r="CB27" s="160"/>
      <c r="CC27" s="160"/>
      <c r="CD27" s="160"/>
      <c r="CE27" s="160"/>
      <c r="CF27" s="160"/>
      <c r="CG27" s="160"/>
      <c r="CH27" s="160"/>
      <c r="CI27" s="160"/>
      <c r="CJ27" s="160"/>
      <c r="CK27" s="160"/>
      <c r="CL27" s="160"/>
      <c r="CM27" s="160"/>
      <c r="CN27" s="160"/>
      <c r="CO27" s="161">
        <v>5500000</v>
      </c>
      <c r="CP27" s="160"/>
      <c r="CQ27" s="160"/>
      <c r="CR27" s="160"/>
      <c r="CS27" s="160"/>
      <c r="CT27" s="160"/>
      <c r="CU27" s="160"/>
      <c r="CV27" s="160"/>
      <c r="CW27" s="160"/>
      <c r="CX27" s="160"/>
      <c r="CY27" s="160"/>
      <c r="CZ27" s="160"/>
      <c r="DA27" s="160"/>
      <c r="DB27" s="160"/>
      <c r="DC27" s="160"/>
      <c r="DD27" s="160"/>
      <c r="DE27" s="160"/>
      <c r="DF27" s="160"/>
      <c r="DG27" s="160"/>
      <c r="DH27" s="160"/>
      <c r="DI27" s="160"/>
      <c r="DJ27" s="160"/>
      <c r="DK27" s="164" t="s">
        <v>863</v>
      </c>
      <c r="DL27" s="164" t="s">
        <v>863</v>
      </c>
      <c r="DM27" s="175"/>
      <c r="DN27" s="175"/>
      <c r="DO27" s="175"/>
    </row>
    <row r="28" spans="1:119" ht="75">
      <c r="A28" s="421"/>
      <c r="B28" s="422"/>
      <c r="C28" s="165"/>
      <c r="D28" s="165"/>
      <c r="E28" s="165"/>
      <c r="F28" s="165"/>
      <c r="G28" s="165"/>
      <c r="H28" s="165"/>
      <c r="I28" s="165"/>
      <c r="J28" s="165"/>
      <c r="K28" s="165"/>
      <c r="L28" s="165"/>
      <c r="M28" s="165"/>
      <c r="N28" s="165"/>
      <c r="O28" s="165"/>
      <c r="P28" s="165"/>
      <c r="Q28" s="165"/>
      <c r="R28" s="165"/>
      <c r="S28" s="165"/>
      <c r="T28" s="165"/>
      <c r="U28" s="165"/>
      <c r="V28" s="417"/>
      <c r="W28" s="158" t="s">
        <v>894</v>
      </c>
      <c r="X28" s="169" t="s">
        <v>895</v>
      </c>
      <c r="Y28" s="165"/>
      <c r="Z28" s="165"/>
      <c r="AA28" s="170">
        <v>1</v>
      </c>
      <c r="AB28" s="165"/>
      <c r="AC28" s="165"/>
      <c r="AD28" s="165"/>
      <c r="AE28" s="160"/>
      <c r="AF28" s="160"/>
      <c r="AG28" s="160"/>
      <c r="AH28" s="171">
        <v>0.125</v>
      </c>
      <c r="AI28" s="171">
        <v>0.125</v>
      </c>
      <c r="AJ28" s="171">
        <v>0.125</v>
      </c>
      <c r="AK28" s="171">
        <v>0.125</v>
      </c>
      <c r="AL28" s="171">
        <v>0.125</v>
      </c>
      <c r="AM28" s="171">
        <v>0.125</v>
      </c>
      <c r="AN28" s="149">
        <v>0.25</v>
      </c>
      <c r="AO28" s="150"/>
      <c r="AP28" s="150"/>
      <c r="AQ28" s="150"/>
      <c r="AR28" s="150"/>
      <c r="AS28" s="150"/>
      <c r="AT28" s="149"/>
      <c r="AU28" s="150"/>
      <c r="AV28" s="150"/>
      <c r="AW28" s="150"/>
      <c r="AX28" s="150"/>
      <c r="AY28" s="160"/>
      <c r="AZ28" s="160"/>
      <c r="BA28" s="160"/>
      <c r="BB28" s="160"/>
      <c r="BC28" s="160"/>
      <c r="BD28" s="160"/>
      <c r="BE28" s="160"/>
      <c r="BF28" s="160"/>
      <c r="BG28" s="160"/>
      <c r="BH28" s="160"/>
      <c r="BI28" s="161">
        <v>5500000</v>
      </c>
      <c r="BJ28" s="161">
        <v>5500000</v>
      </c>
      <c r="BK28" s="168">
        <v>1542077.8</v>
      </c>
      <c r="BL28" s="168">
        <v>1542077.8</v>
      </c>
      <c r="BM28" s="161"/>
      <c r="BN28" s="161"/>
      <c r="BO28" s="161"/>
      <c r="BP28" s="161"/>
      <c r="BQ28" s="161">
        <v>2162400</v>
      </c>
      <c r="BR28" s="161">
        <v>2162400</v>
      </c>
      <c r="BS28" s="161"/>
      <c r="BT28" s="161"/>
      <c r="BU28" s="161"/>
      <c r="BV28" s="161"/>
      <c r="BW28" s="161"/>
      <c r="BX28" s="161"/>
      <c r="BY28" s="168">
        <f t="shared" si="3"/>
        <v>9204477.8</v>
      </c>
      <c r="BZ28" s="168">
        <f t="shared" si="3"/>
        <v>9204477.8</v>
      </c>
      <c r="CA28" s="161">
        <v>5500000</v>
      </c>
      <c r="CB28" s="160"/>
      <c r="CC28" s="160"/>
      <c r="CD28" s="160"/>
      <c r="CE28" s="160"/>
      <c r="CF28" s="160"/>
      <c r="CG28" s="160"/>
      <c r="CH28" s="160"/>
      <c r="CI28" s="160"/>
      <c r="CJ28" s="160"/>
      <c r="CK28" s="160"/>
      <c r="CL28" s="160"/>
      <c r="CM28" s="160"/>
      <c r="CN28" s="160"/>
      <c r="CO28" s="161">
        <v>5500000</v>
      </c>
      <c r="CP28" s="160"/>
      <c r="CQ28" s="160"/>
      <c r="CR28" s="160"/>
      <c r="CS28" s="160"/>
      <c r="CT28" s="160"/>
      <c r="CU28" s="160"/>
      <c r="CV28" s="160"/>
      <c r="CW28" s="160"/>
      <c r="CX28" s="160"/>
      <c r="CY28" s="160"/>
      <c r="CZ28" s="160"/>
      <c r="DA28" s="160"/>
      <c r="DB28" s="160"/>
      <c r="DC28" s="160"/>
      <c r="DD28" s="160"/>
      <c r="DE28" s="160"/>
      <c r="DF28" s="160"/>
      <c r="DG28" s="160"/>
      <c r="DH28" s="160"/>
      <c r="DI28" s="160"/>
      <c r="DJ28" s="160"/>
      <c r="DK28" s="164" t="s">
        <v>863</v>
      </c>
      <c r="DL28" s="164" t="s">
        <v>863</v>
      </c>
      <c r="DM28" s="175"/>
      <c r="DN28" s="175"/>
      <c r="DO28" s="175"/>
    </row>
    <row r="29" spans="1:30" s="175" customFormat="1" ht="15">
      <c r="A29" s="176"/>
      <c r="B29" s="176"/>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row>
    <row r="30" spans="1:30" s="175" customFormat="1" ht="15">
      <c r="A30" s="176"/>
      <c r="B30" s="176"/>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row>
    <row r="31" spans="1:30" s="175" customFormat="1" ht="15">
      <c r="A31" s="176"/>
      <c r="B31" s="176"/>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row>
    <row r="32" spans="1:30" s="175" customFormat="1" ht="15">
      <c r="A32" s="176"/>
      <c r="B32" s="176"/>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row>
    <row r="33" spans="1:30" s="175" customFormat="1" ht="15">
      <c r="A33" s="176"/>
      <c r="B33" s="176"/>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row>
    <row r="34" spans="1:30" s="175" customFormat="1" ht="15">
      <c r="A34" s="176"/>
      <c r="B34" s="176"/>
      <c r="C34" s="176"/>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row>
    <row r="35" spans="1:30" s="175" customFormat="1" ht="15">
      <c r="A35" s="176"/>
      <c r="B35" s="176"/>
      <c r="C35" s="176"/>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row>
    <row r="36" spans="1:30" s="175" customFormat="1" ht="15">
      <c r="A36" s="176"/>
      <c r="B36" s="176"/>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row>
    <row r="37" spans="1:30" s="175" customFormat="1" ht="15">
      <c r="A37" s="176"/>
      <c r="B37" s="176"/>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row>
    <row r="38" spans="1:30" s="175" customFormat="1" ht="15">
      <c r="A38" s="176"/>
      <c r="B38" s="176"/>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row>
    <row r="39" spans="1:30" s="175" customFormat="1" ht="15">
      <c r="A39" s="176"/>
      <c r="B39" s="176"/>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row>
    <row r="40" spans="1:30" s="175" customFormat="1" ht="15">
      <c r="A40" s="176"/>
      <c r="B40" s="176"/>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row>
    <row r="41" spans="1:30" s="175" customFormat="1" ht="15">
      <c r="A41" s="176"/>
      <c r="B41" s="176"/>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row>
    <row r="42" spans="1:30" s="175" customFormat="1" ht="15">
      <c r="A42" s="176"/>
      <c r="B42" s="176"/>
      <c r="C42" s="176"/>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row>
    <row r="43" spans="1:30" s="175" customFormat="1" ht="15">
      <c r="A43" s="176"/>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row>
    <row r="44" spans="1:30" s="175" customFormat="1" ht="15">
      <c r="A44" s="176"/>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row>
    <row r="45" spans="1:30" s="175" customFormat="1" ht="15">
      <c r="A45" s="176"/>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row>
    <row r="46" spans="1:30" s="175" customFormat="1" ht="15">
      <c r="A46" s="176"/>
      <c r="B46" s="176"/>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row>
    <row r="47" spans="1:30" s="175" customFormat="1" ht="15">
      <c r="A47" s="176"/>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row>
    <row r="48" spans="1:30" s="175" customFormat="1" ht="15">
      <c r="A48" s="176"/>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row>
    <row r="49" spans="1:30" s="175" customFormat="1" ht="15">
      <c r="A49" s="176"/>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row>
    <row r="50" spans="1:30" s="175" customFormat="1" ht="15">
      <c r="A50" s="176"/>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row>
    <row r="51" spans="1:30" s="175" customFormat="1" ht="15">
      <c r="A51" s="176"/>
      <c r="B51" s="176"/>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row>
    <row r="52" spans="1:30" s="175" customFormat="1" ht="15">
      <c r="A52" s="176"/>
      <c r="B52" s="176"/>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row>
    <row r="53" spans="1:30" s="175" customFormat="1" ht="15">
      <c r="A53" s="176"/>
      <c r="B53" s="176"/>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row>
    <row r="54" spans="1:30" s="175" customFormat="1" ht="15">
      <c r="A54" s="176"/>
      <c r="B54" s="176"/>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row>
    <row r="55" spans="1:30" s="175" customFormat="1" ht="15">
      <c r="A55" s="176"/>
      <c r="B55" s="176"/>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row>
    <row r="56" spans="1:30" s="175" customFormat="1" ht="15">
      <c r="A56" s="176"/>
      <c r="B56" s="176"/>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row>
    <row r="57" spans="1:30" s="175" customFormat="1" ht="15">
      <c r="A57" s="176"/>
      <c r="B57" s="176"/>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row>
    <row r="58" spans="1:30" s="175" customFormat="1" ht="15">
      <c r="A58" s="176"/>
      <c r="B58" s="176"/>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row>
    <row r="59" spans="1:30" s="175" customFormat="1" ht="15">
      <c r="A59" s="176"/>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row>
    <row r="60" spans="1:30" s="175" customFormat="1" ht="15">
      <c r="A60" s="176"/>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row>
    <row r="61" spans="1:30" s="175" customFormat="1" ht="15">
      <c r="A61" s="176"/>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row>
    <row r="62" spans="1:30" s="175" customFormat="1" ht="15">
      <c r="A62" s="176"/>
      <c r="B62" s="176"/>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row>
    <row r="63" spans="1:30" s="175" customFormat="1" ht="15">
      <c r="A63" s="176"/>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row>
    <row r="64" spans="1:30" s="175" customFormat="1" ht="15">
      <c r="A64" s="176"/>
      <c r="B64" s="176"/>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row>
    <row r="65" spans="1:30" s="175" customFormat="1" ht="15">
      <c r="A65" s="176"/>
      <c r="B65" s="176"/>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row>
    <row r="66" spans="1:30" s="175" customFormat="1" ht="15">
      <c r="A66" s="176"/>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row>
    <row r="67" spans="1:30" s="175" customFormat="1" ht="15">
      <c r="A67" s="176"/>
      <c r="B67" s="176"/>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row>
    <row r="68" spans="1:30" s="175" customFormat="1" ht="15">
      <c r="A68" s="176"/>
      <c r="B68" s="176"/>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row>
    <row r="69" spans="1:30" s="175" customFormat="1" ht="15">
      <c r="A69" s="176"/>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row>
    <row r="70" spans="1:30" s="175" customFormat="1" ht="15">
      <c r="A70" s="176"/>
      <c r="B70" s="176"/>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row>
    <row r="71" spans="1:30" s="175" customFormat="1" ht="15">
      <c r="A71" s="176"/>
      <c r="B71" s="176"/>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row>
    <row r="72" spans="1:30" s="175" customFormat="1" ht="15">
      <c r="A72" s="176"/>
      <c r="B72" s="176"/>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row>
    <row r="73" spans="1:30" s="175" customFormat="1" ht="15">
      <c r="A73" s="176"/>
      <c r="B73" s="176"/>
      <c r="C73" s="176"/>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row>
    <row r="74" spans="1:30" s="175" customFormat="1" ht="15">
      <c r="A74" s="176"/>
      <c r="B74" s="176"/>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row>
    <row r="75" spans="1:30" s="175" customFormat="1" ht="15">
      <c r="A75" s="176"/>
      <c r="B75" s="176"/>
      <c r="C75" s="176"/>
      <c r="D75" s="176"/>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row>
    <row r="76" spans="1:30" s="175" customFormat="1" ht="15">
      <c r="A76" s="176"/>
      <c r="B76" s="176"/>
      <c r="C76" s="176"/>
      <c r="D76" s="176"/>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row>
    <row r="77" spans="1:30" s="175" customFormat="1" ht="15">
      <c r="A77" s="176"/>
      <c r="B77" s="176"/>
      <c r="C77" s="176"/>
      <c r="D77" s="176"/>
      <c r="E77" s="176"/>
      <c r="F77" s="176"/>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176"/>
    </row>
    <row r="78" spans="1:30" s="175" customFormat="1" ht="15">
      <c r="A78" s="176"/>
      <c r="B78" s="176"/>
      <c r="C78" s="176"/>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row>
    <row r="79" spans="1:30" s="175" customFormat="1" ht="15">
      <c r="A79" s="176"/>
      <c r="B79" s="176"/>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row>
    <row r="80" spans="1:30" s="175" customFormat="1" ht="15">
      <c r="A80" s="176"/>
      <c r="B80" s="176"/>
      <c r="C80" s="176"/>
      <c r="D80" s="176"/>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row>
    <row r="81" spans="1:30" s="175" customFormat="1" ht="15">
      <c r="A81" s="176"/>
      <c r="B81" s="176"/>
      <c r="C81" s="176"/>
      <c r="D81" s="176"/>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row>
    <row r="82" spans="1:30" s="175" customFormat="1" ht="15">
      <c r="A82" s="176"/>
      <c r="B82" s="176"/>
      <c r="C82" s="176"/>
      <c r="D82" s="176"/>
      <c r="E82" s="176"/>
      <c r="F82" s="176"/>
      <c r="G82" s="176"/>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row>
    <row r="83" spans="1:30" s="175" customFormat="1" ht="15">
      <c r="A83" s="176"/>
      <c r="B83" s="176"/>
      <c r="C83" s="176"/>
      <c r="D83" s="176"/>
      <c r="E83" s="176"/>
      <c r="F83" s="176"/>
      <c r="G83" s="176"/>
      <c r="H83" s="176"/>
      <c r="I83" s="176"/>
      <c r="J83" s="176"/>
      <c r="K83" s="176"/>
      <c r="L83" s="176"/>
      <c r="M83" s="176"/>
      <c r="N83" s="176"/>
      <c r="O83" s="176"/>
      <c r="P83" s="176"/>
      <c r="Q83" s="176"/>
      <c r="R83" s="176"/>
      <c r="S83" s="176"/>
      <c r="T83" s="176"/>
      <c r="U83" s="176"/>
      <c r="V83" s="176"/>
      <c r="W83" s="176"/>
      <c r="X83" s="176"/>
      <c r="Y83" s="176"/>
      <c r="Z83" s="176"/>
      <c r="AA83" s="176"/>
      <c r="AB83" s="176"/>
      <c r="AC83" s="176"/>
      <c r="AD83" s="176"/>
    </row>
    <row r="84" spans="1:30" s="175" customFormat="1" ht="15">
      <c r="A84" s="176"/>
      <c r="B84" s="176"/>
      <c r="C84" s="176"/>
      <c r="D84" s="176"/>
      <c r="E84" s="176"/>
      <c r="F84" s="176"/>
      <c r="G84" s="176"/>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row>
    <row r="85" spans="1:30" s="175" customFormat="1" ht="15">
      <c r="A85" s="176"/>
      <c r="B85" s="176"/>
      <c r="C85" s="176"/>
      <c r="D85" s="176"/>
      <c r="E85" s="176"/>
      <c r="F85" s="176"/>
      <c r="G85" s="176"/>
      <c r="H85" s="176"/>
      <c r="I85" s="176"/>
      <c r="J85" s="176"/>
      <c r="K85" s="176"/>
      <c r="L85" s="176"/>
      <c r="M85" s="176"/>
      <c r="N85" s="176"/>
      <c r="O85" s="176"/>
      <c r="P85" s="176"/>
      <c r="Q85" s="176"/>
      <c r="R85" s="176"/>
      <c r="S85" s="176"/>
      <c r="T85" s="176"/>
      <c r="U85" s="176"/>
      <c r="V85" s="176"/>
      <c r="W85" s="176"/>
      <c r="X85" s="176"/>
      <c r="Y85" s="176"/>
      <c r="Z85" s="176"/>
      <c r="AA85" s="176"/>
      <c r="AB85" s="176"/>
      <c r="AC85" s="176"/>
      <c r="AD85" s="176"/>
    </row>
    <row r="86" spans="1:30" s="175" customFormat="1" ht="15">
      <c r="A86" s="176"/>
      <c r="B86" s="176"/>
      <c r="C86" s="176"/>
      <c r="D86" s="176"/>
      <c r="E86" s="176"/>
      <c r="F86" s="176"/>
      <c r="G86" s="176"/>
      <c r="H86" s="176"/>
      <c r="I86" s="176"/>
      <c r="J86" s="176"/>
      <c r="K86" s="176"/>
      <c r="L86" s="176"/>
      <c r="M86" s="176"/>
      <c r="N86" s="176"/>
      <c r="O86" s="176"/>
      <c r="P86" s="176"/>
      <c r="Q86" s="176"/>
      <c r="R86" s="176"/>
      <c r="S86" s="176"/>
      <c r="T86" s="176"/>
      <c r="U86" s="176"/>
      <c r="V86" s="176"/>
      <c r="W86" s="176"/>
      <c r="X86" s="176"/>
      <c r="Y86" s="176"/>
      <c r="Z86" s="176"/>
      <c r="AA86" s="176"/>
      <c r="AB86" s="176"/>
      <c r="AC86" s="176"/>
      <c r="AD86" s="176"/>
    </row>
    <row r="87" spans="1:30" s="175" customFormat="1" ht="15">
      <c r="A87" s="176"/>
      <c r="B87" s="176"/>
      <c r="C87" s="176"/>
      <c r="D87" s="176"/>
      <c r="E87" s="176"/>
      <c r="F87" s="176"/>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row>
    <row r="88" spans="1:30" s="175" customFormat="1" ht="15">
      <c r="A88" s="176"/>
      <c r="B88" s="176"/>
      <c r="C88" s="176"/>
      <c r="D88" s="176"/>
      <c r="E88" s="176"/>
      <c r="F88" s="176"/>
      <c r="G88" s="176"/>
      <c r="H88" s="176"/>
      <c r="I88" s="176"/>
      <c r="J88" s="176"/>
      <c r="K88" s="176"/>
      <c r="L88" s="176"/>
      <c r="M88" s="176"/>
      <c r="N88" s="176"/>
      <c r="O88" s="176"/>
      <c r="P88" s="176"/>
      <c r="Q88" s="176"/>
      <c r="R88" s="176"/>
      <c r="S88" s="176"/>
      <c r="T88" s="176"/>
      <c r="U88" s="176"/>
      <c r="V88" s="176"/>
      <c r="W88" s="176"/>
      <c r="X88" s="176"/>
      <c r="Y88" s="176"/>
      <c r="Z88" s="176"/>
      <c r="AA88" s="176"/>
      <c r="AB88" s="176"/>
      <c r="AC88" s="176"/>
      <c r="AD88" s="176"/>
    </row>
    <row r="89" spans="1:30" s="175" customFormat="1" ht="15">
      <c r="A89" s="176"/>
      <c r="B89" s="176"/>
      <c r="C89" s="176"/>
      <c r="D89" s="176"/>
      <c r="E89" s="176"/>
      <c r="F89" s="176"/>
      <c r="G89" s="176"/>
      <c r="H89" s="176"/>
      <c r="I89" s="176"/>
      <c r="J89" s="176"/>
      <c r="K89" s="176"/>
      <c r="L89" s="176"/>
      <c r="M89" s="176"/>
      <c r="N89" s="176"/>
      <c r="O89" s="176"/>
      <c r="P89" s="176"/>
      <c r="Q89" s="176"/>
      <c r="R89" s="176"/>
      <c r="S89" s="176"/>
      <c r="T89" s="176"/>
      <c r="U89" s="176"/>
      <c r="V89" s="176"/>
      <c r="W89" s="176"/>
      <c r="X89" s="176"/>
      <c r="Y89" s="176"/>
      <c r="Z89" s="176"/>
      <c r="AA89" s="176"/>
      <c r="AB89" s="176"/>
      <c r="AC89" s="176"/>
      <c r="AD89" s="176"/>
    </row>
    <row r="90" spans="1:30" s="175" customFormat="1" ht="15">
      <c r="A90" s="176"/>
      <c r="B90" s="176"/>
      <c r="C90" s="176"/>
      <c r="D90" s="176"/>
      <c r="E90" s="176"/>
      <c r="F90" s="176"/>
      <c r="G90" s="176"/>
      <c r="H90" s="176"/>
      <c r="I90" s="176"/>
      <c r="J90" s="176"/>
      <c r="K90" s="176"/>
      <c r="L90" s="176"/>
      <c r="M90" s="176"/>
      <c r="N90" s="176"/>
      <c r="O90" s="176"/>
      <c r="P90" s="176"/>
      <c r="Q90" s="176"/>
      <c r="R90" s="176"/>
      <c r="S90" s="176"/>
      <c r="T90" s="176"/>
      <c r="U90" s="176"/>
      <c r="V90" s="176"/>
      <c r="W90" s="176"/>
      <c r="X90" s="176"/>
      <c r="Y90" s="176"/>
      <c r="Z90" s="176"/>
      <c r="AA90" s="176"/>
      <c r="AB90" s="176"/>
      <c r="AC90" s="176"/>
      <c r="AD90" s="176"/>
    </row>
    <row r="91" spans="1:30" s="175" customFormat="1" ht="15">
      <c r="A91" s="176"/>
      <c r="B91" s="176"/>
      <c r="C91" s="176"/>
      <c r="D91" s="176"/>
      <c r="E91" s="176"/>
      <c r="F91" s="176"/>
      <c r="G91" s="176"/>
      <c r="H91" s="176"/>
      <c r="I91" s="176"/>
      <c r="J91" s="176"/>
      <c r="K91" s="176"/>
      <c r="L91" s="176"/>
      <c r="M91" s="176"/>
      <c r="N91" s="176"/>
      <c r="O91" s="176"/>
      <c r="P91" s="176"/>
      <c r="Q91" s="176"/>
      <c r="R91" s="176"/>
      <c r="S91" s="176"/>
      <c r="T91" s="176"/>
      <c r="U91" s="176"/>
      <c r="V91" s="176"/>
      <c r="W91" s="176"/>
      <c r="X91" s="176"/>
      <c r="Y91" s="176"/>
      <c r="Z91" s="176"/>
      <c r="AA91" s="176"/>
      <c r="AB91" s="176"/>
      <c r="AC91" s="176"/>
      <c r="AD91" s="176"/>
    </row>
    <row r="92" spans="1:30" s="175" customFormat="1" ht="15">
      <c r="A92" s="176"/>
      <c r="B92" s="176"/>
      <c r="C92" s="176"/>
      <c r="D92" s="176"/>
      <c r="E92" s="176"/>
      <c r="F92" s="176"/>
      <c r="G92" s="176"/>
      <c r="H92" s="176"/>
      <c r="I92" s="176"/>
      <c r="J92" s="176"/>
      <c r="K92" s="176"/>
      <c r="L92" s="176"/>
      <c r="M92" s="176"/>
      <c r="N92" s="176"/>
      <c r="O92" s="176"/>
      <c r="P92" s="176"/>
      <c r="Q92" s="176"/>
      <c r="R92" s="176"/>
      <c r="S92" s="176"/>
      <c r="T92" s="176"/>
      <c r="U92" s="176"/>
      <c r="V92" s="176"/>
      <c r="W92" s="176"/>
      <c r="X92" s="176"/>
      <c r="Y92" s="176"/>
      <c r="Z92" s="176"/>
      <c r="AA92" s="176"/>
      <c r="AB92" s="176"/>
      <c r="AC92" s="176"/>
      <c r="AD92" s="176"/>
    </row>
    <row r="93" spans="1:30" s="175" customFormat="1" ht="15">
      <c r="A93" s="176"/>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row>
    <row r="94" spans="1:30" s="175" customFormat="1" ht="15">
      <c r="A94" s="176"/>
      <c r="B94" s="176"/>
      <c r="C94" s="176"/>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row>
    <row r="95" spans="1:30" s="175" customFormat="1" ht="15">
      <c r="A95" s="176"/>
      <c r="B95" s="176"/>
      <c r="C95" s="176"/>
      <c r="D95" s="176"/>
      <c r="E95" s="176"/>
      <c r="F95" s="176"/>
      <c r="G95" s="176"/>
      <c r="H95" s="176"/>
      <c r="I95" s="176"/>
      <c r="J95" s="176"/>
      <c r="K95" s="176"/>
      <c r="L95" s="176"/>
      <c r="M95" s="176"/>
      <c r="N95" s="176"/>
      <c r="O95" s="176"/>
      <c r="P95" s="176"/>
      <c r="Q95" s="176"/>
      <c r="R95" s="176"/>
      <c r="S95" s="176"/>
      <c r="T95" s="176"/>
      <c r="U95" s="176"/>
      <c r="V95" s="176"/>
      <c r="W95" s="176"/>
      <c r="X95" s="176"/>
      <c r="Y95" s="176"/>
      <c r="Z95" s="176"/>
      <c r="AA95" s="176"/>
      <c r="AB95" s="176"/>
      <c r="AC95" s="176"/>
      <c r="AD95" s="176"/>
    </row>
    <row r="96" spans="1:30" s="175" customFormat="1" ht="15">
      <c r="A96" s="176"/>
      <c r="B96" s="176"/>
      <c r="C96" s="176"/>
      <c r="D96" s="176"/>
      <c r="E96" s="176"/>
      <c r="F96" s="176"/>
      <c r="G96" s="176"/>
      <c r="H96" s="176"/>
      <c r="I96" s="176"/>
      <c r="J96" s="176"/>
      <c r="K96" s="176"/>
      <c r="L96" s="176"/>
      <c r="M96" s="176"/>
      <c r="N96" s="176"/>
      <c r="O96" s="176"/>
      <c r="P96" s="176"/>
      <c r="Q96" s="176"/>
      <c r="R96" s="176"/>
      <c r="S96" s="176"/>
      <c r="T96" s="176"/>
      <c r="U96" s="176"/>
      <c r="V96" s="176"/>
      <c r="W96" s="176"/>
      <c r="X96" s="176"/>
      <c r="Y96" s="176"/>
      <c r="Z96" s="176"/>
      <c r="AA96" s="176"/>
      <c r="AB96" s="176"/>
      <c r="AC96" s="176"/>
      <c r="AD96" s="176"/>
    </row>
    <row r="97" spans="1:30" s="175" customFormat="1" ht="15">
      <c r="A97" s="176"/>
      <c r="B97" s="176"/>
      <c r="C97" s="176"/>
      <c r="D97" s="176"/>
      <c r="E97" s="176"/>
      <c r="F97" s="176"/>
      <c r="G97" s="176"/>
      <c r="H97" s="176"/>
      <c r="I97" s="176"/>
      <c r="J97" s="176"/>
      <c r="K97" s="176"/>
      <c r="L97" s="176"/>
      <c r="M97" s="176"/>
      <c r="N97" s="176"/>
      <c r="O97" s="176"/>
      <c r="P97" s="176"/>
      <c r="Q97" s="176"/>
      <c r="R97" s="176"/>
      <c r="S97" s="176"/>
      <c r="T97" s="176"/>
      <c r="U97" s="176"/>
      <c r="V97" s="176"/>
      <c r="W97" s="176"/>
      <c r="X97" s="176"/>
      <c r="Y97" s="176"/>
      <c r="Z97" s="176"/>
      <c r="AA97" s="176"/>
      <c r="AB97" s="176"/>
      <c r="AC97" s="176"/>
      <c r="AD97" s="176"/>
    </row>
    <row r="98" spans="1:30" s="175" customFormat="1" ht="15">
      <c r="A98" s="176"/>
      <c r="B98" s="176"/>
      <c r="C98" s="176"/>
      <c r="D98" s="176"/>
      <c r="E98" s="176"/>
      <c r="F98" s="176"/>
      <c r="G98" s="176"/>
      <c r="H98" s="176"/>
      <c r="I98" s="176"/>
      <c r="J98" s="176"/>
      <c r="K98" s="176"/>
      <c r="L98" s="176"/>
      <c r="M98" s="176"/>
      <c r="N98" s="176"/>
      <c r="O98" s="176"/>
      <c r="P98" s="176"/>
      <c r="Q98" s="176"/>
      <c r="R98" s="176"/>
      <c r="S98" s="176"/>
      <c r="T98" s="176"/>
      <c r="U98" s="176"/>
      <c r="V98" s="176"/>
      <c r="W98" s="176"/>
      <c r="X98" s="176"/>
      <c r="Y98" s="176"/>
      <c r="Z98" s="176"/>
      <c r="AA98" s="176"/>
      <c r="AB98" s="176"/>
      <c r="AC98" s="176"/>
      <c r="AD98" s="176"/>
    </row>
    <row r="99" spans="1:30" s="175" customFormat="1" ht="15">
      <c r="A99" s="176"/>
      <c r="B99" s="176"/>
      <c r="C99" s="176"/>
      <c r="D99" s="176"/>
      <c r="E99" s="176"/>
      <c r="F99" s="176"/>
      <c r="G99" s="176"/>
      <c r="H99" s="176"/>
      <c r="I99" s="176"/>
      <c r="J99" s="176"/>
      <c r="K99" s="176"/>
      <c r="L99" s="176"/>
      <c r="M99" s="176"/>
      <c r="N99" s="176"/>
      <c r="O99" s="176"/>
      <c r="P99" s="176"/>
      <c r="Q99" s="176"/>
      <c r="R99" s="176"/>
      <c r="S99" s="176"/>
      <c r="T99" s="176"/>
      <c r="U99" s="176"/>
      <c r="V99" s="176"/>
      <c r="W99" s="176"/>
      <c r="X99" s="176"/>
      <c r="Y99" s="176"/>
      <c r="Z99" s="176"/>
      <c r="AA99" s="176"/>
      <c r="AB99" s="176"/>
      <c r="AC99" s="176"/>
      <c r="AD99" s="176"/>
    </row>
    <row r="100" spans="1:30" s="175" customFormat="1" ht="15">
      <c r="A100" s="176"/>
      <c r="B100" s="176"/>
      <c r="C100" s="176"/>
      <c r="D100" s="176"/>
      <c r="E100" s="176"/>
      <c r="F100" s="176"/>
      <c r="G100" s="176"/>
      <c r="H100" s="176"/>
      <c r="I100" s="176"/>
      <c r="J100" s="176"/>
      <c r="K100" s="176"/>
      <c r="L100" s="176"/>
      <c r="M100" s="176"/>
      <c r="N100" s="176"/>
      <c r="O100" s="176"/>
      <c r="P100" s="176"/>
      <c r="Q100" s="176"/>
      <c r="R100" s="176"/>
      <c r="S100" s="176"/>
      <c r="T100" s="176"/>
      <c r="U100" s="176"/>
      <c r="V100" s="176"/>
      <c r="W100" s="176"/>
      <c r="X100" s="176"/>
      <c r="Y100" s="176"/>
      <c r="Z100" s="176"/>
      <c r="AA100" s="176"/>
      <c r="AB100" s="176"/>
      <c r="AC100" s="176"/>
      <c r="AD100" s="176"/>
    </row>
    <row r="101" spans="1:30" s="175" customFormat="1" ht="15">
      <c r="A101" s="176"/>
      <c r="B101" s="176"/>
      <c r="C101" s="176"/>
      <c r="D101" s="176"/>
      <c r="E101" s="176"/>
      <c r="F101" s="176"/>
      <c r="G101" s="176"/>
      <c r="H101" s="176"/>
      <c r="I101" s="176"/>
      <c r="J101" s="176"/>
      <c r="K101" s="176"/>
      <c r="L101" s="176"/>
      <c r="M101" s="176"/>
      <c r="N101" s="176"/>
      <c r="O101" s="176"/>
      <c r="P101" s="176"/>
      <c r="Q101" s="176"/>
      <c r="R101" s="176"/>
      <c r="S101" s="176"/>
      <c r="T101" s="176"/>
      <c r="U101" s="176"/>
      <c r="V101" s="176"/>
      <c r="W101" s="176"/>
      <c r="X101" s="176"/>
      <c r="Y101" s="176"/>
      <c r="Z101" s="176"/>
      <c r="AA101" s="176"/>
      <c r="AB101" s="176"/>
      <c r="AC101" s="176"/>
      <c r="AD101" s="176"/>
    </row>
    <row r="102" spans="1:30" s="175" customFormat="1" ht="15">
      <c r="A102" s="176"/>
      <c r="B102" s="176"/>
      <c r="C102" s="176"/>
      <c r="D102" s="176"/>
      <c r="E102" s="176"/>
      <c r="F102" s="176"/>
      <c r="G102" s="176"/>
      <c r="H102" s="176"/>
      <c r="I102" s="176"/>
      <c r="J102" s="176"/>
      <c r="K102" s="176"/>
      <c r="L102" s="176"/>
      <c r="M102" s="176"/>
      <c r="N102" s="176"/>
      <c r="O102" s="176"/>
      <c r="P102" s="176"/>
      <c r="Q102" s="176"/>
      <c r="R102" s="176"/>
      <c r="S102" s="176"/>
      <c r="T102" s="176"/>
      <c r="U102" s="176"/>
      <c r="V102" s="176"/>
      <c r="W102" s="176"/>
      <c r="X102" s="176"/>
      <c r="Y102" s="176"/>
      <c r="Z102" s="176"/>
      <c r="AA102" s="176"/>
      <c r="AB102" s="176"/>
      <c r="AC102" s="176"/>
      <c r="AD102" s="176"/>
    </row>
    <row r="103" spans="1:30" s="175" customFormat="1" ht="15">
      <c r="A103" s="176"/>
      <c r="B103" s="176"/>
      <c r="C103" s="176"/>
      <c r="D103" s="176"/>
      <c r="E103" s="176"/>
      <c r="F103" s="176"/>
      <c r="G103" s="176"/>
      <c r="H103" s="176"/>
      <c r="I103" s="176"/>
      <c r="J103" s="176"/>
      <c r="K103" s="176"/>
      <c r="L103" s="176"/>
      <c r="M103" s="176"/>
      <c r="N103" s="176"/>
      <c r="O103" s="176"/>
      <c r="P103" s="176"/>
      <c r="Q103" s="176"/>
      <c r="R103" s="176"/>
      <c r="S103" s="176"/>
      <c r="T103" s="176"/>
      <c r="U103" s="176"/>
      <c r="V103" s="176"/>
      <c r="W103" s="176"/>
      <c r="X103" s="176"/>
      <c r="Y103" s="176"/>
      <c r="Z103" s="176"/>
      <c r="AA103" s="176"/>
      <c r="AB103" s="176"/>
      <c r="AC103" s="176"/>
      <c r="AD103" s="176"/>
    </row>
    <row r="104" spans="1:30" s="175" customFormat="1" ht="15">
      <c r="A104" s="176"/>
      <c r="B104" s="176"/>
      <c r="C104" s="176"/>
      <c r="D104" s="176"/>
      <c r="E104" s="176"/>
      <c r="F104" s="176"/>
      <c r="G104" s="176"/>
      <c r="H104" s="176"/>
      <c r="I104" s="176"/>
      <c r="J104" s="176"/>
      <c r="K104" s="176"/>
      <c r="L104" s="176"/>
      <c r="M104" s="176"/>
      <c r="N104" s="176"/>
      <c r="O104" s="176"/>
      <c r="P104" s="176"/>
      <c r="Q104" s="176"/>
      <c r="R104" s="176"/>
      <c r="S104" s="176"/>
      <c r="T104" s="176"/>
      <c r="U104" s="176"/>
      <c r="V104" s="176"/>
      <c r="W104" s="176"/>
      <c r="X104" s="176"/>
      <c r="Y104" s="176"/>
      <c r="Z104" s="176"/>
      <c r="AA104" s="176"/>
      <c r="AB104" s="176"/>
      <c r="AC104" s="176"/>
      <c r="AD104" s="176"/>
    </row>
    <row r="105" spans="1:30" s="175" customFormat="1" ht="15">
      <c r="A105" s="176"/>
      <c r="B105" s="176"/>
      <c r="C105" s="176"/>
      <c r="D105" s="176"/>
      <c r="E105" s="176"/>
      <c r="F105" s="176"/>
      <c r="G105" s="176"/>
      <c r="H105" s="176"/>
      <c r="I105" s="176"/>
      <c r="J105" s="176"/>
      <c r="K105" s="176"/>
      <c r="L105" s="176"/>
      <c r="M105" s="176"/>
      <c r="N105" s="176"/>
      <c r="O105" s="176"/>
      <c r="P105" s="176"/>
      <c r="Q105" s="176"/>
      <c r="R105" s="176"/>
      <c r="S105" s="176"/>
      <c r="T105" s="176"/>
      <c r="U105" s="176"/>
      <c r="V105" s="176"/>
      <c r="W105" s="176"/>
      <c r="X105" s="176"/>
      <c r="Y105" s="176"/>
      <c r="Z105" s="176"/>
      <c r="AA105" s="176"/>
      <c r="AB105" s="176"/>
      <c r="AC105" s="176"/>
      <c r="AD105" s="176"/>
    </row>
    <row r="106" spans="1:30" s="175" customFormat="1" ht="15">
      <c r="A106" s="176"/>
      <c r="B106" s="176"/>
      <c r="C106" s="176"/>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row>
    <row r="107" spans="1:30" s="175" customFormat="1" ht="15">
      <c r="A107" s="176"/>
      <c r="B107" s="176"/>
      <c r="C107" s="176"/>
      <c r="D107" s="176"/>
      <c r="E107" s="176"/>
      <c r="F107" s="176"/>
      <c r="G107" s="176"/>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row>
    <row r="108" spans="1:30" s="175" customFormat="1" ht="15">
      <c r="A108" s="176"/>
      <c r="B108" s="176"/>
      <c r="C108" s="176"/>
      <c r="D108" s="176"/>
      <c r="E108" s="176"/>
      <c r="F108" s="176"/>
      <c r="G108" s="176"/>
      <c r="H108" s="176"/>
      <c r="I108" s="176"/>
      <c r="J108" s="176"/>
      <c r="K108" s="176"/>
      <c r="L108" s="176"/>
      <c r="M108" s="176"/>
      <c r="N108" s="176"/>
      <c r="O108" s="176"/>
      <c r="P108" s="176"/>
      <c r="Q108" s="176"/>
      <c r="R108" s="176"/>
      <c r="S108" s="176"/>
      <c r="T108" s="176"/>
      <c r="U108" s="176"/>
      <c r="V108" s="176"/>
      <c r="W108" s="176"/>
      <c r="X108" s="176"/>
      <c r="Y108" s="176"/>
      <c r="Z108" s="176"/>
      <c r="AA108" s="176"/>
      <c r="AB108" s="176"/>
      <c r="AC108" s="176"/>
      <c r="AD108" s="176"/>
    </row>
    <row r="109" spans="1:30" s="175" customFormat="1" ht="15">
      <c r="A109" s="176"/>
      <c r="B109" s="176"/>
      <c r="C109" s="176"/>
      <c r="D109" s="176"/>
      <c r="E109" s="176"/>
      <c r="F109" s="176"/>
      <c r="G109" s="176"/>
      <c r="H109" s="176"/>
      <c r="I109" s="176"/>
      <c r="J109" s="176"/>
      <c r="K109" s="176"/>
      <c r="L109" s="176"/>
      <c r="M109" s="176"/>
      <c r="N109" s="176"/>
      <c r="O109" s="176"/>
      <c r="P109" s="176"/>
      <c r="Q109" s="176"/>
      <c r="R109" s="176"/>
      <c r="S109" s="176"/>
      <c r="T109" s="176"/>
      <c r="U109" s="176"/>
      <c r="V109" s="176"/>
      <c r="W109" s="176"/>
      <c r="X109" s="176"/>
      <c r="Y109" s="176"/>
      <c r="Z109" s="176"/>
      <c r="AA109" s="176"/>
      <c r="AB109" s="176"/>
      <c r="AC109" s="176"/>
      <c r="AD109" s="176"/>
    </row>
    <row r="110" spans="1:30" s="175" customFormat="1" ht="15">
      <c r="A110" s="176"/>
      <c r="B110" s="176"/>
      <c r="C110" s="176"/>
      <c r="D110" s="176"/>
      <c r="E110" s="176"/>
      <c r="F110" s="176"/>
      <c r="G110" s="176"/>
      <c r="H110" s="176"/>
      <c r="I110" s="176"/>
      <c r="J110" s="176"/>
      <c r="K110" s="176"/>
      <c r="L110" s="176"/>
      <c r="M110" s="176"/>
      <c r="N110" s="176"/>
      <c r="O110" s="176"/>
      <c r="P110" s="176"/>
      <c r="Q110" s="176"/>
      <c r="R110" s="176"/>
      <c r="S110" s="176"/>
      <c r="T110" s="176"/>
      <c r="U110" s="176"/>
      <c r="V110" s="176"/>
      <c r="W110" s="176"/>
      <c r="X110" s="176"/>
      <c r="Y110" s="176"/>
      <c r="Z110" s="176"/>
      <c r="AA110" s="176"/>
      <c r="AB110" s="176"/>
      <c r="AC110" s="176"/>
      <c r="AD110" s="176"/>
    </row>
    <row r="111" spans="1:30" s="175" customFormat="1" ht="15">
      <c r="A111" s="176"/>
      <c r="B111" s="176"/>
      <c r="C111" s="176"/>
      <c r="D111" s="176"/>
      <c r="E111" s="176"/>
      <c r="F111" s="176"/>
      <c r="G111" s="176"/>
      <c r="H111" s="176"/>
      <c r="I111" s="176"/>
      <c r="J111" s="176"/>
      <c r="K111" s="176"/>
      <c r="L111" s="176"/>
      <c r="M111" s="176"/>
      <c r="N111" s="176"/>
      <c r="O111" s="176"/>
      <c r="P111" s="176"/>
      <c r="Q111" s="176"/>
      <c r="R111" s="176"/>
      <c r="S111" s="176"/>
      <c r="T111" s="176"/>
      <c r="U111" s="176"/>
      <c r="V111" s="176"/>
      <c r="W111" s="176"/>
      <c r="X111" s="176"/>
      <c r="Y111" s="176"/>
      <c r="Z111" s="176"/>
      <c r="AA111" s="176"/>
      <c r="AB111" s="176"/>
      <c r="AC111" s="176"/>
      <c r="AD111" s="176"/>
    </row>
    <row r="112" spans="1:30" s="175" customFormat="1" ht="15">
      <c r="A112" s="176"/>
      <c r="B112" s="176"/>
      <c r="C112" s="176"/>
      <c r="D112" s="176"/>
      <c r="E112" s="176"/>
      <c r="F112" s="176"/>
      <c r="G112" s="176"/>
      <c r="H112" s="176"/>
      <c r="I112" s="176"/>
      <c r="J112" s="176"/>
      <c r="K112" s="176"/>
      <c r="L112" s="176"/>
      <c r="M112" s="176"/>
      <c r="N112" s="176"/>
      <c r="O112" s="176"/>
      <c r="P112" s="176"/>
      <c r="Q112" s="176"/>
      <c r="R112" s="176"/>
      <c r="S112" s="176"/>
      <c r="T112" s="176"/>
      <c r="U112" s="176"/>
      <c r="V112" s="176"/>
      <c r="W112" s="176"/>
      <c r="X112" s="176"/>
      <c r="Y112" s="176"/>
      <c r="Z112" s="176"/>
      <c r="AA112" s="176"/>
      <c r="AB112" s="176"/>
      <c r="AC112" s="176"/>
      <c r="AD112" s="176"/>
    </row>
    <row r="113" spans="1:30" s="175" customFormat="1" ht="15">
      <c r="A113" s="176"/>
      <c r="B113" s="176"/>
      <c r="C113" s="176"/>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row>
    <row r="114" spans="1:30" s="175" customFormat="1" ht="15">
      <c r="A114" s="176"/>
      <c r="B114" s="176"/>
      <c r="C114" s="176"/>
      <c r="D114" s="176"/>
      <c r="E114" s="176"/>
      <c r="F114" s="176"/>
      <c r="G114" s="176"/>
      <c r="H114" s="176"/>
      <c r="I114" s="176"/>
      <c r="J114" s="176"/>
      <c r="K114" s="176"/>
      <c r="L114" s="176"/>
      <c r="M114" s="176"/>
      <c r="N114" s="176"/>
      <c r="O114" s="176"/>
      <c r="P114" s="176"/>
      <c r="Q114" s="176"/>
      <c r="R114" s="176"/>
      <c r="S114" s="176"/>
      <c r="T114" s="176"/>
      <c r="U114" s="176"/>
      <c r="V114" s="176"/>
      <c r="W114" s="176"/>
      <c r="X114" s="176"/>
      <c r="Y114" s="176"/>
      <c r="Z114" s="176"/>
      <c r="AA114" s="176"/>
      <c r="AB114" s="176"/>
      <c r="AC114" s="176"/>
      <c r="AD114" s="176"/>
    </row>
    <row r="115" spans="1:30" s="175" customFormat="1" ht="15">
      <c r="A115" s="176"/>
      <c r="B115" s="176"/>
      <c r="C115" s="176"/>
      <c r="D115" s="176"/>
      <c r="E115" s="176"/>
      <c r="F115" s="176"/>
      <c r="G115" s="176"/>
      <c r="H115" s="176"/>
      <c r="I115" s="176"/>
      <c r="J115" s="176"/>
      <c r="K115" s="176"/>
      <c r="L115" s="176"/>
      <c r="M115" s="176"/>
      <c r="N115" s="176"/>
      <c r="O115" s="176"/>
      <c r="P115" s="176"/>
      <c r="Q115" s="176"/>
      <c r="R115" s="176"/>
      <c r="S115" s="176"/>
      <c r="T115" s="176"/>
      <c r="U115" s="176"/>
      <c r="V115" s="176"/>
      <c r="W115" s="176"/>
      <c r="X115" s="176"/>
      <c r="Y115" s="176"/>
      <c r="Z115" s="176"/>
      <c r="AA115" s="176"/>
      <c r="AB115" s="176"/>
      <c r="AC115" s="176"/>
      <c r="AD115" s="176"/>
    </row>
    <row r="116" spans="1:30" s="175" customFormat="1" ht="15">
      <c r="A116" s="176"/>
      <c r="B116" s="176"/>
      <c r="C116" s="176"/>
      <c r="D116" s="176"/>
      <c r="E116" s="176"/>
      <c r="F116" s="176"/>
      <c r="G116" s="176"/>
      <c r="H116" s="176"/>
      <c r="I116" s="176"/>
      <c r="J116" s="176"/>
      <c r="K116" s="176"/>
      <c r="L116" s="176"/>
      <c r="M116" s="176"/>
      <c r="N116" s="176"/>
      <c r="O116" s="176"/>
      <c r="P116" s="176"/>
      <c r="Q116" s="176"/>
      <c r="R116" s="176"/>
      <c r="S116" s="176"/>
      <c r="T116" s="176"/>
      <c r="U116" s="176"/>
      <c r="V116" s="176"/>
      <c r="W116" s="176"/>
      <c r="X116" s="176"/>
      <c r="Y116" s="176"/>
      <c r="Z116" s="176"/>
      <c r="AA116" s="176"/>
      <c r="AB116" s="176"/>
      <c r="AC116" s="176"/>
      <c r="AD116" s="176"/>
    </row>
    <row r="117" spans="1:30" s="175" customFormat="1" ht="15">
      <c r="A117" s="176"/>
      <c r="B117" s="176"/>
      <c r="C117" s="176"/>
      <c r="D117" s="176"/>
      <c r="E117" s="176"/>
      <c r="F117" s="176"/>
      <c r="G117" s="176"/>
      <c r="H117" s="176"/>
      <c r="I117" s="176"/>
      <c r="J117" s="176"/>
      <c r="K117" s="176"/>
      <c r="L117" s="176"/>
      <c r="M117" s="176"/>
      <c r="N117" s="176"/>
      <c r="O117" s="176"/>
      <c r="P117" s="176"/>
      <c r="Q117" s="176"/>
      <c r="R117" s="176"/>
      <c r="S117" s="176"/>
      <c r="T117" s="176"/>
      <c r="U117" s="176"/>
      <c r="V117" s="176"/>
      <c r="W117" s="176"/>
      <c r="X117" s="176"/>
      <c r="Y117" s="176"/>
      <c r="Z117" s="176"/>
      <c r="AA117" s="176"/>
      <c r="AB117" s="176"/>
      <c r="AC117" s="176"/>
      <c r="AD117" s="176"/>
    </row>
    <row r="118" spans="1:30" s="175" customFormat="1" ht="15">
      <c r="A118" s="176"/>
      <c r="B118" s="176"/>
      <c r="C118" s="176"/>
      <c r="D118" s="176"/>
      <c r="E118" s="176"/>
      <c r="F118" s="176"/>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row>
    <row r="119" spans="1:30" s="175" customFormat="1" ht="15">
      <c r="A119" s="176"/>
      <c r="B119" s="176"/>
      <c r="C119" s="176"/>
      <c r="D119" s="176"/>
      <c r="E119" s="176"/>
      <c r="F119" s="176"/>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row>
    <row r="120" spans="1:30" s="175" customFormat="1" ht="15">
      <c r="A120" s="176"/>
      <c r="B120" s="176"/>
      <c r="C120" s="176"/>
      <c r="D120" s="176"/>
      <c r="E120" s="176"/>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row>
    <row r="121" spans="1:30" s="175" customFormat="1" ht="15">
      <c r="A121" s="176"/>
      <c r="B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row>
    <row r="122" spans="1:30" s="175" customFormat="1" ht="15">
      <c r="A122" s="176"/>
      <c r="B122" s="176"/>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row>
    <row r="123" spans="1:30" s="175" customFormat="1" ht="15">
      <c r="A123" s="176"/>
      <c r="B123" s="176"/>
      <c r="C123" s="176"/>
      <c r="D123" s="176"/>
      <c r="E123" s="176"/>
      <c r="F123" s="176"/>
      <c r="G123" s="176"/>
      <c r="H123" s="176"/>
      <c r="I123" s="176"/>
      <c r="J123" s="176"/>
      <c r="K123" s="176"/>
      <c r="L123" s="176"/>
      <c r="M123" s="176"/>
      <c r="N123" s="176"/>
      <c r="O123" s="176"/>
      <c r="P123" s="176"/>
      <c r="Q123" s="176"/>
      <c r="R123" s="176"/>
      <c r="S123" s="176"/>
      <c r="T123" s="176"/>
      <c r="U123" s="176"/>
      <c r="V123" s="176"/>
      <c r="W123" s="176"/>
      <c r="X123" s="176"/>
      <c r="Y123" s="176"/>
      <c r="Z123" s="176"/>
      <c r="AA123" s="176"/>
      <c r="AB123" s="176"/>
      <c r="AC123" s="176"/>
      <c r="AD123" s="176"/>
    </row>
    <row r="124" spans="1:30" s="175" customFormat="1" ht="15">
      <c r="A124" s="176"/>
      <c r="B124" s="176"/>
      <c r="C124" s="176"/>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c r="AB124" s="176"/>
      <c r="AC124" s="176"/>
      <c r="AD124" s="176"/>
    </row>
    <row r="125" spans="1:30" s="175" customFormat="1" ht="15">
      <c r="A125" s="176"/>
      <c r="B125" s="176"/>
      <c r="C125" s="176"/>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row>
    <row r="126" spans="1:30" s="175" customFormat="1" ht="15">
      <c r="A126" s="176"/>
      <c r="B126" s="176"/>
      <c r="C126" s="176"/>
      <c r="D126" s="176"/>
      <c r="E126" s="176"/>
      <c r="F126" s="176"/>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row>
    <row r="127" spans="1:30" s="175" customFormat="1" ht="15">
      <c r="A127" s="176"/>
      <c r="B127" s="176"/>
      <c r="C127" s="176"/>
      <c r="D127" s="176"/>
      <c r="E127" s="176"/>
      <c r="F127" s="176"/>
      <c r="G127" s="176"/>
      <c r="H127" s="176"/>
      <c r="I127" s="176"/>
      <c r="J127" s="176"/>
      <c r="K127" s="176"/>
      <c r="L127" s="176"/>
      <c r="M127" s="176"/>
      <c r="N127" s="176"/>
      <c r="O127" s="176"/>
      <c r="P127" s="176"/>
      <c r="Q127" s="176"/>
      <c r="R127" s="176"/>
      <c r="S127" s="176"/>
      <c r="T127" s="176"/>
      <c r="U127" s="176"/>
      <c r="V127" s="176"/>
      <c r="W127" s="176"/>
      <c r="X127" s="176"/>
      <c r="Y127" s="176"/>
      <c r="Z127" s="176"/>
      <c r="AA127" s="176"/>
      <c r="AB127" s="176"/>
      <c r="AC127" s="176"/>
      <c r="AD127" s="176"/>
    </row>
    <row r="128" spans="1:30" s="175" customFormat="1" ht="15">
      <c r="A128" s="176"/>
      <c r="B128" s="176"/>
      <c r="C128" s="176"/>
      <c r="D128" s="176"/>
      <c r="E128" s="176"/>
      <c r="F128" s="176"/>
      <c r="G128" s="176"/>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176"/>
    </row>
    <row r="129" spans="1:30" s="175" customFormat="1" ht="15">
      <c r="A129" s="176"/>
      <c r="B129" s="176"/>
      <c r="C129" s="176"/>
      <c r="D129" s="176"/>
      <c r="E129" s="176"/>
      <c r="F129" s="176"/>
      <c r="G129" s="176"/>
      <c r="H129" s="176"/>
      <c r="I129" s="176"/>
      <c r="J129" s="176"/>
      <c r="K129" s="176"/>
      <c r="L129" s="176"/>
      <c r="M129" s="176"/>
      <c r="N129" s="176"/>
      <c r="O129" s="176"/>
      <c r="P129" s="176"/>
      <c r="Q129" s="176"/>
      <c r="R129" s="176"/>
      <c r="S129" s="176"/>
      <c r="T129" s="176"/>
      <c r="U129" s="176"/>
      <c r="V129" s="176"/>
      <c r="W129" s="176"/>
      <c r="X129" s="176"/>
      <c r="Y129" s="176"/>
      <c r="Z129" s="176"/>
      <c r="AA129" s="176"/>
      <c r="AB129" s="176"/>
      <c r="AC129" s="176"/>
      <c r="AD129" s="176"/>
    </row>
    <row r="130" spans="1:30" s="175" customFormat="1" ht="15">
      <c r="A130" s="176"/>
      <c r="B130" s="176"/>
      <c r="C130" s="176"/>
      <c r="D130" s="176"/>
      <c r="E130" s="176"/>
      <c r="F130" s="176"/>
      <c r="G130" s="176"/>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row>
    <row r="131" spans="1:30" s="175" customFormat="1" ht="15">
      <c r="A131" s="176"/>
      <c r="B131" s="176"/>
      <c r="C131" s="176"/>
      <c r="D131" s="176"/>
      <c r="E131" s="176"/>
      <c r="F131" s="176"/>
      <c r="G131" s="176"/>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row>
    <row r="132" spans="1:30" s="175" customFormat="1" ht="15">
      <c r="A132" s="176"/>
      <c r="B132" s="176"/>
      <c r="C132" s="176"/>
      <c r="D132" s="176"/>
      <c r="E132" s="176"/>
      <c r="F132" s="176"/>
      <c r="G132" s="176"/>
      <c r="H132" s="176"/>
      <c r="I132" s="176"/>
      <c r="J132" s="176"/>
      <c r="K132" s="176"/>
      <c r="L132" s="176"/>
      <c r="M132" s="176"/>
      <c r="N132" s="176"/>
      <c r="O132" s="176"/>
      <c r="P132" s="176"/>
      <c r="Q132" s="176"/>
      <c r="R132" s="176"/>
      <c r="S132" s="176"/>
      <c r="T132" s="176"/>
      <c r="U132" s="176"/>
      <c r="V132" s="176"/>
      <c r="W132" s="176"/>
      <c r="X132" s="176"/>
      <c r="Y132" s="176"/>
      <c r="Z132" s="176"/>
      <c r="AA132" s="176"/>
      <c r="AB132" s="176"/>
      <c r="AC132" s="176"/>
      <c r="AD132" s="176"/>
    </row>
    <row r="133" spans="1:30" s="175" customFormat="1" ht="15">
      <c r="A133" s="176"/>
      <c r="B133" s="176"/>
      <c r="C133" s="176"/>
      <c r="D133" s="176"/>
      <c r="E133" s="176"/>
      <c r="F133" s="176"/>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row>
    <row r="134" spans="1:30" s="175" customFormat="1" ht="15">
      <c r="A134" s="176"/>
      <c r="B134" s="176"/>
      <c r="C134" s="176"/>
      <c r="D134" s="176"/>
      <c r="E134" s="176"/>
      <c r="F134" s="176"/>
      <c r="G134" s="176"/>
      <c r="H134" s="176"/>
      <c r="I134" s="176"/>
      <c r="J134" s="176"/>
      <c r="K134" s="176"/>
      <c r="L134" s="176"/>
      <c r="M134" s="176"/>
      <c r="N134" s="176"/>
      <c r="O134" s="176"/>
      <c r="P134" s="176"/>
      <c r="Q134" s="176"/>
      <c r="R134" s="176"/>
      <c r="S134" s="176"/>
      <c r="T134" s="176"/>
      <c r="U134" s="176"/>
      <c r="V134" s="176"/>
      <c r="W134" s="176"/>
      <c r="X134" s="176"/>
      <c r="Y134" s="176"/>
      <c r="Z134" s="176"/>
      <c r="AA134" s="176"/>
      <c r="AB134" s="176"/>
      <c r="AC134" s="176"/>
      <c r="AD134" s="176"/>
    </row>
    <row r="135" spans="1:30" s="175" customFormat="1" ht="15">
      <c r="A135" s="176"/>
      <c r="B135" s="176"/>
      <c r="C135" s="176"/>
      <c r="D135" s="176"/>
      <c r="E135" s="176"/>
      <c r="F135" s="176"/>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row>
    <row r="136" spans="1:30" s="175" customFormat="1" ht="15">
      <c r="A136" s="176"/>
      <c r="B136" s="176"/>
      <c r="C136" s="176"/>
      <c r="D136" s="176"/>
      <c r="E136" s="176"/>
      <c r="F136" s="176"/>
      <c r="G136" s="176"/>
      <c r="H136" s="176"/>
      <c r="I136" s="176"/>
      <c r="J136" s="176"/>
      <c r="K136" s="176"/>
      <c r="L136" s="176"/>
      <c r="M136" s="176"/>
      <c r="N136" s="176"/>
      <c r="O136" s="176"/>
      <c r="P136" s="176"/>
      <c r="Q136" s="176"/>
      <c r="R136" s="176"/>
      <c r="S136" s="176"/>
      <c r="T136" s="176"/>
      <c r="U136" s="176"/>
      <c r="V136" s="176"/>
      <c r="W136" s="176"/>
      <c r="X136" s="176"/>
      <c r="Y136" s="176"/>
      <c r="Z136" s="176"/>
      <c r="AA136" s="176"/>
      <c r="AB136" s="176"/>
      <c r="AC136" s="176"/>
      <c r="AD136" s="176"/>
    </row>
    <row r="137" spans="1:30" s="175" customFormat="1" ht="15">
      <c r="A137" s="176"/>
      <c r="B137" s="176"/>
      <c r="C137" s="176"/>
      <c r="D137" s="176"/>
      <c r="E137" s="176"/>
      <c r="F137" s="176"/>
      <c r="G137" s="176"/>
      <c r="H137" s="176"/>
      <c r="I137" s="176"/>
      <c r="J137" s="176"/>
      <c r="K137" s="176"/>
      <c r="L137" s="176"/>
      <c r="M137" s="176"/>
      <c r="N137" s="176"/>
      <c r="O137" s="176"/>
      <c r="P137" s="176"/>
      <c r="Q137" s="176"/>
      <c r="R137" s="176"/>
      <c r="S137" s="176"/>
      <c r="T137" s="176"/>
      <c r="U137" s="176"/>
      <c r="V137" s="176"/>
      <c r="W137" s="176"/>
      <c r="X137" s="176"/>
      <c r="Y137" s="176"/>
      <c r="Z137" s="176"/>
      <c r="AA137" s="176"/>
      <c r="AB137" s="176"/>
      <c r="AC137" s="176"/>
      <c r="AD137" s="176"/>
    </row>
    <row r="138" spans="1:30" s="175" customFormat="1" ht="15">
      <c r="A138" s="176"/>
      <c r="B138" s="176"/>
      <c r="C138" s="176"/>
      <c r="D138" s="176"/>
      <c r="E138" s="176"/>
      <c r="F138" s="176"/>
      <c r="G138" s="176"/>
      <c r="H138" s="176"/>
      <c r="I138" s="176"/>
      <c r="J138" s="176"/>
      <c r="K138" s="176"/>
      <c r="L138" s="176"/>
      <c r="M138" s="176"/>
      <c r="N138" s="176"/>
      <c r="O138" s="176"/>
      <c r="P138" s="176"/>
      <c r="Q138" s="176"/>
      <c r="R138" s="176"/>
      <c r="S138" s="176"/>
      <c r="T138" s="176"/>
      <c r="U138" s="176"/>
      <c r="V138" s="176"/>
      <c r="W138" s="176"/>
      <c r="X138" s="176"/>
      <c r="Y138" s="176"/>
      <c r="Z138" s="176"/>
      <c r="AA138" s="176"/>
      <c r="AB138" s="176"/>
      <c r="AC138" s="176"/>
      <c r="AD138" s="176"/>
    </row>
    <row r="139" spans="1:30" s="175" customFormat="1" ht="15">
      <c r="A139" s="176"/>
      <c r="B139" s="176"/>
      <c r="C139" s="176"/>
      <c r="D139" s="176"/>
      <c r="E139" s="176"/>
      <c r="F139" s="176"/>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6"/>
      <c r="AC139" s="176"/>
      <c r="AD139" s="176"/>
    </row>
    <row r="140" spans="1:30" s="175" customFormat="1" ht="15">
      <c r="A140" s="176"/>
      <c r="B140" s="176"/>
      <c r="C140" s="176"/>
      <c r="D140" s="176"/>
      <c r="E140" s="176"/>
      <c r="F140" s="176"/>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76"/>
      <c r="AD140" s="176"/>
    </row>
    <row r="141" spans="1:30" s="175" customFormat="1" ht="15">
      <c r="A141" s="176"/>
      <c r="B141" s="176"/>
      <c r="C141" s="176"/>
      <c r="D141" s="176"/>
      <c r="E141" s="176"/>
      <c r="F141" s="176"/>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6"/>
      <c r="AD141" s="176"/>
    </row>
    <row r="142" spans="1:30" s="175" customFormat="1" ht="15">
      <c r="A142" s="176"/>
      <c r="B142" s="176"/>
      <c r="C142" s="176"/>
      <c r="D142" s="176"/>
      <c r="E142" s="176"/>
      <c r="F142" s="176"/>
      <c r="G142" s="176"/>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6"/>
      <c r="AD142" s="176"/>
    </row>
    <row r="143" spans="1:30" s="175" customFormat="1" ht="15">
      <c r="A143" s="176"/>
      <c r="B143" s="176"/>
      <c r="C143" s="176"/>
      <c r="D143" s="176"/>
      <c r="E143" s="176"/>
      <c r="F143" s="176"/>
      <c r="G143" s="176"/>
      <c r="H143" s="176"/>
      <c r="I143" s="176"/>
      <c r="J143" s="176"/>
      <c r="K143" s="176"/>
      <c r="L143" s="176"/>
      <c r="M143" s="176"/>
      <c r="N143" s="176"/>
      <c r="O143" s="176"/>
      <c r="P143" s="176"/>
      <c r="Q143" s="176"/>
      <c r="R143" s="176"/>
      <c r="S143" s="176"/>
      <c r="T143" s="176"/>
      <c r="U143" s="176"/>
      <c r="V143" s="176"/>
      <c r="W143" s="176"/>
      <c r="X143" s="176"/>
      <c r="Y143" s="176"/>
      <c r="Z143" s="176"/>
      <c r="AA143" s="176"/>
      <c r="AB143" s="176"/>
      <c r="AC143" s="176"/>
      <c r="AD143" s="176"/>
    </row>
    <row r="144" spans="1:30" s="175" customFormat="1" ht="15">
      <c r="A144" s="176"/>
      <c r="B144" s="176"/>
      <c r="C144" s="176"/>
      <c r="D144" s="176"/>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176"/>
    </row>
    <row r="145" spans="1:30" s="175" customFormat="1" ht="15">
      <c r="A145" s="176"/>
      <c r="B145" s="176"/>
      <c r="C145" s="176"/>
      <c r="D145" s="176"/>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row>
    <row r="146" spans="1:30" s="175" customFormat="1" ht="15">
      <c r="A146" s="176"/>
      <c r="B146" s="176"/>
      <c r="C146" s="176"/>
      <c r="D146" s="176"/>
      <c r="E146" s="176"/>
      <c r="F146" s="176"/>
      <c r="G146" s="176"/>
      <c r="H146" s="176"/>
      <c r="I146" s="176"/>
      <c r="J146" s="176"/>
      <c r="K146" s="176"/>
      <c r="L146" s="176"/>
      <c r="M146" s="176"/>
      <c r="N146" s="176"/>
      <c r="O146" s="176"/>
      <c r="P146" s="176"/>
      <c r="Q146" s="176"/>
      <c r="R146" s="176"/>
      <c r="S146" s="176"/>
      <c r="T146" s="176"/>
      <c r="U146" s="176"/>
      <c r="V146" s="176"/>
      <c r="W146" s="176"/>
      <c r="X146" s="176"/>
      <c r="Y146" s="176"/>
      <c r="Z146" s="176"/>
      <c r="AA146" s="176"/>
      <c r="AB146" s="176"/>
      <c r="AC146" s="176"/>
      <c r="AD146" s="176"/>
    </row>
    <row r="147" spans="1:30" s="175" customFormat="1" ht="15">
      <c r="A147" s="176"/>
      <c r="B147" s="176"/>
      <c r="C147" s="176"/>
      <c r="D147" s="176"/>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c r="AA147" s="176"/>
      <c r="AB147" s="176"/>
      <c r="AC147" s="176"/>
      <c r="AD147" s="176"/>
    </row>
    <row r="148" spans="1:30" s="175" customFormat="1" ht="15">
      <c r="A148" s="176"/>
      <c r="B148" s="176"/>
      <c r="C148" s="176"/>
      <c r="D148" s="176"/>
      <c r="E148" s="176"/>
      <c r="F148" s="176"/>
      <c r="G148" s="176"/>
      <c r="H148" s="176"/>
      <c r="I148" s="176"/>
      <c r="J148" s="176"/>
      <c r="K148" s="176"/>
      <c r="L148" s="176"/>
      <c r="M148" s="176"/>
      <c r="N148" s="176"/>
      <c r="O148" s="176"/>
      <c r="P148" s="176"/>
      <c r="Q148" s="176"/>
      <c r="R148" s="176"/>
      <c r="S148" s="176"/>
      <c r="T148" s="176"/>
      <c r="U148" s="176"/>
      <c r="V148" s="176"/>
      <c r="W148" s="176"/>
      <c r="X148" s="176"/>
      <c r="Y148" s="176"/>
      <c r="Z148" s="176"/>
      <c r="AA148" s="176"/>
      <c r="AB148" s="176"/>
      <c r="AC148" s="176"/>
      <c r="AD148" s="176"/>
    </row>
    <row r="149" spans="1:30" s="175" customFormat="1" ht="15">
      <c r="A149" s="176"/>
      <c r="B149" s="176"/>
      <c r="C149" s="176"/>
      <c r="D149" s="176"/>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row>
    <row r="150" spans="1:30" s="175" customFormat="1" ht="15">
      <c r="A150" s="176"/>
      <c r="B150" s="176"/>
      <c r="C150" s="176"/>
      <c r="D150" s="176"/>
      <c r="E150" s="176"/>
      <c r="F150" s="176"/>
      <c r="G150" s="176"/>
      <c r="H150" s="176"/>
      <c r="I150" s="176"/>
      <c r="J150" s="176"/>
      <c r="K150" s="176"/>
      <c r="L150" s="176"/>
      <c r="M150" s="176"/>
      <c r="N150" s="176"/>
      <c r="O150" s="176"/>
      <c r="P150" s="176"/>
      <c r="Q150" s="176"/>
      <c r="R150" s="176"/>
      <c r="S150" s="176"/>
      <c r="T150" s="176"/>
      <c r="U150" s="176"/>
      <c r="V150" s="176"/>
      <c r="W150" s="176"/>
      <c r="X150" s="176"/>
      <c r="Y150" s="176"/>
      <c r="Z150" s="176"/>
      <c r="AA150" s="176"/>
      <c r="AB150" s="176"/>
      <c r="AC150" s="176"/>
      <c r="AD150" s="176"/>
    </row>
    <row r="151" spans="1:30" s="175" customFormat="1" ht="15">
      <c r="A151" s="176"/>
      <c r="B151" s="176"/>
      <c r="C151" s="176"/>
      <c r="D151" s="176"/>
      <c r="E151" s="176"/>
      <c r="F151" s="176"/>
      <c r="G151" s="176"/>
      <c r="H151" s="176"/>
      <c r="I151" s="176"/>
      <c r="J151" s="176"/>
      <c r="K151" s="176"/>
      <c r="L151" s="176"/>
      <c r="M151" s="176"/>
      <c r="N151" s="176"/>
      <c r="O151" s="176"/>
      <c r="P151" s="176"/>
      <c r="Q151" s="176"/>
      <c r="R151" s="176"/>
      <c r="S151" s="176"/>
      <c r="T151" s="176"/>
      <c r="U151" s="176"/>
      <c r="V151" s="176"/>
      <c r="W151" s="176"/>
      <c r="X151" s="176"/>
      <c r="Y151" s="176"/>
      <c r="Z151" s="176"/>
      <c r="AA151" s="176"/>
      <c r="AB151" s="176"/>
      <c r="AC151" s="176"/>
      <c r="AD151" s="176"/>
    </row>
    <row r="152" spans="1:30" s="175" customFormat="1" ht="15">
      <c r="A152" s="176"/>
      <c r="B152" s="176"/>
      <c r="C152" s="176"/>
      <c r="D152" s="176"/>
      <c r="E152" s="176"/>
      <c r="F152" s="176"/>
      <c r="G152" s="176"/>
      <c r="H152" s="176"/>
      <c r="I152" s="176"/>
      <c r="J152" s="176"/>
      <c r="K152" s="176"/>
      <c r="L152" s="176"/>
      <c r="M152" s="176"/>
      <c r="N152" s="176"/>
      <c r="O152" s="176"/>
      <c r="P152" s="176"/>
      <c r="Q152" s="176"/>
      <c r="R152" s="176"/>
      <c r="S152" s="176"/>
      <c r="T152" s="176"/>
      <c r="U152" s="176"/>
      <c r="V152" s="176"/>
      <c r="W152" s="176"/>
      <c r="X152" s="176"/>
      <c r="Y152" s="176"/>
      <c r="Z152" s="176"/>
      <c r="AA152" s="176"/>
      <c r="AB152" s="176"/>
      <c r="AC152" s="176"/>
      <c r="AD152" s="176"/>
    </row>
    <row r="153" spans="1:30" s="175" customFormat="1" ht="15">
      <c r="A153" s="176"/>
      <c r="B153" s="176"/>
      <c r="C153" s="176"/>
      <c r="D153" s="176"/>
      <c r="E153" s="176"/>
      <c r="F153" s="176"/>
      <c r="G153" s="176"/>
      <c r="H153" s="176"/>
      <c r="I153" s="176"/>
      <c r="J153" s="176"/>
      <c r="K153" s="176"/>
      <c r="L153" s="176"/>
      <c r="M153" s="176"/>
      <c r="N153" s="176"/>
      <c r="O153" s="176"/>
      <c r="P153" s="176"/>
      <c r="Q153" s="176"/>
      <c r="R153" s="176"/>
      <c r="S153" s="176"/>
      <c r="T153" s="176"/>
      <c r="U153" s="176"/>
      <c r="V153" s="176"/>
      <c r="W153" s="176"/>
      <c r="X153" s="176"/>
      <c r="Y153" s="176"/>
      <c r="Z153" s="176"/>
      <c r="AA153" s="176"/>
      <c r="AB153" s="176"/>
      <c r="AC153" s="176"/>
      <c r="AD153" s="176"/>
    </row>
    <row r="154" spans="1:30" s="175" customFormat="1" ht="15">
      <c r="A154" s="176"/>
      <c r="B154" s="176"/>
      <c r="C154" s="176"/>
      <c r="D154" s="176"/>
      <c r="E154" s="176"/>
      <c r="F154" s="176"/>
      <c r="G154" s="176"/>
      <c r="H154" s="176"/>
      <c r="I154" s="176"/>
      <c r="J154" s="176"/>
      <c r="K154" s="176"/>
      <c r="L154" s="176"/>
      <c r="M154" s="176"/>
      <c r="N154" s="176"/>
      <c r="O154" s="176"/>
      <c r="P154" s="176"/>
      <c r="Q154" s="176"/>
      <c r="R154" s="176"/>
      <c r="S154" s="176"/>
      <c r="T154" s="176"/>
      <c r="U154" s="176"/>
      <c r="V154" s="176"/>
      <c r="W154" s="176"/>
      <c r="X154" s="176"/>
      <c r="Y154" s="176"/>
      <c r="Z154" s="176"/>
      <c r="AA154" s="176"/>
      <c r="AB154" s="176"/>
      <c r="AC154" s="176"/>
      <c r="AD154" s="176"/>
    </row>
    <row r="155" spans="1:30" s="175" customFormat="1" ht="15">
      <c r="A155" s="176"/>
      <c r="B155" s="176"/>
      <c r="C155" s="176"/>
      <c r="D155" s="176"/>
      <c r="E155" s="176"/>
      <c r="F155" s="176"/>
      <c r="G155" s="176"/>
      <c r="H155" s="176"/>
      <c r="I155" s="176"/>
      <c r="J155" s="176"/>
      <c r="K155" s="176"/>
      <c r="L155" s="176"/>
      <c r="M155" s="176"/>
      <c r="N155" s="176"/>
      <c r="O155" s="176"/>
      <c r="P155" s="176"/>
      <c r="Q155" s="176"/>
      <c r="R155" s="176"/>
      <c r="S155" s="176"/>
      <c r="T155" s="176"/>
      <c r="U155" s="176"/>
      <c r="V155" s="176"/>
      <c r="W155" s="176"/>
      <c r="X155" s="176"/>
      <c r="Y155" s="176"/>
      <c r="Z155" s="176"/>
      <c r="AA155" s="176"/>
      <c r="AB155" s="176"/>
      <c r="AC155" s="176"/>
      <c r="AD155" s="176"/>
    </row>
    <row r="156" spans="1:30" s="175" customFormat="1" ht="15">
      <c r="A156" s="176"/>
      <c r="B156" s="176"/>
      <c r="C156" s="176"/>
      <c r="D156" s="176"/>
      <c r="E156" s="176"/>
      <c r="F156" s="176"/>
      <c r="G156" s="176"/>
      <c r="H156" s="176"/>
      <c r="I156" s="176"/>
      <c r="J156" s="176"/>
      <c r="K156" s="176"/>
      <c r="L156" s="176"/>
      <c r="M156" s="176"/>
      <c r="N156" s="176"/>
      <c r="O156" s="176"/>
      <c r="P156" s="176"/>
      <c r="Q156" s="176"/>
      <c r="R156" s="176"/>
      <c r="S156" s="176"/>
      <c r="T156" s="176"/>
      <c r="U156" s="176"/>
      <c r="V156" s="176"/>
      <c r="W156" s="176"/>
      <c r="X156" s="176"/>
      <c r="Y156" s="176"/>
      <c r="Z156" s="176"/>
      <c r="AA156" s="176"/>
      <c r="AB156" s="176"/>
      <c r="AC156" s="176"/>
      <c r="AD156" s="176"/>
    </row>
    <row r="157" spans="1:30" s="175" customFormat="1" ht="15">
      <c r="A157" s="176"/>
      <c r="B157" s="176"/>
      <c r="C157" s="176"/>
      <c r="D157" s="176"/>
      <c r="E157" s="176"/>
      <c r="F157" s="176"/>
      <c r="G157" s="176"/>
      <c r="H157" s="176"/>
      <c r="I157" s="176"/>
      <c r="J157" s="176"/>
      <c r="K157" s="176"/>
      <c r="L157" s="176"/>
      <c r="M157" s="176"/>
      <c r="N157" s="176"/>
      <c r="O157" s="176"/>
      <c r="P157" s="176"/>
      <c r="Q157" s="176"/>
      <c r="R157" s="176"/>
      <c r="S157" s="176"/>
      <c r="T157" s="176"/>
      <c r="U157" s="176"/>
      <c r="V157" s="176"/>
      <c r="W157" s="176"/>
      <c r="X157" s="176"/>
      <c r="Y157" s="176"/>
      <c r="Z157" s="176"/>
      <c r="AA157" s="176"/>
      <c r="AB157" s="176"/>
      <c r="AC157" s="176"/>
      <c r="AD157" s="176"/>
    </row>
    <row r="158" spans="1:30" s="175" customFormat="1" ht="15">
      <c r="A158" s="176"/>
      <c r="B158" s="176"/>
      <c r="C158" s="176"/>
      <c r="D158" s="176"/>
      <c r="E158" s="176"/>
      <c r="F158" s="176"/>
      <c r="G158" s="176"/>
      <c r="H158" s="176"/>
      <c r="I158" s="176"/>
      <c r="J158" s="176"/>
      <c r="K158" s="176"/>
      <c r="L158" s="176"/>
      <c r="M158" s="176"/>
      <c r="N158" s="176"/>
      <c r="O158" s="176"/>
      <c r="P158" s="176"/>
      <c r="Q158" s="176"/>
      <c r="R158" s="176"/>
      <c r="S158" s="176"/>
      <c r="T158" s="176"/>
      <c r="U158" s="176"/>
      <c r="V158" s="176"/>
      <c r="W158" s="176"/>
      <c r="X158" s="176"/>
      <c r="Y158" s="176"/>
      <c r="Z158" s="176"/>
      <c r="AA158" s="176"/>
      <c r="AB158" s="176"/>
      <c r="AC158" s="176"/>
      <c r="AD158" s="176"/>
    </row>
    <row r="159" spans="1:30" s="175" customFormat="1" ht="15">
      <c r="A159" s="176"/>
      <c r="B159" s="176"/>
      <c r="C159" s="176"/>
      <c r="D159" s="176"/>
      <c r="E159" s="176"/>
      <c r="F159" s="176"/>
      <c r="G159" s="176"/>
      <c r="H159" s="176"/>
      <c r="I159" s="176"/>
      <c r="J159" s="176"/>
      <c r="K159" s="176"/>
      <c r="L159" s="176"/>
      <c r="M159" s="176"/>
      <c r="N159" s="176"/>
      <c r="O159" s="176"/>
      <c r="P159" s="176"/>
      <c r="Q159" s="176"/>
      <c r="R159" s="176"/>
      <c r="S159" s="176"/>
      <c r="T159" s="176"/>
      <c r="U159" s="176"/>
      <c r="V159" s="176"/>
      <c r="W159" s="176"/>
      <c r="X159" s="176"/>
      <c r="Y159" s="176"/>
      <c r="Z159" s="176"/>
      <c r="AA159" s="176"/>
      <c r="AB159" s="176"/>
      <c r="AC159" s="176"/>
      <c r="AD159" s="176"/>
    </row>
    <row r="160" spans="1:30" s="175" customFormat="1" ht="15">
      <c r="A160" s="176"/>
      <c r="B160" s="176"/>
      <c r="C160" s="176"/>
      <c r="D160" s="176"/>
      <c r="E160" s="176"/>
      <c r="F160" s="176"/>
      <c r="G160" s="176"/>
      <c r="H160" s="176"/>
      <c r="I160" s="176"/>
      <c r="J160" s="176"/>
      <c r="K160" s="176"/>
      <c r="L160" s="176"/>
      <c r="M160" s="176"/>
      <c r="N160" s="176"/>
      <c r="O160" s="176"/>
      <c r="P160" s="176"/>
      <c r="Q160" s="176"/>
      <c r="R160" s="176"/>
      <c r="S160" s="176"/>
      <c r="T160" s="176"/>
      <c r="U160" s="176"/>
      <c r="V160" s="176"/>
      <c r="W160" s="176"/>
      <c r="X160" s="176"/>
      <c r="Y160" s="176"/>
      <c r="Z160" s="176"/>
      <c r="AA160" s="176"/>
      <c r="AB160" s="176"/>
      <c r="AC160" s="176"/>
      <c r="AD160" s="176"/>
    </row>
    <row r="161" spans="1:30" s="175" customFormat="1" ht="15">
      <c r="A161" s="176"/>
      <c r="B161" s="176"/>
      <c r="C161" s="176"/>
      <c r="D161" s="176"/>
      <c r="E161" s="176"/>
      <c r="F161" s="176"/>
      <c r="G161" s="176"/>
      <c r="H161" s="176"/>
      <c r="I161" s="176"/>
      <c r="J161" s="176"/>
      <c r="K161" s="176"/>
      <c r="L161" s="176"/>
      <c r="M161" s="176"/>
      <c r="N161" s="176"/>
      <c r="O161" s="176"/>
      <c r="P161" s="176"/>
      <c r="Q161" s="176"/>
      <c r="R161" s="176"/>
      <c r="S161" s="176"/>
      <c r="T161" s="176"/>
      <c r="U161" s="176"/>
      <c r="V161" s="176"/>
      <c r="W161" s="176"/>
      <c r="X161" s="176"/>
      <c r="Y161" s="176"/>
      <c r="Z161" s="176"/>
      <c r="AA161" s="176"/>
      <c r="AB161" s="176"/>
      <c r="AC161" s="176"/>
      <c r="AD161" s="176"/>
    </row>
    <row r="162" spans="1:30" s="175" customFormat="1" ht="15">
      <c r="A162" s="176"/>
      <c r="B162" s="176"/>
      <c r="C162" s="176"/>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6"/>
      <c r="Z162" s="176"/>
      <c r="AA162" s="176"/>
      <c r="AB162" s="176"/>
      <c r="AC162" s="176"/>
      <c r="AD162" s="176"/>
    </row>
    <row r="163" spans="1:30" s="175" customFormat="1" ht="15">
      <c r="A163" s="176"/>
      <c r="B163" s="176"/>
      <c r="C163" s="176"/>
      <c r="D163" s="176"/>
      <c r="E163" s="176"/>
      <c r="F163" s="176"/>
      <c r="G163" s="176"/>
      <c r="H163" s="176"/>
      <c r="I163" s="176"/>
      <c r="J163" s="176"/>
      <c r="K163" s="176"/>
      <c r="L163" s="176"/>
      <c r="M163" s="176"/>
      <c r="N163" s="176"/>
      <c r="O163" s="176"/>
      <c r="P163" s="176"/>
      <c r="Q163" s="176"/>
      <c r="R163" s="176"/>
      <c r="S163" s="176"/>
      <c r="T163" s="176"/>
      <c r="U163" s="176"/>
      <c r="V163" s="176"/>
      <c r="W163" s="176"/>
      <c r="X163" s="176"/>
      <c r="Y163" s="176"/>
      <c r="Z163" s="176"/>
      <c r="AA163" s="176"/>
      <c r="AB163" s="176"/>
      <c r="AC163" s="176"/>
      <c r="AD163" s="176"/>
    </row>
    <row r="164" spans="1:30" s="175" customFormat="1" ht="15">
      <c r="A164" s="176"/>
      <c r="B164" s="176"/>
      <c r="C164" s="176"/>
      <c r="D164" s="176"/>
      <c r="E164" s="176"/>
      <c r="F164" s="176"/>
      <c r="G164" s="176"/>
      <c r="H164" s="176"/>
      <c r="I164" s="176"/>
      <c r="J164" s="176"/>
      <c r="K164" s="176"/>
      <c r="L164" s="176"/>
      <c r="M164" s="176"/>
      <c r="N164" s="176"/>
      <c r="O164" s="176"/>
      <c r="P164" s="176"/>
      <c r="Q164" s="176"/>
      <c r="R164" s="176"/>
      <c r="S164" s="176"/>
      <c r="T164" s="176"/>
      <c r="U164" s="176"/>
      <c r="V164" s="176"/>
      <c r="W164" s="176"/>
      <c r="X164" s="176"/>
      <c r="Y164" s="176"/>
      <c r="Z164" s="176"/>
      <c r="AA164" s="176"/>
      <c r="AB164" s="176"/>
      <c r="AC164" s="176"/>
      <c r="AD164" s="176"/>
    </row>
    <row r="165" spans="1:30" s="175" customFormat="1" ht="15">
      <c r="A165" s="176"/>
      <c r="B165" s="176"/>
      <c r="C165" s="176"/>
      <c r="D165" s="176"/>
      <c r="E165" s="176"/>
      <c r="F165" s="176"/>
      <c r="G165" s="176"/>
      <c r="H165" s="176"/>
      <c r="I165" s="176"/>
      <c r="J165" s="176"/>
      <c r="K165" s="176"/>
      <c r="L165" s="176"/>
      <c r="M165" s="176"/>
      <c r="N165" s="176"/>
      <c r="O165" s="176"/>
      <c r="P165" s="176"/>
      <c r="Q165" s="176"/>
      <c r="R165" s="176"/>
      <c r="S165" s="176"/>
      <c r="T165" s="176"/>
      <c r="U165" s="176"/>
      <c r="V165" s="176"/>
      <c r="W165" s="176"/>
      <c r="X165" s="176"/>
      <c r="Y165" s="176"/>
      <c r="Z165" s="176"/>
      <c r="AA165" s="176"/>
      <c r="AB165" s="176"/>
      <c r="AC165" s="176"/>
      <c r="AD165" s="176"/>
    </row>
    <row r="166" spans="1:30" s="175" customFormat="1" ht="15">
      <c r="A166" s="176"/>
      <c r="B166" s="176"/>
      <c r="C166" s="176"/>
      <c r="D166" s="176"/>
      <c r="E166" s="176"/>
      <c r="F166" s="176"/>
      <c r="G166" s="176"/>
      <c r="H166" s="176"/>
      <c r="I166" s="176"/>
      <c r="J166" s="176"/>
      <c r="K166" s="176"/>
      <c r="L166" s="176"/>
      <c r="M166" s="176"/>
      <c r="N166" s="176"/>
      <c r="O166" s="176"/>
      <c r="P166" s="176"/>
      <c r="Q166" s="176"/>
      <c r="R166" s="176"/>
      <c r="S166" s="176"/>
      <c r="T166" s="176"/>
      <c r="U166" s="176"/>
      <c r="V166" s="176"/>
      <c r="W166" s="176"/>
      <c r="X166" s="176"/>
      <c r="Y166" s="176"/>
      <c r="Z166" s="176"/>
      <c r="AA166" s="176"/>
      <c r="AB166" s="176"/>
      <c r="AC166" s="176"/>
      <c r="AD166" s="176"/>
    </row>
    <row r="167" spans="1:30" s="175" customFormat="1" ht="15">
      <c r="A167" s="176"/>
      <c r="B167" s="176"/>
      <c r="C167" s="176"/>
      <c r="D167" s="176"/>
      <c r="E167" s="176"/>
      <c r="F167" s="176"/>
      <c r="G167" s="176"/>
      <c r="H167" s="176"/>
      <c r="I167" s="176"/>
      <c r="J167" s="176"/>
      <c r="K167" s="176"/>
      <c r="L167" s="176"/>
      <c r="M167" s="176"/>
      <c r="N167" s="176"/>
      <c r="O167" s="176"/>
      <c r="P167" s="176"/>
      <c r="Q167" s="176"/>
      <c r="R167" s="176"/>
      <c r="S167" s="176"/>
      <c r="T167" s="176"/>
      <c r="U167" s="176"/>
      <c r="V167" s="176"/>
      <c r="W167" s="176"/>
      <c r="X167" s="176"/>
      <c r="Y167" s="176"/>
      <c r="Z167" s="176"/>
      <c r="AA167" s="176"/>
      <c r="AB167" s="176"/>
      <c r="AC167" s="176"/>
      <c r="AD167" s="176"/>
    </row>
    <row r="168" spans="1:30" s="175" customFormat="1" ht="15">
      <c r="A168" s="176"/>
      <c r="B168" s="176"/>
      <c r="C168" s="176"/>
      <c r="D168" s="176"/>
      <c r="E168" s="176"/>
      <c r="F168" s="176"/>
      <c r="G168" s="176"/>
      <c r="H168" s="176"/>
      <c r="I168" s="176"/>
      <c r="J168" s="176"/>
      <c r="K168" s="176"/>
      <c r="L168" s="176"/>
      <c r="M168" s="176"/>
      <c r="N168" s="176"/>
      <c r="O168" s="176"/>
      <c r="P168" s="176"/>
      <c r="Q168" s="176"/>
      <c r="R168" s="176"/>
      <c r="S168" s="176"/>
      <c r="T168" s="176"/>
      <c r="U168" s="176"/>
      <c r="V168" s="176"/>
      <c r="W168" s="176"/>
      <c r="X168" s="176"/>
      <c r="Y168" s="176"/>
      <c r="Z168" s="176"/>
      <c r="AA168" s="176"/>
      <c r="AB168" s="176"/>
      <c r="AC168" s="176"/>
      <c r="AD168" s="176"/>
    </row>
    <row r="169" spans="1:30" s="175" customFormat="1" ht="15">
      <c r="A169" s="176"/>
      <c r="B169" s="176"/>
      <c r="C169" s="176"/>
      <c r="D169" s="176"/>
      <c r="E169" s="176"/>
      <c r="F169" s="176"/>
      <c r="G169" s="176"/>
      <c r="H169" s="176"/>
      <c r="I169" s="176"/>
      <c r="J169" s="176"/>
      <c r="K169" s="176"/>
      <c r="L169" s="176"/>
      <c r="M169" s="176"/>
      <c r="N169" s="176"/>
      <c r="O169" s="176"/>
      <c r="P169" s="176"/>
      <c r="Q169" s="176"/>
      <c r="R169" s="176"/>
      <c r="S169" s="176"/>
      <c r="T169" s="176"/>
      <c r="U169" s="176"/>
      <c r="V169" s="176"/>
      <c r="W169" s="176"/>
      <c r="X169" s="176"/>
      <c r="Y169" s="176"/>
      <c r="Z169" s="176"/>
      <c r="AA169" s="176"/>
      <c r="AB169" s="176"/>
      <c r="AC169" s="176"/>
      <c r="AD169" s="176"/>
    </row>
    <row r="170" spans="1:30" s="175" customFormat="1" ht="15">
      <c r="A170" s="176"/>
      <c r="B170" s="176"/>
      <c r="C170" s="176"/>
      <c r="D170" s="176"/>
      <c r="E170" s="176"/>
      <c r="F170" s="176"/>
      <c r="G170" s="176"/>
      <c r="H170" s="176"/>
      <c r="I170" s="176"/>
      <c r="J170" s="176"/>
      <c r="K170" s="176"/>
      <c r="L170" s="176"/>
      <c r="M170" s="176"/>
      <c r="N170" s="176"/>
      <c r="O170" s="176"/>
      <c r="P170" s="176"/>
      <c r="Q170" s="176"/>
      <c r="R170" s="176"/>
      <c r="S170" s="176"/>
      <c r="T170" s="176"/>
      <c r="U170" s="176"/>
      <c r="V170" s="176"/>
      <c r="W170" s="176"/>
      <c r="X170" s="176"/>
      <c r="Y170" s="176"/>
      <c r="Z170" s="176"/>
      <c r="AA170" s="176"/>
      <c r="AB170" s="176"/>
      <c r="AC170" s="176"/>
      <c r="AD170" s="176"/>
    </row>
    <row r="171" spans="1:30" s="175" customFormat="1" ht="15">
      <c r="A171" s="176"/>
      <c r="B171" s="176"/>
      <c r="C171" s="176"/>
      <c r="D171" s="176"/>
      <c r="E171" s="176"/>
      <c r="F171" s="176"/>
      <c r="G171" s="176"/>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row>
    <row r="172" spans="1:30" s="175" customFormat="1" ht="15">
      <c r="A172" s="176"/>
      <c r="B172" s="176"/>
      <c r="C172" s="176"/>
      <c r="D172" s="176"/>
      <c r="E172" s="176"/>
      <c r="F172" s="176"/>
      <c r="G172" s="176"/>
      <c r="H172" s="176"/>
      <c r="I172" s="176"/>
      <c r="J172" s="176"/>
      <c r="K172" s="176"/>
      <c r="L172" s="176"/>
      <c r="M172" s="176"/>
      <c r="N172" s="176"/>
      <c r="O172" s="176"/>
      <c r="P172" s="176"/>
      <c r="Q172" s="176"/>
      <c r="R172" s="176"/>
      <c r="S172" s="176"/>
      <c r="T172" s="176"/>
      <c r="U172" s="176"/>
      <c r="V172" s="176"/>
      <c r="W172" s="176"/>
      <c r="X172" s="176"/>
      <c r="Y172" s="176"/>
      <c r="Z172" s="176"/>
      <c r="AA172" s="176"/>
      <c r="AB172" s="176"/>
      <c r="AC172" s="176"/>
      <c r="AD172" s="176"/>
    </row>
    <row r="173" spans="1:30" s="175" customFormat="1" ht="15">
      <c r="A173" s="176"/>
      <c r="B173" s="176"/>
      <c r="C173" s="176"/>
      <c r="D173" s="176"/>
      <c r="E173" s="176"/>
      <c r="F173" s="176"/>
      <c r="G173" s="176"/>
      <c r="H173" s="176"/>
      <c r="I173" s="176"/>
      <c r="J173" s="176"/>
      <c r="K173" s="176"/>
      <c r="L173" s="176"/>
      <c r="M173" s="176"/>
      <c r="N173" s="176"/>
      <c r="O173" s="176"/>
      <c r="P173" s="176"/>
      <c r="Q173" s="176"/>
      <c r="R173" s="176"/>
      <c r="S173" s="176"/>
      <c r="T173" s="176"/>
      <c r="U173" s="176"/>
      <c r="V173" s="176"/>
      <c r="W173" s="176"/>
      <c r="X173" s="176"/>
      <c r="Y173" s="176"/>
      <c r="Z173" s="176"/>
      <c r="AA173" s="176"/>
      <c r="AB173" s="176"/>
      <c r="AC173" s="176"/>
      <c r="AD173" s="176"/>
    </row>
    <row r="174" spans="1:30" s="175" customFormat="1" ht="15">
      <c r="A174" s="176"/>
      <c r="B174" s="176"/>
      <c r="C174" s="176"/>
      <c r="D174" s="176"/>
      <c r="E174" s="176"/>
      <c r="F174" s="176"/>
      <c r="G174" s="176"/>
      <c r="H174" s="176"/>
      <c r="I174" s="176"/>
      <c r="J174" s="176"/>
      <c r="K174" s="176"/>
      <c r="L174" s="176"/>
      <c r="M174" s="176"/>
      <c r="N174" s="176"/>
      <c r="O174" s="176"/>
      <c r="P174" s="176"/>
      <c r="Q174" s="176"/>
      <c r="R174" s="176"/>
      <c r="S174" s="176"/>
      <c r="T174" s="176"/>
      <c r="U174" s="176"/>
      <c r="V174" s="176"/>
      <c r="W174" s="176"/>
      <c r="X174" s="176"/>
      <c r="Y174" s="176"/>
      <c r="Z174" s="176"/>
      <c r="AA174" s="176"/>
      <c r="AB174" s="176"/>
      <c r="AC174" s="176"/>
      <c r="AD174" s="176"/>
    </row>
    <row r="175" spans="1:30" s="175" customFormat="1" ht="15">
      <c r="A175" s="176"/>
      <c r="B175" s="176"/>
      <c r="C175" s="176"/>
      <c r="D175" s="176"/>
      <c r="E175" s="176"/>
      <c r="F175" s="176"/>
      <c r="G175" s="176"/>
      <c r="H175" s="176"/>
      <c r="I175" s="176"/>
      <c r="J175" s="176"/>
      <c r="K175" s="176"/>
      <c r="L175" s="176"/>
      <c r="M175" s="176"/>
      <c r="N175" s="176"/>
      <c r="O175" s="176"/>
      <c r="P175" s="176"/>
      <c r="Q175" s="176"/>
      <c r="R175" s="176"/>
      <c r="S175" s="176"/>
      <c r="T175" s="176"/>
      <c r="U175" s="176"/>
      <c r="V175" s="176"/>
      <c r="W175" s="176"/>
      <c r="X175" s="176"/>
      <c r="Y175" s="176"/>
      <c r="Z175" s="176"/>
      <c r="AA175" s="176"/>
      <c r="AB175" s="176"/>
      <c r="AC175" s="176"/>
      <c r="AD175" s="176"/>
    </row>
    <row r="176" spans="1:30" s="175" customFormat="1" ht="15">
      <c r="A176" s="176"/>
      <c r="B176" s="176"/>
      <c r="C176" s="176"/>
      <c r="D176" s="176"/>
      <c r="E176" s="176"/>
      <c r="F176" s="176"/>
      <c r="G176" s="176"/>
      <c r="H176" s="176"/>
      <c r="I176" s="176"/>
      <c r="J176" s="176"/>
      <c r="K176" s="176"/>
      <c r="L176" s="176"/>
      <c r="M176" s="176"/>
      <c r="N176" s="176"/>
      <c r="O176" s="176"/>
      <c r="P176" s="176"/>
      <c r="Q176" s="176"/>
      <c r="R176" s="176"/>
      <c r="S176" s="176"/>
      <c r="T176" s="176"/>
      <c r="U176" s="176"/>
      <c r="V176" s="176"/>
      <c r="W176" s="176"/>
      <c r="X176" s="176"/>
      <c r="Y176" s="176"/>
      <c r="Z176" s="176"/>
      <c r="AA176" s="176"/>
      <c r="AB176" s="176"/>
      <c r="AC176" s="176"/>
      <c r="AD176" s="176"/>
    </row>
    <row r="177" spans="1:30" s="175" customFormat="1" ht="15">
      <c r="A177" s="176"/>
      <c r="B177" s="176"/>
      <c r="C177" s="176"/>
      <c r="D177" s="176"/>
      <c r="E177" s="176"/>
      <c r="F177" s="176"/>
      <c r="G177" s="176"/>
      <c r="H177" s="176"/>
      <c r="I177" s="176"/>
      <c r="J177" s="176"/>
      <c r="K177" s="176"/>
      <c r="L177" s="176"/>
      <c r="M177" s="176"/>
      <c r="N177" s="176"/>
      <c r="O177" s="176"/>
      <c r="P177" s="176"/>
      <c r="Q177" s="176"/>
      <c r="R177" s="176"/>
      <c r="S177" s="176"/>
      <c r="T177" s="176"/>
      <c r="U177" s="176"/>
      <c r="V177" s="176"/>
      <c r="W177" s="176"/>
      <c r="X177" s="176"/>
      <c r="Y177" s="176"/>
      <c r="Z177" s="176"/>
      <c r="AA177" s="176"/>
      <c r="AB177" s="176"/>
      <c r="AC177" s="176"/>
      <c r="AD177" s="176"/>
    </row>
    <row r="178" spans="1:30" s="175" customFormat="1" ht="15">
      <c r="A178" s="176"/>
      <c r="B178" s="176"/>
      <c r="C178" s="176"/>
      <c r="D178" s="176"/>
      <c r="E178" s="176"/>
      <c r="F178" s="176"/>
      <c r="G178" s="176"/>
      <c r="H178" s="176"/>
      <c r="I178" s="176"/>
      <c r="J178" s="176"/>
      <c r="K178" s="176"/>
      <c r="L178" s="176"/>
      <c r="M178" s="176"/>
      <c r="N178" s="176"/>
      <c r="O178" s="176"/>
      <c r="P178" s="176"/>
      <c r="Q178" s="176"/>
      <c r="R178" s="176"/>
      <c r="S178" s="176"/>
      <c r="T178" s="176"/>
      <c r="U178" s="176"/>
      <c r="V178" s="176"/>
      <c r="W178" s="176"/>
      <c r="X178" s="176"/>
      <c r="Y178" s="176"/>
      <c r="Z178" s="176"/>
      <c r="AA178" s="176"/>
      <c r="AB178" s="176"/>
      <c r="AC178" s="176"/>
      <c r="AD178" s="176"/>
    </row>
    <row r="179" spans="1:30" s="175" customFormat="1" ht="15">
      <c r="A179" s="176"/>
      <c r="B179" s="176"/>
      <c r="C179" s="176"/>
      <c r="D179" s="176"/>
      <c r="E179" s="176"/>
      <c r="F179" s="176"/>
      <c r="G179" s="176"/>
      <c r="H179" s="176"/>
      <c r="I179" s="176"/>
      <c r="J179" s="176"/>
      <c r="K179" s="176"/>
      <c r="L179" s="176"/>
      <c r="M179" s="176"/>
      <c r="N179" s="176"/>
      <c r="O179" s="176"/>
      <c r="P179" s="176"/>
      <c r="Q179" s="176"/>
      <c r="R179" s="176"/>
      <c r="S179" s="176"/>
      <c r="T179" s="176"/>
      <c r="U179" s="176"/>
      <c r="V179" s="176"/>
      <c r="W179" s="176"/>
      <c r="X179" s="176"/>
      <c r="Y179" s="176"/>
      <c r="Z179" s="176"/>
      <c r="AA179" s="176"/>
      <c r="AB179" s="176"/>
      <c r="AC179" s="176"/>
      <c r="AD179" s="176"/>
    </row>
    <row r="180" spans="1:30" s="175" customFormat="1" ht="15">
      <c r="A180" s="176"/>
      <c r="B180" s="176"/>
      <c r="C180" s="176"/>
      <c r="D180" s="176"/>
      <c r="E180" s="176"/>
      <c r="F180" s="176"/>
      <c r="G180" s="176"/>
      <c r="H180" s="176"/>
      <c r="I180" s="176"/>
      <c r="J180" s="176"/>
      <c r="K180" s="176"/>
      <c r="L180" s="176"/>
      <c r="M180" s="176"/>
      <c r="N180" s="176"/>
      <c r="O180" s="176"/>
      <c r="P180" s="176"/>
      <c r="Q180" s="176"/>
      <c r="R180" s="176"/>
      <c r="S180" s="176"/>
      <c r="T180" s="176"/>
      <c r="U180" s="176"/>
      <c r="V180" s="176"/>
      <c r="W180" s="176"/>
      <c r="X180" s="176"/>
      <c r="Y180" s="176"/>
      <c r="Z180" s="176"/>
      <c r="AA180" s="176"/>
      <c r="AB180" s="176"/>
      <c r="AC180" s="176"/>
      <c r="AD180" s="176"/>
    </row>
    <row r="181" spans="1:30" s="175" customFormat="1" ht="15">
      <c r="A181" s="176"/>
      <c r="B181" s="176"/>
      <c r="C181" s="176"/>
      <c r="D181" s="176"/>
      <c r="E181" s="176"/>
      <c r="F181" s="176"/>
      <c r="G181" s="176"/>
      <c r="H181" s="176"/>
      <c r="I181" s="176"/>
      <c r="J181" s="176"/>
      <c r="K181" s="176"/>
      <c r="L181" s="176"/>
      <c r="M181" s="176"/>
      <c r="N181" s="176"/>
      <c r="O181" s="176"/>
      <c r="P181" s="176"/>
      <c r="Q181" s="176"/>
      <c r="R181" s="176"/>
      <c r="S181" s="176"/>
      <c r="T181" s="176"/>
      <c r="U181" s="176"/>
      <c r="V181" s="176"/>
      <c r="W181" s="176"/>
      <c r="X181" s="176"/>
      <c r="Y181" s="176"/>
      <c r="Z181" s="176"/>
      <c r="AA181" s="176"/>
      <c r="AB181" s="176"/>
      <c r="AC181" s="176"/>
      <c r="AD181" s="176"/>
    </row>
    <row r="182" spans="1:30" s="175" customFormat="1" ht="15">
      <c r="A182" s="176"/>
      <c r="B182" s="176"/>
      <c r="C182" s="176"/>
      <c r="D182" s="176"/>
      <c r="E182" s="176"/>
      <c r="F182" s="176"/>
      <c r="G182" s="176"/>
      <c r="H182" s="176"/>
      <c r="I182" s="176"/>
      <c r="J182" s="176"/>
      <c r="K182" s="176"/>
      <c r="L182" s="176"/>
      <c r="M182" s="176"/>
      <c r="N182" s="176"/>
      <c r="O182" s="176"/>
      <c r="P182" s="176"/>
      <c r="Q182" s="176"/>
      <c r="R182" s="176"/>
      <c r="S182" s="176"/>
      <c r="T182" s="176"/>
      <c r="U182" s="176"/>
      <c r="V182" s="176"/>
      <c r="W182" s="176"/>
      <c r="X182" s="176"/>
      <c r="Y182" s="176"/>
      <c r="Z182" s="176"/>
      <c r="AA182" s="176"/>
      <c r="AB182" s="176"/>
      <c r="AC182" s="176"/>
      <c r="AD182" s="176"/>
    </row>
    <row r="183" spans="1:30" s="175" customFormat="1" ht="15">
      <c r="A183" s="176"/>
      <c r="B183" s="176"/>
      <c r="C183" s="176"/>
      <c r="D183" s="176"/>
      <c r="E183" s="176"/>
      <c r="F183" s="176"/>
      <c r="G183" s="176"/>
      <c r="H183" s="176"/>
      <c r="I183" s="176"/>
      <c r="J183" s="176"/>
      <c r="K183" s="176"/>
      <c r="L183" s="176"/>
      <c r="M183" s="176"/>
      <c r="N183" s="176"/>
      <c r="O183" s="176"/>
      <c r="P183" s="176"/>
      <c r="Q183" s="176"/>
      <c r="R183" s="176"/>
      <c r="S183" s="176"/>
      <c r="T183" s="176"/>
      <c r="U183" s="176"/>
      <c r="V183" s="176"/>
      <c r="W183" s="176"/>
      <c r="X183" s="176"/>
      <c r="Y183" s="176"/>
      <c r="Z183" s="176"/>
      <c r="AA183" s="176"/>
      <c r="AB183" s="176"/>
      <c r="AC183" s="176"/>
      <c r="AD183" s="176"/>
    </row>
    <row r="184" spans="1:30" s="175" customFormat="1" ht="15">
      <c r="A184" s="176"/>
      <c r="B184" s="176"/>
      <c r="C184" s="176"/>
      <c r="D184" s="176"/>
      <c r="E184" s="176"/>
      <c r="F184" s="176"/>
      <c r="G184" s="176"/>
      <c r="H184" s="176"/>
      <c r="I184" s="176"/>
      <c r="J184" s="176"/>
      <c r="K184" s="176"/>
      <c r="L184" s="176"/>
      <c r="M184" s="176"/>
      <c r="N184" s="176"/>
      <c r="O184" s="176"/>
      <c r="P184" s="176"/>
      <c r="Q184" s="176"/>
      <c r="R184" s="176"/>
      <c r="S184" s="176"/>
      <c r="T184" s="176"/>
      <c r="U184" s="176"/>
      <c r="V184" s="176"/>
      <c r="W184" s="176"/>
      <c r="X184" s="176"/>
      <c r="Y184" s="176"/>
      <c r="Z184" s="176"/>
      <c r="AA184" s="176"/>
      <c r="AB184" s="176"/>
      <c r="AC184" s="176"/>
      <c r="AD184" s="176"/>
    </row>
    <row r="185" spans="1:30" s="175" customFormat="1" ht="15">
      <c r="A185" s="176"/>
      <c r="B185" s="176"/>
      <c r="C185" s="176"/>
      <c r="D185" s="176"/>
      <c r="E185" s="176"/>
      <c r="F185" s="176"/>
      <c r="G185" s="176"/>
      <c r="H185" s="176"/>
      <c r="I185" s="176"/>
      <c r="J185" s="176"/>
      <c r="K185" s="176"/>
      <c r="L185" s="176"/>
      <c r="M185" s="176"/>
      <c r="N185" s="176"/>
      <c r="O185" s="176"/>
      <c r="P185" s="176"/>
      <c r="Q185" s="176"/>
      <c r="R185" s="176"/>
      <c r="S185" s="176"/>
      <c r="T185" s="176"/>
      <c r="U185" s="176"/>
      <c r="V185" s="176"/>
      <c r="W185" s="176"/>
      <c r="X185" s="176"/>
      <c r="Y185" s="176"/>
      <c r="Z185" s="176"/>
      <c r="AA185" s="176"/>
      <c r="AB185" s="176"/>
      <c r="AC185" s="176"/>
      <c r="AD185" s="176"/>
    </row>
    <row r="186" spans="1:30" s="175" customFormat="1" ht="15">
      <c r="A186" s="176"/>
      <c r="B186" s="176"/>
      <c r="C186" s="176"/>
      <c r="D186" s="176"/>
      <c r="E186" s="176"/>
      <c r="F186" s="176"/>
      <c r="G186" s="176"/>
      <c r="H186" s="176"/>
      <c r="I186" s="176"/>
      <c r="J186" s="176"/>
      <c r="K186" s="176"/>
      <c r="L186" s="176"/>
      <c r="M186" s="176"/>
      <c r="N186" s="176"/>
      <c r="O186" s="176"/>
      <c r="P186" s="176"/>
      <c r="Q186" s="176"/>
      <c r="R186" s="176"/>
      <c r="S186" s="176"/>
      <c r="T186" s="176"/>
      <c r="U186" s="176"/>
      <c r="V186" s="176"/>
      <c r="W186" s="176"/>
      <c r="X186" s="176"/>
      <c r="Y186" s="176"/>
      <c r="Z186" s="176"/>
      <c r="AA186" s="176"/>
      <c r="AB186" s="176"/>
      <c r="AC186" s="176"/>
      <c r="AD186" s="176"/>
    </row>
    <row r="187" spans="1:30" s="175" customFormat="1" ht="15">
      <c r="A187" s="176"/>
      <c r="B187" s="176"/>
      <c r="C187" s="176"/>
      <c r="D187" s="176"/>
      <c r="E187" s="176"/>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row>
    <row r="188" spans="1:30" s="175" customFormat="1" ht="15">
      <c r="A188" s="176"/>
      <c r="B188" s="176"/>
      <c r="C188" s="176"/>
      <c r="D188" s="176"/>
      <c r="E188" s="176"/>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row>
    <row r="189" spans="1:30" s="175" customFormat="1" ht="15">
      <c r="A189" s="176"/>
      <c r="B189" s="176"/>
      <c r="C189" s="176"/>
      <c r="D189" s="176"/>
      <c r="E189" s="176"/>
      <c r="F189" s="176"/>
      <c r="G189" s="176"/>
      <c r="H189" s="176"/>
      <c r="I189" s="176"/>
      <c r="J189" s="176"/>
      <c r="K189" s="176"/>
      <c r="L189" s="176"/>
      <c r="M189" s="176"/>
      <c r="N189" s="176"/>
      <c r="O189" s="176"/>
      <c r="P189" s="176"/>
      <c r="Q189" s="176"/>
      <c r="R189" s="176"/>
      <c r="S189" s="176"/>
      <c r="T189" s="176"/>
      <c r="U189" s="176"/>
      <c r="V189" s="176"/>
      <c r="W189" s="176"/>
      <c r="X189" s="176"/>
      <c r="Y189" s="176"/>
      <c r="Z189" s="176"/>
      <c r="AA189" s="176"/>
      <c r="AB189" s="176"/>
      <c r="AC189" s="176"/>
      <c r="AD189" s="176"/>
    </row>
    <row r="190" spans="1:30" s="175" customFormat="1" ht="15">
      <c r="A190" s="176"/>
      <c r="B190" s="176"/>
      <c r="C190" s="176"/>
      <c r="D190" s="176"/>
      <c r="E190" s="176"/>
      <c r="F190" s="176"/>
      <c r="G190" s="176"/>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row>
    <row r="191" spans="1:30" s="175" customFormat="1" ht="15">
      <c r="A191" s="176"/>
      <c r="B191" s="176"/>
      <c r="C191" s="176"/>
      <c r="D191" s="176"/>
      <c r="E191" s="176"/>
      <c r="F191" s="176"/>
      <c r="G191" s="176"/>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row>
    <row r="192" spans="1:30" s="175" customFormat="1" ht="15">
      <c r="A192" s="176"/>
      <c r="B192" s="176"/>
      <c r="C192" s="176"/>
      <c r="D192" s="176"/>
      <c r="E192" s="176"/>
      <c r="F192" s="176"/>
      <c r="G192" s="176"/>
      <c r="H192" s="176"/>
      <c r="I192" s="176"/>
      <c r="J192" s="176"/>
      <c r="K192" s="176"/>
      <c r="L192" s="176"/>
      <c r="M192" s="176"/>
      <c r="N192" s="176"/>
      <c r="O192" s="176"/>
      <c r="P192" s="176"/>
      <c r="Q192" s="176"/>
      <c r="R192" s="176"/>
      <c r="S192" s="176"/>
      <c r="T192" s="176"/>
      <c r="U192" s="176"/>
      <c r="V192" s="176"/>
      <c r="W192" s="176"/>
      <c r="X192" s="176"/>
      <c r="Y192" s="176"/>
      <c r="Z192" s="176"/>
      <c r="AA192" s="176"/>
      <c r="AB192" s="176"/>
      <c r="AC192" s="176"/>
      <c r="AD192" s="176"/>
    </row>
    <row r="193" spans="1:30" s="175" customFormat="1" ht="15">
      <c r="A193" s="176"/>
      <c r="B193" s="176"/>
      <c r="C193" s="176"/>
      <c r="D193" s="176"/>
      <c r="E193" s="176"/>
      <c r="F193" s="176"/>
      <c r="G193" s="176"/>
      <c r="H193" s="176"/>
      <c r="I193" s="176"/>
      <c r="J193" s="176"/>
      <c r="K193" s="176"/>
      <c r="L193" s="176"/>
      <c r="M193" s="176"/>
      <c r="N193" s="176"/>
      <c r="O193" s="176"/>
      <c r="P193" s="176"/>
      <c r="Q193" s="176"/>
      <c r="R193" s="176"/>
      <c r="S193" s="176"/>
      <c r="T193" s="176"/>
      <c r="U193" s="176"/>
      <c r="V193" s="176"/>
      <c r="W193" s="176"/>
      <c r="X193" s="176"/>
      <c r="Y193" s="176"/>
      <c r="Z193" s="176"/>
      <c r="AA193" s="176"/>
      <c r="AB193" s="176"/>
      <c r="AC193" s="176"/>
      <c r="AD193" s="176"/>
    </row>
    <row r="194" spans="1:30" s="175" customFormat="1" ht="15">
      <c r="A194" s="176"/>
      <c r="B194" s="176"/>
      <c r="C194" s="176"/>
      <c r="D194" s="176"/>
      <c r="E194" s="176"/>
      <c r="F194" s="176"/>
      <c r="G194" s="176"/>
      <c r="H194" s="176"/>
      <c r="I194" s="176"/>
      <c r="J194" s="176"/>
      <c r="K194" s="176"/>
      <c r="L194" s="176"/>
      <c r="M194" s="176"/>
      <c r="N194" s="176"/>
      <c r="O194" s="176"/>
      <c r="P194" s="176"/>
      <c r="Q194" s="176"/>
      <c r="R194" s="176"/>
      <c r="S194" s="176"/>
      <c r="T194" s="176"/>
      <c r="U194" s="176"/>
      <c r="V194" s="176"/>
      <c r="W194" s="176"/>
      <c r="X194" s="176"/>
      <c r="Y194" s="176"/>
      <c r="Z194" s="176"/>
      <c r="AA194" s="176"/>
      <c r="AB194" s="176"/>
      <c r="AC194" s="176"/>
      <c r="AD194" s="176"/>
    </row>
    <row r="195" spans="1:30" s="175" customFormat="1" ht="15">
      <c r="A195" s="176"/>
      <c r="B195" s="176"/>
      <c r="C195" s="176"/>
      <c r="D195" s="176"/>
      <c r="E195" s="176"/>
      <c r="F195" s="176"/>
      <c r="G195" s="176"/>
      <c r="H195" s="176"/>
      <c r="I195" s="176"/>
      <c r="J195" s="176"/>
      <c r="K195" s="176"/>
      <c r="L195" s="176"/>
      <c r="M195" s="176"/>
      <c r="N195" s="176"/>
      <c r="O195" s="176"/>
      <c r="P195" s="176"/>
      <c r="Q195" s="176"/>
      <c r="R195" s="176"/>
      <c r="S195" s="176"/>
      <c r="T195" s="176"/>
      <c r="U195" s="176"/>
      <c r="V195" s="176"/>
      <c r="W195" s="176"/>
      <c r="X195" s="176"/>
      <c r="Y195" s="176"/>
      <c r="Z195" s="176"/>
      <c r="AA195" s="176"/>
      <c r="AB195" s="176"/>
      <c r="AC195" s="176"/>
      <c r="AD195" s="176"/>
    </row>
    <row r="196" spans="1:30" s="175" customFormat="1" ht="15">
      <c r="A196" s="176"/>
      <c r="B196" s="176"/>
      <c r="C196" s="176"/>
      <c r="D196" s="176"/>
      <c r="E196" s="176"/>
      <c r="F196" s="176"/>
      <c r="G196" s="176"/>
      <c r="H196" s="176"/>
      <c r="I196" s="176"/>
      <c r="J196" s="176"/>
      <c r="K196" s="176"/>
      <c r="L196" s="176"/>
      <c r="M196" s="176"/>
      <c r="N196" s="176"/>
      <c r="O196" s="176"/>
      <c r="P196" s="176"/>
      <c r="Q196" s="176"/>
      <c r="R196" s="176"/>
      <c r="S196" s="176"/>
      <c r="T196" s="176"/>
      <c r="U196" s="176"/>
      <c r="V196" s="176"/>
      <c r="W196" s="176"/>
      <c r="X196" s="176"/>
      <c r="Y196" s="176"/>
      <c r="Z196" s="176"/>
      <c r="AA196" s="176"/>
      <c r="AB196" s="176"/>
      <c r="AC196" s="176"/>
      <c r="AD196" s="176"/>
    </row>
    <row r="197" spans="1:30" s="175" customFormat="1" ht="15">
      <c r="A197" s="176"/>
      <c r="B197" s="176"/>
      <c r="C197" s="176"/>
      <c r="D197" s="176"/>
      <c r="E197" s="176"/>
      <c r="F197" s="176"/>
      <c r="G197" s="176"/>
      <c r="H197" s="176"/>
      <c r="I197" s="176"/>
      <c r="J197" s="176"/>
      <c r="K197" s="176"/>
      <c r="L197" s="176"/>
      <c r="M197" s="176"/>
      <c r="N197" s="176"/>
      <c r="O197" s="176"/>
      <c r="P197" s="176"/>
      <c r="Q197" s="176"/>
      <c r="R197" s="176"/>
      <c r="S197" s="176"/>
      <c r="T197" s="176"/>
      <c r="U197" s="176"/>
      <c r="V197" s="176"/>
      <c r="W197" s="176"/>
      <c r="X197" s="176"/>
      <c r="Y197" s="176"/>
      <c r="Z197" s="176"/>
      <c r="AA197" s="176"/>
      <c r="AB197" s="176"/>
      <c r="AC197" s="176"/>
      <c r="AD197" s="176"/>
    </row>
    <row r="198" spans="1:30" s="175" customFormat="1" ht="15">
      <c r="A198" s="176"/>
      <c r="B198" s="176"/>
      <c r="C198" s="176"/>
      <c r="D198" s="176"/>
      <c r="E198" s="176"/>
      <c r="F198" s="176"/>
      <c r="G198" s="176"/>
      <c r="H198" s="176"/>
      <c r="I198" s="176"/>
      <c r="J198" s="176"/>
      <c r="K198" s="176"/>
      <c r="L198" s="176"/>
      <c r="M198" s="176"/>
      <c r="N198" s="176"/>
      <c r="O198" s="176"/>
      <c r="P198" s="176"/>
      <c r="Q198" s="176"/>
      <c r="R198" s="176"/>
      <c r="S198" s="176"/>
      <c r="T198" s="176"/>
      <c r="U198" s="176"/>
      <c r="V198" s="176"/>
      <c r="W198" s="176"/>
      <c r="X198" s="176"/>
      <c r="Y198" s="176"/>
      <c r="Z198" s="176"/>
      <c r="AA198" s="176"/>
      <c r="AB198" s="176"/>
      <c r="AC198" s="176"/>
      <c r="AD198" s="176"/>
    </row>
    <row r="199" spans="1:30" s="175" customFormat="1" ht="15">
      <c r="A199" s="176"/>
      <c r="B199" s="176"/>
      <c r="C199" s="176"/>
      <c r="D199" s="176"/>
      <c r="E199" s="176"/>
      <c r="F199" s="176"/>
      <c r="G199" s="176"/>
      <c r="H199" s="176"/>
      <c r="I199" s="176"/>
      <c r="J199" s="176"/>
      <c r="K199" s="176"/>
      <c r="L199" s="176"/>
      <c r="M199" s="176"/>
      <c r="N199" s="176"/>
      <c r="O199" s="176"/>
      <c r="P199" s="176"/>
      <c r="Q199" s="176"/>
      <c r="R199" s="176"/>
      <c r="S199" s="176"/>
      <c r="T199" s="176"/>
      <c r="U199" s="176"/>
      <c r="V199" s="176"/>
      <c r="W199" s="176"/>
      <c r="X199" s="176"/>
      <c r="Y199" s="176"/>
      <c r="Z199" s="176"/>
      <c r="AA199" s="176"/>
      <c r="AB199" s="176"/>
      <c r="AC199" s="176"/>
      <c r="AD199" s="176"/>
    </row>
    <row r="200" spans="1:30" s="175" customFormat="1" ht="15">
      <c r="A200" s="176"/>
      <c r="B200" s="176"/>
      <c r="C200" s="176"/>
      <c r="D200" s="176"/>
      <c r="E200" s="176"/>
      <c r="F200" s="176"/>
      <c r="G200" s="176"/>
      <c r="H200" s="176"/>
      <c r="I200" s="176"/>
      <c r="J200" s="176"/>
      <c r="K200" s="176"/>
      <c r="L200" s="176"/>
      <c r="M200" s="176"/>
      <c r="N200" s="176"/>
      <c r="O200" s="176"/>
      <c r="P200" s="176"/>
      <c r="Q200" s="176"/>
      <c r="R200" s="176"/>
      <c r="S200" s="176"/>
      <c r="T200" s="176"/>
      <c r="U200" s="176"/>
      <c r="V200" s="176"/>
      <c r="W200" s="176"/>
      <c r="X200" s="176"/>
      <c r="Y200" s="176"/>
      <c r="Z200" s="176"/>
      <c r="AA200" s="176"/>
      <c r="AB200" s="176"/>
      <c r="AC200" s="176"/>
      <c r="AD200" s="176"/>
    </row>
    <row r="201" spans="1:30" s="175" customFormat="1" ht="15">
      <c r="A201" s="176"/>
      <c r="B201" s="176"/>
      <c r="C201" s="176"/>
      <c r="D201" s="176"/>
      <c r="E201" s="176"/>
      <c r="F201" s="176"/>
      <c r="G201" s="176"/>
      <c r="H201" s="176"/>
      <c r="I201" s="176"/>
      <c r="J201" s="176"/>
      <c r="K201" s="176"/>
      <c r="L201" s="176"/>
      <c r="M201" s="176"/>
      <c r="N201" s="176"/>
      <c r="O201" s="176"/>
      <c r="P201" s="176"/>
      <c r="Q201" s="176"/>
      <c r="R201" s="176"/>
      <c r="S201" s="176"/>
      <c r="T201" s="176"/>
      <c r="U201" s="176"/>
      <c r="V201" s="176"/>
      <c r="W201" s="176"/>
      <c r="X201" s="176"/>
      <c r="Y201" s="176"/>
      <c r="Z201" s="176"/>
      <c r="AA201" s="176"/>
      <c r="AB201" s="176"/>
      <c r="AC201" s="176"/>
      <c r="AD201" s="176"/>
    </row>
    <row r="202" spans="1:30" s="175" customFormat="1" ht="15">
      <c r="A202" s="176"/>
      <c r="B202" s="176"/>
      <c r="C202" s="176"/>
      <c r="D202" s="176"/>
      <c r="E202" s="176"/>
      <c r="F202" s="176"/>
      <c r="G202" s="176"/>
      <c r="H202" s="176"/>
      <c r="I202" s="176"/>
      <c r="J202" s="176"/>
      <c r="K202" s="176"/>
      <c r="L202" s="176"/>
      <c r="M202" s="176"/>
      <c r="N202" s="176"/>
      <c r="O202" s="176"/>
      <c r="P202" s="176"/>
      <c r="Q202" s="176"/>
      <c r="R202" s="176"/>
      <c r="S202" s="176"/>
      <c r="T202" s="176"/>
      <c r="U202" s="176"/>
      <c r="V202" s="176"/>
      <c r="W202" s="176"/>
      <c r="X202" s="176"/>
      <c r="Y202" s="176"/>
      <c r="Z202" s="176"/>
      <c r="AA202" s="176"/>
      <c r="AB202" s="176"/>
      <c r="AC202" s="176"/>
      <c r="AD202" s="176"/>
    </row>
    <row r="203" spans="1:30" s="175" customFormat="1" ht="15">
      <c r="A203" s="176"/>
      <c r="B203" s="176"/>
      <c r="C203" s="176"/>
      <c r="D203" s="176"/>
      <c r="E203" s="176"/>
      <c r="F203" s="176"/>
      <c r="G203" s="176"/>
      <c r="H203" s="176"/>
      <c r="I203" s="176"/>
      <c r="J203" s="176"/>
      <c r="K203" s="176"/>
      <c r="L203" s="176"/>
      <c r="M203" s="176"/>
      <c r="N203" s="176"/>
      <c r="O203" s="176"/>
      <c r="P203" s="176"/>
      <c r="Q203" s="176"/>
      <c r="R203" s="176"/>
      <c r="S203" s="176"/>
      <c r="T203" s="176"/>
      <c r="U203" s="176"/>
      <c r="V203" s="176"/>
      <c r="W203" s="176"/>
      <c r="X203" s="176"/>
      <c r="Y203" s="176"/>
      <c r="Z203" s="176"/>
      <c r="AA203" s="176"/>
      <c r="AB203" s="176"/>
      <c r="AC203" s="176"/>
      <c r="AD203" s="176"/>
    </row>
    <row r="204" spans="1:30" s="175" customFormat="1" ht="15">
      <c r="A204" s="176"/>
      <c r="B204" s="176"/>
      <c r="C204" s="176"/>
      <c r="D204" s="176"/>
      <c r="E204" s="176"/>
      <c r="F204" s="176"/>
      <c r="G204" s="176"/>
      <c r="H204" s="176"/>
      <c r="I204" s="176"/>
      <c r="J204" s="176"/>
      <c r="K204" s="176"/>
      <c r="L204" s="176"/>
      <c r="M204" s="176"/>
      <c r="N204" s="176"/>
      <c r="O204" s="176"/>
      <c r="P204" s="176"/>
      <c r="Q204" s="176"/>
      <c r="R204" s="176"/>
      <c r="S204" s="176"/>
      <c r="T204" s="176"/>
      <c r="U204" s="176"/>
      <c r="V204" s="176"/>
      <c r="W204" s="176"/>
      <c r="X204" s="176"/>
      <c r="Y204" s="176"/>
      <c r="Z204" s="176"/>
      <c r="AA204" s="176"/>
      <c r="AB204" s="176"/>
      <c r="AC204" s="176"/>
      <c r="AD204" s="176"/>
    </row>
    <row r="205" spans="1:30" s="175" customFormat="1" ht="15">
      <c r="A205" s="176"/>
      <c r="B205" s="176"/>
      <c r="C205" s="176"/>
      <c r="D205" s="176"/>
      <c r="E205" s="176"/>
      <c r="F205" s="176"/>
      <c r="G205" s="176"/>
      <c r="H205" s="176"/>
      <c r="I205" s="176"/>
      <c r="J205" s="176"/>
      <c r="K205" s="176"/>
      <c r="L205" s="176"/>
      <c r="M205" s="176"/>
      <c r="N205" s="176"/>
      <c r="O205" s="176"/>
      <c r="P205" s="176"/>
      <c r="Q205" s="176"/>
      <c r="R205" s="176"/>
      <c r="S205" s="176"/>
      <c r="T205" s="176"/>
      <c r="U205" s="176"/>
      <c r="V205" s="176"/>
      <c r="W205" s="176"/>
      <c r="X205" s="176"/>
      <c r="Y205" s="176"/>
      <c r="Z205" s="176"/>
      <c r="AA205" s="176"/>
      <c r="AB205" s="176"/>
      <c r="AC205" s="176"/>
      <c r="AD205" s="176"/>
    </row>
    <row r="206" spans="1:30" s="175" customFormat="1" ht="15">
      <c r="A206" s="176"/>
      <c r="B206" s="176"/>
      <c r="C206" s="176"/>
      <c r="D206" s="176"/>
      <c r="E206" s="176"/>
      <c r="F206" s="176"/>
      <c r="G206" s="176"/>
      <c r="H206" s="176"/>
      <c r="I206" s="176"/>
      <c r="J206" s="176"/>
      <c r="K206" s="176"/>
      <c r="L206" s="176"/>
      <c r="M206" s="176"/>
      <c r="N206" s="176"/>
      <c r="O206" s="176"/>
      <c r="P206" s="176"/>
      <c r="Q206" s="176"/>
      <c r="R206" s="176"/>
      <c r="S206" s="176"/>
      <c r="T206" s="176"/>
      <c r="U206" s="176"/>
      <c r="V206" s="176"/>
      <c r="W206" s="176"/>
      <c r="X206" s="176"/>
      <c r="Y206" s="176"/>
      <c r="Z206" s="176"/>
      <c r="AA206" s="176"/>
      <c r="AB206" s="176"/>
      <c r="AC206" s="176"/>
      <c r="AD206" s="176"/>
    </row>
    <row r="207" spans="1:30" s="175" customFormat="1" ht="15">
      <c r="A207" s="176"/>
      <c r="B207" s="176"/>
      <c r="C207" s="176"/>
      <c r="D207" s="176"/>
      <c r="E207" s="176"/>
      <c r="F207" s="176"/>
      <c r="G207" s="176"/>
      <c r="H207" s="176"/>
      <c r="I207" s="176"/>
      <c r="J207" s="176"/>
      <c r="K207" s="176"/>
      <c r="L207" s="176"/>
      <c r="M207" s="176"/>
      <c r="N207" s="176"/>
      <c r="O207" s="176"/>
      <c r="P207" s="176"/>
      <c r="Q207" s="176"/>
      <c r="R207" s="176"/>
      <c r="S207" s="176"/>
      <c r="T207" s="176"/>
      <c r="U207" s="176"/>
      <c r="V207" s="176"/>
      <c r="W207" s="176"/>
      <c r="X207" s="176"/>
      <c r="Y207" s="176"/>
      <c r="Z207" s="176"/>
      <c r="AA207" s="176"/>
      <c r="AB207" s="176"/>
      <c r="AC207" s="176"/>
      <c r="AD207" s="176"/>
    </row>
    <row r="208" spans="1:30" s="175" customFormat="1" ht="15">
      <c r="A208" s="176"/>
      <c r="B208" s="176"/>
      <c r="C208" s="176"/>
      <c r="D208" s="176"/>
      <c r="E208" s="176"/>
      <c r="F208" s="176"/>
      <c r="G208" s="176"/>
      <c r="H208" s="176"/>
      <c r="I208" s="176"/>
      <c r="J208" s="176"/>
      <c r="K208" s="176"/>
      <c r="L208" s="176"/>
      <c r="M208" s="176"/>
      <c r="N208" s="176"/>
      <c r="O208" s="176"/>
      <c r="P208" s="176"/>
      <c r="Q208" s="176"/>
      <c r="R208" s="176"/>
      <c r="S208" s="176"/>
      <c r="T208" s="176"/>
      <c r="U208" s="176"/>
      <c r="V208" s="176"/>
      <c r="W208" s="176"/>
      <c r="X208" s="176"/>
      <c r="Y208" s="176"/>
      <c r="Z208" s="176"/>
      <c r="AA208" s="176"/>
      <c r="AB208" s="176"/>
      <c r="AC208" s="176"/>
      <c r="AD208" s="176"/>
    </row>
    <row r="209" spans="1:30" s="175" customFormat="1" ht="15">
      <c r="A209" s="176"/>
      <c r="B209" s="176"/>
      <c r="C209" s="176"/>
      <c r="D209" s="176"/>
      <c r="E209" s="176"/>
      <c r="F209" s="176"/>
      <c r="G209" s="176"/>
      <c r="H209" s="176"/>
      <c r="I209" s="176"/>
      <c r="J209" s="176"/>
      <c r="K209" s="176"/>
      <c r="L209" s="176"/>
      <c r="M209" s="176"/>
      <c r="N209" s="176"/>
      <c r="O209" s="176"/>
      <c r="P209" s="176"/>
      <c r="Q209" s="176"/>
      <c r="R209" s="176"/>
      <c r="S209" s="176"/>
      <c r="T209" s="176"/>
      <c r="U209" s="176"/>
      <c r="V209" s="176"/>
      <c r="W209" s="176"/>
      <c r="X209" s="176"/>
      <c r="Y209" s="176"/>
      <c r="Z209" s="176"/>
      <c r="AA209" s="176"/>
      <c r="AB209" s="176"/>
      <c r="AC209" s="176"/>
      <c r="AD209" s="176"/>
    </row>
    <row r="210" spans="1:30" s="175" customFormat="1" ht="15">
      <c r="A210" s="176"/>
      <c r="B210" s="176"/>
      <c r="C210" s="176"/>
      <c r="D210" s="176"/>
      <c r="E210" s="176"/>
      <c r="F210" s="176"/>
      <c r="G210" s="176"/>
      <c r="H210" s="176"/>
      <c r="I210" s="176"/>
      <c r="J210" s="176"/>
      <c r="K210" s="176"/>
      <c r="L210" s="176"/>
      <c r="M210" s="176"/>
      <c r="N210" s="176"/>
      <c r="O210" s="176"/>
      <c r="P210" s="176"/>
      <c r="Q210" s="176"/>
      <c r="R210" s="176"/>
      <c r="S210" s="176"/>
      <c r="T210" s="176"/>
      <c r="U210" s="176"/>
      <c r="V210" s="176"/>
      <c r="W210" s="176"/>
      <c r="X210" s="176"/>
      <c r="Y210" s="176"/>
      <c r="Z210" s="176"/>
      <c r="AA210" s="176"/>
      <c r="AB210" s="176"/>
      <c r="AC210" s="176"/>
      <c r="AD210" s="176"/>
    </row>
    <row r="211" spans="1:30" s="175" customFormat="1" ht="15">
      <c r="A211" s="176"/>
      <c r="B211" s="176"/>
      <c r="C211" s="176"/>
      <c r="D211" s="176"/>
      <c r="E211" s="176"/>
      <c r="F211" s="176"/>
      <c r="G211" s="176"/>
      <c r="H211" s="176"/>
      <c r="I211" s="176"/>
      <c r="J211" s="176"/>
      <c r="K211" s="176"/>
      <c r="L211" s="176"/>
      <c r="M211" s="176"/>
      <c r="N211" s="176"/>
      <c r="O211" s="176"/>
      <c r="P211" s="176"/>
      <c r="Q211" s="176"/>
      <c r="R211" s="176"/>
      <c r="S211" s="176"/>
      <c r="T211" s="176"/>
      <c r="U211" s="176"/>
      <c r="V211" s="176"/>
      <c r="W211" s="176"/>
      <c r="X211" s="176"/>
      <c r="Y211" s="176"/>
      <c r="Z211" s="176"/>
      <c r="AA211" s="176"/>
      <c r="AB211" s="176"/>
      <c r="AC211" s="176"/>
      <c r="AD211" s="176"/>
    </row>
    <row r="212" spans="1:30" s="175" customFormat="1" ht="15">
      <c r="A212" s="176"/>
      <c r="B212" s="176"/>
      <c r="C212" s="176"/>
      <c r="D212" s="176"/>
      <c r="E212" s="176"/>
      <c r="F212" s="176"/>
      <c r="G212" s="176"/>
      <c r="H212" s="176"/>
      <c r="I212" s="176"/>
      <c r="J212" s="176"/>
      <c r="K212" s="176"/>
      <c r="L212" s="176"/>
      <c r="M212" s="176"/>
      <c r="N212" s="176"/>
      <c r="O212" s="176"/>
      <c r="P212" s="176"/>
      <c r="Q212" s="176"/>
      <c r="R212" s="176"/>
      <c r="S212" s="176"/>
      <c r="T212" s="176"/>
      <c r="U212" s="176"/>
      <c r="V212" s="176"/>
      <c r="W212" s="176"/>
      <c r="X212" s="176"/>
      <c r="Y212" s="176"/>
      <c r="Z212" s="176"/>
      <c r="AA212" s="176"/>
      <c r="AB212" s="176"/>
      <c r="AC212" s="176"/>
      <c r="AD212" s="176"/>
    </row>
    <row r="213" spans="1:30" s="175" customFormat="1" ht="15">
      <c r="A213" s="176"/>
      <c r="B213" s="176"/>
      <c r="C213" s="176"/>
      <c r="D213" s="176"/>
      <c r="E213" s="176"/>
      <c r="F213" s="176"/>
      <c r="G213" s="176"/>
      <c r="H213" s="176"/>
      <c r="I213" s="176"/>
      <c r="J213" s="176"/>
      <c r="K213" s="176"/>
      <c r="L213" s="176"/>
      <c r="M213" s="176"/>
      <c r="N213" s="176"/>
      <c r="O213" s="176"/>
      <c r="P213" s="176"/>
      <c r="Q213" s="176"/>
      <c r="R213" s="176"/>
      <c r="S213" s="176"/>
      <c r="T213" s="176"/>
      <c r="U213" s="176"/>
      <c r="V213" s="176"/>
      <c r="W213" s="176"/>
      <c r="X213" s="176"/>
      <c r="Y213" s="176"/>
      <c r="Z213" s="176"/>
      <c r="AA213" s="176"/>
      <c r="AB213" s="176"/>
      <c r="AC213" s="176"/>
      <c r="AD213" s="176"/>
    </row>
    <row r="214" spans="1:30" s="175" customFormat="1" ht="15">
      <c r="A214" s="176"/>
      <c r="B214" s="176"/>
      <c r="C214" s="176"/>
      <c r="D214" s="176"/>
      <c r="E214" s="176"/>
      <c r="F214" s="176"/>
      <c r="G214" s="176"/>
      <c r="H214" s="176"/>
      <c r="I214" s="176"/>
      <c r="J214" s="176"/>
      <c r="K214" s="176"/>
      <c r="L214" s="176"/>
      <c r="M214" s="176"/>
      <c r="N214" s="176"/>
      <c r="O214" s="176"/>
      <c r="P214" s="176"/>
      <c r="Q214" s="176"/>
      <c r="R214" s="176"/>
      <c r="S214" s="176"/>
      <c r="T214" s="176"/>
      <c r="U214" s="176"/>
      <c r="V214" s="176"/>
      <c r="W214" s="176"/>
      <c r="X214" s="176"/>
      <c r="Y214" s="176"/>
      <c r="Z214" s="176"/>
      <c r="AA214" s="176"/>
      <c r="AB214" s="176"/>
      <c r="AC214" s="176"/>
      <c r="AD214" s="176"/>
    </row>
    <row r="215" spans="1:30" s="175" customFormat="1" ht="15">
      <c r="A215" s="176"/>
      <c r="B215" s="176"/>
      <c r="C215" s="176"/>
      <c r="D215" s="176"/>
      <c r="E215" s="176"/>
      <c r="F215" s="176"/>
      <c r="G215" s="176"/>
      <c r="H215" s="176"/>
      <c r="I215" s="176"/>
      <c r="J215" s="176"/>
      <c r="K215" s="176"/>
      <c r="L215" s="176"/>
      <c r="M215" s="176"/>
      <c r="N215" s="176"/>
      <c r="O215" s="176"/>
      <c r="P215" s="176"/>
      <c r="Q215" s="176"/>
      <c r="R215" s="176"/>
      <c r="S215" s="176"/>
      <c r="T215" s="176"/>
      <c r="U215" s="176"/>
      <c r="V215" s="176"/>
      <c r="W215" s="176"/>
      <c r="X215" s="176"/>
      <c r="Y215" s="176"/>
      <c r="Z215" s="176"/>
      <c r="AA215" s="176"/>
      <c r="AB215" s="176"/>
      <c r="AC215" s="176"/>
      <c r="AD215" s="176"/>
    </row>
    <row r="216" spans="1:30" s="175" customFormat="1" ht="15">
      <c r="A216" s="176"/>
      <c r="B216" s="176"/>
      <c r="C216" s="176"/>
      <c r="D216" s="176"/>
      <c r="E216" s="176"/>
      <c r="F216" s="176"/>
      <c r="G216" s="176"/>
      <c r="H216" s="176"/>
      <c r="I216" s="176"/>
      <c r="J216" s="176"/>
      <c r="K216" s="176"/>
      <c r="L216" s="176"/>
      <c r="M216" s="176"/>
      <c r="N216" s="176"/>
      <c r="O216" s="176"/>
      <c r="P216" s="176"/>
      <c r="Q216" s="176"/>
      <c r="R216" s="176"/>
      <c r="S216" s="176"/>
      <c r="T216" s="176"/>
      <c r="U216" s="176"/>
      <c r="V216" s="176"/>
      <c r="W216" s="176"/>
      <c r="X216" s="176"/>
      <c r="Y216" s="176"/>
      <c r="Z216" s="176"/>
      <c r="AA216" s="176"/>
      <c r="AB216" s="176"/>
      <c r="AC216" s="176"/>
      <c r="AD216" s="176"/>
    </row>
    <row r="217" spans="1:30" s="175" customFormat="1" ht="15">
      <c r="A217" s="176"/>
      <c r="B217" s="176"/>
      <c r="C217" s="176"/>
      <c r="D217" s="176"/>
      <c r="E217" s="176"/>
      <c r="F217" s="176"/>
      <c r="G217" s="176"/>
      <c r="H217" s="176"/>
      <c r="I217" s="176"/>
      <c r="J217" s="176"/>
      <c r="K217" s="176"/>
      <c r="L217" s="176"/>
      <c r="M217" s="176"/>
      <c r="N217" s="176"/>
      <c r="O217" s="176"/>
      <c r="P217" s="176"/>
      <c r="Q217" s="176"/>
      <c r="R217" s="176"/>
      <c r="S217" s="176"/>
      <c r="T217" s="176"/>
      <c r="U217" s="176"/>
      <c r="V217" s="176"/>
      <c r="W217" s="176"/>
      <c r="X217" s="176"/>
      <c r="Y217" s="176"/>
      <c r="Z217" s="176"/>
      <c r="AA217" s="176"/>
      <c r="AB217" s="176"/>
      <c r="AC217" s="176"/>
      <c r="AD217" s="176"/>
    </row>
    <row r="218" spans="1:30" s="175" customFormat="1" ht="15">
      <c r="A218" s="176"/>
      <c r="B218" s="176"/>
      <c r="C218" s="176"/>
      <c r="D218" s="176"/>
      <c r="E218" s="176"/>
      <c r="F218" s="176"/>
      <c r="G218" s="176"/>
      <c r="H218" s="176"/>
      <c r="I218" s="176"/>
      <c r="J218" s="176"/>
      <c r="K218" s="176"/>
      <c r="L218" s="176"/>
      <c r="M218" s="176"/>
      <c r="N218" s="176"/>
      <c r="O218" s="176"/>
      <c r="P218" s="176"/>
      <c r="Q218" s="176"/>
      <c r="R218" s="176"/>
      <c r="S218" s="176"/>
      <c r="T218" s="176"/>
      <c r="U218" s="176"/>
      <c r="V218" s="176"/>
      <c r="W218" s="176"/>
      <c r="X218" s="176"/>
      <c r="Y218" s="176"/>
      <c r="Z218" s="176"/>
      <c r="AA218" s="176"/>
      <c r="AB218" s="176"/>
      <c r="AC218" s="176"/>
      <c r="AD218" s="176"/>
    </row>
    <row r="219" spans="1:30" s="175" customFormat="1" ht="15">
      <c r="A219" s="176"/>
      <c r="B219" s="176"/>
      <c r="C219" s="176"/>
      <c r="D219" s="176"/>
      <c r="E219" s="176"/>
      <c r="F219" s="176"/>
      <c r="G219" s="176"/>
      <c r="H219" s="176"/>
      <c r="I219" s="176"/>
      <c r="J219" s="176"/>
      <c r="K219" s="176"/>
      <c r="L219" s="176"/>
      <c r="M219" s="176"/>
      <c r="N219" s="176"/>
      <c r="O219" s="176"/>
      <c r="P219" s="176"/>
      <c r="Q219" s="176"/>
      <c r="R219" s="176"/>
      <c r="S219" s="176"/>
      <c r="T219" s="176"/>
      <c r="U219" s="176"/>
      <c r="V219" s="176"/>
      <c r="W219" s="176"/>
      <c r="X219" s="176"/>
      <c r="Y219" s="176"/>
      <c r="Z219" s="176"/>
      <c r="AA219" s="176"/>
      <c r="AB219" s="176"/>
      <c r="AC219" s="176"/>
      <c r="AD219" s="176"/>
    </row>
    <row r="220" spans="1:30" s="175" customFormat="1" ht="15">
      <c r="A220" s="176"/>
      <c r="B220" s="176"/>
      <c r="C220" s="176"/>
      <c r="D220" s="176"/>
      <c r="E220" s="176"/>
      <c r="F220" s="176"/>
      <c r="G220" s="176"/>
      <c r="H220" s="176"/>
      <c r="I220" s="176"/>
      <c r="J220" s="176"/>
      <c r="K220" s="176"/>
      <c r="L220" s="176"/>
      <c r="M220" s="176"/>
      <c r="N220" s="176"/>
      <c r="O220" s="176"/>
      <c r="P220" s="176"/>
      <c r="Q220" s="176"/>
      <c r="R220" s="176"/>
      <c r="S220" s="176"/>
      <c r="T220" s="176"/>
      <c r="U220" s="176"/>
      <c r="V220" s="176"/>
      <c r="W220" s="176"/>
      <c r="X220" s="176"/>
      <c r="Y220" s="176"/>
      <c r="Z220" s="176"/>
      <c r="AA220" s="176"/>
      <c r="AB220" s="176"/>
      <c r="AC220" s="176"/>
      <c r="AD220" s="176"/>
    </row>
    <row r="221" spans="1:30" s="175" customFormat="1" ht="15">
      <c r="A221" s="176"/>
      <c r="B221" s="176"/>
      <c r="C221" s="176"/>
      <c r="D221" s="176"/>
      <c r="E221" s="176"/>
      <c r="F221" s="176"/>
      <c r="G221" s="176"/>
      <c r="H221" s="176"/>
      <c r="I221" s="176"/>
      <c r="J221" s="176"/>
      <c r="K221" s="176"/>
      <c r="L221" s="176"/>
      <c r="M221" s="176"/>
      <c r="N221" s="176"/>
      <c r="O221" s="176"/>
      <c r="P221" s="176"/>
      <c r="Q221" s="176"/>
      <c r="R221" s="176"/>
      <c r="S221" s="176"/>
      <c r="T221" s="176"/>
      <c r="U221" s="176"/>
      <c r="V221" s="176"/>
      <c r="W221" s="176"/>
      <c r="X221" s="176"/>
      <c r="Y221" s="176"/>
      <c r="Z221" s="176"/>
      <c r="AA221" s="176"/>
      <c r="AB221" s="176"/>
      <c r="AC221" s="176"/>
      <c r="AD221" s="176"/>
    </row>
    <row r="222" spans="1:30" s="175" customFormat="1" ht="15">
      <c r="A222" s="176"/>
      <c r="B222" s="176"/>
      <c r="C222" s="176"/>
      <c r="D222" s="176"/>
      <c r="E222" s="176"/>
      <c r="F222" s="176"/>
      <c r="G222" s="176"/>
      <c r="H222" s="176"/>
      <c r="I222" s="176"/>
      <c r="J222" s="176"/>
      <c r="K222" s="176"/>
      <c r="L222" s="176"/>
      <c r="M222" s="176"/>
      <c r="N222" s="176"/>
      <c r="O222" s="176"/>
      <c r="P222" s="176"/>
      <c r="Q222" s="176"/>
      <c r="R222" s="176"/>
      <c r="S222" s="176"/>
      <c r="T222" s="176"/>
      <c r="U222" s="176"/>
      <c r="V222" s="176"/>
      <c r="W222" s="176"/>
      <c r="X222" s="176"/>
      <c r="Y222" s="176"/>
      <c r="Z222" s="176"/>
      <c r="AA222" s="176"/>
      <c r="AB222" s="176"/>
      <c r="AC222" s="176"/>
      <c r="AD222" s="176"/>
    </row>
    <row r="223" spans="1:30" s="175" customFormat="1" ht="15">
      <c r="A223" s="176"/>
      <c r="B223" s="176"/>
      <c r="C223" s="176"/>
      <c r="D223" s="176"/>
      <c r="E223" s="176"/>
      <c r="F223" s="176"/>
      <c r="G223" s="176"/>
      <c r="H223" s="176"/>
      <c r="I223" s="176"/>
      <c r="J223" s="176"/>
      <c r="K223" s="176"/>
      <c r="L223" s="176"/>
      <c r="M223" s="176"/>
      <c r="N223" s="176"/>
      <c r="O223" s="176"/>
      <c r="P223" s="176"/>
      <c r="Q223" s="176"/>
      <c r="R223" s="176"/>
      <c r="S223" s="176"/>
      <c r="T223" s="176"/>
      <c r="U223" s="176"/>
      <c r="V223" s="176"/>
      <c r="W223" s="176"/>
      <c r="X223" s="176"/>
      <c r="Y223" s="176"/>
      <c r="Z223" s="176"/>
      <c r="AA223" s="176"/>
      <c r="AB223" s="176"/>
      <c r="AC223" s="176"/>
      <c r="AD223" s="176"/>
    </row>
    <row r="224" spans="1:30" s="175" customFormat="1" ht="15">
      <c r="A224" s="176"/>
      <c r="B224" s="176"/>
      <c r="C224" s="176"/>
      <c r="D224" s="176"/>
      <c r="E224" s="176"/>
      <c r="F224" s="176"/>
      <c r="G224" s="176"/>
      <c r="H224" s="176"/>
      <c r="I224" s="176"/>
      <c r="J224" s="176"/>
      <c r="K224" s="176"/>
      <c r="L224" s="176"/>
      <c r="M224" s="176"/>
      <c r="N224" s="176"/>
      <c r="O224" s="176"/>
      <c r="P224" s="176"/>
      <c r="Q224" s="176"/>
      <c r="R224" s="176"/>
      <c r="S224" s="176"/>
      <c r="T224" s="176"/>
      <c r="U224" s="176"/>
      <c r="V224" s="176"/>
      <c r="W224" s="176"/>
      <c r="X224" s="176"/>
      <c r="Y224" s="176"/>
      <c r="Z224" s="176"/>
      <c r="AA224" s="176"/>
      <c r="AB224" s="176"/>
      <c r="AC224" s="176"/>
      <c r="AD224" s="176"/>
    </row>
    <row r="225" spans="1:30" s="175" customFormat="1" ht="15">
      <c r="A225" s="176"/>
      <c r="B225" s="176"/>
      <c r="C225" s="176"/>
      <c r="D225" s="176"/>
      <c r="E225" s="176"/>
      <c r="F225" s="176"/>
      <c r="G225" s="176"/>
      <c r="H225" s="176"/>
      <c r="I225" s="176"/>
      <c r="J225" s="176"/>
      <c r="K225" s="176"/>
      <c r="L225" s="176"/>
      <c r="M225" s="176"/>
      <c r="N225" s="176"/>
      <c r="O225" s="176"/>
      <c r="P225" s="176"/>
      <c r="Q225" s="176"/>
      <c r="R225" s="176"/>
      <c r="S225" s="176"/>
      <c r="T225" s="176"/>
      <c r="U225" s="176"/>
      <c r="V225" s="176"/>
      <c r="W225" s="176"/>
      <c r="X225" s="176"/>
      <c r="Y225" s="176"/>
      <c r="Z225" s="176"/>
      <c r="AA225" s="176"/>
      <c r="AB225" s="176"/>
      <c r="AC225" s="176"/>
      <c r="AD225" s="176"/>
    </row>
    <row r="226" spans="1:30" s="175" customFormat="1" ht="15">
      <c r="A226" s="176"/>
      <c r="B226" s="176"/>
      <c r="C226" s="176"/>
      <c r="D226" s="176"/>
      <c r="E226" s="176"/>
      <c r="F226" s="176"/>
      <c r="G226" s="176"/>
      <c r="H226" s="176"/>
      <c r="I226" s="176"/>
      <c r="J226" s="176"/>
      <c r="K226" s="176"/>
      <c r="L226" s="176"/>
      <c r="M226" s="176"/>
      <c r="N226" s="176"/>
      <c r="O226" s="176"/>
      <c r="P226" s="176"/>
      <c r="Q226" s="176"/>
      <c r="R226" s="176"/>
      <c r="S226" s="176"/>
      <c r="T226" s="176"/>
      <c r="U226" s="176"/>
      <c r="V226" s="176"/>
      <c r="W226" s="176"/>
      <c r="X226" s="176"/>
      <c r="Y226" s="176"/>
      <c r="Z226" s="176"/>
      <c r="AA226" s="176"/>
      <c r="AB226" s="176"/>
      <c r="AC226" s="176"/>
      <c r="AD226" s="176"/>
    </row>
    <row r="227" spans="1:30" s="175" customFormat="1" ht="15">
      <c r="A227" s="176"/>
      <c r="B227" s="176"/>
      <c r="C227" s="176"/>
      <c r="D227" s="176"/>
      <c r="E227" s="176"/>
      <c r="F227" s="176"/>
      <c r="G227" s="176"/>
      <c r="H227" s="176"/>
      <c r="I227" s="176"/>
      <c r="J227" s="176"/>
      <c r="K227" s="176"/>
      <c r="L227" s="176"/>
      <c r="M227" s="176"/>
      <c r="N227" s="176"/>
      <c r="O227" s="176"/>
      <c r="P227" s="176"/>
      <c r="Q227" s="176"/>
      <c r="R227" s="176"/>
      <c r="S227" s="176"/>
      <c r="T227" s="176"/>
      <c r="U227" s="176"/>
      <c r="V227" s="176"/>
      <c r="W227" s="176"/>
      <c r="X227" s="176"/>
      <c r="Y227" s="176"/>
      <c r="Z227" s="176"/>
      <c r="AA227" s="176"/>
      <c r="AB227" s="176"/>
      <c r="AC227" s="176"/>
      <c r="AD227" s="176"/>
    </row>
    <row r="228" spans="1:30" s="175" customFormat="1" ht="15">
      <c r="A228" s="176"/>
      <c r="B228" s="176"/>
      <c r="C228" s="176"/>
      <c r="D228" s="176"/>
      <c r="E228" s="176"/>
      <c r="F228" s="176"/>
      <c r="G228" s="176"/>
      <c r="H228" s="176"/>
      <c r="I228" s="176"/>
      <c r="J228" s="176"/>
      <c r="K228" s="176"/>
      <c r="L228" s="176"/>
      <c r="M228" s="176"/>
      <c r="N228" s="176"/>
      <c r="O228" s="176"/>
      <c r="P228" s="176"/>
      <c r="Q228" s="176"/>
      <c r="R228" s="176"/>
      <c r="S228" s="176"/>
      <c r="T228" s="176"/>
      <c r="U228" s="176"/>
      <c r="V228" s="176"/>
      <c r="W228" s="176"/>
      <c r="X228" s="176"/>
      <c r="Y228" s="176"/>
      <c r="Z228" s="176"/>
      <c r="AA228" s="176"/>
      <c r="AB228" s="176"/>
      <c r="AC228" s="176"/>
      <c r="AD228" s="176"/>
    </row>
    <row r="229" spans="1:30" s="175" customFormat="1" ht="15">
      <c r="A229" s="176"/>
      <c r="B229" s="176"/>
      <c r="C229" s="176"/>
      <c r="D229" s="176"/>
      <c r="E229" s="176"/>
      <c r="F229" s="176"/>
      <c r="G229" s="176"/>
      <c r="H229" s="176"/>
      <c r="I229" s="176"/>
      <c r="J229" s="176"/>
      <c r="K229" s="176"/>
      <c r="L229" s="176"/>
      <c r="M229" s="176"/>
      <c r="N229" s="176"/>
      <c r="O229" s="176"/>
      <c r="P229" s="176"/>
      <c r="Q229" s="176"/>
      <c r="R229" s="176"/>
      <c r="S229" s="176"/>
      <c r="T229" s="176"/>
      <c r="U229" s="176"/>
      <c r="V229" s="176"/>
      <c r="W229" s="176"/>
      <c r="X229" s="176"/>
      <c r="Y229" s="176"/>
      <c r="Z229" s="176"/>
      <c r="AA229" s="176"/>
      <c r="AB229" s="176"/>
      <c r="AC229" s="176"/>
      <c r="AD229" s="176"/>
    </row>
    <row r="230" spans="1:30" s="175" customFormat="1" ht="15">
      <c r="A230" s="176"/>
      <c r="B230" s="176"/>
      <c r="C230" s="176"/>
      <c r="D230" s="176"/>
      <c r="E230" s="176"/>
      <c r="F230" s="176"/>
      <c r="G230" s="176"/>
      <c r="H230" s="176"/>
      <c r="I230" s="176"/>
      <c r="J230" s="176"/>
      <c r="K230" s="176"/>
      <c r="L230" s="176"/>
      <c r="M230" s="176"/>
      <c r="N230" s="176"/>
      <c r="O230" s="176"/>
      <c r="P230" s="176"/>
      <c r="Q230" s="176"/>
      <c r="R230" s="176"/>
      <c r="S230" s="176"/>
      <c r="T230" s="176"/>
      <c r="U230" s="176"/>
      <c r="V230" s="176"/>
      <c r="W230" s="176"/>
      <c r="X230" s="176"/>
      <c r="Y230" s="176"/>
      <c r="Z230" s="176"/>
      <c r="AA230" s="176"/>
      <c r="AB230" s="176"/>
      <c r="AC230" s="176"/>
      <c r="AD230" s="176"/>
    </row>
    <row r="231" spans="1:30" s="175" customFormat="1" ht="15">
      <c r="A231" s="176"/>
      <c r="B231" s="176"/>
      <c r="C231" s="176"/>
      <c r="D231" s="176"/>
      <c r="E231" s="176"/>
      <c r="F231" s="176"/>
      <c r="G231" s="176"/>
      <c r="H231" s="176"/>
      <c r="I231" s="176"/>
      <c r="J231" s="176"/>
      <c r="K231" s="176"/>
      <c r="L231" s="176"/>
      <c r="M231" s="176"/>
      <c r="N231" s="176"/>
      <c r="O231" s="176"/>
      <c r="P231" s="176"/>
      <c r="Q231" s="176"/>
      <c r="R231" s="176"/>
      <c r="S231" s="176"/>
      <c r="T231" s="176"/>
      <c r="U231" s="176"/>
      <c r="V231" s="176"/>
      <c r="W231" s="176"/>
      <c r="X231" s="176"/>
      <c r="Y231" s="176"/>
      <c r="Z231" s="176"/>
      <c r="AA231" s="176"/>
      <c r="AB231" s="176"/>
      <c r="AC231" s="176"/>
      <c r="AD231" s="176"/>
    </row>
    <row r="232" spans="1:30" s="175" customFormat="1" ht="15">
      <c r="A232" s="176"/>
      <c r="B232" s="176"/>
      <c r="C232" s="176"/>
      <c r="D232" s="176"/>
      <c r="E232" s="176"/>
      <c r="F232" s="176"/>
      <c r="G232" s="176"/>
      <c r="H232" s="176"/>
      <c r="I232" s="176"/>
      <c r="J232" s="176"/>
      <c r="K232" s="176"/>
      <c r="L232" s="176"/>
      <c r="M232" s="176"/>
      <c r="N232" s="176"/>
      <c r="O232" s="176"/>
      <c r="P232" s="176"/>
      <c r="Q232" s="176"/>
      <c r="R232" s="176"/>
      <c r="S232" s="176"/>
      <c r="T232" s="176"/>
      <c r="U232" s="176"/>
      <c r="V232" s="176"/>
      <c r="W232" s="176"/>
      <c r="X232" s="176"/>
      <c r="Y232" s="176"/>
      <c r="Z232" s="176"/>
      <c r="AA232" s="176"/>
      <c r="AB232" s="176"/>
      <c r="AC232" s="176"/>
      <c r="AD232" s="176"/>
    </row>
    <row r="233" spans="1:30" s="175" customFormat="1" ht="15">
      <c r="A233" s="176"/>
      <c r="B233" s="176"/>
      <c r="C233" s="176"/>
      <c r="D233" s="176"/>
      <c r="E233" s="176"/>
      <c r="F233" s="176"/>
      <c r="G233" s="176"/>
      <c r="H233" s="176"/>
      <c r="I233" s="176"/>
      <c r="J233" s="176"/>
      <c r="K233" s="176"/>
      <c r="L233" s="176"/>
      <c r="M233" s="176"/>
      <c r="N233" s="176"/>
      <c r="O233" s="176"/>
      <c r="P233" s="176"/>
      <c r="Q233" s="176"/>
      <c r="R233" s="176"/>
      <c r="S233" s="176"/>
      <c r="T233" s="176"/>
      <c r="U233" s="176"/>
      <c r="V233" s="176"/>
      <c r="W233" s="176"/>
      <c r="X233" s="176"/>
      <c r="Y233" s="176"/>
      <c r="Z233" s="176"/>
      <c r="AA233" s="176"/>
      <c r="AB233" s="176"/>
      <c r="AC233" s="176"/>
      <c r="AD233" s="176"/>
    </row>
    <row r="234" s="175" customFormat="1" ht="15"/>
    <row r="235" s="175" customFormat="1" ht="15"/>
    <row r="236" s="175" customFormat="1" ht="15"/>
    <row r="237" s="175" customFormat="1" ht="15"/>
    <row r="238" s="175" customFormat="1" ht="15"/>
    <row r="239" s="175" customFormat="1" ht="15"/>
    <row r="240" s="175" customFormat="1" ht="15"/>
    <row r="241" s="175" customFormat="1" ht="15"/>
    <row r="242" s="175" customFormat="1" ht="15"/>
    <row r="243" s="175" customFormat="1" ht="15"/>
    <row r="244" s="175" customFormat="1" ht="15"/>
    <row r="245" s="175" customFormat="1" ht="15"/>
    <row r="246" s="175" customFormat="1" ht="15"/>
    <row r="247" s="175" customFormat="1" ht="15"/>
    <row r="248" s="175" customFormat="1" ht="15"/>
    <row r="249" s="175" customFormat="1" ht="15"/>
    <row r="250" s="175" customFormat="1" ht="15"/>
  </sheetData>
  <sheetProtection/>
  <mergeCells count="18">
    <mergeCell ref="B7:CC7"/>
    <mergeCell ref="B8:CC8"/>
    <mergeCell ref="B9:CC9"/>
    <mergeCell ref="B10:CC10"/>
    <mergeCell ref="A1:DL1"/>
    <mergeCell ref="A2:DL2"/>
    <mergeCell ref="A3:DL3"/>
    <mergeCell ref="A4:DL4"/>
    <mergeCell ref="A5:DL5"/>
    <mergeCell ref="A12:A15"/>
    <mergeCell ref="B12:B15"/>
    <mergeCell ref="V12:V28"/>
    <mergeCell ref="A16:A21"/>
    <mergeCell ref="B16:B21"/>
    <mergeCell ref="A22:A24"/>
    <mergeCell ref="B22:B24"/>
    <mergeCell ref="A25:A28"/>
    <mergeCell ref="B25:B28"/>
  </mergeCells>
  <dataValidations count="1">
    <dataValidation type="list" showInputMessage="1" showErrorMessage="1" sqref="DH12:DI12">
      <formula1>$A$186:$A$196</formula1>
    </dataValidation>
  </dataValidation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L29"/>
  <sheetViews>
    <sheetView zoomScale="67" zoomScaleNormal="67" zoomScalePageLayoutView="0" workbookViewId="0" topLeftCell="A1">
      <selection activeCell="A7" sqref="A7:A10"/>
    </sheetView>
  </sheetViews>
  <sheetFormatPr defaultColWidth="11.421875" defaultRowHeight="15"/>
  <cols>
    <col min="1" max="1" width="44.7109375" style="0" customWidth="1"/>
    <col min="2" max="2" width="38.421875" style="0" customWidth="1"/>
    <col min="3" max="3" width="4.28125" style="0" customWidth="1"/>
    <col min="4" max="4" width="4.57421875" style="0" customWidth="1"/>
    <col min="5" max="5" width="5.57421875" style="0" customWidth="1"/>
    <col min="6" max="17" width="5.421875" style="0" customWidth="1"/>
    <col min="18" max="18" width="5.57421875" style="0" customWidth="1"/>
    <col min="19" max="21" width="5.421875" style="0" customWidth="1"/>
    <col min="22" max="22" width="22.57421875" style="0" customWidth="1"/>
    <col min="23" max="23" width="31.57421875" style="0" customWidth="1"/>
    <col min="24" max="24" width="26.140625" style="0" customWidth="1"/>
    <col min="25" max="26" width="5.421875" style="0" customWidth="1"/>
    <col min="27" max="27" width="9.421875" style="0" customWidth="1"/>
    <col min="28" max="28" width="7.7109375" style="0" customWidth="1"/>
    <col min="29" max="32" width="5.421875" style="0" customWidth="1"/>
    <col min="33" max="33" width="8.7109375" style="0" bestFit="1" customWidth="1"/>
    <col min="34" max="34" width="6.8515625" style="0" customWidth="1"/>
    <col min="35" max="35" width="8.7109375" style="0" customWidth="1"/>
    <col min="36" max="36" width="9.7109375" style="0" customWidth="1"/>
    <col min="37" max="37" width="10.57421875" style="0" customWidth="1"/>
    <col min="38" max="38" width="10.8515625" style="0" customWidth="1"/>
    <col min="39" max="39" width="5.8515625" style="0" customWidth="1"/>
    <col min="40" max="51" width="5.421875" style="0" customWidth="1"/>
    <col min="52" max="52" width="11.00390625" style="0" customWidth="1"/>
    <col min="53" max="60" width="0" style="0" hidden="1" customWidth="1"/>
    <col min="61" max="61" width="5.140625" style="0" customWidth="1"/>
    <col min="62" max="64" width="7.28125" style="0" customWidth="1"/>
    <col min="65" max="65" width="5.421875" style="0" customWidth="1"/>
    <col min="66" max="66" width="7.7109375" style="0" customWidth="1"/>
    <col min="67" max="67" width="5.421875" style="0" customWidth="1"/>
    <col min="68" max="68" width="7.7109375" style="0" customWidth="1"/>
    <col min="69" max="69" width="5.421875" style="0" customWidth="1"/>
    <col min="70" max="70" width="7.7109375" style="0" customWidth="1"/>
    <col min="71" max="71" width="3.140625" style="0" customWidth="1"/>
    <col min="72" max="72" width="5.421875" style="0" customWidth="1"/>
    <col min="73" max="73" width="5.140625" style="0" customWidth="1"/>
    <col min="74" max="74" width="7.28125" style="0" customWidth="1"/>
    <col min="75" max="75" width="5.421875" style="0" customWidth="1"/>
    <col min="76" max="76" width="7.7109375" style="0" customWidth="1"/>
    <col min="77" max="77" width="12.28125" style="0" customWidth="1"/>
    <col min="78" max="78" width="10.00390625" style="0" customWidth="1"/>
    <col min="79" max="79" width="5.140625" style="0" customWidth="1"/>
    <col min="80" max="80" width="7.28125" style="0" customWidth="1"/>
    <col min="81" max="81" width="5.421875" style="0" customWidth="1"/>
    <col min="82" max="82" width="7.7109375" style="0" customWidth="1"/>
    <col min="83" max="83" width="5.421875" style="0" customWidth="1"/>
    <col min="84" max="84" width="7.7109375" style="0" customWidth="1"/>
    <col min="85" max="85" width="5.421875" style="0" customWidth="1"/>
    <col min="86" max="86" width="7.7109375" style="0" customWidth="1"/>
    <col min="87" max="87" width="3.140625" style="0" customWidth="1"/>
    <col min="88" max="88" width="5.421875" style="0" customWidth="1"/>
    <col min="89" max="89" width="5.140625" style="0" customWidth="1"/>
    <col min="90" max="90" width="7.28125" style="0" customWidth="1"/>
    <col min="91" max="91" width="5.421875" style="0" customWidth="1"/>
    <col min="92" max="92" width="7.7109375" style="0" customWidth="1"/>
    <col min="93" max="93" width="12.28125" style="0" customWidth="1"/>
    <col min="94" max="94" width="10.00390625" style="0" customWidth="1"/>
    <col min="95" max="108" width="0" style="0" hidden="1" customWidth="1"/>
    <col min="109" max="109" width="12.28125" style="0" customWidth="1"/>
    <col min="110" max="110" width="10.00390625" style="0" customWidth="1"/>
    <col min="111" max="111" width="9.140625" style="0" bestFit="1" customWidth="1"/>
    <col min="112" max="112" width="5.421875" style="0" bestFit="1" customWidth="1"/>
    <col min="113" max="113" width="5.421875" style="0" customWidth="1"/>
    <col min="114" max="114" width="5.421875" style="0" bestFit="1" customWidth="1"/>
    <col min="115" max="115" width="19.421875" style="0" customWidth="1"/>
    <col min="116" max="116" width="26.7109375" style="0" customWidth="1"/>
  </cols>
  <sheetData>
    <row r="1" spans="1:116" ht="15">
      <c r="A1" s="405" t="s">
        <v>1226</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405"/>
      <c r="AR1" s="405"/>
      <c r="AS1" s="405"/>
      <c r="AT1" s="405"/>
      <c r="AU1" s="405"/>
      <c r="AV1" s="405"/>
      <c r="AW1" s="405"/>
      <c r="AX1" s="405"/>
      <c r="AY1" s="405"/>
      <c r="AZ1" s="405"/>
      <c r="BA1" s="405"/>
      <c r="BB1" s="405"/>
      <c r="BC1" s="405"/>
      <c r="BD1" s="405"/>
      <c r="BE1" s="405"/>
      <c r="BF1" s="405"/>
      <c r="BG1" s="405"/>
      <c r="BH1" s="405"/>
      <c r="BI1" s="405"/>
      <c r="BJ1" s="405"/>
      <c r="BK1" s="405"/>
      <c r="BL1" s="405"/>
      <c r="BM1" s="405"/>
      <c r="BN1" s="405"/>
      <c r="BO1" s="405"/>
      <c r="BP1" s="405"/>
      <c r="BQ1" s="405"/>
      <c r="BR1" s="405"/>
      <c r="BS1" s="405"/>
      <c r="BT1" s="405"/>
      <c r="BU1" s="405"/>
      <c r="BV1" s="405"/>
      <c r="BW1" s="405"/>
      <c r="BX1" s="405"/>
      <c r="BY1" s="405"/>
      <c r="BZ1" s="405"/>
      <c r="CA1" s="405"/>
      <c r="CB1" s="405"/>
      <c r="CC1" s="405"/>
      <c r="CD1" s="405"/>
      <c r="CE1" s="405"/>
      <c r="CF1" s="405"/>
      <c r="CG1" s="405"/>
      <c r="CH1" s="405"/>
      <c r="CI1" s="405"/>
      <c r="CJ1" s="405"/>
      <c r="CK1" s="405"/>
      <c r="CL1" s="405"/>
      <c r="CM1" s="405"/>
      <c r="CN1" s="405"/>
      <c r="CO1" s="405"/>
      <c r="CP1" s="405"/>
      <c r="CQ1" s="405"/>
      <c r="CR1" s="405"/>
      <c r="CS1" s="405"/>
      <c r="CT1" s="405"/>
      <c r="CU1" s="405"/>
      <c r="CV1" s="405"/>
      <c r="CW1" s="405"/>
      <c r="CX1" s="405"/>
      <c r="CY1" s="405"/>
      <c r="CZ1" s="405"/>
      <c r="DA1" s="405"/>
      <c r="DB1" s="405"/>
      <c r="DC1" s="405"/>
      <c r="DD1" s="405"/>
      <c r="DE1" s="405"/>
      <c r="DF1" s="405"/>
      <c r="DG1" s="405"/>
      <c r="DH1" s="405"/>
      <c r="DI1" s="405"/>
      <c r="DJ1" s="405"/>
      <c r="DK1" s="405"/>
      <c r="DL1" s="405"/>
    </row>
    <row r="2" spans="1:116" ht="15">
      <c r="A2" s="426" t="s">
        <v>1227</v>
      </c>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427"/>
      <c r="AK2" s="427"/>
      <c r="AL2" s="427"/>
      <c r="AM2" s="427"/>
      <c r="AN2" s="427"/>
      <c r="AO2" s="427"/>
      <c r="AP2" s="427"/>
      <c r="AQ2" s="427"/>
      <c r="AR2" s="427"/>
      <c r="AS2" s="427"/>
      <c r="AT2" s="427"/>
      <c r="AU2" s="427"/>
      <c r="AV2" s="427"/>
      <c r="AW2" s="427"/>
      <c r="AX2" s="427"/>
      <c r="AY2" s="427"/>
      <c r="AZ2" s="427"/>
      <c r="BA2" s="427"/>
      <c r="BB2" s="427"/>
      <c r="BC2" s="427"/>
      <c r="BD2" s="427"/>
      <c r="BE2" s="427"/>
      <c r="BF2" s="427"/>
      <c r="BG2" s="427"/>
      <c r="BH2" s="427"/>
      <c r="BI2" s="427"/>
      <c r="BJ2" s="427"/>
      <c r="BK2" s="427"/>
      <c r="BL2" s="427"/>
      <c r="BM2" s="427"/>
      <c r="BN2" s="427"/>
      <c r="BO2" s="427"/>
      <c r="BP2" s="427"/>
      <c r="BQ2" s="427"/>
      <c r="BR2" s="427"/>
      <c r="BS2" s="427"/>
      <c r="BT2" s="427"/>
      <c r="BU2" s="427"/>
      <c r="BV2" s="427"/>
      <c r="BW2" s="427"/>
      <c r="BX2" s="427"/>
      <c r="BY2" s="427"/>
      <c r="BZ2" s="427"/>
      <c r="CA2" s="427"/>
      <c r="CB2" s="427"/>
      <c r="CC2" s="427"/>
      <c r="CD2" s="427"/>
      <c r="CE2" s="427"/>
      <c r="CF2" s="427"/>
      <c r="CG2" s="427"/>
      <c r="CH2" s="427"/>
      <c r="CI2" s="427"/>
      <c r="CJ2" s="427"/>
      <c r="CK2" s="427"/>
      <c r="CL2" s="427"/>
      <c r="CM2" s="427"/>
      <c r="CN2" s="427"/>
      <c r="CO2" s="427"/>
      <c r="CP2" s="427"/>
      <c r="CQ2" s="427"/>
      <c r="CR2" s="427"/>
      <c r="CS2" s="427"/>
      <c r="CT2" s="427"/>
      <c r="CU2" s="427"/>
      <c r="CV2" s="427"/>
      <c r="CW2" s="427"/>
      <c r="CX2" s="427"/>
      <c r="CY2" s="427"/>
      <c r="CZ2" s="427"/>
      <c r="DA2" s="427"/>
      <c r="DB2" s="427"/>
      <c r="DC2" s="427"/>
      <c r="DD2" s="427"/>
      <c r="DE2" s="427"/>
      <c r="DF2" s="427"/>
      <c r="DG2" s="427"/>
      <c r="DH2" s="427"/>
      <c r="DI2" s="427"/>
      <c r="DJ2" s="427"/>
      <c r="DK2" s="427"/>
      <c r="DL2" s="427"/>
    </row>
    <row r="3" spans="1:116" ht="15">
      <c r="A3" s="405" t="s">
        <v>1236</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c r="AL3" s="405"/>
      <c r="AM3" s="405"/>
      <c r="AN3" s="405"/>
      <c r="AO3" s="405"/>
      <c r="AP3" s="405"/>
      <c r="AQ3" s="405"/>
      <c r="AR3" s="405"/>
      <c r="AS3" s="405"/>
      <c r="AT3" s="405"/>
      <c r="AU3" s="405"/>
      <c r="AV3" s="405"/>
      <c r="AW3" s="405"/>
      <c r="AX3" s="405"/>
      <c r="AY3" s="405"/>
      <c r="AZ3" s="405"/>
      <c r="BA3" s="405"/>
      <c r="BB3" s="405"/>
      <c r="BC3" s="405"/>
      <c r="BD3" s="405"/>
      <c r="BE3" s="405"/>
      <c r="BF3" s="405"/>
      <c r="BG3" s="405"/>
      <c r="BH3" s="405"/>
      <c r="BI3" s="405"/>
      <c r="BJ3" s="405"/>
      <c r="BK3" s="405"/>
      <c r="BL3" s="405"/>
      <c r="BM3" s="405"/>
      <c r="BN3" s="405"/>
      <c r="BO3" s="405"/>
      <c r="BP3" s="405"/>
      <c r="BQ3" s="405"/>
      <c r="BR3" s="405"/>
      <c r="BS3" s="405"/>
      <c r="BT3" s="405"/>
      <c r="BU3" s="405"/>
      <c r="BV3" s="405"/>
      <c r="BW3" s="405"/>
      <c r="BX3" s="405"/>
      <c r="BY3" s="405"/>
      <c r="BZ3" s="405"/>
      <c r="CA3" s="405"/>
      <c r="CB3" s="405"/>
      <c r="CC3" s="405"/>
      <c r="CD3" s="405"/>
      <c r="CE3" s="405"/>
      <c r="CF3" s="405"/>
      <c r="CG3" s="405"/>
      <c r="CH3" s="405"/>
      <c r="CI3" s="405"/>
      <c r="CJ3" s="405"/>
      <c r="CK3" s="405"/>
      <c r="CL3" s="405"/>
      <c r="CM3" s="405"/>
      <c r="CN3" s="405"/>
      <c r="CO3" s="405"/>
      <c r="CP3" s="405"/>
      <c r="CQ3" s="405"/>
      <c r="CR3" s="405"/>
      <c r="CS3" s="405"/>
      <c r="CT3" s="405"/>
      <c r="CU3" s="405"/>
      <c r="CV3" s="405"/>
      <c r="CW3" s="405"/>
      <c r="CX3" s="405"/>
      <c r="CY3" s="405"/>
      <c r="CZ3" s="405"/>
      <c r="DA3" s="405"/>
      <c r="DB3" s="405"/>
      <c r="DC3" s="405"/>
      <c r="DD3" s="405"/>
      <c r="DE3" s="405"/>
      <c r="DF3" s="405"/>
      <c r="DG3" s="405"/>
      <c r="DH3" s="405"/>
      <c r="DI3" s="405"/>
      <c r="DJ3" s="405"/>
      <c r="DK3" s="405"/>
      <c r="DL3" s="405"/>
    </row>
    <row r="4" spans="1:116" ht="15">
      <c r="A4" s="405" t="s">
        <v>1</v>
      </c>
      <c r="B4" s="405"/>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5"/>
      <c r="AL4" s="405"/>
      <c r="AM4" s="405"/>
      <c r="AN4" s="405"/>
      <c r="AO4" s="405"/>
      <c r="AP4" s="405"/>
      <c r="AQ4" s="405"/>
      <c r="AR4" s="405"/>
      <c r="AS4" s="405"/>
      <c r="AT4" s="405"/>
      <c r="AU4" s="405"/>
      <c r="AV4" s="405"/>
      <c r="AW4" s="405"/>
      <c r="AX4" s="405"/>
      <c r="AY4" s="405"/>
      <c r="AZ4" s="405"/>
      <c r="BA4" s="405"/>
      <c r="BB4" s="405"/>
      <c r="BC4" s="405"/>
      <c r="BD4" s="405"/>
      <c r="BE4" s="405"/>
      <c r="BF4" s="405"/>
      <c r="BG4" s="405"/>
      <c r="BH4" s="405"/>
      <c r="BI4" s="405"/>
      <c r="BJ4" s="405"/>
      <c r="BK4" s="405"/>
      <c r="BL4" s="405"/>
      <c r="BM4" s="405"/>
      <c r="BN4" s="405"/>
      <c r="BO4" s="405"/>
      <c r="BP4" s="405"/>
      <c r="BQ4" s="405"/>
      <c r="BR4" s="405"/>
      <c r="BS4" s="405"/>
      <c r="BT4" s="405"/>
      <c r="BU4" s="405"/>
      <c r="BV4" s="405"/>
      <c r="BW4" s="405"/>
      <c r="BX4" s="405"/>
      <c r="BY4" s="405"/>
      <c r="BZ4" s="405"/>
      <c r="CA4" s="405"/>
      <c r="CB4" s="405"/>
      <c r="CC4" s="405"/>
      <c r="CD4" s="405"/>
      <c r="CE4" s="405"/>
      <c r="CF4" s="405"/>
      <c r="CG4" s="405"/>
      <c r="CH4" s="405"/>
      <c r="CI4" s="405"/>
      <c r="CJ4" s="405"/>
      <c r="CK4" s="405"/>
      <c r="CL4" s="405"/>
      <c r="CM4" s="405"/>
      <c r="CN4" s="405"/>
      <c r="CO4" s="405"/>
      <c r="CP4" s="405"/>
      <c r="CQ4" s="405"/>
      <c r="CR4" s="405"/>
      <c r="CS4" s="405"/>
      <c r="CT4" s="405"/>
      <c r="CU4" s="405"/>
      <c r="CV4" s="405"/>
      <c r="CW4" s="405"/>
      <c r="CX4" s="405"/>
      <c r="CY4" s="405"/>
      <c r="CZ4" s="405"/>
      <c r="DA4" s="405"/>
      <c r="DB4" s="405"/>
      <c r="DC4" s="405"/>
      <c r="DD4" s="405"/>
      <c r="DE4" s="405"/>
      <c r="DF4" s="405"/>
      <c r="DG4" s="405"/>
      <c r="DH4" s="405"/>
      <c r="DI4" s="405"/>
      <c r="DJ4" s="405"/>
      <c r="DK4" s="405"/>
      <c r="DL4" s="405"/>
    </row>
    <row r="5" spans="1:116" ht="15">
      <c r="A5" s="405" t="s">
        <v>1255</v>
      </c>
      <c r="B5" s="405"/>
      <c r="C5" s="405"/>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c r="AM5" s="405"/>
      <c r="AN5" s="405"/>
      <c r="AO5" s="405"/>
      <c r="AP5" s="405"/>
      <c r="AQ5" s="405"/>
      <c r="AR5" s="405"/>
      <c r="AS5" s="405"/>
      <c r="AT5" s="405"/>
      <c r="AU5" s="405"/>
      <c r="AV5" s="405"/>
      <c r="AW5" s="405"/>
      <c r="AX5" s="405"/>
      <c r="AY5" s="405"/>
      <c r="AZ5" s="405"/>
      <c r="BA5" s="405"/>
      <c r="BB5" s="405"/>
      <c r="BC5" s="405"/>
      <c r="BD5" s="405"/>
      <c r="BE5" s="405"/>
      <c r="BF5" s="405"/>
      <c r="BG5" s="405"/>
      <c r="BH5" s="405"/>
      <c r="BI5" s="405"/>
      <c r="BJ5" s="405"/>
      <c r="BK5" s="405"/>
      <c r="BL5" s="405"/>
      <c r="BM5" s="405"/>
      <c r="BN5" s="405"/>
      <c r="BO5" s="405"/>
      <c r="BP5" s="405"/>
      <c r="BQ5" s="405"/>
      <c r="BR5" s="405"/>
      <c r="BS5" s="405"/>
      <c r="BT5" s="405"/>
      <c r="BU5" s="405"/>
      <c r="BV5" s="405"/>
      <c r="BW5" s="405"/>
      <c r="BX5" s="405"/>
      <c r="BY5" s="405"/>
      <c r="BZ5" s="405"/>
      <c r="CA5" s="405"/>
      <c r="CB5" s="405"/>
      <c r="CC5" s="405"/>
      <c r="CD5" s="405"/>
      <c r="CE5" s="405"/>
      <c r="CF5" s="405"/>
      <c r="CG5" s="405"/>
      <c r="CH5" s="405"/>
      <c r="CI5" s="405"/>
      <c r="CJ5" s="405"/>
      <c r="CK5" s="405"/>
      <c r="CL5" s="405"/>
      <c r="CM5" s="405"/>
      <c r="CN5" s="405"/>
      <c r="CO5" s="405"/>
      <c r="CP5" s="405"/>
      <c r="CQ5" s="405"/>
      <c r="CR5" s="405"/>
      <c r="CS5" s="405"/>
      <c r="CT5" s="405"/>
      <c r="CU5" s="405"/>
      <c r="CV5" s="405"/>
      <c r="CW5" s="405"/>
      <c r="CX5" s="405"/>
      <c r="CY5" s="405"/>
      <c r="CZ5" s="405"/>
      <c r="DA5" s="405"/>
      <c r="DB5" s="405"/>
      <c r="DC5" s="405"/>
      <c r="DD5" s="405"/>
      <c r="DE5" s="405"/>
      <c r="DF5" s="405"/>
      <c r="DG5" s="405"/>
      <c r="DH5" s="405"/>
      <c r="DI5" s="405"/>
      <c r="DJ5" s="405"/>
      <c r="DK5" s="405"/>
      <c r="DL5" s="405"/>
    </row>
    <row r="7" spans="1:83" ht="15">
      <c r="A7" s="333" t="s">
        <v>1239</v>
      </c>
      <c r="B7" s="423" t="s">
        <v>1229</v>
      </c>
      <c r="C7" s="424"/>
      <c r="D7" s="424"/>
      <c r="E7" s="424"/>
      <c r="F7" s="424"/>
      <c r="G7" s="424"/>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4"/>
      <c r="AL7" s="424"/>
      <c r="AM7" s="424"/>
      <c r="AN7" s="424"/>
      <c r="AO7" s="424"/>
      <c r="AP7" s="424"/>
      <c r="AQ7" s="424"/>
      <c r="AR7" s="424"/>
      <c r="AS7" s="424"/>
      <c r="AT7" s="424"/>
      <c r="AU7" s="424"/>
      <c r="AV7" s="424"/>
      <c r="AW7" s="424"/>
      <c r="AX7" s="424"/>
      <c r="AY7" s="424"/>
      <c r="AZ7" s="424"/>
      <c r="BA7" s="424"/>
      <c r="BB7" s="424"/>
      <c r="BC7" s="424"/>
      <c r="BD7" s="424"/>
      <c r="BE7" s="424"/>
      <c r="BF7" s="424"/>
      <c r="BG7" s="424"/>
      <c r="BH7" s="424"/>
      <c r="BI7" s="424"/>
      <c r="BJ7" s="424"/>
      <c r="BK7" s="424"/>
      <c r="BL7" s="424"/>
      <c r="BM7" s="424"/>
      <c r="BN7" s="424"/>
      <c r="BO7" s="424"/>
      <c r="BP7" s="424"/>
      <c r="BQ7" s="424"/>
      <c r="BR7" s="424"/>
      <c r="BS7" s="424"/>
      <c r="BT7" s="424"/>
      <c r="BU7" s="424"/>
      <c r="BV7" s="424"/>
      <c r="BW7" s="424"/>
      <c r="BX7" s="424"/>
      <c r="BY7" s="424"/>
      <c r="BZ7" s="424"/>
      <c r="CA7" s="424"/>
      <c r="CB7" s="424"/>
      <c r="CC7" s="424"/>
      <c r="CD7" s="424"/>
      <c r="CE7" s="425"/>
    </row>
    <row r="8" spans="1:83" ht="15">
      <c r="A8" s="333" t="s">
        <v>1240</v>
      </c>
      <c r="B8" s="423" t="s">
        <v>1256</v>
      </c>
      <c r="C8" s="424"/>
      <c r="D8" s="424"/>
      <c r="E8" s="424"/>
      <c r="F8" s="424"/>
      <c r="G8" s="424"/>
      <c r="H8" s="424"/>
      <c r="I8" s="424"/>
      <c r="J8" s="424"/>
      <c r="K8" s="424"/>
      <c r="L8" s="424"/>
      <c r="M8" s="424"/>
      <c r="N8" s="424"/>
      <c r="O8" s="424"/>
      <c r="P8" s="424"/>
      <c r="Q8" s="424"/>
      <c r="R8" s="424"/>
      <c r="S8" s="424"/>
      <c r="T8" s="424"/>
      <c r="U8" s="424"/>
      <c r="V8" s="424"/>
      <c r="W8" s="424"/>
      <c r="X8" s="424"/>
      <c r="Y8" s="424"/>
      <c r="Z8" s="424"/>
      <c r="AA8" s="424"/>
      <c r="AB8" s="424"/>
      <c r="AC8" s="424"/>
      <c r="AD8" s="424"/>
      <c r="AE8" s="424"/>
      <c r="AF8" s="424"/>
      <c r="AG8" s="424"/>
      <c r="AH8" s="424"/>
      <c r="AI8" s="424"/>
      <c r="AJ8" s="424"/>
      <c r="AK8" s="424"/>
      <c r="AL8" s="424"/>
      <c r="AM8" s="424"/>
      <c r="AN8" s="424"/>
      <c r="AO8" s="424"/>
      <c r="AP8" s="424"/>
      <c r="AQ8" s="424"/>
      <c r="AR8" s="424"/>
      <c r="AS8" s="424"/>
      <c r="AT8" s="424"/>
      <c r="AU8" s="424"/>
      <c r="AV8" s="424"/>
      <c r="AW8" s="424"/>
      <c r="AX8" s="424"/>
      <c r="AY8" s="424"/>
      <c r="AZ8" s="424"/>
      <c r="BA8" s="424"/>
      <c r="BB8" s="424"/>
      <c r="BC8" s="424"/>
      <c r="BD8" s="424"/>
      <c r="BE8" s="424"/>
      <c r="BF8" s="424"/>
      <c r="BG8" s="424"/>
      <c r="BH8" s="424"/>
      <c r="BI8" s="424"/>
      <c r="BJ8" s="424"/>
      <c r="BK8" s="424"/>
      <c r="BL8" s="424"/>
      <c r="BM8" s="424"/>
      <c r="BN8" s="424"/>
      <c r="BO8" s="424"/>
      <c r="BP8" s="424"/>
      <c r="BQ8" s="424"/>
      <c r="BR8" s="424"/>
      <c r="BS8" s="424"/>
      <c r="BT8" s="424"/>
      <c r="BU8" s="424"/>
      <c r="BV8" s="424"/>
      <c r="BW8" s="424"/>
      <c r="BX8" s="424"/>
      <c r="BY8" s="424"/>
      <c r="BZ8" s="424"/>
      <c r="CA8" s="424"/>
      <c r="CB8" s="424"/>
      <c r="CC8" s="424"/>
      <c r="CD8" s="424"/>
      <c r="CE8" s="425"/>
    </row>
    <row r="9" spans="1:83" ht="15">
      <c r="A9" s="333" t="s">
        <v>1241</v>
      </c>
      <c r="B9" s="423" t="s">
        <v>1256</v>
      </c>
      <c r="C9" s="424"/>
      <c r="D9" s="424"/>
      <c r="E9" s="424"/>
      <c r="F9" s="424"/>
      <c r="G9" s="424"/>
      <c r="H9" s="424"/>
      <c r="I9" s="424"/>
      <c r="J9" s="424"/>
      <c r="K9" s="424"/>
      <c r="L9" s="424"/>
      <c r="M9" s="424"/>
      <c r="N9" s="424"/>
      <c r="O9" s="424"/>
      <c r="P9" s="424"/>
      <c r="Q9" s="424"/>
      <c r="R9" s="424"/>
      <c r="S9" s="424"/>
      <c r="T9" s="424"/>
      <c r="U9" s="424"/>
      <c r="V9" s="424"/>
      <c r="W9" s="424"/>
      <c r="X9" s="424"/>
      <c r="Y9" s="424"/>
      <c r="Z9" s="424"/>
      <c r="AA9" s="424"/>
      <c r="AB9" s="424"/>
      <c r="AC9" s="424"/>
      <c r="AD9" s="424"/>
      <c r="AE9" s="424"/>
      <c r="AF9" s="424"/>
      <c r="AG9" s="424"/>
      <c r="AH9" s="424"/>
      <c r="AI9" s="424"/>
      <c r="AJ9" s="424"/>
      <c r="AK9" s="424"/>
      <c r="AL9" s="424"/>
      <c r="AM9" s="424"/>
      <c r="AN9" s="424"/>
      <c r="AO9" s="424"/>
      <c r="AP9" s="424"/>
      <c r="AQ9" s="424"/>
      <c r="AR9" s="424"/>
      <c r="AS9" s="424"/>
      <c r="AT9" s="424"/>
      <c r="AU9" s="424"/>
      <c r="AV9" s="424"/>
      <c r="AW9" s="424"/>
      <c r="AX9" s="424"/>
      <c r="AY9" s="424"/>
      <c r="AZ9" s="424"/>
      <c r="BA9" s="424"/>
      <c r="BB9" s="424"/>
      <c r="BC9" s="424"/>
      <c r="BD9" s="424"/>
      <c r="BE9" s="424"/>
      <c r="BF9" s="424"/>
      <c r="BG9" s="424"/>
      <c r="BH9" s="424"/>
      <c r="BI9" s="424"/>
      <c r="BJ9" s="424"/>
      <c r="BK9" s="424"/>
      <c r="BL9" s="424"/>
      <c r="BM9" s="424"/>
      <c r="BN9" s="424"/>
      <c r="BO9" s="424"/>
      <c r="BP9" s="424"/>
      <c r="BQ9" s="424"/>
      <c r="BR9" s="424"/>
      <c r="BS9" s="424"/>
      <c r="BT9" s="424"/>
      <c r="BU9" s="424"/>
      <c r="BV9" s="424"/>
      <c r="BW9" s="424"/>
      <c r="BX9" s="424"/>
      <c r="BY9" s="424"/>
      <c r="BZ9" s="424"/>
      <c r="CA9" s="424"/>
      <c r="CB9" s="424"/>
      <c r="CC9" s="424"/>
      <c r="CD9" s="424"/>
      <c r="CE9" s="425"/>
    </row>
    <row r="10" spans="1:83" ht="15.75" thickBot="1">
      <c r="A10" s="333" t="s">
        <v>1242</v>
      </c>
      <c r="B10" s="423" t="s">
        <v>1257</v>
      </c>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4"/>
      <c r="AK10" s="424"/>
      <c r="AL10" s="424"/>
      <c r="AM10" s="424"/>
      <c r="AN10" s="424"/>
      <c r="AO10" s="424"/>
      <c r="AP10" s="424"/>
      <c r="AQ10" s="424"/>
      <c r="AR10" s="424"/>
      <c r="AS10" s="424"/>
      <c r="AT10" s="424"/>
      <c r="AU10" s="424"/>
      <c r="AV10" s="424"/>
      <c r="AW10" s="424"/>
      <c r="AX10" s="424"/>
      <c r="AY10" s="424"/>
      <c r="AZ10" s="424"/>
      <c r="BA10" s="424"/>
      <c r="BB10" s="424"/>
      <c r="BC10" s="424"/>
      <c r="BD10" s="424"/>
      <c r="BE10" s="424"/>
      <c r="BF10" s="424"/>
      <c r="BG10" s="424"/>
      <c r="BH10" s="424"/>
      <c r="BI10" s="424"/>
      <c r="BJ10" s="424"/>
      <c r="BK10" s="424"/>
      <c r="BL10" s="424"/>
      <c r="BM10" s="424"/>
      <c r="BN10" s="424"/>
      <c r="BO10" s="424"/>
      <c r="BP10" s="424"/>
      <c r="BQ10" s="424"/>
      <c r="BR10" s="424"/>
      <c r="BS10" s="424"/>
      <c r="BT10" s="424"/>
      <c r="BU10" s="424"/>
      <c r="BV10" s="424"/>
      <c r="BW10" s="424"/>
      <c r="BX10" s="424"/>
      <c r="BY10" s="424"/>
      <c r="BZ10" s="424"/>
      <c r="CA10" s="424"/>
      <c r="CB10" s="424"/>
      <c r="CC10" s="424"/>
      <c r="CD10" s="424"/>
      <c r="CE10" s="425"/>
    </row>
    <row r="11" spans="1:116" ht="409.5">
      <c r="A11" s="12" t="s">
        <v>6</v>
      </c>
      <c r="B11" s="367" t="s">
        <v>7</v>
      </c>
      <c r="C11" s="368" t="s">
        <v>8</v>
      </c>
      <c r="D11" s="369" t="s">
        <v>9</v>
      </c>
      <c r="E11" s="358" t="s">
        <v>10</v>
      </c>
      <c r="F11" s="358" t="s">
        <v>11</v>
      </c>
      <c r="G11" s="357" t="s">
        <v>12</v>
      </c>
      <c r="H11" s="357" t="s">
        <v>13</v>
      </c>
      <c r="I11" s="358" t="s">
        <v>14</v>
      </c>
      <c r="J11" s="358" t="s">
        <v>15</v>
      </c>
      <c r="K11" s="357" t="s">
        <v>16</v>
      </c>
      <c r="L11" s="357" t="s">
        <v>17</v>
      </c>
      <c r="M11" s="358" t="s">
        <v>18</v>
      </c>
      <c r="N11" s="358" t="s">
        <v>19</v>
      </c>
      <c r="O11" s="357" t="s">
        <v>20</v>
      </c>
      <c r="P11" s="357" t="s">
        <v>21</v>
      </c>
      <c r="Q11" s="358" t="s">
        <v>22</v>
      </c>
      <c r="R11" s="358" t="s">
        <v>23</v>
      </c>
      <c r="S11" s="357" t="s">
        <v>24</v>
      </c>
      <c r="T11" s="357" t="s">
        <v>25</v>
      </c>
      <c r="U11" s="358" t="s">
        <v>26</v>
      </c>
      <c r="V11" s="370" t="s">
        <v>27</v>
      </c>
      <c r="W11" s="370" t="s">
        <v>28</v>
      </c>
      <c r="X11" s="360" t="s">
        <v>29</v>
      </c>
      <c r="Y11" s="368" t="s">
        <v>30</v>
      </c>
      <c r="Z11" s="369" t="s">
        <v>31</v>
      </c>
      <c r="AA11" s="358" t="s">
        <v>32</v>
      </c>
      <c r="AB11" s="358" t="s">
        <v>33</v>
      </c>
      <c r="AC11" s="357" t="s">
        <v>34</v>
      </c>
      <c r="AD11" s="357" t="s">
        <v>35</v>
      </c>
      <c r="AE11" s="357" t="s">
        <v>36</v>
      </c>
      <c r="AF11" s="357" t="s">
        <v>37</v>
      </c>
      <c r="AG11" s="358" t="s">
        <v>38</v>
      </c>
      <c r="AH11" s="358" t="s">
        <v>39</v>
      </c>
      <c r="AI11" s="357" t="s">
        <v>40</v>
      </c>
      <c r="AJ11" s="357" t="s">
        <v>41</v>
      </c>
      <c r="AK11" s="357" t="s">
        <v>42</v>
      </c>
      <c r="AL11" s="357" t="s">
        <v>43</v>
      </c>
      <c r="AM11" s="358" t="s">
        <v>44</v>
      </c>
      <c r="AN11" s="358" t="s">
        <v>45</v>
      </c>
      <c r="AO11" s="357" t="s">
        <v>46</v>
      </c>
      <c r="AP11" s="357" t="s">
        <v>47</v>
      </c>
      <c r="AQ11" s="357" t="s">
        <v>48</v>
      </c>
      <c r="AR11" s="357" t="s">
        <v>49</v>
      </c>
      <c r="AS11" s="358" t="s">
        <v>50</v>
      </c>
      <c r="AT11" s="358" t="s">
        <v>51</v>
      </c>
      <c r="AU11" s="357" t="s">
        <v>52</v>
      </c>
      <c r="AV11" s="357" t="s">
        <v>53</v>
      </c>
      <c r="AW11" s="357" t="s">
        <v>54</v>
      </c>
      <c r="AX11" s="357" t="s">
        <v>55</v>
      </c>
      <c r="AY11" s="358" t="s">
        <v>56</v>
      </c>
      <c r="AZ11" s="359" t="s">
        <v>57</v>
      </c>
      <c r="BA11" s="360" t="s">
        <v>58</v>
      </c>
      <c r="BB11" s="360" t="s">
        <v>59</v>
      </c>
      <c r="BC11" s="357" t="s">
        <v>60</v>
      </c>
      <c r="BD11" s="357" t="s">
        <v>61</v>
      </c>
      <c r="BE11" s="357" t="s">
        <v>62</v>
      </c>
      <c r="BF11" s="357" t="s">
        <v>63</v>
      </c>
      <c r="BG11" s="357" t="s">
        <v>64</v>
      </c>
      <c r="BH11" s="357" t="s">
        <v>65</v>
      </c>
      <c r="BI11" s="361" t="s">
        <v>66</v>
      </c>
      <c r="BJ11" s="362" t="s">
        <v>67</v>
      </c>
      <c r="BK11" s="363" t="s">
        <v>68</v>
      </c>
      <c r="BL11" s="364" t="s">
        <v>69</v>
      </c>
      <c r="BM11" s="363" t="s">
        <v>70</v>
      </c>
      <c r="BN11" s="364" t="s">
        <v>71</v>
      </c>
      <c r="BO11" s="363" t="s">
        <v>72</v>
      </c>
      <c r="BP11" s="364" t="s">
        <v>73</v>
      </c>
      <c r="BQ11" s="363" t="s">
        <v>74</v>
      </c>
      <c r="BR11" s="364" t="s">
        <v>75</v>
      </c>
      <c r="BS11" s="363" t="s">
        <v>76</v>
      </c>
      <c r="BT11" s="364" t="s">
        <v>77</v>
      </c>
      <c r="BU11" s="361" t="s">
        <v>78</v>
      </c>
      <c r="BV11" s="362" t="s">
        <v>79</v>
      </c>
      <c r="BW11" s="363" t="s">
        <v>80</v>
      </c>
      <c r="BX11" s="364" t="s">
        <v>81</v>
      </c>
      <c r="BY11" s="365" t="s">
        <v>82</v>
      </c>
      <c r="BZ11" s="366" t="s">
        <v>83</v>
      </c>
      <c r="CA11" s="361" t="s">
        <v>84</v>
      </c>
      <c r="CB11" s="362" t="s">
        <v>85</v>
      </c>
      <c r="CC11" s="361" t="s">
        <v>86</v>
      </c>
      <c r="CD11" s="362" t="s">
        <v>87</v>
      </c>
      <c r="CE11" s="361" t="s">
        <v>88</v>
      </c>
      <c r="CF11" s="141" t="s">
        <v>89</v>
      </c>
      <c r="CG11" s="140" t="s">
        <v>90</v>
      </c>
      <c r="CH11" s="141" t="s">
        <v>91</v>
      </c>
      <c r="CI11" s="140" t="s">
        <v>92</v>
      </c>
      <c r="CJ11" s="141" t="s">
        <v>93</v>
      </c>
      <c r="CK11" s="140" t="s">
        <v>94</v>
      </c>
      <c r="CL11" s="141" t="s">
        <v>95</v>
      </c>
      <c r="CM11" s="140" t="s">
        <v>96</v>
      </c>
      <c r="CN11" s="141" t="s">
        <v>97</v>
      </c>
      <c r="CO11" s="142" t="s">
        <v>98</v>
      </c>
      <c r="CP11" s="143" t="s">
        <v>99</v>
      </c>
      <c r="CQ11" s="140" t="s">
        <v>100</v>
      </c>
      <c r="CR11" s="141" t="s">
        <v>101</v>
      </c>
      <c r="CS11" s="140" t="s">
        <v>102</v>
      </c>
      <c r="CT11" s="141" t="s">
        <v>103</v>
      </c>
      <c r="CU11" s="140" t="s">
        <v>104</v>
      </c>
      <c r="CV11" s="141" t="s">
        <v>105</v>
      </c>
      <c r="CW11" s="140" t="s">
        <v>106</v>
      </c>
      <c r="CX11" s="141" t="s">
        <v>107</v>
      </c>
      <c r="CY11" s="140" t="s">
        <v>108</v>
      </c>
      <c r="CZ11" s="141" t="s">
        <v>109</v>
      </c>
      <c r="DA11" s="140" t="s">
        <v>110</v>
      </c>
      <c r="DB11" s="141" t="s">
        <v>111</v>
      </c>
      <c r="DC11" s="140" t="s">
        <v>112</v>
      </c>
      <c r="DD11" s="141" t="s">
        <v>113</v>
      </c>
      <c r="DE11" s="142" t="s">
        <v>114</v>
      </c>
      <c r="DF11" s="143" t="s">
        <v>115</v>
      </c>
      <c r="DG11" s="25" t="s">
        <v>116</v>
      </c>
      <c r="DH11" s="25" t="s">
        <v>117</v>
      </c>
      <c r="DI11" s="25" t="s">
        <v>118</v>
      </c>
      <c r="DJ11" s="26" t="s">
        <v>119</v>
      </c>
      <c r="DK11" s="26" t="s">
        <v>120</v>
      </c>
      <c r="DL11" s="27" t="s">
        <v>121</v>
      </c>
    </row>
    <row r="12" spans="1:116" ht="135" customHeight="1">
      <c r="A12" s="441" t="s">
        <v>896</v>
      </c>
      <c r="B12" s="441" t="s">
        <v>897</v>
      </c>
      <c r="C12" s="391"/>
      <c r="D12" s="392"/>
      <c r="E12" s="392"/>
      <c r="F12" s="392"/>
      <c r="G12" s="429"/>
      <c r="H12" s="429"/>
      <c r="I12" s="429"/>
      <c r="J12" s="392"/>
      <c r="K12" s="440"/>
      <c r="L12" s="440"/>
      <c r="M12" s="440"/>
      <c r="N12" s="392"/>
      <c r="O12" s="429"/>
      <c r="P12" s="429"/>
      <c r="Q12" s="429"/>
      <c r="R12" s="392"/>
      <c r="S12" s="429"/>
      <c r="T12" s="429"/>
      <c r="U12" s="429"/>
      <c r="V12" s="430" t="s">
        <v>898</v>
      </c>
      <c r="W12" s="177" t="s">
        <v>899</v>
      </c>
      <c r="X12" s="178" t="s">
        <v>900</v>
      </c>
      <c r="Y12" s="28"/>
      <c r="Z12" s="179"/>
      <c r="AA12" s="179">
        <v>0.9</v>
      </c>
      <c r="AB12" s="179"/>
      <c r="AC12" s="180"/>
      <c r="AD12" s="180"/>
      <c r="AE12" s="180"/>
      <c r="AF12" s="180"/>
      <c r="AG12" s="181">
        <v>0.06</v>
      </c>
      <c r="AH12" s="181">
        <v>0.06</v>
      </c>
      <c r="AI12" s="181">
        <v>0.06</v>
      </c>
      <c r="AJ12" s="181">
        <v>0.06</v>
      </c>
      <c r="AK12" s="181">
        <v>0.06</v>
      </c>
      <c r="AL12" s="181">
        <v>0.06</v>
      </c>
      <c r="AM12" s="181">
        <v>0.06</v>
      </c>
      <c r="AN12" s="179">
        <v>0.25</v>
      </c>
      <c r="AO12" s="182"/>
      <c r="AP12" s="182"/>
      <c r="AQ12" s="182"/>
      <c r="AR12" s="182"/>
      <c r="AS12" s="180"/>
      <c r="AT12" s="183"/>
      <c r="AU12" s="182"/>
      <c r="AV12" s="182"/>
      <c r="AW12" s="182"/>
      <c r="AX12" s="184"/>
      <c r="AY12" s="185"/>
      <c r="AZ12" s="151"/>
      <c r="BA12" s="152"/>
      <c r="BB12" s="152"/>
      <c r="BC12" s="152"/>
      <c r="BD12" s="152"/>
      <c r="BE12" s="152"/>
      <c r="BF12" s="152"/>
      <c r="BG12" s="152"/>
      <c r="BH12" s="152"/>
      <c r="BI12" s="186">
        <v>64133333.333333336</v>
      </c>
      <c r="BJ12" s="186">
        <v>14764809</v>
      </c>
      <c r="BK12" s="152"/>
      <c r="BL12" s="152"/>
      <c r="BM12" s="186"/>
      <c r="BN12" s="186">
        <v>3333333.3333333335</v>
      </c>
      <c r="BO12" s="152"/>
      <c r="BP12" s="152"/>
      <c r="BQ12" s="152"/>
      <c r="BR12" s="152"/>
      <c r="BS12" s="152"/>
      <c r="BT12" s="152"/>
      <c r="BU12" s="152"/>
      <c r="BV12" s="152"/>
      <c r="BW12" s="152"/>
      <c r="BX12" s="152"/>
      <c r="BY12" s="186">
        <f>BI12</f>
        <v>64133333.333333336</v>
      </c>
      <c r="BZ12" s="186">
        <f>SUM(BJ12+BN12)</f>
        <v>18098142.333333332</v>
      </c>
      <c r="CA12" s="186"/>
      <c r="CB12" s="152"/>
      <c r="CC12" s="152"/>
      <c r="CD12" s="152"/>
      <c r="CE12" s="152"/>
      <c r="CF12" s="152"/>
      <c r="CG12" s="152"/>
      <c r="CH12" s="152"/>
      <c r="CI12" s="152"/>
      <c r="CJ12" s="152"/>
      <c r="CK12" s="152"/>
      <c r="CL12" s="152"/>
      <c r="CM12" s="152"/>
      <c r="CN12" s="152"/>
      <c r="CO12" s="186">
        <v>43333333.333333336</v>
      </c>
      <c r="CP12" s="152"/>
      <c r="CQ12" s="152"/>
      <c r="CR12" s="152"/>
      <c r="CS12" s="152"/>
      <c r="CT12" s="152"/>
      <c r="CU12" s="152"/>
      <c r="CV12" s="152"/>
      <c r="CW12" s="152"/>
      <c r="CX12" s="152"/>
      <c r="CY12" s="152"/>
      <c r="CZ12" s="152"/>
      <c r="DA12" s="152"/>
      <c r="DB12" s="152"/>
      <c r="DC12" s="152"/>
      <c r="DD12" s="152"/>
      <c r="DE12" s="152"/>
      <c r="DF12" s="152"/>
      <c r="DG12" s="81"/>
      <c r="DH12" s="155"/>
      <c r="DI12" s="155"/>
      <c r="DJ12" s="152"/>
      <c r="DK12" s="156" t="s">
        <v>901</v>
      </c>
      <c r="DL12" s="156" t="s">
        <v>901</v>
      </c>
    </row>
    <row r="13" spans="1:116" ht="150" customHeight="1">
      <c r="A13" s="441"/>
      <c r="B13" s="441"/>
      <c r="C13" s="391"/>
      <c r="D13" s="392"/>
      <c r="E13" s="392"/>
      <c r="F13" s="392"/>
      <c r="G13" s="429"/>
      <c r="H13" s="429"/>
      <c r="I13" s="429"/>
      <c r="J13" s="392"/>
      <c r="K13" s="440"/>
      <c r="L13" s="440"/>
      <c r="M13" s="440"/>
      <c r="N13" s="392"/>
      <c r="O13" s="429"/>
      <c r="P13" s="429"/>
      <c r="Q13" s="429"/>
      <c r="R13" s="392"/>
      <c r="S13" s="429"/>
      <c r="T13" s="429"/>
      <c r="U13" s="429"/>
      <c r="V13" s="430"/>
      <c r="W13" s="177" t="s">
        <v>902</v>
      </c>
      <c r="X13" s="187" t="s">
        <v>903</v>
      </c>
      <c r="Y13" s="188"/>
      <c r="Z13" s="189"/>
      <c r="AA13" s="189">
        <v>0.25</v>
      </c>
      <c r="AB13" s="189"/>
      <c r="AC13" s="189"/>
      <c r="AD13" s="189"/>
      <c r="AE13" s="189"/>
      <c r="AF13" s="189"/>
      <c r="AG13" s="189">
        <v>0.05</v>
      </c>
      <c r="AH13" s="189">
        <v>0.05</v>
      </c>
      <c r="AI13" s="189">
        <v>0.05</v>
      </c>
      <c r="AJ13" s="189">
        <v>0.05</v>
      </c>
      <c r="AK13" s="189">
        <v>0.05</v>
      </c>
      <c r="AL13" s="189">
        <v>0.05</v>
      </c>
      <c r="AM13" s="189">
        <v>0.05</v>
      </c>
      <c r="AN13" s="189">
        <v>0.05</v>
      </c>
      <c r="AO13" s="189"/>
      <c r="AP13" s="189"/>
      <c r="AQ13" s="189"/>
      <c r="AR13" s="189"/>
      <c r="AS13" s="189"/>
      <c r="AT13" s="189"/>
      <c r="AU13" s="189"/>
      <c r="AV13" s="189"/>
      <c r="AW13" s="189"/>
      <c r="AX13" s="188"/>
      <c r="AY13" s="188"/>
      <c r="AZ13" s="188"/>
      <c r="BA13" s="160"/>
      <c r="BB13" s="160"/>
      <c r="BC13" s="160"/>
      <c r="BD13" s="160"/>
      <c r="BE13" s="160"/>
      <c r="BF13" s="160"/>
      <c r="BG13" s="160"/>
      <c r="BH13" s="160"/>
      <c r="BI13" s="160"/>
      <c r="BJ13" s="160"/>
      <c r="BK13" s="160"/>
      <c r="BL13" s="160"/>
      <c r="BM13" s="160"/>
      <c r="BN13" s="160"/>
      <c r="BO13" s="160"/>
      <c r="BP13" s="160"/>
      <c r="BQ13" s="161">
        <v>40495250</v>
      </c>
      <c r="BR13" s="161">
        <v>40437287.5</v>
      </c>
      <c r="BS13" s="160"/>
      <c r="BT13" s="160"/>
      <c r="BU13" s="160"/>
      <c r="BV13" s="160"/>
      <c r="BW13" s="160"/>
      <c r="BX13" s="160"/>
      <c r="BY13" s="161">
        <f>BQ13</f>
        <v>40495250</v>
      </c>
      <c r="BZ13" s="161">
        <f>BR13</f>
        <v>40437287.5</v>
      </c>
      <c r="CA13" s="190"/>
      <c r="CB13" s="160"/>
      <c r="CC13" s="160"/>
      <c r="CD13" s="160"/>
      <c r="CE13" s="160"/>
      <c r="CF13" s="160"/>
      <c r="CG13" s="160"/>
      <c r="CH13" s="160"/>
      <c r="CI13" s="160"/>
      <c r="CJ13" s="160"/>
      <c r="CK13" s="160"/>
      <c r="CL13" s="160"/>
      <c r="CM13" s="160"/>
      <c r="CN13" s="160"/>
      <c r="CO13" s="190">
        <v>40000000</v>
      </c>
      <c r="CP13" s="160"/>
      <c r="CQ13" s="160"/>
      <c r="CR13" s="160"/>
      <c r="CS13" s="160"/>
      <c r="CT13" s="160"/>
      <c r="CU13" s="160"/>
      <c r="CV13" s="160"/>
      <c r="CW13" s="160"/>
      <c r="CX13" s="160"/>
      <c r="CY13" s="160"/>
      <c r="CZ13" s="160"/>
      <c r="DA13" s="160"/>
      <c r="DB13" s="160"/>
      <c r="DC13" s="160"/>
      <c r="DD13" s="160"/>
      <c r="DE13" s="160"/>
      <c r="DF13" s="160"/>
      <c r="DG13" s="81"/>
      <c r="DH13" s="160"/>
      <c r="DI13" s="160"/>
      <c r="DJ13" s="160"/>
      <c r="DK13" s="156" t="s">
        <v>901</v>
      </c>
      <c r="DL13" s="156" t="s">
        <v>901</v>
      </c>
    </row>
    <row r="14" spans="1:116" ht="114.75" customHeight="1">
      <c r="A14" s="441"/>
      <c r="B14" s="441"/>
      <c r="C14" s="391"/>
      <c r="D14" s="392"/>
      <c r="E14" s="392"/>
      <c r="F14" s="392"/>
      <c r="G14" s="429"/>
      <c r="H14" s="429"/>
      <c r="I14" s="429"/>
      <c r="J14" s="392"/>
      <c r="K14" s="440"/>
      <c r="L14" s="440"/>
      <c r="M14" s="440"/>
      <c r="N14" s="392"/>
      <c r="O14" s="429"/>
      <c r="P14" s="429"/>
      <c r="Q14" s="429"/>
      <c r="R14" s="392"/>
      <c r="S14" s="429"/>
      <c r="T14" s="429"/>
      <c r="U14" s="429"/>
      <c r="V14" s="430"/>
      <c r="W14" s="177" t="s">
        <v>904</v>
      </c>
      <c r="X14" s="187" t="s">
        <v>905</v>
      </c>
      <c r="Y14" s="188"/>
      <c r="Z14" s="189"/>
      <c r="AA14" s="189">
        <v>1</v>
      </c>
      <c r="AB14" s="189"/>
      <c r="AC14" s="189"/>
      <c r="AD14" s="189"/>
      <c r="AE14" s="189"/>
      <c r="AF14" s="189"/>
      <c r="AG14" s="189">
        <v>0.15</v>
      </c>
      <c r="AH14" s="189">
        <v>0.15</v>
      </c>
      <c r="AI14" s="189">
        <v>0.15</v>
      </c>
      <c r="AJ14" s="189">
        <v>0.15</v>
      </c>
      <c r="AK14" s="189">
        <v>0.15</v>
      </c>
      <c r="AL14" s="189">
        <v>0.15</v>
      </c>
      <c r="AM14" s="189">
        <v>0.15</v>
      </c>
      <c r="AN14" s="189">
        <v>0.25</v>
      </c>
      <c r="AO14" s="189"/>
      <c r="AP14" s="189"/>
      <c r="AQ14" s="189"/>
      <c r="AR14" s="189"/>
      <c r="AS14" s="189"/>
      <c r="AT14" s="189"/>
      <c r="AU14" s="189"/>
      <c r="AV14" s="189"/>
      <c r="AW14" s="189"/>
      <c r="AX14" s="188"/>
      <c r="AY14" s="188"/>
      <c r="AZ14" s="188"/>
      <c r="BA14" s="160"/>
      <c r="BB14" s="160"/>
      <c r="BC14" s="160"/>
      <c r="BD14" s="160"/>
      <c r="BE14" s="160"/>
      <c r="BF14" s="160"/>
      <c r="BG14" s="160"/>
      <c r="BH14" s="160"/>
      <c r="BI14" s="186">
        <v>64133333.333333336</v>
      </c>
      <c r="BJ14" s="186">
        <v>14764809</v>
      </c>
      <c r="BK14" s="152"/>
      <c r="BL14" s="152"/>
      <c r="BM14" s="186"/>
      <c r="BN14" s="186">
        <v>3333333.3333333335</v>
      </c>
      <c r="BO14" s="152"/>
      <c r="BP14" s="152"/>
      <c r="BQ14" s="152"/>
      <c r="BR14" s="152"/>
      <c r="BS14" s="152"/>
      <c r="BT14" s="152"/>
      <c r="BU14" s="152"/>
      <c r="BV14" s="152"/>
      <c r="BW14" s="152"/>
      <c r="BX14" s="152"/>
      <c r="BY14" s="186">
        <f>BI14</f>
        <v>64133333.333333336</v>
      </c>
      <c r="BZ14" s="186">
        <f>SUM(BJ14+BN14)</f>
        <v>18098142.333333332</v>
      </c>
      <c r="CA14" s="160"/>
      <c r="CB14" s="160"/>
      <c r="CC14" s="160"/>
      <c r="CD14" s="160"/>
      <c r="CE14" s="160"/>
      <c r="CF14" s="160"/>
      <c r="CG14" s="160"/>
      <c r="CH14" s="160"/>
      <c r="CI14" s="160"/>
      <c r="CJ14" s="160"/>
      <c r="CK14" s="160"/>
      <c r="CL14" s="160"/>
      <c r="CM14" s="160"/>
      <c r="CN14" s="160"/>
      <c r="CO14" s="161">
        <v>43333333.333333336</v>
      </c>
      <c r="CP14" s="160"/>
      <c r="CQ14" s="160"/>
      <c r="CR14" s="160"/>
      <c r="CS14" s="160"/>
      <c r="CT14" s="160"/>
      <c r="CU14" s="160"/>
      <c r="CV14" s="160"/>
      <c r="CW14" s="160"/>
      <c r="CX14" s="160"/>
      <c r="CY14" s="160"/>
      <c r="CZ14" s="160"/>
      <c r="DA14" s="160"/>
      <c r="DB14" s="160"/>
      <c r="DC14" s="160"/>
      <c r="DD14" s="160"/>
      <c r="DE14" s="160"/>
      <c r="DF14" s="160"/>
      <c r="DG14" s="81"/>
      <c r="DH14" s="160"/>
      <c r="DI14" s="160"/>
      <c r="DJ14" s="160"/>
      <c r="DK14" s="191" t="s">
        <v>863</v>
      </c>
      <c r="DL14" s="191" t="s">
        <v>863</v>
      </c>
    </row>
    <row r="15" spans="1:116" ht="105" customHeight="1">
      <c r="A15" s="441"/>
      <c r="B15" s="441"/>
      <c r="C15" s="391"/>
      <c r="D15" s="392"/>
      <c r="E15" s="392"/>
      <c r="F15" s="392"/>
      <c r="G15" s="429"/>
      <c r="H15" s="429"/>
      <c r="I15" s="429"/>
      <c r="J15" s="392"/>
      <c r="K15" s="440"/>
      <c r="L15" s="440"/>
      <c r="M15" s="440"/>
      <c r="N15" s="392"/>
      <c r="O15" s="429"/>
      <c r="P15" s="429"/>
      <c r="Q15" s="429"/>
      <c r="R15" s="392"/>
      <c r="S15" s="429"/>
      <c r="T15" s="429"/>
      <c r="U15" s="429"/>
      <c r="V15" s="430"/>
      <c r="W15" s="177" t="s">
        <v>906</v>
      </c>
      <c r="X15" s="187" t="s">
        <v>907</v>
      </c>
      <c r="Y15" s="188"/>
      <c r="Z15" s="189"/>
      <c r="AA15" s="189">
        <v>1</v>
      </c>
      <c r="AB15" s="189"/>
      <c r="AC15" s="189"/>
      <c r="AD15" s="189"/>
      <c r="AE15" s="189"/>
      <c r="AF15" s="189"/>
      <c r="AG15" s="189">
        <v>0.15</v>
      </c>
      <c r="AH15" s="189">
        <v>0.15</v>
      </c>
      <c r="AI15" s="189">
        <v>0.15</v>
      </c>
      <c r="AJ15" s="189">
        <v>0.15</v>
      </c>
      <c r="AK15" s="189">
        <v>0.15</v>
      </c>
      <c r="AL15" s="189">
        <v>0.15</v>
      </c>
      <c r="AM15" s="189">
        <v>0.15</v>
      </c>
      <c r="AN15" s="189">
        <v>0.25</v>
      </c>
      <c r="AO15" s="189"/>
      <c r="AP15" s="189"/>
      <c r="AQ15" s="189"/>
      <c r="AR15" s="189"/>
      <c r="AS15" s="189"/>
      <c r="AT15" s="189"/>
      <c r="AU15" s="189"/>
      <c r="AV15" s="189"/>
      <c r="AW15" s="189"/>
      <c r="AX15" s="188"/>
      <c r="AY15" s="188"/>
      <c r="AZ15" s="188"/>
      <c r="BA15" s="160"/>
      <c r="BB15" s="160"/>
      <c r="BC15" s="160"/>
      <c r="BD15" s="160"/>
      <c r="BE15" s="160"/>
      <c r="BF15" s="160"/>
      <c r="BG15" s="160"/>
      <c r="BH15" s="160"/>
      <c r="BI15" s="192">
        <v>24000000</v>
      </c>
      <c r="BJ15" s="192">
        <v>24000000</v>
      </c>
      <c r="BK15" s="153">
        <v>3000000</v>
      </c>
      <c r="BL15" s="153">
        <v>3000000</v>
      </c>
      <c r="BM15" s="186"/>
      <c r="BN15" s="186"/>
      <c r="BO15" s="160"/>
      <c r="BP15" s="160"/>
      <c r="BQ15" s="160"/>
      <c r="BR15" s="160"/>
      <c r="BS15" s="160"/>
      <c r="BT15" s="160"/>
      <c r="BU15" s="160"/>
      <c r="BV15" s="160"/>
      <c r="BW15" s="160"/>
      <c r="BX15" s="160"/>
      <c r="BY15" s="153">
        <f>SUM(BI15+BK15)</f>
        <v>27000000</v>
      </c>
      <c r="BZ15" s="153">
        <f>SUM(BJ15+BL15)</f>
        <v>27000000</v>
      </c>
      <c r="CA15" s="160"/>
      <c r="CB15" s="160"/>
      <c r="CC15" s="160"/>
      <c r="CD15" s="160"/>
      <c r="CE15" s="160"/>
      <c r="CF15" s="160"/>
      <c r="CG15" s="160"/>
      <c r="CH15" s="160"/>
      <c r="CI15" s="160"/>
      <c r="CJ15" s="160"/>
      <c r="CK15" s="160"/>
      <c r="CL15" s="160"/>
      <c r="CM15" s="160"/>
      <c r="CN15" s="160"/>
      <c r="CO15" s="190">
        <v>25000000</v>
      </c>
      <c r="CP15" s="160"/>
      <c r="CQ15" s="160"/>
      <c r="CR15" s="160"/>
      <c r="CS15" s="160"/>
      <c r="CT15" s="160"/>
      <c r="CU15" s="160"/>
      <c r="CV15" s="160"/>
      <c r="CW15" s="160"/>
      <c r="CX15" s="160"/>
      <c r="CY15" s="160"/>
      <c r="CZ15" s="160"/>
      <c r="DA15" s="160"/>
      <c r="DB15" s="160"/>
      <c r="DC15" s="160"/>
      <c r="DD15" s="160"/>
      <c r="DE15" s="160"/>
      <c r="DF15" s="160"/>
      <c r="DG15" s="81"/>
      <c r="DH15" s="160"/>
      <c r="DI15" s="160"/>
      <c r="DJ15" s="160"/>
      <c r="DK15" s="191" t="s">
        <v>863</v>
      </c>
      <c r="DL15" s="191" t="s">
        <v>863</v>
      </c>
    </row>
    <row r="16" spans="1:116" ht="96.75" customHeight="1">
      <c r="A16" s="441"/>
      <c r="B16" s="441"/>
      <c r="C16" s="391"/>
      <c r="D16" s="392"/>
      <c r="E16" s="392"/>
      <c r="F16" s="392"/>
      <c r="G16" s="429"/>
      <c r="H16" s="429"/>
      <c r="I16" s="429"/>
      <c r="J16" s="392"/>
      <c r="K16" s="440"/>
      <c r="L16" s="440"/>
      <c r="M16" s="440"/>
      <c r="N16" s="392"/>
      <c r="O16" s="429"/>
      <c r="P16" s="429"/>
      <c r="Q16" s="429"/>
      <c r="R16" s="392"/>
      <c r="S16" s="429"/>
      <c r="T16" s="429"/>
      <c r="U16" s="429"/>
      <c r="V16" s="430"/>
      <c r="W16" s="177" t="s">
        <v>908</v>
      </c>
      <c r="X16" s="187" t="s">
        <v>909</v>
      </c>
      <c r="Y16" s="188"/>
      <c r="Z16" s="189"/>
      <c r="AA16" s="189">
        <v>1</v>
      </c>
      <c r="AB16" s="189"/>
      <c r="AC16" s="189"/>
      <c r="AD16" s="189"/>
      <c r="AE16" s="189"/>
      <c r="AF16" s="189"/>
      <c r="AG16" s="189">
        <v>0.15</v>
      </c>
      <c r="AH16" s="189">
        <v>0.15</v>
      </c>
      <c r="AI16" s="189">
        <v>0.15</v>
      </c>
      <c r="AJ16" s="189">
        <v>0.15</v>
      </c>
      <c r="AK16" s="189">
        <v>0.15</v>
      </c>
      <c r="AL16" s="189">
        <v>0.15</v>
      </c>
      <c r="AM16" s="189">
        <v>0.15</v>
      </c>
      <c r="AN16" s="189">
        <v>0.25</v>
      </c>
      <c r="AO16" s="189"/>
      <c r="AP16" s="189"/>
      <c r="AQ16" s="189"/>
      <c r="AR16" s="189"/>
      <c r="AS16" s="189"/>
      <c r="AT16" s="189"/>
      <c r="AU16" s="189"/>
      <c r="AV16" s="189"/>
      <c r="AW16" s="189"/>
      <c r="AX16" s="188"/>
      <c r="AY16" s="188"/>
      <c r="AZ16" s="188"/>
      <c r="BA16" s="160"/>
      <c r="BB16" s="160"/>
      <c r="BC16" s="160"/>
      <c r="BD16" s="160"/>
      <c r="BE16" s="160"/>
      <c r="BF16" s="160"/>
      <c r="BG16" s="160"/>
      <c r="BH16" s="160"/>
      <c r="BI16" s="186">
        <v>64133333.333333336</v>
      </c>
      <c r="BJ16" s="186">
        <v>14764809</v>
      </c>
      <c r="BK16" s="152"/>
      <c r="BL16" s="152"/>
      <c r="BM16" s="186"/>
      <c r="BN16" s="186">
        <v>3333333.3333333335</v>
      </c>
      <c r="BO16" s="152"/>
      <c r="BP16" s="152"/>
      <c r="BQ16" s="152"/>
      <c r="BR16" s="152"/>
      <c r="BS16" s="152"/>
      <c r="BT16" s="152"/>
      <c r="BU16" s="152"/>
      <c r="BV16" s="152"/>
      <c r="BW16" s="152"/>
      <c r="BX16" s="152"/>
      <c r="BY16" s="186">
        <f aca="true" t="shared" si="0" ref="BY16:BY23">BI16</f>
        <v>64133333.333333336</v>
      </c>
      <c r="BZ16" s="186">
        <f>SUM(BJ16+BN16)</f>
        <v>18098142.333333332</v>
      </c>
      <c r="CA16" s="160"/>
      <c r="CB16" s="160"/>
      <c r="CC16" s="160"/>
      <c r="CD16" s="160"/>
      <c r="CE16" s="160"/>
      <c r="CF16" s="160"/>
      <c r="CG16" s="160"/>
      <c r="CH16" s="160"/>
      <c r="CI16" s="160"/>
      <c r="CJ16" s="160"/>
      <c r="CK16" s="160"/>
      <c r="CL16" s="160"/>
      <c r="CM16" s="160"/>
      <c r="CN16" s="160"/>
      <c r="CO16" s="161">
        <v>43333333.333333336</v>
      </c>
      <c r="CP16" s="160"/>
      <c r="CQ16" s="160"/>
      <c r="CR16" s="160"/>
      <c r="CS16" s="160"/>
      <c r="CT16" s="160"/>
      <c r="CU16" s="160"/>
      <c r="CV16" s="160"/>
      <c r="CW16" s="160"/>
      <c r="CX16" s="160"/>
      <c r="CY16" s="160"/>
      <c r="CZ16" s="160"/>
      <c r="DA16" s="160"/>
      <c r="DB16" s="160"/>
      <c r="DC16" s="160"/>
      <c r="DD16" s="160"/>
      <c r="DE16" s="160"/>
      <c r="DF16" s="160"/>
      <c r="DG16" s="81"/>
      <c r="DH16" s="160"/>
      <c r="DI16" s="160"/>
      <c r="DJ16" s="160"/>
      <c r="DK16" s="191" t="s">
        <v>863</v>
      </c>
      <c r="DL16" s="191" t="s">
        <v>863</v>
      </c>
    </row>
    <row r="17" spans="1:116" ht="135" customHeight="1">
      <c r="A17" s="441"/>
      <c r="B17" s="441"/>
      <c r="C17" s="391"/>
      <c r="D17" s="392"/>
      <c r="E17" s="392"/>
      <c r="F17" s="392"/>
      <c r="G17" s="429"/>
      <c r="H17" s="429"/>
      <c r="I17" s="429"/>
      <c r="J17" s="392"/>
      <c r="K17" s="440"/>
      <c r="L17" s="440"/>
      <c r="M17" s="440"/>
      <c r="N17" s="392"/>
      <c r="O17" s="429"/>
      <c r="P17" s="429"/>
      <c r="Q17" s="429"/>
      <c r="R17" s="392"/>
      <c r="S17" s="429"/>
      <c r="T17" s="429"/>
      <c r="U17" s="429"/>
      <c r="V17" s="430"/>
      <c r="W17" s="177" t="s">
        <v>910</v>
      </c>
      <c r="X17" s="187" t="s">
        <v>911</v>
      </c>
      <c r="Y17" s="188"/>
      <c r="Z17" s="189"/>
      <c r="AA17" s="189">
        <v>1</v>
      </c>
      <c r="AB17" s="189"/>
      <c r="AC17" s="189"/>
      <c r="AD17" s="189"/>
      <c r="AE17" s="189"/>
      <c r="AF17" s="189"/>
      <c r="AG17" s="189">
        <v>0.25</v>
      </c>
      <c r="AH17" s="189">
        <v>0.25</v>
      </c>
      <c r="AI17" s="189">
        <v>0.25</v>
      </c>
      <c r="AJ17" s="189">
        <v>0.25</v>
      </c>
      <c r="AK17" s="189">
        <v>0.25</v>
      </c>
      <c r="AL17" s="189">
        <v>0.25</v>
      </c>
      <c r="AM17" s="189">
        <v>0.25</v>
      </c>
      <c r="AN17" s="189">
        <v>0.25</v>
      </c>
      <c r="AO17" s="189"/>
      <c r="AP17" s="189"/>
      <c r="AQ17" s="189"/>
      <c r="AR17" s="189"/>
      <c r="AS17" s="189"/>
      <c r="AT17" s="189"/>
      <c r="AU17" s="189"/>
      <c r="AV17" s="189"/>
      <c r="AW17" s="189"/>
      <c r="AX17" s="188"/>
      <c r="AY17" s="188"/>
      <c r="AZ17" s="188"/>
      <c r="BA17" s="160"/>
      <c r="BB17" s="160"/>
      <c r="BC17" s="160"/>
      <c r="BD17" s="160"/>
      <c r="BE17" s="160"/>
      <c r="BF17" s="160"/>
      <c r="BG17" s="160"/>
      <c r="BH17" s="160"/>
      <c r="BI17" s="161">
        <v>159895487.34</v>
      </c>
      <c r="BJ17" s="161">
        <v>101182082.33333333</v>
      </c>
      <c r="BK17" s="160"/>
      <c r="BL17" s="161">
        <v>10474676</v>
      </c>
      <c r="BM17" s="160"/>
      <c r="BN17" s="161">
        <v>7666666.666666667</v>
      </c>
      <c r="BO17" s="160"/>
      <c r="BP17" s="160"/>
      <c r="BQ17" s="160"/>
      <c r="BR17" s="161">
        <v>2800000</v>
      </c>
      <c r="BS17" s="160"/>
      <c r="BT17" s="160"/>
      <c r="BU17" s="160"/>
      <c r="BV17" s="160"/>
      <c r="BW17" s="161">
        <v>1900000</v>
      </c>
      <c r="BX17" s="160"/>
      <c r="BY17" s="161">
        <f t="shared" si="0"/>
        <v>159895487.34</v>
      </c>
      <c r="BZ17" s="161">
        <f>SUM(BJ17+BL17+BN17+BR17+BW17)</f>
        <v>124023425</v>
      </c>
      <c r="CA17" s="160"/>
      <c r="CB17" s="160"/>
      <c r="CC17" s="160"/>
      <c r="CD17" s="160"/>
      <c r="CE17" s="160"/>
      <c r="CF17" s="160"/>
      <c r="CG17" s="160"/>
      <c r="CH17" s="160"/>
      <c r="CI17" s="160"/>
      <c r="CJ17" s="160"/>
      <c r="CK17" s="160"/>
      <c r="CL17" s="160"/>
      <c r="CM17" s="160"/>
      <c r="CN17" s="160"/>
      <c r="CO17" s="161">
        <v>7266666.666666667</v>
      </c>
      <c r="CP17" s="160"/>
      <c r="CQ17" s="160"/>
      <c r="CR17" s="160"/>
      <c r="CS17" s="160"/>
      <c r="CT17" s="160"/>
      <c r="CU17" s="160"/>
      <c r="CV17" s="160"/>
      <c r="CW17" s="160"/>
      <c r="CX17" s="160"/>
      <c r="CY17" s="160"/>
      <c r="CZ17" s="160"/>
      <c r="DA17" s="160"/>
      <c r="DB17" s="160"/>
      <c r="DC17" s="160"/>
      <c r="DD17" s="160"/>
      <c r="DE17" s="160"/>
      <c r="DF17" s="160"/>
      <c r="DG17" s="81"/>
      <c r="DH17" s="160"/>
      <c r="DI17" s="160"/>
      <c r="DJ17" s="160"/>
      <c r="DK17" s="191" t="s">
        <v>863</v>
      </c>
      <c r="DL17" s="191" t="s">
        <v>863</v>
      </c>
    </row>
    <row r="18" spans="1:116" ht="135" customHeight="1">
      <c r="A18" s="441"/>
      <c r="B18" s="441"/>
      <c r="C18" s="391"/>
      <c r="D18" s="392"/>
      <c r="E18" s="392"/>
      <c r="F18" s="392"/>
      <c r="G18" s="429"/>
      <c r="H18" s="429"/>
      <c r="I18" s="429"/>
      <c r="J18" s="392"/>
      <c r="K18" s="440"/>
      <c r="L18" s="440"/>
      <c r="M18" s="440"/>
      <c r="N18" s="392"/>
      <c r="O18" s="429"/>
      <c r="P18" s="429"/>
      <c r="Q18" s="429"/>
      <c r="R18" s="392"/>
      <c r="S18" s="429"/>
      <c r="T18" s="429"/>
      <c r="U18" s="429"/>
      <c r="V18" s="430"/>
      <c r="W18" s="177" t="s">
        <v>912</v>
      </c>
      <c r="X18" s="187" t="s">
        <v>913</v>
      </c>
      <c r="Y18" s="188"/>
      <c r="Z18" s="189"/>
      <c r="AA18" s="189">
        <v>1</v>
      </c>
      <c r="AB18" s="189"/>
      <c r="AC18" s="189"/>
      <c r="AD18" s="189"/>
      <c r="AE18" s="189"/>
      <c r="AF18" s="189"/>
      <c r="AG18" s="189">
        <v>0.25</v>
      </c>
      <c r="AH18" s="189">
        <v>0.25</v>
      </c>
      <c r="AI18" s="189">
        <v>0.25</v>
      </c>
      <c r="AJ18" s="189">
        <v>0.25</v>
      </c>
      <c r="AK18" s="189">
        <v>0.25</v>
      </c>
      <c r="AL18" s="189">
        <v>0.25</v>
      </c>
      <c r="AM18" s="189">
        <v>0.25</v>
      </c>
      <c r="AN18" s="189">
        <v>0.25</v>
      </c>
      <c r="AO18" s="189"/>
      <c r="AP18" s="189"/>
      <c r="AQ18" s="189"/>
      <c r="AR18" s="189"/>
      <c r="AS18" s="189"/>
      <c r="AT18" s="189"/>
      <c r="AU18" s="189"/>
      <c r="AV18" s="189"/>
      <c r="AW18" s="189"/>
      <c r="AX18" s="188"/>
      <c r="AY18" s="188"/>
      <c r="AZ18" s="188"/>
      <c r="BA18" s="160"/>
      <c r="BB18" s="160"/>
      <c r="BC18" s="160"/>
      <c r="BD18" s="160"/>
      <c r="BE18" s="160"/>
      <c r="BF18" s="160"/>
      <c r="BG18" s="160"/>
      <c r="BH18" s="160"/>
      <c r="BI18" s="161">
        <v>159895487.34</v>
      </c>
      <c r="BJ18" s="161">
        <v>101182082.33333333</v>
      </c>
      <c r="BK18" s="160"/>
      <c r="BL18" s="161">
        <v>10474676</v>
      </c>
      <c r="BM18" s="160"/>
      <c r="BN18" s="161">
        <v>7666666.666666667</v>
      </c>
      <c r="BO18" s="160"/>
      <c r="BP18" s="160"/>
      <c r="BQ18" s="160"/>
      <c r="BR18" s="161">
        <v>2800000</v>
      </c>
      <c r="BS18" s="160"/>
      <c r="BT18" s="160"/>
      <c r="BU18" s="160"/>
      <c r="BV18" s="160"/>
      <c r="BW18" s="161">
        <v>1900000</v>
      </c>
      <c r="BX18" s="160"/>
      <c r="BY18" s="161">
        <f t="shared" si="0"/>
        <v>159895487.34</v>
      </c>
      <c r="BZ18" s="161">
        <f>SUM(BJ18+BL18+BN18+BR18+BW18)</f>
        <v>124023425</v>
      </c>
      <c r="CA18" s="160"/>
      <c r="CB18" s="160"/>
      <c r="CC18" s="160"/>
      <c r="CD18" s="160"/>
      <c r="CE18" s="160"/>
      <c r="CF18" s="160"/>
      <c r="CG18" s="160"/>
      <c r="CH18" s="160"/>
      <c r="CI18" s="160"/>
      <c r="CJ18" s="160"/>
      <c r="CK18" s="160"/>
      <c r="CL18" s="160"/>
      <c r="CM18" s="160"/>
      <c r="CN18" s="160"/>
      <c r="CO18" s="161">
        <v>7266666.666666667</v>
      </c>
      <c r="CP18" s="160"/>
      <c r="CQ18" s="160"/>
      <c r="CR18" s="160"/>
      <c r="CS18" s="160"/>
      <c r="CT18" s="160"/>
      <c r="CU18" s="160"/>
      <c r="CV18" s="160"/>
      <c r="CW18" s="160"/>
      <c r="CX18" s="160"/>
      <c r="CY18" s="160"/>
      <c r="CZ18" s="160"/>
      <c r="DA18" s="160"/>
      <c r="DB18" s="160"/>
      <c r="DC18" s="160"/>
      <c r="DD18" s="160"/>
      <c r="DE18" s="160"/>
      <c r="DF18" s="160"/>
      <c r="DG18" s="81"/>
      <c r="DH18" s="160"/>
      <c r="DI18" s="160"/>
      <c r="DJ18" s="160"/>
      <c r="DK18" s="191" t="s">
        <v>863</v>
      </c>
      <c r="DL18" s="191" t="s">
        <v>863</v>
      </c>
    </row>
    <row r="19" spans="1:116" ht="105">
      <c r="A19" s="441"/>
      <c r="B19" s="441"/>
      <c r="C19" s="391"/>
      <c r="D19" s="392"/>
      <c r="E19" s="392"/>
      <c r="F19" s="392"/>
      <c r="G19" s="429"/>
      <c r="H19" s="429"/>
      <c r="I19" s="429"/>
      <c r="J19" s="392"/>
      <c r="K19" s="440"/>
      <c r="L19" s="440"/>
      <c r="M19" s="440"/>
      <c r="N19" s="392"/>
      <c r="O19" s="429"/>
      <c r="P19" s="429"/>
      <c r="Q19" s="429"/>
      <c r="R19" s="392"/>
      <c r="S19" s="429"/>
      <c r="T19" s="429"/>
      <c r="U19" s="429"/>
      <c r="V19" s="430"/>
      <c r="W19" s="177" t="s">
        <v>914</v>
      </c>
      <c r="X19" s="187" t="s">
        <v>915</v>
      </c>
      <c r="Y19" s="188"/>
      <c r="Z19" s="189"/>
      <c r="AA19" s="189">
        <v>1</v>
      </c>
      <c r="AB19" s="189"/>
      <c r="AC19" s="189"/>
      <c r="AD19" s="189"/>
      <c r="AE19" s="189"/>
      <c r="AF19" s="189"/>
      <c r="AG19" s="189">
        <v>0.25</v>
      </c>
      <c r="AH19" s="189">
        <v>0.25</v>
      </c>
      <c r="AI19" s="189">
        <v>0.25</v>
      </c>
      <c r="AJ19" s="189">
        <v>0.25</v>
      </c>
      <c r="AK19" s="189">
        <v>0.25</v>
      </c>
      <c r="AL19" s="189">
        <v>0.25</v>
      </c>
      <c r="AM19" s="189">
        <v>0.25</v>
      </c>
      <c r="AN19" s="189">
        <v>0.25</v>
      </c>
      <c r="AO19" s="189"/>
      <c r="AP19" s="189"/>
      <c r="AQ19" s="189"/>
      <c r="AR19" s="189"/>
      <c r="AS19" s="189"/>
      <c r="AT19" s="189"/>
      <c r="AU19" s="189"/>
      <c r="AV19" s="189"/>
      <c r="AW19" s="189"/>
      <c r="AX19" s="188"/>
      <c r="AY19" s="188"/>
      <c r="AZ19" s="188"/>
      <c r="BA19" s="160"/>
      <c r="BB19" s="160"/>
      <c r="BC19" s="160"/>
      <c r="BD19" s="160"/>
      <c r="BE19" s="160"/>
      <c r="BF19" s="160"/>
      <c r="BG19" s="160"/>
      <c r="BH19" s="160"/>
      <c r="BI19" s="161">
        <v>159895487.34</v>
      </c>
      <c r="BJ19" s="161">
        <v>101182082.33333333</v>
      </c>
      <c r="BK19" s="160"/>
      <c r="BL19" s="161">
        <v>10474676</v>
      </c>
      <c r="BM19" s="160"/>
      <c r="BN19" s="161">
        <v>7666666.666666667</v>
      </c>
      <c r="BO19" s="160"/>
      <c r="BP19" s="160"/>
      <c r="BQ19" s="160"/>
      <c r="BR19" s="161">
        <v>2800000</v>
      </c>
      <c r="BS19" s="160"/>
      <c r="BT19" s="160"/>
      <c r="BU19" s="160"/>
      <c r="BV19" s="160"/>
      <c r="BW19" s="161">
        <v>1900000</v>
      </c>
      <c r="BX19" s="160"/>
      <c r="BY19" s="161">
        <f t="shared" si="0"/>
        <v>159895487.34</v>
      </c>
      <c r="BZ19" s="161">
        <f>SUM(BJ19+BL19+BN19+BR19+BW19)</f>
        <v>124023425</v>
      </c>
      <c r="CA19" s="160"/>
      <c r="CB19" s="160"/>
      <c r="CC19" s="160"/>
      <c r="CD19" s="160"/>
      <c r="CE19" s="160"/>
      <c r="CF19" s="160"/>
      <c r="CG19" s="160"/>
      <c r="CH19" s="160"/>
      <c r="CI19" s="160"/>
      <c r="CJ19" s="160"/>
      <c r="CK19" s="160"/>
      <c r="CL19" s="160"/>
      <c r="CM19" s="160"/>
      <c r="CN19" s="160"/>
      <c r="CO19" s="161">
        <v>7266666.666666667</v>
      </c>
      <c r="CP19" s="160"/>
      <c r="CQ19" s="160"/>
      <c r="CR19" s="160"/>
      <c r="CS19" s="160"/>
      <c r="CT19" s="160"/>
      <c r="CU19" s="160"/>
      <c r="CV19" s="160"/>
      <c r="CW19" s="160"/>
      <c r="CX19" s="160"/>
      <c r="CY19" s="160"/>
      <c r="CZ19" s="160"/>
      <c r="DA19" s="160"/>
      <c r="DB19" s="160"/>
      <c r="DC19" s="160"/>
      <c r="DD19" s="160"/>
      <c r="DE19" s="160"/>
      <c r="DF19" s="160"/>
      <c r="DG19" s="81"/>
      <c r="DH19" s="160"/>
      <c r="DI19" s="160"/>
      <c r="DJ19" s="160"/>
      <c r="DK19" s="191" t="s">
        <v>863</v>
      </c>
      <c r="DL19" s="191" t="s">
        <v>863</v>
      </c>
    </row>
    <row r="20" spans="1:116" ht="105" customHeight="1">
      <c r="A20" s="441"/>
      <c r="B20" s="441"/>
      <c r="C20" s="391"/>
      <c r="D20" s="392"/>
      <c r="E20" s="392"/>
      <c r="F20" s="392"/>
      <c r="G20" s="429"/>
      <c r="H20" s="429"/>
      <c r="I20" s="429"/>
      <c r="J20" s="392"/>
      <c r="K20" s="440"/>
      <c r="L20" s="440"/>
      <c r="M20" s="440"/>
      <c r="N20" s="392"/>
      <c r="O20" s="429"/>
      <c r="P20" s="429"/>
      <c r="Q20" s="429"/>
      <c r="R20" s="392"/>
      <c r="S20" s="429"/>
      <c r="T20" s="429"/>
      <c r="U20" s="429"/>
      <c r="V20" s="430"/>
      <c r="W20" s="177" t="s">
        <v>916</v>
      </c>
      <c r="X20" s="187" t="s">
        <v>917</v>
      </c>
      <c r="Y20" s="188"/>
      <c r="Z20" s="189"/>
      <c r="AA20" s="189">
        <v>1</v>
      </c>
      <c r="AB20" s="189"/>
      <c r="AC20" s="189"/>
      <c r="AD20" s="189"/>
      <c r="AE20" s="189"/>
      <c r="AF20" s="189"/>
      <c r="AG20" s="189">
        <v>0.25</v>
      </c>
      <c r="AH20" s="189">
        <v>0.25</v>
      </c>
      <c r="AI20" s="189">
        <v>0.25</v>
      </c>
      <c r="AJ20" s="189">
        <v>0.25</v>
      </c>
      <c r="AK20" s="189">
        <v>0.25</v>
      </c>
      <c r="AL20" s="189">
        <v>0.25</v>
      </c>
      <c r="AM20" s="189">
        <v>0.25</v>
      </c>
      <c r="AN20" s="189">
        <v>0.25</v>
      </c>
      <c r="AO20" s="189"/>
      <c r="AP20" s="189"/>
      <c r="AQ20" s="189"/>
      <c r="AR20" s="189"/>
      <c r="AS20" s="189"/>
      <c r="AT20" s="189"/>
      <c r="AU20" s="189"/>
      <c r="AV20" s="189"/>
      <c r="AW20" s="189"/>
      <c r="AX20" s="188"/>
      <c r="AY20" s="188"/>
      <c r="AZ20" s="188"/>
      <c r="BA20" s="160"/>
      <c r="BB20" s="160"/>
      <c r="BC20" s="160"/>
      <c r="BD20" s="160"/>
      <c r="BE20" s="160"/>
      <c r="BF20" s="160"/>
      <c r="BG20" s="160"/>
      <c r="BH20" s="160"/>
      <c r="BI20" s="193">
        <v>33105526.285714287</v>
      </c>
      <c r="BJ20" s="193">
        <v>23871588.57142857</v>
      </c>
      <c r="BK20" s="160"/>
      <c r="BL20" s="193">
        <v>2723654.8571428573</v>
      </c>
      <c r="BM20" s="160"/>
      <c r="BN20" s="193">
        <v>3538142.8571428573</v>
      </c>
      <c r="BO20" s="160"/>
      <c r="BP20" s="160"/>
      <c r="BQ20" s="193"/>
      <c r="BR20" s="193">
        <v>2415157.1428571427</v>
      </c>
      <c r="BS20" s="160"/>
      <c r="BT20" s="160"/>
      <c r="BU20" s="160"/>
      <c r="BV20" s="160"/>
      <c r="BW20" s="160"/>
      <c r="BX20" s="193">
        <v>142857.14285714287</v>
      </c>
      <c r="BY20" s="193">
        <f t="shared" si="0"/>
        <v>33105526.285714287</v>
      </c>
      <c r="BZ20" s="193">
        <f>SUM(BJ20+BL20+BN20+BR20+BX20)</f>
        <v>32691400.57142857</v>
      </c>
      <c r="CA20" s="160"/>
      <c r="CB20" s="160"/>
      <c r="CC20" s="160"/>
      <c r="CD20" s="160"/>
      <c r="CE20" s="160"/>
      <c r="CF20" s="160"/>
      <c r="CG20" s="160"/>
      <c r="CH20" s="160"/>
      <c r="CI20" s="160"/>
      <c r="CJ20" s="160"/>
      <c r="CK20" s="160"/>
      <c r="CL20" s="160"/>
      <c r="CM20" s="160"/>
      <c r="CN20" s="160"/>
      <c r="CO20" s="161">
        <v>27109571.42857143</v>
      </c>
      <c r="CP20" s="160"/>
      <c r="CQ20" s="160"/>
      <c r="CR20" s="160"/>
      <c r="CS20" s="160"/>
      <c r="CT20" s="160"/>
      <c r="CU20" s="160"/>
      <c r="CV20" s="160"/>
      <c r="CW20" s="160"/>
      <c r="CX20" s="160"/>
      <c r="CY20" s="160"/>
      <c r="CZ20" s="160"/>
      <c r="DA20" s="160"/>
      <c r="DB20" s="160"/>
      <c r="DC20" s="160"/>
      <c r="DD20" s="160"/>
      <c r="DE20" s="160"/>
      <c r="DF20" s="160"/>
      <c r="DG20" s="81"/>
      <c r="DH20" s="160"/>
      <c r="DI20" s="160"/>
      <c r="DJ20" s="160"/>
      <c r="DK20" s="191" t="s">
        <v>863</v>
      </c>
      <c r="DL20" s="191" t="s">
        <v>863</v>
      </c>
    </row>
    <row r="21" spans="1:116" ht="210">
      <c r="A21" s="194" t="s">
        <v>918</v>
      </c>
      <c r="B21" s="194" t="s">
        <v>919</v>
      </c>
      <c r="C21" s="160"/>
      <c r="D21" s="160"/>
      <c r="E21" s="160"/>
      <c r="F21" s="160"/>
      <c r="G21" s="160"/>
      <c r="H21" s="160"/>
      <c r="I21" s="160"/>
      <c r="J21" s="160"/>
      <c r="K21" s="160"/>
      <c r="L21" s="160"/>
      <c r="M21" s="160"/>
      <c r="N21" s="160"/>
      <c r="O21" s="160"/>
      <c r="P21" s="160"/>
      <c r="Q21" s="160"/>
      <c r="R21" s="160"/>
      <c r="S21" s="160"/>
      <c r="T21" s="160"/>
      <c r="U21" s="160"/>
      <c r="V21" s="430"/>
      <c r="W21" s="177" t="s">
        <v>920</v>
      </c>
      <c r="X21" s="187" t="s">
        <v>921</v>
      </c>
      <c r="Y21" s="188"/>
      <c r="Z21" s="189"/>
      <c r="AA21" s="189">
        <v>1</v>
      </c>
      <c r="AB21" s="189"/>
      <c r="AC21" s="189"/>
      <c r="AD21" s="189"/>
      <c r="AE21" s="189"/>
      <c r="AF21" s="189"/>
      <c r="AG21" s="189">
        <v>0.25</v>
      </c>
      <c r="AH21" s="189">
        <v>0.25</v>
      </c>
      <c r="AI21" s="189">
        <v>0.25</v>
      </c>
      <c r="AJ21" s="189">
        <v>0.25</v>
      </c>
      <c r="AK21" s="189">
        <v>0.25</v>
      </c>
      <c r="AL21" s="189">
        <v>0.25</v>
      </c>
      <c r="AM21" s="189">
        <v>0.25</v>
      </c>
      <c r="AN21" s="189">
        <v>0.25</v>
      </c>
      <c r="AO21" s="189"/>
      <c r="AP21" s="189"/>
      <c r="AQ21" s="189"/>
      <c r="AR21" s="189"/>
      <c r="AS21" s="189"/>
      <c r="AT21" s="189"/>
      <c r="AU21" s="189"/>
      <c r="AV21" s="189"/>
      <c r="AW21" s="189"/>
      <c r="AX21" s="188"/>
      <c r="AY21" s="188"/>
      <c r="AZ21" s="188"/>
      <c r="BA21" s="160"/>
      <c r="BB21" s="160"/>
      <c r="BC21" s="160"/>
      <c r="BD21" s="160"/>
      <c r="BE21" s="160"/>
      <c r="BF21" s="160"/>
      <c r="BG21" s="160"/>
      <c r="BH21" s="160"/>
      <c r="BI21" s="193">
        <v>33105526.285714287</v>
      </c>
      <c r="BJ21" s="193">
        <v>23871588.57142857</v>
      </c>
      <c r="BK21" s="160"/>
      <c r="BL21" s="193">
        <v>2723654.8571428573</v>
      </c>
      <c r="BM21" s="160"/>
      <c r="BN21" s="193">
        <v>3538142.8571428573</v>
      </c>
      <c r="BO21" s="160"/>
      <c r="BP21" s="160"/>
      <c r="BQ21" s="193"/>
      <c r="BR21" s="193">
        <v>2415157.1428571427</v>
      </c>
      <c r="BS21" s="160"/>
      <c r="BT21" s="160"/>
      <c r="BU21" s="160"/>
      <c r="BV21" s="160"/>
      <c r="BW21" s="160"/>
      <c r="BX21" s="193">
        <v>142857.14285714287</v>
      </c>
      <c r="BY21" s="193">
        <f t="shared" si="0"/>
        <v>33105526.285714287</v>
      </c>
      <c r="BZ21" s="193">
        <f>SUM(BJ21+BL21+BN21+BR21+BX21)</f>
        <v>32691400.57142857</v>
      </c>
      <c r="CA21" s="160"/>
      <c r="CB21" s="160"/>
      <c r="CC21" s="160"/>
      <c r="CD21" s="160"/>
      <c r="CE21" s="160"/>
      <c r="CF21" s="160"/>
      <c r="CG21" s="160"/>
      <c r="CH21" s="160"/>
      <c r="CI21" s="160"/>
      <c r="CJ21" s="160"/>
      <c r="CK21" s="160"/>
      <c r="CL21" s="160"/>
      <c r="CM21" s="160"/>
      <c r="CN21" s="160"/>
      <c r="CO21" s="161">
        <v>27109571.42857143</v>
      </c>
      <c r="CP21" s="160"/>
      <c r="CQ21" s="160"/>
      <c r="CR21" s="160"/>
      <c r="CS21" s="160"/>
      <c r="CT21" s="160"/>
      <c r="CU21" s="160"/>
      <c r="CV21" s="160"/>
      <c r="CW21" s="160"/>
      <c r="CX21" s="160"/>
      <c r="CY21" s="160"/>
      <c r="CZ21" s="160"/>
      <c r="DA21" s="160"/>
      <c r="DB21" s="160"/>
      <c r="DC21" s="160"/>
      <c r="DD21" s="160"/>
      <c r="DE21" s="160"/>
      <c r="DF21" s="160"/>
      <c r="DG21" s="81"/>
      <c r="DH21" s="160"/>
      <c r="DI21" s="160"/>
      <c r="DJ21" s="160"/>
      <c r="DK21" s="191" t="s">
        <v>863</v>
      </c>
      <c r="DL21" s="191" t="s">
        <v>863</v>
      </c>
    </row>
    <row r="22" spans="1:116" ht="105">
      <c r="A22" s="195" t="s">
        <v>922</v>
      </c>
      <c r="B22" s="194" t="s">
        <v>923</v>
      </c>
      <c r="C22" s="160"/>
      <c r="D22" s="160"/>
      <c r="E22" s="160"/>
      <c r="F22" s="160"/>
      <c r="G22" s="160"/>
      <c r="H22" s="160"/>
      <c r="I22" s="160"/>
      <c r="J22" s="160"/>
      <c r="K22" s="160"/>
      <c r="L22" s="160"/>
      <c r="M22" s="160"/>
      <c r="N22" s="160"/>
      <c r="O22" s="160"/>
      <c r="P22" s="160"/>
      <c r="Q22" s="160"/>
      <c r="R22" s="160"/>
      <c r="S22" s="160"/>
      <c r="T22" s="160"/>
      <c r="U22" s="160"/>
      <c r="V22" s="430"/>
      <c r="W22" s="177" t="s">
        <v>924</v>
      </c>
      <c r="X22" s="187" t="s">
        <v>925</v>
      </c>
      <c r="Y22" s="188"/>
      <c r="Z22" s="189"/>
      <c r="AA22" s="189">
        <v>1</v>
      </c>
      <c r="AB22" s="189"/>
      <c r="AC22" s="189"/>
      <c r="AD22" s="189"/>
      <c r="AE22" s="189"/>
      <c r="AF22" s="189"/>
      <c r="AG22" s="189">
        <v>0.25</v>
      </c>
      <c r="AH22" s="189">
        <v>0.25</v>
      </c>
      <c r="AI22" s="189">
        <v>0.25</v>
      </c>
      <c r="AJ22" s="189">
        <v>0.25</v>
      </c>
      <c r="AK22" s="189">
        <v>0.25</v>
      </c>
      <c r="AL22" s="189">
        <v>0.25</v>
      </c>
      <c r="AM22" s="189">
        <v>0.25</v>
      </c>
      <c r="AN22" s="189">
        <v>0.25</v>
      </c>
      <c r="AO22" s="189"/>
      <c r="AP22" s="189"/>
      <c r="AQ22" s="189"/>
      <c r="AR22" s="189"/>
      <c r="AS22" s="189"/>
      <c r="AT22" s="189"/>
      <c r="AU22" s="189"/>
      <c r="AV22" s="189"/>
      <c r="AW22" s="189"/>
      <c r="AX22" s="188"/>
      <c r="AY22" s="188"/>
      <c r="AZ22" s="188"/>
      <c r="BA22" s="160"/>
      <c r="BB22" s="160"/>
      <c r="BC22" s="160"/>
      <c r="BD22" s="160"/>
      <c r="BE22" s="160"/>
      <c r="BF22" s="160"/>
      <c r="BG22" s="160"/>
      <c r="BH22" s="160"/>
      <c r="BI22" s="193">
        <v>33105526.285714287</v>
      </c>
      <c r="BJ22" s="193">
        <v>23871588.57142857</v>
      </c>
      <c r="BK22" s="160"/>
      <c r="BL22" s="193">
        <v>2723654.8571428573</v>
      </c>
      <c r="BM22" s="160"/>
      <c r="BN22" s="193">
        <v>3538142.8571428573</v>
      </c>
      <c r="BO22" s="160"/>
      <c r="BP22" s="160"/>
      <c r="BQ22" s="193"/>
      <c r="BR22" s="193">
        <v>2415157.1428571427</v>
      </c>
      <c r="BS22" s="160"/>
      <c r="BT22" s="160"/>
      <c r="BU22" s="160"/>
      <c r="BV22" s="160"/>
      <c r="BW22" s="160"/>
      <c r="BX22" s="193">
        <v>142857.14285714287</v>
      </c>
      <c r="BY22" s="193">
        <f t="shared" si="0"/>
        <v>33105526.285714287</v>
      </c>
      <c r="BZ22" s="193">
        <f>SUM(BJ22+BL22+BN22+BR22+BX22)</f>
        <v>32691400.57142857</v>
      </c>
      <c r="CA22" s="160"/>
      <c r="CB22" s="160"/>
      <c r="CC22" s="160"/>
      <c r="CD22" s="160"/>
      <c r="CE22" s="160"/>
      <c r="CF22" s="160"/>
      <c r="CG22" s="160"/>
      <c r="CH22" s="160"/>
      <c r="CI22" s="160"/>
      <c r="CJ22" s="160"/>
      <c r="CK22" s="160"/>
      <c r="CL22" s="160"/>
      <c r="CM22" s="160"/>
      <c r="CN22" s="160"/>
      <c r="CO22" s="161">
        <v>27109571.42857143</v>
      </c>
      <c r="CP22" s="160"/>
      <c r="CQ22" s="160"/>
      <c r="CR22" s="160"/>
      <c r="CS22" s="160"/>
      <c r="CT22" s="160"/>
      <c r="CU22" s="160"/>
      <c r="CV22" s="160"/>
      <c r="CW22" s="160"/>
      <c r="CX22" s="160"/>
      <c r="CY22" s="160"/>
      <c r="CZ22" s="160"/>
      <c r="DA22" s="160"/>
      <c r="DB22" s="160"/>
      <c r="DC22" s="160"/>
      <c r="DD22" s="160"/>
      <c r="DE22" s="160"/>
      <c r="DF22" s="160"/>
      <c r="DG22" s="81"/>
      <c r="DH22" s="160"/>
      <c r="DI22" s="160"/>
      <c r="DJ22" s="160"/>
      <c r="DK22" s="191" t="s">
        <v>863</v>
      </c>
      <c r="DL22" s="191" t="s">
        <v>863</v>
      </c>
    </row>
    <row r="23" spans="1:116" ht="105">
      <c r="A23" s="194" t="s">
        <v>926</v>
      </c>
      <c r="B23" s="194" t="s">
        <v>927</v>
      </c>
      <c r="C23" s="160"/>
      <c r="D23" s="160"/>
      <c r="E23" s="160"/>
      <c r="F23" s="160"/>
      <c r="G23" s="160"/>
      <c r="H23" s="160"/>
      <c r="I23" s="160"/>
      <c r="J23" s="160"/>
      <c r="K23" s="160"/>
      <c r="L23" s="160"/>
      <c r="M23" s="160"/>
      <c r="N23" s="160"/>
      <c r="O23" s="160"/>
      <c r="P23" s="160"/>
      <c r="Q23" s="160"/>
      <c r="R23" s="160"/>
      <c r="S23" s="160"/>
      <c r="T23" s="160"/>
      <c r="U23" s="160"/>
      <c r="V23" s="430"/>
      <c r="W23" s="177" t="s">
        <v>928</v>
      </c>
      <c r="X23" s="187" t="s">
        <v>929</v>
      </c>
      <c r="Y23" s="188"/>
      <c r="Z23" s="189"/>
      <c r="AA23" s="189">
        <v>1</v>
      </c>
      <c r="AB23" s="189"/>
      <c r="AC23" s="189"/>
      <c r="AD23" s="189"/>
      <c r="AE23" s="189"/>
      <c r="AF23" s="189"/>
      <c r="AG23" s="189">
        <v>0.1</v>
      </c>
      <c r="AH23" s="189">
        <v>0.1</v>
      </c>
      <c r="AI23" s="189">
        <v>0.1</v>
      </c>
      <c r="AJ23" s="189">
        <v>0.1</v>
      </c>
      <c r="AK23" s="189">
        <v>0.1</v>
      </c>
      <c r="AL23" s="189">
        <v>0.1</v>
      </c>
      <c r="AM23" s="189">
        <v>0.1</v>
      </c>
      <c r="AN23" s="189">
        <v>0.25</v>
      </c>
      <c r="AO23" s="189"/>
      <c r="AP23" s="189"/>
      <c r="AQ23" s="189"/>
      <c r="AR23" s="189"/>
      <c r="AS23" s="189"/>
      <c r="AT23" s="189"/>
      <c r="AU23" s="189"/>
      <c r="AV23" s="189"/>
      <c r="AW23" s="189"/>
      <c r="AX23" s="188"/>
      <c r="AY23" s="188"/>
      <c r="AZ23" s="188"/>
      <c r="BA23" s="160"/>
      <c r="BB23" s="160"/>
      <c r="BC23" s="160"/>
      <c r="BD23" s="160"/>
      <c r="BE23" s="160"/>
      <c r="BF23" s="160"/>
      <c r="BG23" s="160"/>
      <c r="BH23" s="160"/>
      <c r="BI23" s="193">
        <v>33105526.285714287</v>
      </c>
      <c r="BJ23" s="193">
        <v>23871588.57142857</v>
      </c>
      <c r="BK23" s="160"/>
      <c r="BL23" s="193">
        <v>2723654.8571428573</v>
      </c>
      <c r="BM23" s="160"/>
      <c r="BN23" s="193">
        <v>3538142.8571428573</v>
      </c>
      <c r="BO23" s="160"/>
      <c r="BP23" s="160"/>
      <c r="BQ23" s="193"/>
      <c r="BR23" s="193">
        <v>2415157.1428571427</v>
      </c>
      <c r="BS23" s="160"/>
      <c r="BT23" s="160"/>
      <c r="BU23" s="160"/>
      <c r="BV23" s="160"/>
      <c r="BW23" s="160"/>
      <c r="BX23" s="193">
        <v>142857.14285714287</v>
      </c>
      <c r="BY23" s="193">
        <f t="shared" si="0"/>
        <v>33105526.285714287</v>
      </c>
      <c r="BZ23" s="193">
        <f>SUM(BJ23+BL23+BN23+BR23+BX23)</f>
        <v>32691400.57142857</v>
      </c>
      <c r="CA23" s="160"/>
      <c r="CB23" s="160"/>
      <c r="CC23" s="160"/>
      <c r="CD23" s="160"/>
      <c r="CE23" s="160"/>
      <c r="CF23" s="160"/>
      <c r="CG23" s="160"/>
      <c r="CH23" s="160"/>
      <c r="CI23" s="160"/>
      <c r="CJ23" s="160"/>
      <c r="CK23" s="160"/>
      <c r="CL23" s="160"/>
      <c r="CM23" s="160"/>
      <c r="CN23" s="160"/>
      <c r="CO23" s="161">
        <v>27109571.42857143</v>
      </c>
      <c r="CP23" s="160"/>
      <c r="CQ23" s="160"/>
      <c r="CR23" s="160"/>
      <c r="CS23" s="160"/>
      <c r="CT23" s="160"/>
      <c r="CU23" s="160"/>
      <c r="CV23" s="160"/>
      <c r="CW23" s="160"/>
      <c r="CX23" s="160"/>
      <c r="CY23" s="160"/>
      <c r="CZ23" s="160"/>
      <c r="DA23" s="160"/>
      <c r="DB23" s="160"/>
      <c r="DC23" s="160"/>
      <c r="DD23" s="160"/>
      <c r="DE23" s="160"/>
      <c r="DF23" s="160"/>
      <c r="DG23" s="81"/>
      <c r="DH23" s="160"/>
      <c r="DI23" s="160"/>
      <c r="DJ23" s="160"/>
      <c r="DK23" s="191" t="s">
        <v>863</v>
      </c>
      <c r="DL23" s="191" t="s">
        <v>863</v>
      </c>
    </row>
    <row r="24" spans="1:116" ht="91.5" customHeight="1">
      <c r="A24" s="431" t="s">
        <v>930</v>
      </c>
      <c r="B24" s="434" t="s">
        <v>931</v>
      </c>
      <c r="C24" s="428"/>
      <c r="D24" s="437"/>
      <c r="E24" s="428"/>
      <c r="F24" s="428"/>
      <c r="G24" s="428"/>
      <c r="H24" s="428"/>
      <c r="I24" s="428"/>
      <c r="J24" s="428"/>
      <c r="K24" s="428"/>
      <c r="L24" s="428"/>
      <c r="M24" s="428"/>
      <c r="N24" s="428"/>
      <c r="O24" s="428"/>
      <c r="P24" s="428"/>
      <c r="Q24" s="428"/>
      <c r="R24" s="428"/>
      <c r="S24" s="428"/>
      <c r="T24" s="428"/>
      <c r="U24" s="428"/>
      <c r="V24" s="430"/>
      <c r="W24" s="196" t="s">
        <v>932</v>
      </c>
      <c r="X24" s="187" t="s">
        <v>933</v>
      </c>
      <c r="Y24" s="188"/>
      <c r="Z24" s="189"/>
      <c r="AA24" s="189">
        <v>1</v>
      </c>
      <c r="AB24" s="189"/>
      <c r="AC24" s="189"/>
      <c r="AD24" s="189"/>
      <c r="AE24" s="189"/>
      <c r="AF24" s="189"/>
      <c r="AG24" s="189"/>
      <c r="AH24" s="189">
        <v>0.25</v>
      </c>
      <c r="AI24" s="189">
        <v>0.15</v>
      </c>
      <c r="AJ24" s="189">
        <v>0.15</v>
      </c>
      <c r="AK24" s="189">
        <v>0.15</v>
      </c>
      <c r="AL24" s="189">
        <v>0.15</v>
      </c>
      <c r="AM24" s="189"/>
      <c r="AN24" s="189">
        <v>0.25</v>
      </c>
      <c r="AO24" s="189"/>
      <c r="AP24" s="189"/>
      <c r="AQ24" s="189"/>
      <c r="AR24" s="189"/>
      <c r="AS24" s="189"/>
      <c r="AT24" s="189"/>
      <c r="AU24" s="189"/>
      <c r="AV24" s="189"/>
      <c r="AW24" s="189"/>
      <c r="AX24" s="188"/>
      <c r="AY24" s="188"/>
      <c r="AZ24" s="188"/>
      <c r="BA24" s="160"/>
      <c r="BB24" s="160"/>
      <c r="BC24" s="160"/>
      <c r="BD24" s="160"/>
      <c r="BE24" s="160"/>
      <c r="BF24" s="160"/>
      <c r="BG24" s="160"/>
      <c r="BH24" s="160"/>
      <c r="BI24" s="161">
        <v>10000000</v>
      </c>
      <c r="BJ24" s="161">
        <v>9997350.5</v>
      </c>
      <c r="BK24" s="160"/>
      <c r="BL24" s="160"/>
      <c r="BM24" s="160"/>
      <c r="BN24" s="160"/>
      <c r="BO24" s="160"/>
      <c r="BP24" s="160"/>
      <c r="BQ24" s="160"/>
      <c r="BR24" s="160"/>
      <c r="BS24" s="160"/>
      <c r="BT24" s="160"/>
      <c r="BU24" s="160"/>
      <c r="BV24" s="160"/>
      <c r="BW24" s="160"/>
      <c r="BX24" s="160"/>
      <c r="BY24" s="161">
        <v>10000000</v>
      </c>
      <c r="BZ24" s="161">
        <v>9997350.5</v>
      </c>
      <c r="CA24" s="160"/>
      <c r="CB24" s="160"/>
      <c r="CC24" s="160"/>
      <c r="CD24" s="160"/>
      <c r="CE24" s="160"/>
      <c r="CF24" s="160"/>
      <c r="CG24" s="160"/>
      <c r="CH24" s="160"/>
      <c r="CI24" s="160"/>
      <c r="CJ24" s="160"/>
      <c r="CK24" s="160"/>
      <c r="CL24" s="160"/>
      <c r="CM24" s="160"/>
      <c r="CN24" s="160"/>
      <c r="CO24" s="190">
        <v>10000000</v>
      </c>
      <c r="CP24" s="160"/>
      <c r="CQ24" s="160"/>
      <c r="CR24" s="160"/>
      <c r="CS24" s="160"/>
      <c r="CT24" s="160"/>
      <c r="CU24" s="160"/>
      <c r="CV24" s="160"/>
      <c r="CW24" s="160"/>
      <c r="CX24" s="160"/>
      <c r="CY24" s="160"/>
      <c r="CZ24" s="160"/>
      <c r="DA24" s="160"/>
      <c r="DB24" s="160"/>
      <c r="DC24" s="160"/>
      <c r="DD24" s="160"/>
      <c r="DE24" s="160"/>
      <c r="DF24" s="160"/>
      <c r="DG24" s="81"/>
      <c r="DH24" s="160"/>
      <c r="DI24" s="160"/>
      <c r="DJ24" s="160"/>
      <c r="DK24" s="191" t="s">
        <v>863</v>
      </c>
      <c r="DL24" s="191" t="s">
        <v>863</v>
      </c>
    </row>
    <row r="25" spans="1:116" ht="75" customHeight="1">
      <c r="A25" s="432"/>
      <c r="B25" s="435"/>
      <c r="C25" s="428"/>
      <c r="D25" s="438"/>
      <c r="E25" s="428"/>
      <c r="F25" s="428"/>
      <c r="G25" s="428"/>
      <c r="H25" s="428"/>
      <c r="I25" s="428"/>
      <c r="J25" s="428"/>
      <c r="K25" s="428"/>
      <c r="L25" s="428"/>
      <c r="M25" s="428"/>
      <c r="N25" s="428"/>
      <c r="O25" s="428"/>
      <c r="P25" s="428"/>
      <c r="Q25" s="428"/>
      <c r="R25" s="428"/>
      <c r="S25" s="428"/>
      <c r="T25" s="428"/>
      <c r="U25" s="428"/>
      <c r="V25" s="430"/>
      <c r="W25" s="177" t="s">
        <v>934</v>
      </c>
      <c r="X25" s="187" t="s">
        <v>935</v>
      </c>
      <c r="Y25" s="188"/>
      <c r="Z25" s="189"/>
      <c r="AA25" s="189"/>
      <c r="AB25" s="189"/>
      <c r="AC25" s="189"/>
      <c r="AD25" s="189"/>
      <c r="AE25" s="189"/>
      <c r="AF25" s="189"/>
      <c r="AG25" s="189"/>
      <c r="AH25" s="189"/>
      <c r="AI25" s="189"/>
      <c r="AJ25" s="189"/>
      <c r="AK25" s="189"/>
      <c r="AL25" s="189"/>
      <c r="AM25" s="189"/>
      <c r="AN25" s="189">
        <v>0.25</v>
      </c>
      <c r="AO25" s="189"/>
      <c r="AP25" s="189"/>
      <c r="AQ25" s="189"/>
      <c r="AR25" s="189"/>
      <c r="AS25" s="189"/>
      <c r="AT25" s="189"/>
      <c r="AU25" s="189"/>
      <c r="AV25" s="189"/>
      <c r="AW25" s="189"/>
      <c r="AX25" s="188"/>
      <c r="AY25" s="188"/>
      <c r="AZ25" s="188"/>
      <c r="BA25" s="160"/>
      <c r="BB25" s="160"/>
      <c r="BC25" s="160"/>
      <c r="BD25" s="160"/>
      <c r="BE25" s="160"/>
      <c r="BF25" s="160"/>
      <c r="BG25" s="160"/>
      <c r="BH25" s="160"/>
      <c r="BI25" s="160"/>
      <c r="BJ25" s="160"/>
      <c r="BK25" s="160"/>
      <c r="BL25" s="160"/>
      <c r="BM25" s="160"/>
      <c r="BN25" s="160"/>
      <c r="BO25" s="160"/>
      <c r="BP25" s="160"/>
      <c r="BQ25" s="160"/>
      <c r="BR25" s="160"/>
      <c r="BS25" s="160"/>
      <c r="BT25" s="160"/>
      <c r="BU25" s="160"/>
      <c r="BV25" s="160"/>
      <c r="BW25" s="160"/>
      <c r="BX25" s="160"/>
      <c r="BY25" s="160"/>
      <c r="BZ25" s="160"/>
      <c r="CA25" s="190"/>
      <c r="CB25" s="160"/>
      <c r="CC25" s="160"/>
      <c r="CD25" s="160"/>
      <c r="CE25" s="160"/>
      <c r="CF25" s="160"/>
      <c r="CG25" s="160"/>
      <c r="CH25" s="160"/>
      <c r="CI25" s="160"/>
      <c r="CJ25" s="160"/>
      <c r="CK25" s="160"/>
      <c r="CL25" s="160"/>
      <c r="CM25" s="160"/>
      <c r="CN25" s="160"/>
      <c r="CO25" s="190">
        <v>40000000</v>
      </c>
      <c r="CP25" s="160"/>
      <c r="CQ25" s="160"/>
      <c r="CR25" s="160"/>
      <c r="CS25" s="160"/>
      <c r="CT25" s="160"/>
      <c r="CU25" s="160"/>
      <c r="CV25" s="160"/>
      <c r="CW25" s="160"/>
      <c r="CX25" s="160"/>
      <c r="CY25" s="160"/>
      <c r="CZ25" s="160"/>
      <c r="DA25" s="160"/>
      <c r="DB25" s="160"/>
      <c r="DC25" s="160"/>
      <c r="DD25" s="160"/>
      <c r="DE25" s="160"/>
      <c r="DF25" s="160"/>
      <c r="DG25" s="81"/>
      <c r="DH25" s="160"/>
      <c r="DI25" s="160"/>
      <c r="DJ25" s="160"/>
      <c r="DK25" s="191" t="s">
        <v>863</v>
      </c>
      <c r="DL25" s="191" t="s">
        <v>863</v>
      </c>
    </row>
    <row r="26" spans="1:116" ht="117" customHeight="1">
      <c r="A26" s="432"/>
      <c r="B26" s="435"/>
      <c r="C26" s="428"/>
      <c r="D26" s="438"/>
      <c r="E26" s="428"/>
      <c r="F26" s="428"/>
      <c r="G26" s="428"/>
      <c r="H26" s="428"/>
      <c r="I26" s="428"/>
      <c r="J26" s="428"/>
      <c r="K26" s="428"/>
      <c r="L26" s="428"/>
      <c r="M26" s="428"/>
      <c r="N26" s="428"/>
      <c r="O26" s="428"/>
      <c r="P26" s="428"/>
      <c r="Q26" s="428"/>
      <c r="R26" s="428"/>
      <c r="S26" s="428"/>
      <c r="T26" s="428"/>
      <c r="U26" s="428"/>
      <c r="V26" s="430"/>
      <c r="W26" s="177" t="s">
        <v>936</v>
      </c>
      <c r="X26" s="187" t="s">
        <v>937</v>
      </c>
      <c r="Y26" s="188"/>
      <c r="Z26" s="189"/>
      <c r="AA26" s="189">
        <v>1</v>
      </c>
      <c r="AB26" s="189"/>
      <c r="AC26" s="189"/>
      <c r="AD26" s="189"/>
      <c r="AE26" s="189"/>
      <c r="AF26" s="189"/>
      <c r="AG26" s="189"/>
      <c r="AH26" s="189">
        <v>0.25</v>
      </c>
      <c r="AI26" s="189">
        <v>0.1</v>
      </c>
      <c r="AJ26" s="189">
        <v>0.1</v>
      </c>
      <c r="AK26" s="189">
        <v>0.1</v>
      </c>
      <c r="AL26" s="189">
        <v>0.1</v>
      </c>
      <c r="AM26" s="189"/>
      <c r="AN26" s="189">
        <v>0.25</v>
      </c>
      <c r="AO26" s="189"/>
      <c r="AP26" s="189"/>
      <c r="AQ26" s="189"/>
      <c r="AR26" s="189"/>
      <c r="AS26" s="189"/>
      <c r="AT26" s="189"/>
      <c r="AU26" s="189"/>
      <c r="AV26" s="189"/>
      <c r="AW26" s="189"/>
      <c r="AX26" s="188"/>
      <c r="AY26" s="188"/>
      <c r="AZ26" s="188"/>
      <c r="BA26" s="160"/>
      <c r="BB26" s="160"/>
      <c r="BC26" s="160"/>
      <c r="BD26" s="160"/>
      <c r="BE26" s="160"/>
      <c r="BF26" s="160"/>
      <c r="BG26" s="160"/>
      <c r="BH26" s="160"/>
      <c r="BI26" s="193">
        <v>33105526.285714287</v>
      </c>
      <c r="BJ26" s="193">
        <v>23871588.57142857</v>
      </c>
      <c r="BK26" s="160"/>
      <c r="BL26" s="193">
        <v>2723654.8571428573</v>
      </c>
      <c r="BM26" s="160"/>
      <c r="BN26" s="193">
        <v>3538142.8571428573</v>
      </c>
      <c r="BO26" s="160"/>
      <c r="BP26" s="160"/>
      <c r="BQ26" s="193"/>
      <c r="BR26" s="193">
        <v>2415157.1428571427</v>
      </c>
      <c r="BS26" s="160"/>
      <c r="BT26" s="160"/>
      <c r="BU26" s="160"/>
      <c r="BV26" s="160"/>
      <c r="BW26" s="160"/>
      <c r="BX26" s="193">
        <v>142857.14285714287</v>
      </c>
      <c r="BY26" s="193">
        <f>BI26</f>
        <v>33105526.285714287</v>
      </c>
      <c r="BZ26" s="193">
        <f>SUM(BJ26+BL26+BN26+BR26+BX26)</f>
        <v>32691400.57142857</v>
      </c>
      <c r="CA26" s="160"/>
      <c r="CB26" s="160"/>
      <c r="CC26" s="160"/>
      <c r="CD26" s="160"/>
      <c r="CE26" s="160"/>
      <c r="CF26" s="160"/>
      <c r="CG26" s="160"/>
      <c r="CH26" s="160"/>
      <c r="CI26" s="160"/>
      <c r="CJ26" s="160"/>
      <c r="CK26" s="160"/>
      <c r="CL26" s="160"/>
      <c r="CM26" s="160"/>
      <c r="CN26" s="160"/>
      <c r="CO26" s="161">
        <v>27109571.42857143</v>
      </c>
      <c r="CP26" s="160"/>
      <c r="CQ26" s="160"/>
      <c r="CR26" s="160"/>
      <c r="CS26" s="160"/>
      <c r="CT26" s="160"/>
      <c r="CU26" s="160"/>
      <c r="CV26" s="160"/>
      <c r="CW26" s="160"/>
      <c r="CX26" s="160"/>
      <c r="CY26" s="160"/>
      <c r="CZ26" s="160"/>
      <c r="DA26" s="160"/>
      <c r="DB26" s="160"/>
      <c r="DC26" s="160"/>
      <c r="DD26" s="160"/>
      <c r="DE26" s="160"/>
      <c r="DF26" s="160"/>
      <c r="DG26" s="81"/>
      <c r="DH26" s="160"/>
      <c r="DI26" s="160"/>
      <c r="DJ26" s="160"/>
      <c r="DK26" s="191" t="s">
        <v>863</v>
      </c>
      <c r="DL26" s="191" t="s">
        <v>863</v>
      </c>
    </row>
    <row r="27" spans="1:116" ht="105">
      <c r="A27" s="432"/>
      <c r="B27" s="435"/>
      <c r="C27" s="428"/>
      <c r="D27" s="438"/>
      <c r="E27" s="428"/>
      <c r="F27" s="428"/>
      <c r="G27" s="428"/>
      <c r="H27" s="428"/>
      <c r="I27" s="428"/>
      <c r="J27" s="428"/>
      <c r="K27" s="428"/>
      <c r="L27" s="428"/>
      <c r="M27" s="428"/>
      <c r="N27" s="428"/>
      <c r="O27" s="428"/>
      <c r="P27" s="428"/>
      <c r="Q27" s="428"/>
      <c r="R27" s="428"/>
      <c r="S27" s="428"/>
      <c r="T27" s="428"/>
      <c r="U27" s="428"/>
      <c r="V27" s="430"/>
      <c r="W27" s="197" t="s">
        <v>938</v>
      </c>
      <c r="X27" s="187" t="s">
        <v>939</v>
      </c>
      <c r="Y27" s="188"/>
      <c r="Z27" s="189"/>
      <c r="AA27" s="189">
        <v>1</v>
      </c>
      <c r="AB27" s="189"/>
      <c r="AC27" s="189"/>
      <c r="AD27" s="189"/>
      <c r="AE27" s="189"/>
      <c r="AF27" s="189"/>
      <c r="AG27" s="189"/>
      <c r="AH27" s="189">
        <v>0.25</v>
      </c>
      <c r="AI27" s="189">
        <v>0.25</v>
      </c>
      <c r="AJ27" s="189">
        <v>0.25</v>
      </c>
      <c r="AK27" s="189">
        <v>0.25</v>
      </c>
      <c r="AL27" s="189">
        <v>0.25</v>
      </c>
      <c r="AM27" s="189"/>
      <c r="AN27" s="189">
        <v>0.25</v>
      </c>
      <c r="AO27" s="189"/>
      <c r="AP27" s="189"/>
      <c r="AQ27" s="189"/>
      <c r="AR27" s="189"/>
      <c r="AS27" s="189"/>
      <c r="AT27" s="189"/>
      <c r="AU27" s="189"/>
      <c r="AV27" s="189"/>
      <c r="AW27" s="189"/>
      <c r="AX27" s="188"/>
      <c r="AY27" s="188"/>
      <c r="AZ27" s="188"/>
      <c r="BA27" s="160"/>
      <c r="BB27" s="160"/>
      <c r="BC27" s="160"/>
      <c r="BD27" s="160"/>
      <c r="BE27" s="160"/>
      <c r="BF27" s="160"/>
      <c r="BG27" s="160"/>
      <c r="BH27" s="160"/>
      <c r="BI27" s="161">
        <v>10000000</v>
      </c>
      <c r="BJ27" s="161">
        <v>9997350.5</v>
      </c>
      <c r="BK27" s="160"/>
      <c r="BL27" s="160"/>
      <c r="BM27" s="160"/>
      <c r="BN27" s="160"/>
      <c r="BO27" s="160"/>
      <c r="BP27" s="160"/>
      <c r="BQ27" s="160"/>
      <c r="BR27" s="160"/>
      <c r="BS27" s="160"/>
      <c r="BT27" s="160"/>
      <c r="BU27" s="160"/>
      <c r="BV27" s="160"/>
      <c r="BW27" s="160"/>
      <c r="BX27" s="160"/>
      <c r="BY27" s="161">
        <v>10000000</v>
      </c>
      <c r="BZ27" s="161">
        <v>9997350.5</v>
      </c>
      <c r="CA27" s="160"/>
      <c r="CB27" s="160"/>
      <c r="CC27" s="160"/>
      <c r="CD27" s="160"/>
      <c r="CE27" s="160"/>
      <c r="CF27" s="160"/>
      <c r="CG27" s="160"/>
      <c r="CH27" s="160"/>
      <c r="CI27" s="160"/>
      <c r="CJ27" s="160"/>
      <c r="CK27" s="160"/>
      <c r="CL27" s="160"/>
      <c r="CM27" s="160"/>
      <c r="CN27" s="160"/>
      <c r="CO27" s="190">
        <v>10000000</v>
      </c>
      <c r="CP27" s="160"/>
      <c r="CQ27" s="160"/>
      <c r="CR27" s="160"/>
      <c r="CS27" s="160"/>
      <c r="CT27" s="160"/>
      <c r="CU27" s="160"/>
      <c r="CV27" s="160"/>
      <c r="CW27" s="160"/>
      <c r="CX27" s="160"/>
      <c r="CY27" s="160"/>
      <c r="CZ27" s="160"/>
      <c r="DA27" s="160"/>
      <c r="DB27" s="160"/>
      <c r="DC27" s="160"/>
      <c r="DD27" s="160"/>
      <c r="DE27" s="160"/>
      <c r="DF27" s="160"/>
      <c r="DG27" s="81"/>
      <c r="DH27" s="160"/>
      <c r="DI27" s="160"/>
      <c r="DJ27" s="160"/>
      <c r="DK27" s="191" t="s">
        <v>863</v>
      </c>
      <c r="DL27" s="191" t="s">
        <v>863</v>
      </c>
    </row>
    <row r="28" spans="1:116" ht="138" customHeight="1">
      <c r="A28" s="433"/>
      <c r="B28" s="436"/>
      <c r="C28" s="428"/>
      <c r="D28" s="439"/>
      <c r="E28" s="428"/>
      <c r="F28" s="428"/>
      <c r="G28" s="428"/>
      <c r="H28" s="428"/>
      <c r="I28" s="428"/>
      <c r="J28" s="428"/>
      <c r="K28" s="428"/>
      <c r="L28" s="428"/>
      <c r="M28" s="428"/>
      <c r="N28" s="428"/>
      <c r="O28" s="428"/>
      <c r="P28" s="428"/>
      <c r="Q28" s="428"/>
      <c r="R28" s="428"/>
      <c r="S28" s="428"/>
      <c r="T28" s="428"/>
      <c r="U28" s="428"/>
      <c r="V28" s="430"/>
      <c r="W28" s="177" t="s">
        <v>940</v>
      </c>
      <c r="X28" s="187" t="s">
        <v>941</v>
      </c>
      <c r="Y28" s="188"/>
      <c r="Z28" s="189"/>
      <c r="AA28" s="189">
        <v>1</v>
      </c>
      <c r="AB28" s="189"/>
      <c r="AC28" s="189"/>
      <c r="AD28" s="189"/>
      <c r="AE28" s="189"/>
      <c r="AF28" s="189"/>
      <c r="AG28" s="189"/>
      <c r="AH28" s="189">
        <v>1</v>
      </c>
      <c r="AI28" s="189">
        <v>1</v>
      </c>
      <c r="AJ28" s="189">
        <v>1</v>
      </c>
      <c r="AK28" s="189">
        <v>1</v>
      </c>
      <c r="AL28" s="189">
        <v>1</v>
      </c>
      <c r="AM28" s="189"/>
      <c r="AN28" s="189">
        <v>0.25</v>
      </c>
      <c r="AO28" s="189"/>
      <c r="AP28" s="189"/>
      <c r="AQ28" s="189"/>
      <c r="AR28" s="189"/>
      <c r="AS28" s="189"/>
      <c r="AT28" s="189"/>
      <c r="AU28" s="189"/>
      <c r="AV28" s="189"/>
      <c r="AW28" s="189"/>
      <c r="AX28" s="188"/>
      <c r="AY28" s="188"/>
      <c r="AZ28" s="188"/>
      <c r="BA28" s="160"/>
      <c r="BB28" s="160"/>
      <c r="BC28" s="160"/>
      <c r="BD28" s="160"/>
      <c r="BE28" s="160"/>
      <c r="BF28" s="160"/>
      <c r="BG28" s="160"/>
      <c r="BH28" s="160"/>
      <c r="BI28" s="193">
        <v>33105526.285714287</v>
      </c>
      <c r="BJ28" s="193">
        <v>23871588.57142857</v>
      </c>
      <c r="BK28" s="160"/>
      <c r="BL28" s="193">
        <v>2723654.8571428573</v>
      </c>
      <c r="BM28" s="160"/>
      <c r="BN28" s="193">
        <v>3538142.8571428573</v>
      </c>
      <c r="BO28" s="160"/>
      <c r="BP28" s="160"/>
      <c r="BQ28" s="193"/>
      <c r="BR28" s="193">
        <v>2415157.1428571427</v>
      </c>
      <c r="BS28" s="160"/>
      <c r="BT28" s="160"/>
      <c r="BU28" s="160"/>
      <c r="BV28" s="160"/>
      <c r="BW28" s="160"/>
      <c r="BX28" s="193">
        <v>142857.14285714287</v>
      </c>
      <c r="BY28" s="193">
        <f>BI28</f>
        <v>33105526.285714287</v>
      </c>
      <c r="BZ28" s="193">
        <f>SUM(BJ28+BL28+BN28+BR28+BX28)</f>
        <v>32691400.57142857</v>
      </c>
      <c r="CA28" s="160"/>
      <c r="CB28" s="160"/>
      <c r="CC28" s="160"/>
      <c r="CD28" s="160"/>
      <c r="CE28" s="160"/>
      <c r="CF28" s="160"/>
      <c r="CG28" s="160"/>
      <c r="CH28" s="160"/>
      <c r="CI28" s="160"/>
      <c r="CJ28" s="160"/>
      <c r="CK28" s="160"/>
      <c r="CL28" s="160"/>
      <c r="CM28" s="160"/>
      <c r="CN28" s="160"/>
      <c r="CO28" s="161">
        <v>27109571.42857143</v>
      </c>
      <c r="CP28" s="160"/>
      <c r="CQ28" s="160"/>
      <c r="CR28" s="160"/>
      <c r="CS28" s="160"/>
      <c r="CT28" s="160"/>
      <c r="CU28" s="160"/>
      <c r="CV28" s="160"/>
      <c r="CW28" s="160"/>
      <c r="CX28" s="160"/>
      <c r="CY28" s="160"/>
      <c r="CZ28" s="160"/>
      <c r="DA28" s="160"/>
      <c r="DB28" s="160"/>
      <c r="DC28" s="160"/>
      <c r="DD28" s="160"/>
      <c r="DE28" s="160"/>
      <c r="DF28" s="160"/>
      <c r="DG28" s="81"/>
      <c r="DH28" s="160"/>
      <c r="DI28" s="160"/>
      <c r="DJ28" s="160"/>
      <c r="DK28" s="191" t="s">
        <v>863</v>
      </c>
      <c r="DL28" s="191" t="s">
        <v>863</v>
      </c>
    </row>
    <row r="29" spans="1:116" ht="148.5" customHeight="1">
      <c r="A29" s="198" t="s">
        <v>942</v>
      </c>
      <c r="B29" s="199" t="s">
        <v>943</v>
      </c>
      <c r="C29" s="200"/>
      <c r="D29" s="200"/>
      <c r="E29" s="200"/>
      <c r="F29" s="200"/>
      <c r="G29" s="200"/>
      <c r="H29" s="200"/>
      <c r="I29" s="200"/>
      <c r="J29" s="200"/>
      <c r="K29" s="200"/>
      <c r="L29" s="200"/>
      <c r="M29" s="200"/>
      <c r="N29" s="200"/>
      <c r="O29" s="200"/>
      <c r="P29" s="200"/>
      <c r="Q29" s="200"/>
      <c r="R29" s="200"/>
      <c r="S29" s="200"/>
      <c r="T29" s="200"/>
      <c r="U29" s="200"/>
      <c r="V29" s="430"/>
      <c r="W29" s="177" t="s">
        <v>944</v>
      </c>
      <c r="X29" s="187" t="s">
        <v>945</v>
      </c>
      <c r="Y29" s="188"/>
      <c r="Z29" s="189"/>
      <c r="AA29" s="189">
        <v>1</v>
      </c>
      <c r="AB29" s="189"/>
      <c r="AC29" s="189"/>
      <c r="AD29" s="189"/>
      <c r="AE29" s="189"/>
      <c r="AF29" s="189"/>
      <c r="AG29" s="189"/>
      <c r="AH29" s="189">
        <v>0.25</v>
      </c>
      <c r="AI29" s="189">
        <v>0.15</v>
      </c>
      <c r="AJ29" s="189">
        <v>0.15</v>
      </c>
      <c r="AK29" s="189">
        <v>0.15</v>
      </c>
      <c r="AL29" s="189">
        <v>0.15</v>
      </c>
      <c r="AM29" s="189"/>
      <c r="AN29" s="189">
        <v>0.25</v>
      </c>
      <c r="AO29" s="189"/>
      <c r="AP29" s="189"/>
      <c r="AQ29" s="189"/>
      <c r="AR29" s="189"/>
      <c r="AS29" s="189"/>
      <c r="AT29" s="189"/>
      <c r="AU29" s="189"/>
      <c r="AV29" s="189"/>
      <c r="AW29" s="189"/>
      <c r="AX29" s="188"/>
      <c r="AY29" s="188"/>
      <c r="AZ29" s="188"/>
      <c r="BA29" s="160"/>
      <c r="BB29" s="160"/>
      <c r="BC29" s="160"/>
      <c r="BD29" s="160"/>
      <c r="BE29" s="160"/>
      <c r="BF29" s="160"/>
      <c r="BG29" s="160"/>
      <c r="BH29" s="160"/>
      <c r="BI29" s="193">
        <v>33105526.285714287</v>
      </c>
      <c r="BJ29" s="193">
        <v>23871588.57142857</v>
      </c>
      <c r="BK29" s="160"/>
      <c r="BL29" s="193">
        <v>2723654.8571428573</v>
      </c>
      <c r="BM29" s="160"/>
      <c r="BN29" s="193">
        <v>3538142.8571428573</v>
      </c>
      <c r="BO29" s="160"/>
      <c r="BP29" s="160"/>
      <c r="BQ29" s="193"/>
      <c r="BR29" s="193">
        <v>2415157.1428571427</v>
      </c>
      <c r="BS29" s="160"/>
      <c r="BT29" s="160"/>
      <c r="BU29" s="160"/>
      <c r="BV29" s="160"/>
      <c r="BW29" s="160"/>
      <c r="BX29" s="193">
        <v>142857.14285714287</v>
      </c>
      <c r="BY29" s="193">
        <f>BI29</f>
        <v>33105526.285714287</v>
      </c>
      <c r="BZ29" s="193">
        <f>SUM(BJ29+BL29+BN29+BR29+BX29)</f>
        <v>32691400.57142857</v>
      </c>
      <c r="CA29" s="160"/>
      <c r="CB29" s="160"/>
      <c r="CC29" s="160"/>
      <c r="CD29" s="160"/>
      <c r="CE29" s="160"/>
      <c r="CF29" s="160"/>
      <c r="CG29" s="160"/>
      <c r="CH29" s="160"/>
      <c r="CI29" s="160"/>
      <c r="CJ29" s="160"/>
      <c r="CK29" s="160"/>
      <c r="CL29" s="160"/>
      <c r="CM29" s="160"/>
      <c r="CN29" s="160"/>
      <c r="CO29" s="161">
        <v>27109571.42857143</v>
      </c>
      <c r="CP29" s="160"/>
      <c r="CQ29" s="160"/>
      <c r="CR29" s="160"/>
      <c r="CS29" s="160"/>
      <c r="CT29" s="160"/>
      <c r="CU29" s="160"/>
      <c r="CV29" s="160"/>
      <c r="CW29" s="160"/>
      <c r="CX29" s="160"/>
      <c r="CY29" s="160"/>
      <c r="CZ29" s="160"/>
      <c r="DA29" s="160"/>
      <c r="DB29" s="160"/>
      <c r="DC29" s="160"/>
      <c r="DD29" s="160"/>
      <c r="DE29" s="160"/>
      <c r="DF29" s="160"/>
      <c r="DG29" s="81"/>
      <c r="DH29" s="160"/>
      <c r="DI29" s="160"/>
      <c r="DJ29" s="160"/>
      <c r="DK29" s="191" t="s">
        <v>863</v>
      </c>
      <c r="DL29" s="191" t="s">
        <v>863</v>
      </c>
    </row>
  </sheetData>
  <sheetProtection/>
  <mergeCells count="52">
    <mergeCell ref="A12:A20"/>
    <mergeCell ref="B12:B20"/>
    <mergeCell ref="C12:C20"/>
    <mergeCell ref="D12:D20"/>
    <mergeCell ref="E12:E20"/>
    <mergeCell ref="F24:F28"/>
    <mergeCell ref="M12:M20"/>
    <mergeCell ref="N12:N20"/>
    <mergeCell ref="O12:O20"/>
    <mergeCell ref="P12:P20"/>
    <mergeCell ref="G12:G20"/>
    <mergeCell ref="H12:H20"/>
    <mergeCell ref="I12:I20"/>
    <mergeCell ref="J12:J20"/>
    <mergeCell ref="K12:K20"/>
    <mergeCell ref="L12:L20"/>
    <mergeCell ref="F12:F20"/>
    <mergeCell ref="L24:L28"/>
    <mergeCell ref="G24:G28"/>
    <mergeCell ref="H24:H28"/>
    <mergeCell ref="I24:I28"/>
    <mergeCell ref="A24:A28"/>
    <mergeCell ref="B24:B28"/>
    <mergeCell ref="C24:C28"/>
    <mergeCell ref="D24:D28"/>
    <mergeCell ref="E24:E28"/>
    <mergeCell ref="S12:S20"/>
    <mergeCell ref="T12:T20"/>
    <mergeCell ref="U12:U20"/>
    <mergeCell ref="V12:V29"/>
    <mergeCell ref="Q12:Q20"/>
    <mergeCell ref="R12:R20"/>
    <mergeCell ref="J24:J28"/>
    <mergeCell ref="K24:K28"/>
    <mergeCell ref="S24:S28"/>
    <mergeCell ref="T24:T28"/>
    <mergeCell ref="U24:U28"/>
    <mergeCell ref="M24:M28"/>
    <mergeCell ref="N24:N28"/>
    <mergeCell ref="O24:O28"/>
    <mergeCell ref="P24:P28"/>
    <mergeCell ref="Q24:Q28"/>
    <mergeCell ref="R24:R28"/>
    <mergeCell ref="B7:CE7"/>
    <mergeCell ref="B8:CE8"/>
    <mergeCell ref="B9:CE9"/>
    <mergeCell ref="B10:CE10"/>
    <mergeCell ref="A1:DL1"/>
    <mergeCell ref="A2:DL2"/>
    <mergeCell ref="A3:DL3"/>
    <mergeCell ref="A4:DL4"/>
    <mergeCell ref="A5:DL5"/>
  </mergeCells>
  <dataValidations count="1">
    <dataValidation type="list" showInputMessage="1" showErrorMessage="1" sqref="DH12:DI12">
      <formula1>$A$182:$A$192</formula1>
    </dataValidation>
  </dataValidation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DL26"/>
  <sheetViews>
    <sheetView zoomScale="60" zoomScaleNormal="60" zoomScalePageLayoutView="0" workbookViewId="0" topLeftCell="A1">
      <selection activeCell="A5" sqref="A5:DJ5"/>
    </sheetView>
  </sheetViews>
  <sheetFormatPr defaultColWidth="11.421875" defaultRowHeight="15" outlineLevelCol="2"/>
  <cols>
    <col min="1" max="2" width="33.00390625" style="1" customWidth="1"/>
    <col min="3" max="3" width="4.28125" style="1" customWidth="1"/>
    <col min="4" max="5" width="36.7109375" style="1" customWidth="1"/>
    <col min="6" max="6" width="12.00390625" style="1" hidden="1" customWidth="1"/>
    <col min="7" max="8" width="5.421875" style="1" hidden="1" customWidth="1" outlineLevel="1"/>
    <col min="9" max="9" width="5.421875" style="1" hidden="1" customWidth="1"/>
    <col min="10" max="10" width="9.8515625" style="1" customWidth="1"/>
    <col min="11" max="12" width="5.421875" style="1" customWidth="1" outlineLevel="1"/>
    <col min="13" max="13" width="5.421875" style="1" customWidth="1"/>
    <col min="14" max="14" width="9.421875" style="1" customWidth="1"/>
    <col min="15" max="16" width="5.421875" style="1" customWidth="1" outlineLevel="1"/>
    <col min="17" max="17" width="5.421875" style="1" customWidth="1"/>
    <col min="18" max="18" width="11.140625" style="1" hidden="1" customWidth="1"/>
    <col min="19" max="20" width="5.421875" style="1" hidden="1" customWidth="1" outlineLevel="1"/>
    <col min="21" max="21" width="5.421875" style="1" hidden="1" customWidth="1"/>
    <col min="22" max="23" width="37.140625" style="1" customWidth="1"/>
    <col min="24" max="24" width="37.140625" style="1" customWidth="1" outlineLevel="1"/>
    <col min="25" max="25" width="5.421875" style="1" hidden="1" customWidth="1" outlineLevel="1"/>
    <col min="26" max="26" width="24.140625" style="1" customWidth="1" outlineLevel="1"/>
    <col min="27" max="27" width="9.140625" style="1" customWidth="1" outlineLevel="1"/>
    <col min="28" max="28" width="7.7109375" style="1" customWidth="1" outlineLevel="1"/>
    <col min="29" max="32" width="5.421875" style="1" customWidth="1" outlineLevel="2"/>
    <col min="33" max="33" width="8.7109375" style="1" customWidth="1" outlineLevel="1"/>
    <col min="34" max="34" width="7.7109375" style="1" customWidth="1" outlineLevel="1"/>
    <col min="35" max="38" width="5.421875" style="1" customWidth="1" outlineLevel="2"/>
    <col min="39" max="39" width="5.8515625" style="1" customWidth="1" outlineLevel="1"/>
    <col min="40" max="40" width="11.7109375" style="1" customWidth="1" outlineLevel="1"/>
    <col min="41" max="44" width="5.421875" style="1" customWidth="1" outlineLevel="2"/>
    <col min="45" max="46" width="5.421875" style="1" customWidth="1" outlineLevel="1"/>
    <col min="47" max="50" width="5.421875" style="1" customWidth="1" outlineLevel="2"/>
    <col min="51" max="51" width="5.421875" style="1" customWidth="1" outlineLevel="1"/>
    <col min="52" max="52" width="11.00390625" style="1" customWidth="1"/>
    <col min="53" max="53" width="22.421875" style="1" customWidth="1"/>
    <col min="54" max="54" width="9.421875" style="1" customWidth="1"/>
    <col min="55" max="55" width="8.00390625" style="1" customWidth="1"/>
    <col min="56" max="59" width="8.00390625" style="1" customWidth="1" outlineLevel="1"/>
    <col min="60" max="60" width="8.00390625" style="1" customWidth="1"/>
    <col min="61" max="61" width="12.28125" style="1" customWidth="1" outlineLevel="2"/>
    <col min="62" max="62" width="17.140625" style="1" customWidth="1" outlineLevel="2"/>
    <col min="63" max="64" width="7.28125" style="1" customWidth="1" outlineLevel="2"/>
    <col min="65" max="65" width="5.421875" style="1" customWidth="1" outlineLevel="2"/>
    <col min="66" max="66" width="10.28125" style="1" customWidth="1" outlineLevel="2"/>
    <col min="67" max="67" width="5.421875" style="1" customWidth="1" outlineLevel="2"/>
    <col min="68" max="68" width="7.7109375" style="1" customWidth="1" outlineLevel="2"/>
    <col min="69" max="69" width="5.421875" style="1" customWidth="1" outlineLevel="2"/>
    <col min="70" max="70" width="10.28125" style="1" customWidth="1" outlineLevel="2"/>
    <col min="71" max="71" width="3.140625" style="1" customWidth="1" outlineLevel="2"/>
    <col min="72" max="72" width="5.421875" style="1" customWidth="1" outlineLevel="2"/>
    <col min="73" max="73" width="5.140625" style="1" customWidth="1" outlineLevel="2"/>
    <col min="74" max="74" width="7.28125" style="1" customWidth="1" outlineLevel="2"/>
    <col min="75" max="75" width="20.28125" style="1" customWidth="1" outlineLevel="2"/>
    <col min="76" max="76" width="7.7109375" style="1" customWidth="1" outlineLevel="2"/>
    <col min="77" max="77" width="12.28125" style="1" customWidth="1" outlineLevel="1"/>
    <col min="78" max="78" width="10.00390625" style="1" customWidth="1" outlineLevel="1"/>
    <col min="79" max="79" width="9.00390625" style="1" bestFit="1" customWidth="1" outlineLevel="2"/>
    <col min="80" max="80" width="15.57421875" style="1" customWidth="1" outlineLevel="2"/>
    <col min="81" max="81" width="19.7109375" style="1" customWidth="1" outlineLevel="2"/>
    <col min="82" max="82" width="7.7109375" style="1" customWidth="1" outlineLevel="2"/>
    <col min="83" max="83" width="5.421875" style="1" customWidth="1" outlineLevel="2"/>
    <col min="84" max="84" width="7.7109375" style="1" customWidth="1" outlineLevel="2"/>
    <col min="85" max="85" width="5.421875" style="1" customWidth="1" outlineLevel="2"/>
    <col min="86" max="86" width="7.7109375" style="1" customWidth="1" outlineLevel="2"/>
    <col min="87" max="87" width="3.140625" style="1" customWidth="1" outlineLevel="2"/>
    <col min="88" max="88" width="5.421875" style="1" customWidth="1" outlineLevel="2"/>
    <col min="89" max="89" width="5.140625" style="1" customWidth="1" outlineLevel="2"/>
    <col min="90" max="90" width="7.28125" style="1" customWidth="1" outlineLevel="2"/>
    <col min="91" max="91" width="18.7109375" style="1" bestFit="1" customWidth="1" outlineLevel="2"/>
    <col min="92" max="92" width="7.7109375" style="1" customWidth="1" outlineLevel="2"/>
    <col min="93" max="93" width="12.28125" style="1" customWidth="1" outlineLevel="1"/>
    <col min="94" max="94" width="10.00390625" style="1" customWidth="1" outlineLevel="1"/>
    <col min="95" max="95" width="5.140625" style="1" hidden="1" customWidth="1" outlineLevel="2"/>
    <col min="96" max="96" width="7.28125" style="1" hidden="1" customWidth="1" outlineLevel="2"/>
    <col min="97" max="97" width="5.421875" style="1" hidden="1" customWidth="1" outlineLevel="2"/>
    <col min="98" max="98" width="7.7109375" style="1" hidden="1" customWidth="1" outlineLevel="2"/>
    <col min="99" max="99" width="5.421875" style="1" hidden="1" customWidth="1" outlineLevel="2"/>
    <col min="100" max="100" width="7.7109375" style="1" hidden="1" customWidth="1" outlineLevel="2"/>
    <col min="101" max="101" width="5.421875" style="1" hidden="1" customWidth="1" outlineLevel="2"/>
    <col min="102" max="102" width="7.28125" style="1" hidden="1" customWidth="1" outlineLevel="2"/>
    <col min="103" max="103" width="3.140625" style="1" hidden="1" customWidth="1" outlineLevel="2"/>
    <col min="104" max="104" width="5.421875" style="1" hidden="1" customWidth="1" outlineLevel="2"/>
    <col min="105" max="105" width="5.140625" style="1" hidden="1" customWidth="1" outlineLevel="2"/>
    <col min="106" max="106" width="7.28125" style="1" hidden="1" customWidth="1" outlineLevel="2"/>
    <col min="107" max="107" width="5.421875" style="1" hidden="1" customWidth="1" outlineLevel="2"/>
    <col min="108" max="108" width="7.7109375" style="1" hidden="1" customWidth="1" outlineLevel="2"/>
    <col min="109" max="109" width="12.28125" style="1" hidden="1" customWidth="1" outlineLevel="1"/>
    <col min="110" max="110" width="10.00390625" style="1" hidden="1" customWidth="1" outlineLevel="1"/>
    <col min="111" max="111" width="5.8515625" style="1" hidden="1" customWidth="1"/>
    <col min="112" max="112" width="7.28125" style="1" hidden="1" customWidth="1"/>
    <col min="113" max="114" width="5.421875" style="1" hidden="1" customWidth="1"/>
    <col min="115" max="116" width="0" style="1" hidden="1" customWidth="1"/>
    <col min="117" max="16384" width="11.421875" style="1" customWidth="1"/>
  </cols>
  <sheetData>
    <row r="1" spans="1:114" ht="12">
      <c r="A1" s="386" t="s">
        <v>1226</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c r="AW1" s="386"/>
      <c r="AX1" s="386"/>
      <c r="AY1" s="386"/>
      <c r="AZ1" s="386"/>
      <c r="BA1" s="386"/>
      <c r="BB1" s="386"/>
      <c r="BC1" s="386"/>
      <c r="BD1" s="386"/>
      <c r="BE1" s="386"/>
      <c r="BF1" s="386"/>
      <c r="BG1" s="386"/>
      <c r="BH1" s="386"/>
      <c r="BI1" s="386"/>
      <c r="BJ1" s="386"/>
      <c r="BK1" s="386"/>
      <c r="BL1" s="386"/>
      <c r="BM1" s="386"/>
      <c r="BN1" s="386"/>
      <c r="BO1" s="386"/>
      <c r="BP1" s="386"/>
      <c r="BQ1" s="386"/>
      <c r="BR1" s="386"/>
      <c r="BS1" s="386"/>
      <c r="BT1" s="386"/>
      <c r="BU1" s="386"/>
      <c r="BV1" s="386"/>
      <c r="BW1" s="386"/>
      <c r="BX1" s="386"/>
      <c r="BY1" s="386"/>
      <c r="BZ1" s="386"/>
      <c r="CA1" s="386"/>
      <c r="CB1" s="386"/>
      <c r="CC1" s="386"/>
      <c r="CD1" s="386"/>
      <c r="CE1" s="386"/>
      <c r="CF1" s="386"/>
      <c r="CG1" s="386"/>
      <c r="CH1" s="386"/>
      <c r="CI1" s="386"/>
      <c r="CJ1" s="386"/>
      <c r="CK1" s="386"/>
      <c r="CL1" s="386"/>
      <c r="CM1" s="386"/>
      <c r="CN1" s="386"/>
      <c r="CO1" s="386"/>
      <c r="CP1" s="386"/>
      <c r="CQ1" s="386"/>
      <c r="CR1" s="386"/>
      <c r="CS1" s="386"/>
      <c r="CT1" s="386"/>
      <c r="CU1" s="386"/>
      <c r="CV1" s="386"/>
      <c r="CW1" s="386"/>
      <c r="CX1" s="386"/>
      <c r="CY1" s="386"/>
      <c r="CZ1" s="386"/>
      <c r="DA1" s="386"/>
      <c r="DB1" s="386"/>
      <c r="DC1" s="386"/>
      <c r="DD1" s="386"/>
      <c r="DE1" s="386"/>
      <c r="DF1" s="386"/>
      <c r="DG1" s="386"/>
      <c r="DH1" s="386"/>
      <c r="DI1" s="386"/>
      <c r="DJ1" s="386"/>
    </row>
    <row r="2" spans="1:114" ht="12">
      <c r="A2" s="386" t="s">
        <v>1227</v>
      </c>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386"/>
      <c r="AN2" s="386"/>
      <c r="AO2" s="386"/>
      <c r="AP2" s="386"/>
      <c r="AQ2" s="386"/>
      <c r="AR2" s="386"/>
      <c r="AS2" s="386"/>
      <c r="AT2" s="386"/>
      <c r="AU2" s="386"/>
      <c r="AV2" s="386"/>
      <c r="AW2" s="386"/>
      <c r="AX2" s="386"/>
      <c r="AY2" s="386"/>
      <c r="AZ2" s="386"/>
      <c r="BA2" s="386"/>
      <c r="BB2" s="386"/>
      <c r="BC2" s="386"/>
      <c r="BD2" s="386"/>
      <c r="BE2" s="386"/>
      <c r="BF2" s="386"/>
      <c r="BG2" s="386"/>
      <c r="BH2" s="386"/>
      <c r="BI2" s="386"/>
      <c r="BJ2" s="386"/>
      <c r="BK2" s="386"/>
      <c r="BL2" s="386"/>
      <c r="BM2" s="386"/>
      <c r="BN2" s="386"/>
      <c r="BO2" s="386"/>
      <c r="BP2" s="386"/>
      <c r="BQ2" s="386"/>
      <c r="BR2" s="386"/>
      <c r="BS2" s="386"/>
      <c r="BT2" s="386"/>
      <c r="BU2" s="386"/>
      <c r="BV2" s="386"/>
      <c r="BW2" s="386"/>
      <c r="BX2" s="386"/>
      <c r="BY2" s="386"/>
      <c r="BZ2" s="386"/>
      <c r="CA2" s="386"/>
      <c r="CB2" s="386"/>
      <c r="CC2" s="386"/>
      <c r="CD2" s="386"/>
      <c r="CE2" s="386"/>
      <c r="CF2" s="386"/>
      <c r="CG2" s="386"/>
      <c r="CH2" s="386"/>
      <c r="CI2" s="386"/>
      <c r="CJ2" s="386"/>
      <c r="CK2" s="386"/>
      <c r="CL2" s="386"/>
      <c r="CM2" s="386"/>
      <c r="CN2" s="386"/>
      <c r="CO2" s="386"/>
      <c r="CP2" s="386"/>
      <c r="CQ2" s="332"/>
      <c r="CR2" s="332"/>
      <c r="CS2" s="332"/>
      <c r="CT2" s="332"/>
      <c r="CU2" s="332"/>
      <c r="CV2" s="332"/>
      <c r="CW2" s="332"/>
      <c r="CX2" s="332"/>
      <c r="CY2" s="332"/>
      <c r="CZ2" s="332"/>
      <c r="DA2" s="332"/>
      <c r="DB2" s="332"/>
      <c r="DC2" s="332"/>
      <c r="DD2" s="332"/>
      <c r="DE2" s="332"/>
      <c r="DF2" s="332"/>
      <c r="DG2" s="332"/>
      <c r="DH2" s="332"/>
      <c r="DI2" s="332"/>
      <c r="DJ2" s="332"/>
    </row>
    <row r="3" spans="1:114" ht="12">
      <c r="A3" s="386" t="s">
        <v>0</v>
      </c>
      <c r="B3" s="386"/>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86"/>
      <c r="AH3" s="386"/>
      <c r="AI3" s="386"/>
      <c r="AJ3" s="386"/>
      <c r="AK3" s="386"/>
      <c r="AL3" s="386"/>
      <c r="AM3" s="386"/>
      <c r="AN3" s="386"/>
      <c r="AO3" s="386"/>
      <c r="AP3" s="386"/>
      <c r="AQ3" s="386"/>
      <c r="AR3" s="386"/>
      <c r="AS3" s="386"/>
      <c r="AT3" s="386"/>
      <c r="AU3" s="386"/>
      <c r="AV3" s="386"/>
      <c r="AW3" s="386"/>
      <c r="AX3" s="386"/>
      <c r="AY3" s="386"/>
      <c r="AZ3" s="386"/>
      <c r="BA3" s="386"/>
      <c r="BB3" s="386"/>
      <c r="BC3" s="386"/>
      <c r="BD3" s="386"/>
      <c r="BE3" s="386"/>
      <c r="BF3" s="386"/>
      <c r="BG3" s="386"/>
      <c r="BH3" s="386"/>
      <c r="BI3" s="386"/>
      <c r="BJ3" s="386"/>
      <c r="BK3" s="386"/>
      <c r="BL3" s="386"/>
      <c r="BM3" s="386"/>
      <c r="BN3" s="386"/>
      <c r="BO3" s="386"/>
      <c r="BP3" s="386"/>
      <c r="BQ3" s="386"/>
      <c r="BR3" s="386"/>
      <c r="BS3" s="386"/>
      <c r="BT3" s="386"/>
      <c r="BU3" s="386"/>
      <c r="BV3" s="386"/>
      <c r="BW3" s="386"/>
      <c r="BX3" s="386"/>
      <c r="BY3" s="386"/>
      <c r="BZ3" s="386"/>
      <c r="CA3" s="386"/>
      <c r="CB3" s="386"/>
      <c r="CC3" s="386"/>
      <c r="CD3" s="386"/>
      <c r="CE3" s="386"/>
      <c r="CF3" s="386"/>
      <c r="CG3" s="386"/>
      <c r="CH3" s="386"/>
      <c r="CI3" s="386"/>
      <c r="CJ3" s="386"/>
      <c r="CK3" s="386"/>
      <c r="CL3" s="386"/>
      <c r="CM3" s="386"/>
      <c r="CN3" s="386"/>
      <c r="CO3" s="386"/>
      <c r="CP3" s="386"/>
      <c r="CQ3" s="386"/>
      <c r="CR3" s="386"/>
      <c r="CS3" s="386"/>
      <c r="CT3" s="386"/>
      <c r="CU3" s="386"/>
      <c r="CV3" s="386"/>
      <c r="CW3" s="386"/>
      <c r="CX3" s="386"/>
      <c r="CY3" s="386"/>
      <c r="CZ3" s="386"/>
      <c r="DA3" s="386"/>
      <c r="DB3" s="386"/>
      <c r="DC3" s="386"/>
      <c r="DD3" s="386"/>
      <c r="DE3" s="386"/>
      <c r="DF3" s="386"/>
      <c r="DG3" s="386"/>
      <c r="DH3" s="386"/>
      <c r="DI3" s="386"/>
      <c r="DJ3" s="386"/>
    </row>
    <row r="4" spans="1:114" ht="12">
      <c r="A4" s="386" t="s">
        <v>1258</v>
      </c>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386"/>
      <c r="AX4" s="386"/>
      <c r="AY4" s="386"/>
      <c r="AZ4" s="386"/>
      <c r="BA4" s="386"/>
      <c r="BB4" s="386"/>
      <c r="BC4" s="386"/>
      <c r="BD4" s="386"/>
      <c r="BE4" s="386"/>
      <c r="BF4" s="386"/>
      <c r="BG4" s="386"/>
      <c r="BH4" s="386"/>
      <c r="BI4" s="386"/>
      <c r="BJ4" s="386"/>
      <c r="BK4" s="386"/>
      <c r="BL4" s="386"/>
      <c r="BM4" s="386"/>
      <c r="BN4" s="386"/>
      <c r="BO4" s="386"/>
      <c r="BP4" s="386"/>
      <c r="BQ4" s="386"/>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row>
    <row r="5" spans="1:114" ht="12.75" customHeight="1">
      <c r="A5" s="386" t="s">
        <v>1259</v>
      </c>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c r="BJ5" s="386"/>
      <c r="BK5" s="386"/>
      <c r="BL5" s="386"/>
      <c r="BM5" s="386"/>
      <c r="BN5" s="386"/>
      <c r="BO5" s="386"/>
      <c r="BP5" s="386"/>
      <c r="BQ5" s="386"/>
      <c r="BR5" s="386"/>
      <c r="BS5" s="386"/>
      <c r="BT5" s="386"/>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86"/>
      <c r="DF5" s="386"/>
      <c r="DG5" s="386"/>
      <c r="DH5" s="386"/>
      <c r="DI5" s="386"/>
      <c r="DJ5" s="386"/>
    </row>
    <row r="6" spans="1:114" ht="12.7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3">
        <v>2013</v>
      </c>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row>
    <row r="7" spans="1:114" ht="12" customHeight="1">
      <c r="A7" s="4" t="s">
        <v>2</v>
      </c>
      <c r="B7" s="387" t="s">
        <v>1229</v>
      </c>
      <c r="C7" s="388"/>
      <c r="D7" s="388"/>
      <c r="E7" s="388"/>
      <c r="F7" s="388"/>
      <c r="G7" s="388"/>
      <c r="H7" s="388"/>
      <c r="I7" s="388"/>
      <c r="J7" s="388"/>
      <c r="K7" s="388"/>
      <c r="L7" s="388"/>
      <c r="M7" s="388"/>
      <c r="N7" s="388"/>
      <c r="O7" s="388"/>
      <c r="P7" s="388"/>
      <c r="Q7" s="388"/>
      <c r="R7" s="388"/>
      <c r="S7" s="388"/>
      <c r="T7" s="388"/>
      <c r="U7" s="388"/>
      <c r="V7" s="388"/>
      <c r="W7" s="389"/>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v>2014</v>
      </c>
      <c r="BA7" s="4"/>
      <c r="BB7" s="4"/>
      <c r="BC7" s="4"/>
      <c r="BD7" s="4"/>
      <c r="BE7" s="4"/>
      <c r="BF7" s="4"/>
      <c r="BG7" s="4"/>
      <c r="BH7" s="4"/>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6"/>
    </row>
    <row r="8" spans="1:114" ht="12" customHeight="1">
      <c r="A8" s="5" t="s">
        <v>3</v>
      </c>
      <c r="B8" s="387" t="s">
        <v>1260</v>
      </c>
      <c r="C8" s="388"/>
      <c r="D8" s="388"/>
      <c r="E8" s="388"/>
      <c r="F8" s="388"/>
      <c r="G8" s="388"/>
      <c r="H8" s="388"/>
      <c r="I8" s="388"/>
      <c r="J8" s="388"/>
      <c r="K8" s="388"/>
      <c r="L8" s="388"/>
      <c r="M8" s="388"/>
      <c r="N8" s="388"/>
      <c r="O8" s="388"/>
      <c r="P8" s="388"/>
      <c r="Q8" s="388"/>
      <c r="R8" s="388"/>
      <c r="S8" s="388"/>
      <c r="T8" s="388"/>
      <c r="U8" s="388"/>
      <c r="V8" s="388"/>
      <c r="W8" s="389"/>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7">
        <v>2015</v>
      </c>
      <c r="BA8" s="4"/>
      <c r="BB8" s="4"/>
      <c r="BC8" s="4"/>
      <c r="BD8" s="4"/>
      <c r="BE8" s="4"/>
      <c r="BF8" s="4"/>
      <c r="BG8" s="4"/>
      <c r="BH8" s="4"/>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6"/>
    </row>
    <row r="9" spans="1:114" ht="12.75" customHeight="1">
      <c r="A9" s="4" t="s">
        <v>4</v>
      </c>
      <c r="B9" s="387" t="s">
        <v>1261</v>
      </c>
      <c r="C9" s="388"/>
      <c r="D9" s="388"/>
      <c r="E9" s="388"/>
      <c r="F9" s="388"/>
      <c r="G9" s="388"/>
      <c r="H9" s="388"/>
      <c r="I9" s="388"/>
      <c r="J9" s="388"/>
      <c r="K9" s="388"/>
      <c r="L9" s="388"/>
      <c r="M9" s="388"/>
      <c r="N9" s="388"/>
      <c r="O9" s="388"/>
      <c r="P9" s="388"/>
      <c r="Q9" s="388"/>
      <c r="R9" s="388"/>
      <c r="S9" s="388"/>
      <c r="T9" s="388"/>
      <c r="U9" s="388"/>
      <c r="V9" s="388"/>
      <c r="W9" s="389"/>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7"/>
      <c r="BB9" s="7"/>
      <c r="BC9" s="4"/>
      <c r="BD9" s="4"/>
      <c r="BE9" s="4"/>
      <c r="BF9" s="4"/>
      <c r="BG9" s="4"/>
      <c r="BH9" s="4"/>
      <c r="BI9" s="4"/>
      <c r="BJ9" s="4"/>
      <c r="BK9" s="4"/>
      <c r="BL9" s="4"/>
      <c r="BM9" s="4"/>
      <c r="BN9" s="4"/>
      <c r="BO9" s="4"/>
      <c r="BP9" s="4"/>
      <c r="BQ9" s="4"/>
      <c r="BR9" s="4"/>
      <c r="BS9" s="4"/>
      <c r="BT9" s="4"/>
      <c r="BU9" s="4"/>
      <c r="BV9" s="4"/>
      <c r="BW9" s="4"/>
      <c r="BX9" s="4"/>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row>
    <row r="10" spans="1:114" ht="12.75" customHeight="1">
      <c r="A10" s="4" t="s">
        <v>5</v>
      </c>
      <c r="B10" s="387" t="s">
        <v>1262</v>
      </c>
      <c r="C10" s="388"/>
      <c r="D10" s="388"/>
      <c r="E10" s="388"/>
      <c r="F10" s="388"/>
      <c r="G10" s="388"/>
      <c r="H10" s="388"/>
      <c r="I10" s="388"/>
      <c r="J10" s="388"/>
      <c r="K10" s="388"/>
      <c r="L10" s="388"/>
      <c r="M10" s="388"/>
      <c r="N10" s="388"/>
      <c r="O10" s="388"/>
      <c r="P10" s="388"/>
      <c r="Q10" s="388"/>
      <c r="R10" s="388"/>
      <c r="S10" s="388"/>
      <c r="T10" s="388"/>
      <c r="U10" s="388"/>
      <c r="V10" s="388"/>
      <c r="W10" s="389"/>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7"/>
      <c r="BB10" s="7"/>
      <c r="BC10" s="4"/>
      <c r="BD10" s="4"/>
      <c r="BE10" s="4"/>
      <c r="BF10" s="4"/>
      <c r="BG10" s="4"/>
      <c r="BH10" s="4"/>
      <c r="BI10" s="4"/>
      <c r="BJ10" s="4"/>
      <c r="BK10" s="4"/>
      <c r="BL10" s="4"/>
      <c r="BM10" s="4"/>
      <c r="BN10" s="4"/>
      <c r="BO10" s="4"/>
      <c r="BP10" s="4"/>
      <c r="BQ10" s="4"/>
      <c r="BR10" s="4"/>
      <c r="BS10" s="4"/>
      <c r="BT10" s="4"/>
      <c r="BU10" s="4"/>
      <c r="BV10" s="4"/>
      <c r="BW10" s="4"/>
      <c r="BX10" s="4"/>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row>
    <row r="11" spans="1:114" ht="23.25" customHeight="1" thickBot="1">
      <c r="A11" s="4"/>
      <c r="B11" s="4"/>
      <c r="C11" s="4"/>
      <c r="D11" s="4"/>
      <c r="E11" s="4"/>
      <c r="F11" s="4"/>
      <c r="G11" s="4"/>
      <c r="H11" s="4"/>
      <c r="I11" s="4"/>
      <c r="J11" s="4"/>
      <c r="K11" s="4"/>
      <c r="L11" s="4"/>
      <c r="M11" s="4"/>
      <c r="N11" s="4"/>
      <c r="O11" s="4"/>
      <c r="P11" s="4"/>
      <c r="Q11" s="4"/>
      <c r="R11" s="4"/>
      <c r="S11" s="4"/>
      <c r="T11" s="4"/>
      <c r="U11" s="4"/>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8">
        <v>2015</v>
      </c>
      <c r="BA11" s="7"/>
      <c r="BB11" s="7"/>
      <c r="BC11" s="4"/>
      <c r="BD11" s="4"/>
      <c r="BE11" s="4"/>
      <c r="BF11" s="4"/>
      <c r="BG11" s="4"/>
      <c r="BH11" s="4"/>
      <c r="BI11" s="9"/>
      <c r="BJ11" s="9"/>
      <c r="BK11" s="9"/>
      <c r="BL11" s="9"/>
      <c r="BM11" s="9"/>
      <c r="BN11" s="9"/>
      <c r="BO11" s="9"/>
      <c r="BP11" s="9"/>
      <c r="BQ11" s="9"/>
      <c r="BR11" s="9"/>
      <c r="BS11" s="9"/>
      <c r="BT11" s="9"/>
      <c r="BU11" s="9"/>
      <c r="BV11" s="9"/>
      <c r="BW11" s="9"/>
      <c r="BX11" s="9"/>
      <c r="BY11" s="10"/>
      <c r="BZ11" s="10"/>
      <c r="CA11" s="11"/>
      <c r="CB11" s="11"/>
      <c r="CC11" s="11"/>
      <c r="CD11" s="11"/>
      <c r="CE11" s="11"/>
      <c r="CF11" s="11"/>
      <c r="CG11" s="11"/>
      <c r="CH11" s="11"/>
      <c r="CI11" s="11"/>
      <c r="CJ11" s="11"/>
      <c r="CK11" s="11"/>
      <c r="CL11" s="11"/>
      <c r="CM11" s="11"/>
      <c r="CN11" s="11"/>
      <c r="CO11" s="11"/>
      <c r="CP11" s="11"/>
      <c r="CQ11" s="3"/>
      <c r="CR11" s="3"/>
      <c r="CS11" s="3"/>
      <c r="CT11" s="3"/>
      <c r="CU11" s="3"/>
      <c r="CV11" s="3"/>
      <c r="CW11" s="3"/>
      <c r="CX11" s="3"/>
      <c r="CY11" s="3"/>
      <c r="CZ11" s="3"/>
      <c r="DA11" s="3"/>
      <c r="DB11" s="3"/>
      <c r="DC11" s="3"/>
      <c r="DD11" s="3"/>
      <c r="DE11" s="3"/>
      <c r="DF11" s="3"/>
      <c r="DG11" s="3"/>
      <c r="DH11" s="3"/>
      <c r="DI11" s="3"/>
      <c r="DJ11" s="3"/>
    </row>
    <row r="12" spans="1:116" ht="147" customHeight="1">
      <c r="A12" s="12" t="s">
        <v>6</v>
      </c>
      <c r="B12" s="13" t="s">
        <v>7</v>
      </c>
      <c r="C12" s="14" t="s">
        <v>8</v>
      </c>
      <c r="D12" s="15" t="s">
        <v>9</v>
      </c>
      <c r="E12" s="16" t="s">
        <v>10</v>
      </c>
      <c r="F12" s="16" t="s">
        <v>11</v>
      </c>
      <c r="G12" s="17" t="s">
        <v>12</v>
      </c>
      <c r="H12" s="17" t="s">
        <v>13</v>
      </c>
      <c r="I12" s="16" t="s">
        <v>14</v>
      </c>
      <c r="J12" s="16" t="s">
        <v>15</v>
      </c>
      <c r="K12" s="17" t="s">
        <v>16</v>
      </c>
      <c r="L12" s="17" t="s">
        <v>17</v>
      </c>
      <c r="M12" s="16" t="s">
        <v>18</v>
      </c>
      <c r="N12" s="16" t="s">
        <v>19</v>
      </c>
      <c r="O12" s="17" t="s">
        <v>20</v>
      </c>
      <c r="P12" s="17" t="s">
        <v>21</v>
      </c>
      <c r="Q12" s="16" t="s">
        <v>22</v>
      </c>
      <c r="R12" s="16" t="s">
        <v>23</v>
      </c>
      <c r="S12" s="17" t="s">
        <v>24</v>
      </c>
      <c r="T12" s="17" t="s">
        <v>25</v>
      </c>
      <c r="U12" s="16" t="s">
        <v>26</v>
      </c>
      <c r="V12" s="18" t="s">
        <v>27</v>
      </c>
      <c r="W12" s="18" t="s">
        <v>28</v>
      </c>
      <c r="X12" s="19" t="s">
        <v>29</v>
      </c>
      <c r="Y12" s="14" t="s">
        <v>30</v>
      </c>
      <c r="Z12" s="15" t="s">
        <v>31</v>
      </c>
      <c r="AA12" s="16" t="s">
        <v>32</v>
      </c>
      <c r="AB12" s="16" t="s">
        <v>33</v>
      </c>
      <c r="AC12" s="17" t="s">
        <v>34</v>
      </c>
      <c r="AD12" s="17" t="s">
        <v>35</v>
      </c>
      <c r="AE12" s="17" t="s">
        <v>36</v>
      </c>
      <c r="AF12" s="17" t="s">
        <v>37</v>
      </c>
      <c r="AG12" s="16" t="s">
        <v>38</v>
      </c>
      <c r="AH12" s="16" t="s">
        <v>39</v>
      </c>
      <c r="AI12" s="17" t="s">
        <v>40</v>
      </c>
      <c r="AJ12" s="17" t="s">
        <v>41</v>
      </c>
      <c r="AK12" s="17" t="s">
        <v>42</v>
      </c>
      <c r="AL12" s="17" t="s">
        <v>43</v>
      </c>
      <c r="AM12" s="16" t="s">
        <v>44</v>
      </c>
      <c r="AN12" s="16" t="s">
        <v>45</v>
      </c>
      <c r="AO12" s="17" t="s">
        <v>46</v>
      </c>
      <c r="AP12" s="17" t="s">
        <v>47</v>
      </c>
      <c r="AQ12" s="17" t="s">
        <v>48</v>
      </c>
      <c r="AR12" s="17" t="s">
        <v>49</v>
      </c>
      <c r="AS12" s="16" t="s">
        <v>50</v>
      </c>
      <c r="AT12" s="16" t="s">
        <v>51</v>
      </c>
      <c r="AU12" s="17" t="s">
        <v>52</v>
      </c>
      <c r="AV12" s="17" t="s">
        <v>53</v>
      </c>
      <c r="AW12" s="17" t="s">
        <v>54</v>
      </c>
      <c r="AX12" s="17" t="s">
        <v>55</v>
      </c>
      <c r="AY12" s="16" t="s">
        <v>56</v>
      </c>
      <c r="AZ12" s="20" t="s">
        <v>57</v>
      </c>
      <c r="BA12" s="19" t="s">
        <v>58</v>
      </c>
      <c r="BB12" s="19" t="s">
        <v>59</v>
      </c>
      <c r="BC12" s="17" t="s">
        <v>60</v>
      </c>
      <c r="BD12" s="17" t="s">
        <v>61</v>
      </c>
      <c r="BE12" s="17" t="s">
        <v>62</v>
      </c>
      <c r="BF12" s="17" t="s">
        <v>63</v>
      </c>
      <c r="BG12" s="17" t="s">
        <v>64</v>
      </c>
      <c r="BH12" s="17" t="s">
        <v>65</v>
      </c>
      <c r="BI12" s="21" t="s">
        <v>66</v>
      </c>
      <c r="BJ12" s="22" t="s">
        <v>67</v>
      </c>
      <c r="BK12" s="21" t="s">
        <v>68</v>
      </c>
      <c r="BL12" s="22" t="s">
        <v>69</v>
      </c>
      <c r="BM12" s="21" t="s">
        <v>70</v>
      </c>
      <c r="BN12" s="22" t="s">
        <v>71</v>
      </c>
      <c r="BO12" s="21" t="s">
        <v>72</v>
      </c>
      <c r="BP12" s="22" t="s">
        <v>73</v>
      </c>
      <c r="BQ12" s="21" t="s">
        <v>74</v>
      </c>
      <c r="BR12" s="22" t="s">
        <v>75</v>
      </c>
      <c r="BS12" s="21" t="s">
        <v>76</v>
      </c>
      <c r="BT12" s="22" t="s">
        <v>77</v>
      </c>
      <c r="BU12" s="21" t="s">
        <v>78</v>
      </c>
      <c r="BV12" s="22" t="s">
        <v>79</v>
      </c>
      <c r="BW12" s="21" t="s">
        <v>80</v>
      </c>
      <c r="BX12" s="22" t="s">
        <v>81</v>
      </c>
      <c r="BY12" s="23" t="s">
        <v>82</v>
      </c>
      <c r="BZ12" s="24" t="s">
        <v>83</v>
      </c>
      <c r="CA12" s="21" t="s">
        <v>84</v>
      </c>
      <c r="CB12" s="22" t="s">
        <v>85</v>
      </c>
      <c r="CC12" s="21" t="s">
        <v>86</v>
      </c>
      <c r="CD12" s="22" t="s">
        <v>87</v>
      </c>
      <c r="CE12" s="21" t="s">
        <v>88</v>
      </c>
      <c r="CF12" s="22" t="s">
        <v>89</v>
      </c>
      <c r="CG12" s="21" t="s">
        <v>90</v>
      </c>
      <c r="CH12" s="22" t="s">
        <v>91</v>
      </c>
      <c r="CI12" s="21" t="s">
        <v>92</v>
      </c>
      <c r="CJ12" s="22" t="s">
        <v>93</v>
      </c>
      <c r="CK12" s="21" t="s">
        <v>94</v>
      </c>
      <c r="CL12" s="22" t="s">
        <v>95</v>
      </c>
      <c r="CM12" s="21" t="s">
        <v>96</v>
      </c>
      <c r="CN12" s="22" t="s">
        <v>97</v>
      </c>
      <c r="CO12" s="23" t="s">
        <v>98</v>
      </c>
      <c r="CP12" s="24" t="s">
        <v>99</v>
      </c>
      <c r="CQ12" s="21" t="s">
        <v>100</v>
      </c>
      <c r="CR12" s="22" t="s">
        <v>101</v>
      </c>
      <c r="CS12" s="21" t="s">
        <v>102</v>
      </c>
      <c r="CT12" s="22" t="s">
        <v>103</v>
      </c>
      <c r="CU12" s="21" t="s">
        <v>104</v>
      </c>
      <c r="CV12" s="22" t="s">
        <v>105</v>
      </c>
      <c r="CW12" s="21" t="s">
        <v>106</v>
      </c>
      <c r="CX12" s="22" t="s">
        <v>107</v>
      </c>
      <c r="CY12" s="21" t="s">
        <v>108</v>
      </c>
      <c r="CZ12" s="22" t="s">
        <v>109</v>
      </c>
      <c r="DA12" s="21" t="s">
        <v>110</v>
      </c>
      <c r="DB12" s="22" t="s">
        <v>111</v>
      </c>
      <c r="DC12" s="21" t="s">
        <v>112</v>
      </c>
      <c r="DD12" s="22" t="s">
        <v>113</v>
      </c>
      <c r="DE12" s="23" t="s">
        <v>114</v>
      </c>
      <c r="DF12" s="24" t="s">
        <v>115</v>
      </c>
      <c r="DG12" s="25" t="s">
        <v>116</v>
      </c>
      <c r="DH12" s="25" t="s">
        <v>117</v>
      </c>
      <c r="DI12" s="25" t="s">
        <v>118</v>
      </c>
      <c r="DJ12" s="26" t="s">
        <v>119</v>
      </c>
      <c r="DK12" s="26" t="s">
        <v>120</v>
      </c>
      <c r="DL12" s="27" t="s">
        <v>121</v>
      </c>
    </row>
    <row r="13" spans="1:116" s="301" customFormat="1" ht="95.25" customHeight="1">
      <c r="A13" s="448" t="s">
        <v>1136</v>
      </c>
      <c r="B13" s="449" t="s">
        <v>1137</v>
      </c>
      <c r="C13" s="442"/>
      <c r="D13" s="450">
        <v>2838</v>
      </c>
      <c r="E13" s="442">
        <v>20</v>
      </c>
      <c r="F13" s="146"/>
      <c r="G13" s="146"/>
      <c r="H13" s="146"/>
      <c r="I13" s="146"/>
      <c r="J13" s="444">
        <v>142</v>
      </c>
      <c r="K13" s="442"/>
      <c r="L13" s="442"/>
      <c r="M13" s="442">
        <v>142</v>
      </c>
      <c r="N13" s="444">
        <v>142</v>
      </c>
      <c r="O13" s="442"/>
      <c r="P13" s="442"/>
      <c r="Q13" s="442"/>
      <c r="V13" s="302" t="s">
        <v>1138</v>
      </c>
      <c r="W13" s="303" t="s">
        <v>1139</v>
      </c>
      <c r="X13" s="304" t="s">
        <v>1140</v>
      </c>
      <c r="Y13" s="146"/>
      <c r="Z13" s="305">
        <v>0</v>
      </c>
      <c r="AA13" s="306">
        <v>8</v>
      </c>
      <c r="AB13" s="146"/>
      <c r="AC13" s="144">
        <v>0</v>
      </c>
      <c r="AD13" s="144">
        <v>0.05</v>
      </c>
      <c r="AE13" s="144">
        <v>0.05</v>
      </c>
      <c r="AF13" s="144">
        <v>0.05</v>
      </c>
      <c r="AG13" s="307">
        <v>0.15</v>
      </c>
      <c r="AH13" s="306">
        <v>2</v>
      </c>
      <c r="AI13" s="146"/>
      <c r="AJ13" s="308">
        <v>0</v>
      </c>
      <c r="AK13" s="146"/>
      <c r="AL13" s="146"/>
      <c r="AM13" s="308">
        <v>0</v>
      </c>
      <c r="AN13" s="306">
        <v>2</v>
      </c>
      <c r="AO13" s="146"/>
      <c r="AP13" s="146"/>
      <c r="AQ13" s="146"/>
      <c r="AR13" s="146"/>
      <c r="AS13" s="144"/>
      <c r="AT13" s="302">
        <v>100</v>
      </c>
      <c r="AU13" s="146"/>
      <c r="AV13" s="146"/>
      <c r="AW13" s="146"/>
      <c r="AX13" s="146"/>
      <c r="AY13" s="144">
        <v>0.32</v>
      </c>
      <c r="AZ13" s="307"/>
      <c r="BA13" s="302" t="s">
        <v>1141</v>
      </c>
      <c r="BB13" s="146" t="s">
        <v>1142</v>
      </c>
      <c r="BC13" s="146"/>
      <c r="BD13" s="146"/>
      <c r="BE13" s="146">
        <v>1</v>
      </c>
      <c r="BF13" s="146"/>
      <c r="BG13" s="146"/>
      <c r="BH13" s="146"/>
      <c r="BI13" s="146"/>
      <c r="BJ13" s="146"/>
      <c r="BK13" s="146"/>
      <c r="BL13" s="146"/>
      <c r="BM13" s="146"/>
      <c r="BN13" s="146"/>
      <c r="BO13" s="146"/>
      <c r="BP13" s="146"/>
      <c r="BQ13" s="146"/>
      <c r="BR13" s="146"/>
      <c r="BS13" s="146"/>
      <c r="BT13" s="146"/>
      <c r="BU13" s="146"/>
      <c r="BV13" s="146"/>
      <c r="BW13" s="146"/>
      <c r="BX13" s="146"/>
      <c r="BY13" s="146"/>
      <c r="BZ13" s="146"/>
      <c r="CA13" s="146">
        <v>11000000</v>
      </c>
      <c r="CB13" s="146"/>
      <c r="CC13" s="146"/>
      <c r="CD13" s="146"/>
      <c r="CE13" s="146"/>
      <c r="CF13" s="146"/>
      <c r="CG13" s="146"/>
      <c r="CH13" s="146"/>
      <c r="CI13" s="146"/>
      <c r="CJ13" s="146"/>
      <c r="CK13" s="146"/>
      <c r="CL13" s="146"/>
      <c r="CM13" s="146"/>
      <c r="CN13" s="146"/>
      <c r="CO13" s="146"/>
      <c r="CP13" s="146"/>
      <c r="CQ13" s="309"/>
      <c r="CR13" s="310"/>
      <c r="CS13" s="310"/>
      <c r="CT13" s="310"/>
      <c r="CU13" s="310"/>
      <c r="CV13" s="310"/>
      <c r="CW13" s="310"/>
      <c r="CX13" s="310"/>
      <c r="CY13" s="310"/>
      <c r="CZ13" s="310"/>
      <c r="DA13" s="310"/>
      <c r="DB13" s="310"/>
      <c r="DC13" s="310"/>
      <c r="DD13" s="310"/>
      <c r="DE13" s="310"/>
      <c r="DF13" s="310"/>
      <c r="DG13" s="146"/>
      <c r="DH13" s="311" t="s">
        <v>1006</v>
      </c>
      <c r="DI13" s="311" t="s">
        <v>1009</v>
      </c>
      <c r="DJ13" s="146"/>
      <c r="DK13" s="312"/>
      <c r="DL13" s="310"/>
    </row>
    <row r="14" spans="1:94" s="301" customFormat="1" ht="81.75" customHeight="1">
      <c r="A14" s="448"/>
      <c r="B14" s="449"/>
      <c r="C14" s="442"/>
      <c r="D14" s="450"/>
      <c r="E14" s="442"/>
      <c r="F14" s="146"/>
      <c r="G14" s="146"/>
      <c r="H14" s="146"/>
      <c r="I14" s="146"/>
      <c r="J14" s="444"/>
      <c r="K14" s="442"/>
      <c r="L14" s="442"/>
      <c r="M14" s="442"/>
      <c r="N14" s="444"/>
      <c r="O14" s="442"/>
      <c r="P14" s="442"/>
      <c r="Q14" s="442"/>
      <c r="V14" s="302" t="s">
        <v>1143</v>
      </c>
      <c r="W14" s="303" t="s">
        <v>1144</v>
      </c>
      <c r="X14" s="304" t="s">
        <v>1145</v>
      </c>
      <c r="Y14" s="146"/>
      <c r="Z14" s="305">
        <v>0</v>
      </c>
      <c r="AA14" s="306">
        <v>16</v>
      </c>
      <c r="AB14" s="146"/>
      <c r="AC14" s="146"/>
      <c r="AD14" s="146"/>
      <c r="AE14" s="146"/>
      <c r="AF14" s="146"/>
      <c r="AG14" s="146"/>
      <c r="AH14" s="306">
        <v>4</v>
      </c>
      <c r="AI14" s="146"/>
      <c r="AJ14" s="308">
        <v>5</v>
      </c>
      <c r="AK14" s="146"/>
      <c r="AL14" s="146"/>
      <c r="AM14" s="308">
        <v>5</v>
      </c>
      <c r="AN14" s="306">
        <v>4</v>
      </c>
      <c r="AO14" s="146"/>
      <c r="AP14" s="146"/>
      <c r="AQ14" s="146"/>
      <c r="AR14" s="146"/>
      <c r="AS14" s="146"/>
      <c r="AT14" s="146"/>
      <c r="AU14" s="146"/>
      <c r="AV14" s="146"/>
      <c r="AW14" s="146"/>
      <c r="AX14" s="146"/>
      <c r="AY14" s="146"/>
      <c r="AZ14" s="146"/>
      <c r="BA14" s="302" t="s">
        <v>1146</v>
      </c>
      <c r="BB14" s="146" t="s">
        <v>1142</v>
      </c>
      <c r="BC14" s="146"/>
      <c r="BD14" s="146"/>
      <c r="BE14" s="146">
        <v>1</v>
      </c>
      <c r="BF14" s="146"/>
      <c r="BG14" s="146"/>
      <c r="BH14" s="146"/>
      <c r="BI14" s="146"/>
      <c r="BJ14" s="146"/>
      <c r="BK14" s="146"/>
      <c r="BL14" s="146"/>
      <c r="BM14" s="146"/>
      <c r="BN14" s="146"/>
      <c r="BO14" s="146"/>
      <c r="BP14" s="146"/>
      <c r="BQ14" s="146"/>
      <c r="BR14" s="146"/>
      <c r="BS14" s="146"/>
      <c r="BT14" s="146"/>
      <c r="BU14" s="146"/>
      <c r="BV14" s="146"/>
      <c r="BW14" s="146"/>
      <c r="BX14" s="146"/>
      <c r="BY14" s="146"/>
      <c r="BZ14" s="146"/>
      <c r="CA14" s="146">
        <v>11000000</v>
      </c>
      <c r="CB14" s="146"/>
      <c r="CC14" s="146"/>
      <c r="CD14" s="146"/>
      <c r="CE14" s="146"/>
      <c r="CF14" s="146"/>
      <c r="CG14" s="146"/>
      <c r="CH14" s="146"/>
      <c r="CI14" s="146"/>
      <c r="CJ14" s="146"/>
      <c r="CK14" s="146"/>
      <c r="CL14" s="146"/>
      <c r="CM14" s="146"/>
      <c r="CN14" s="146"/>
      <c r="CO14" s="146"/>
      <c r="CP14" s="146"/>
    </row>
    <row r="15" spans="1:94" s="301" customFormat="1" ht="204">
      <c r="A15" s="448"/>
      <c r="B15" s="449"/>
      <c r="C15" s="442"/>
      <c r="D15" s="450"/>
      <c r="E15" s="442"/>
      <c r="F15" s="146"/>
      <c r="G15" s="146"/>
      <c r="H15" s="146"/>
      <c r="I15" s="146"/>
      <c r="J15" s="444"/>
      <c r="K15" s="442"/>
      <c r="L15" s="442"/>
      <c r="M15" s="442"/>
      <c r="N15" s="444"/>
      <c r="O15" s="442"/>
      <c r="P15" s="442"/>
      <c r="Q15" s="442"/>
      <c r="V15" s="302" t="s">
        <v>1147</v>
      </c>
      <c r="W15" s="303" t="s">
        <v>1148</v>
      </c>
      <c r="X15" s="304" t="s">
        <v>1149</v>
      </c>
      <c r="Y15" s="146"/>
      <c r="Z15" s="305">
        <v>0</v>
      </c>
      <c r="AA15" s="306">
        <v>8</v>
      </c>
      <c r="AB15" s="146"/>
      <c r="AC15" s="146"/>
      <c r="AD15" s="146"/>
      <c r="AE15" s="146"/>
      <c r="AF15" s="146"/>
      <c r="AG15" s="146"/>
      <c r="AH15" s="306">
        <v>2</v>
      </c>
      <c r="AI15" s="146"/>
      <c r="AJ15" s="313">
        <v>10</v>
      </c>
      <c r="AK15" s="146">
        <v>10</v>
      </c>
      <c r="AL15" s="146"/>
      <c r="AM15" s="313">
        <v>10</v>
      </c>
      <c r="AN15" s="306">
        <v>2</v>
      </c>
      <c r="AO15" s="146"/>
      <c r="AP15" s="146"/>
      <c r="AQ15" s="146"/>
      <c r="AR15" s="146"/>
      <c r="AS15" s="146"/>
      <c r="AT15" s="146"/>
      <c r="AU15" s="146"/>
      <c r="AV15" s="146"/>
      <c r="AW15" s="146"/>
      <c r="AX15" s="146"/>
      <c r="AY15" s="146"/>
      <c r="AZ15" s="146"/>
      <c r="BA15" s="302" t="s">
        <v>1150</v>
      </c>
      <c r="BB15" s="146" t="s">
        <v>1142</v>
      </c>
      <c r="BC15" s="146"/>
      <c r="BD15" s="146"/>
      <c r="BE15" s="146">
        <v>0</v>
      </c>
      <c r="BF15" s="146"/>
      <c r="BG15" s="146"/>
      <c r="BH15" s="146"/>
      <c r="BI15" s="146"/>
      <c r="BJ15" s="314">
        <v>8000000</v>
      </c>
      <c r="BK15" s="146"/>
      <c r="BL15" s="146"/>
      <c r="BM15" s="146"/>
      <c r="BN15" s="146">
        <f>23424964+119500000</f>
        <v>142924964</v>
      </c>
      <c r="BO15" s="146"/>
      <c r="BP15" s="146"/>
      <c r="BQ15" s="146"/>
      <c r="BR15" s="146"/>
      <c r="BS15" s="146"/>
      <c r="BT15" s="146"/>
      <c r="BU15" s="146"/>
      <c r="BV15" s="146"/>
      <c r="BW15" s="146"/>
      <c r="BX15" s="146"/>
      <c r="BY15" s="146"/>
      <c r="BZ15" s="146"/>
      <c r="CA15" s="146">
        <f>11000000+40000000</f>
        <v>51000000</v>
      </c>
      <c r="CB15" s="146"/>
      <c r="CC15" s="315">
        <f>120000000+26000000</f>
        <v>146000000</v>
      </c>
      <c r="CD15" s="146"/>
      <c r="CE15" s="146"/>
      <c r="CF15" s="146"/>
      <c r="CG15" s="146"/>
      <c r="CH15" s="146"/>
      <c r="CI15" s="146"/>
      <c r="CJ15" s="146"/>
      <c r="CK15" s="146"/>
      <c r="CL15" s="146"/>
      <c r="CM15" s="146"/>
      <c r="CN15" s="146"/>
      <c r="CO15" s="146"/>
      <c r="CP15" s="146"/>
    </row>
    <row r="16" spans="1:94" s="301" customFormat="1" ht="89.25">
      <c r="A16" s="448" t="s">
        <v>1151</v>
      </c>
      <c r="B16" s="449" t="s">
        <v>1152</v>
      </c>
      <c r="C16" s="443"/>
      <c r="D16" s="450">
        <v>26449</v>
      </c>
      <c r="E16" s="451">
        <v>100</v>
      </c>
      <c r="F16" s="316">
        <v>6612</v>
      </c>
      <c r="G16" s="146"/>
      <c r="H16" s="146"/>
      <c r="I16" s="146"/>
      <c r="J16" s="444">
        <v>6612</v>
      </c>
      <c r="K16" s="442"/>
      <c r="L16" s="442"/>
      <c r="M16" s="442">
        <v>6612</v>
      </c>
      <c r="N16" s="445">
        <v>6613</v>
      </c>
      <c r="O16" s="442"/>
      <c r="P16" s="442"/>
      <c r="Q16" s="442"/>
      <c r="R16" s="317">
        <v>66132</v>
      </c>
      <c r="S16" s="310"/>
      <c r="T16" s="310"/>
      <c r="U16" s="310"/>
      <c r="V16" s="302" t="s">
        <v>1153</v>
      </c>
      <c r="W16" s="303" t="s">
        <v>1154</v>
      </c>
      <c r="X16" s="304" t="s">
        <v>1155</v>
      </c>
      <c r="Y16" s="146"/>
      <c r="Z16" s="305">
        <v>0</v>
      </c>
      <c r="AA16" s="306">
        <v>1</v>
      </c>
      <c r="AB16" s="146"/>
      <c r="AC16" s="146"/>
      <c r="AD16" s="146"/>
      <c r="AE16" s="146"/>
      <c r="AF16" s="146"/>
      <c r="AG16" s="146"/>
      <c r="AH16" s="306">
        <v>1</v>
      </c>
      <c r="AI16" s="146"/>
      <c r="AJ16" s="308">
        <v>10</v>
      </c>
      <c r="AK16" s="146"/>
      <c r="AL16" s="146"/>
      <c r="AM16" s="308">
        <v>10</v>
      </c>
      <c r="AN16" s="306">
        <v>1</v>
      </c>
      <c r="AO16" s="146"/>
      <c r="AP16" s="146"/>
      <c r="AQ16" s="146"/>
      <c r="AR16" s="146"/>
      <c r="AS16" s="146"/>
      <c r="AT16" s="146"/>
      <c r="AU16" s="146"/>
      <c r="AV16" s="146"/>
      <c r="AW16" s="146"/>
      <c r="AX16" s="146"/>
      <c r="AY16" s="146"/>
      <c r="AZ16" s="146"/>
      <c r="BA16" s="302" t="s">
        <v>1156</v>
      </c>
      <c r="BB16" s="146" t="s">
        <v>1142</v>
      </c>
      <c r="BC16" s="146"/>
      <c r="BD16" s="146"/>
      <c r="BE16" s="146">
        <v>1</v>
      </c>
      <c r="BF16" s="146"/>
      <c r="BG16" s="146"/>
      <c r="BH16" s="146"/>
      <c r="BI16" s="146"/>
      <c r="BJ16" s="146"/>
      <c r="BK16" s="146"/>
      <c r="BL16" s="146"/>
      <c r="BM16" s="146"/>
      <c r="BN16" s="146"/>
      <c r="BO16" s="146"/>
      <c r="BP16" s="146"/>
      <c r="BQ16" s="146"/>
      <c r="BR16" s="146"/>
      <c r="BS16" s="146"/>
      <c r="BT16" s="146"/>
      <c r="BU16" s="146"/>
      <c r="BV16" s="146"/>
      <c r="BW16" s="146"/>
      <c r="BX16" s="146"/>
      <c r="BY16" s="146"/>
      <c r="BZ16" s="146"/>
      <c r="CA16" s="146">
        <v>11000000</v>
      </c>
      <c r="CB16" s="146"/>
      <c r="CC16" s="146"/>
      <c r="CD16" s="146"/>
      <c r="CE16" s="146"/>
      <c r="CF16" s="146"/>
      <c r="CG16" s="146"/>
      <c r="CH16" s="146"/>
      <c r="CI16" s="146"/>
      <c r="CJ16" s="146"/>
      <c r="CK16" s="146"/>
      <c r="CL16" s="146"/>
      <c r="CM16" s="315">
        <v>100000000</v>
      </c>
      <c r="CN16" s="146"/>
      <c r="CO16" s="146"/>
      <c r="CP16" s="146"/>
    </row>
    <row r="17" spans="1:94" s="301" customFormat="1" ht="38.25">
      <c r="A17" s="448"/>
      <c r="B17" s="449"/>
      <c r="C17" s="443"/>
      <c r="D17" s="450"/>
      <c r="E17" s="451"/>
      <c r="F17" s="146"/>
      <c r="G17" s="146"/>
      <c r="H17" s="146"/>
      <c r="I17" s="146"/>
      <c r="J17" s="444"/>
      <c r="K17" s="442"/>
      <c r="L17" s="442"/>
      <c r="M17" s="442"/>
      <c r="N17" s="446"/>
      <c r="O17" s="442"/>
      <c r="P17" s="442"/>
      <c r="Q17" s="442"/>
      <c r="V17" s="302" t="s">
        <v>1157</v>
      </c>
      <c r="W17" s="303" t="s">
        <v>1158</v>
      </c>
      <c r="X17" s="304" t="s">
        <v>1159</v>
      </c>
      <c r="Y17" s="146"/>
      <c r="Z17" s="305">
        <v>12</v>
      </c>
      <c r="AA17" s="306">
        <v>48</v>
      </c>
      <c r="AB17" s="146"/>
      <c r="AC17" s="146"/>
      <c r="AD17" s="146"/>
      <c r="AE17" s="146"/>
      <c r="AF17" s="146"/>
      <c r="AG17" s="146"/>
      <c r="AH17" s="306">
        <v>12</v>
      </c>
      <c r="AI17" s="146"/>
      <c r="AJ17" s="308">
        <v>12.5</v>
      </c>
      <c r="AK17" s="146"/>
      <c r="AL17" s="146"/>
      <c r="AM17" s="308">
        <v>12.5</v>
      </c>
      <c r="AN17" s="306">
        <v>12</v>
      </c>
      <c r="AO17" s="146"/>
      <c r="AP17" s="146"/>
      <c r="AQ17" s="146"/>
      <c r="AR17" s="146"/>
      <c r="AS17" s="146"/>
      <c r="AT17" s="146"/>
      <c r="AU17" s="146"/>
      <c r="AV17" s="146"/>
      <c r="AW17" s="146"/>
      <c r="AX17" s="146"/>
      <c r="AY17" s="146"/>
      <c r="AZ17" s="146"/>
      <c r="BA17" s="302" t="s">
        <v>1160</v>
      </c>
      <c r="BB17" s="146" t="s">
        <v>1142</v>
      </c>
      <c r="BC17" s="146"/>
      <c r="BD17" s="146"/>
      <c r="BE17" s="146">
        <v>10</v>
      </c>
      <c r="BF17" s="146"/>
      <c r="BG17" s="146"/>
      <c r="BH17" s="146"/>
      <c r="BI17" s="146"/>
      <c r="BJ17" s="146">
        <f>108500000+95133067</f>
        <v>203633067</v>
      </c>
      <c r="BK17" s="146"/>
      <c r="BL17" s="146"/>
      <c r="BM17" s="146"/>
      <c r="BN17" s="146"/>
      <c r="BO17" s="146"/>
      <c r="BP17" s="146"/>
      <c r="BQ17" s="146"/>
      <c r="BR17" s="146"/>
      <c r="BS17" s="146"/>
      <c r="BT17" s="146"/>
      <c r="BU17" s="146"/>
      <c r="BV17" s="146"/>
      <c r="BW17" s="146"/>
      <c r="BX17" s="146"/>
      <c r="BY17" s="146"/>
      <c r="BZ17" s="146"/>
      <c r="CA17" s="146">
        <v>11000000</v>
      </c>
      <c r="CB17" s="146"/>
      <c r="CC17" s="146"/>
      <c r="CD17" s="146"/>
      <c r="CE17" s="146"/>
      <c r="CF17" s="146"/>
      <c r="CG17" s="146"/>
      <c r="CH17" s="146"/>
      <c r="CI17" s="146"/>
      <c r="CJ17" s="146"/>
      <c r="CK17" s="146"/>
      <c r="CL17" s="146"/>
      <c r="CM17" s="146"/>
      <c r="CN17" s="146"/>
      <c r="CO17" s="146"/>
      <c r="CP17" s="146"/>
    </row>
    <row r="18" spans="1:94" s="301" customFormat="1" ht="76.5">
      <c r="A18" s="448"/>
      <c r="B18" s="449"/>
      <c r="C18" s="443"/>
      <c r="D18" s="450"/>
      <c r="E18" s="451"/>
      <c r="F18" s="146"/>
      <c r="G18" s="146"/>
      <c r="H18" s="146"/>
      <c r="I18" s="146"/>
      <c r="J18" s="444"/>
      <c r="K18" s="442"/>
      <c r="L18" s="442"/>
      <c r="M18" s="442"/>
      <c r="N18" s="446"/>
      <c r="O18" s="442"/>
      <c r="P18" s="442"/>
      <c r="Q18" s="442"/>
      <c r="V18" s="443" t="s">
        <v>1161</v>
      </c>
      <c r="W18" s="303" t="s">
        <v>1162</v>
      </c>
      <c r="X18" s="304" t="s">
        <v>1163</v>
      </c>
      <c r="Y18" s="146"/>
      <c r="Z18" s="305">
        <v>0</v>
      </c>
      <c r="AA18" s="306">
        <v>1</v>
      </c>
      <c r="AB18" s="146"/>
      <c r="AC18" s="146"/>
      <c r="AD18" s="146"/>
      <c r="AE18" s="146"/>
      <c r="AF18" s="146"/>
      <c r="AG18" s="146"/>
      <c r="AH18" s="306">
        <v>1</v>
      </c>
      <c r="AI18" s="146"/>
      <c r="AJ18" s="308">
        <v>10</v>
      </c>
      <c r="AK18" s="146"/>
      <c r="AL18" s="146"/>
      <c r="AM18" s="308">
        <v>10</v>
      </c>
      <c r="AN18" s="306">
        <v>1</v>
      </c>
      <c r="AO18" s="146"/>
      <c r="AP18" s="146"/>
      <c r="AQ18" s="146"/>
      <c r="AR18" s="146"/>
      <c r="AS18" s="146"/>
      <c r="AT18" s="146"/>
      <c r="AU18" s="146"/>
      <c r="AV18" s="146"/>
      <c r="AW18" s="146"/>
      <c r="AX18" s="146"/>
      <c r="AY18" s="146"/>
      <c r="AZ18" s="146"/>
      <c r="BA18" s="302" t="s">
        <v>1164</v>
      </c>
      <c r="BB18" s="146" t="s">
        <v>1142</v>
      </c>
      <c r="BC18" s="146"/>
      <c r="BD18" s="146"/>
      <c r="BE18" s="146">
        <v>1</v>
      </c>
      <c r="BF18" s="146"/>
      <c r="BG18" s="146"/>
      <c r="BH18" s="146"/>
      <c r="BI18" s="146"/>
      <c r="BJ18" s="146"/>
      <c r="BK18" s="146"/>
      <c r="BL18" s="146"/>
      <c r="BM18" s="146"/>
      <c r="BN18" s="146"/>
      <c r="BO18" s="146"/>
      <c r="BP18" s="146"/>
      <c r="BQ18" s="146"/>
      <c r="BR18" s="146"/>
      <c r="BS18" s="146"/>
      <c r="BT18" s="146"/>
      <c r="BU18" s="146"/>
      <c r="BV18" s="146"/>
      <c r="BW18" s="306">
        <v>9360000</v>
      </c>
      <c r="BX18" s="146"/>
      <c r="BY18" s="146"/>
      <c r="BZ18" s="146"/>
      <c r="CA18" s="146">
        <v>11000000</v>
      </c>
      <c r="CB18" s="146"/>
      <c r="CC18" s="146"/>
      <c r="CD18" s="146"/>
      <c r="CE18" s="146"/>
      <c r="CF18" s="146"/>
      <c r="CG18" s="146"/>
      <c r="CH18" s="146"/>
      <c r="CI18" s="146"/>
      <c r="CJ18" s="146"/>
      <c r="CK18" s="146"/>
      <c r="CL18" s="146"/>
      <c r="CM18" s="146"/>
      <c r="CN18" s="146"/>
      <c r="CO18" s="146"/>
      <c r="CP18" s="146"/>
    </row>
    <row r="19" spans="1:94" s="301" customFormat="1" ht="102">
      <c r="A19" s="448"/>
      <c r="B19" s="449"/>
      <c r="C19" s="443"/>
      <c r="D19" s="450"/>
      <c r="E19" s="451"/>
      <c r="F19" s="146"/>
      <c r="G19" s="146"/>
      <c r="H19" s="146"/>
      <c r="I19" s="146"/>
      <c r="J19" s="444"/>
      <c r="K19" s="442"/>
      <c r="L19" s="442"/>
      <c r="M19" s="442"/>
      <c r="N19" s="446"/>
      <c r="O19" s="442"/>
      <c r="P19" s="442"/>
      <c r="Q19" s="442"/>
      <c r="V19" s="443"/>
      <c r="W19" s="303" t="s">
        <v>1165</v>
      </c>
      <c r="X19" s="304" t="s">
        <v>1166</v>
      </c>
      <c r="Y19" s="146"/>
      <c r="Z19" s="305">
        <v>0</v>
      </c>
      <c r="AA19" s="306">
        <v>1</v>
      </c>
      <c r="AB19" s="146"/>
      <c r="AC19" s="146"/>
      <c r="AD19" s="146"/>
      <c r="AE19" s="146"/>
      <c r="AF19" s="146"/>
      <c r="AG19" s="146"/>
      <c r="AH19" s="306">
        <v>1</v>
      </c>
      <c r="AI19" s="146"/>
      <c r="AJ19" s="308">
        <v>5</v>
      </c>
      <c r="AK19" s="146"/>
      <c r="AL19" s="146"/>
      <c r="AM19" s="308">
        <v>5</v>
      </c>
      <c r="AN19" s="306">
        <v>1</v>
      </c>
      <c r="AO19" s="146"/>
      <c r="AP19" s="146"/>
      <c r="AQ19" s="146"/>
      <c r="AR19" s="146"/>
      <c r="AS19" s="146"/>
      <c r="AT19" s="146"/>
      <c r="AU19" s="146"/>
      <c r="AV19" s="146"/>
      <c r="AW19" s="146"/>
      <c r="AX19" s="146"/>
      <c r="AY19" s="146"/>
      <c r="AZ19" s="146"/>
      <c r="BA19" s="302" t="s">
        <v>1167</v>
      </c>
      <c r="BB19" s="146" t="s">
        <v>1142</v>
      </c>
      <c r="BC19" s="146"/>
      <c r="BD19" s="146"/>
      <c r="BE19" s="146">
        <v>1</v>
      </c>
      <c r="BF19" s="146"/>
      <c r="BG19" s="146"/>
      <c r="BH19" s="146"/>
      <c r="BI19" s="146"/>
      <c r="BJ19" s="146"/>
      <c r="BK19" s="146"/>
      <c r="BL19" s="146"/>
      <c r="BM19" s="146"/>
      <c r="BN19" s="146"/>
      <c r="BO19" s="146"/>
      <c r="BP19" s="146"/>
      <c r="BQ19" s="146"/>
      <c r="BR19" s="146"/>
      <c r="BS19" s="146"/>
      <c r="BT19" s="146"/>
      <c r="BU19" s="146"/>
      <c r="BV19" s="146"/>
      <c r="BW19" s="306">
        <v>9360000</v>
      </c>
      <c r="BX19" s="146"/>
      <c r="BY19" s="146"/>
      <c r="BZ19" s="146"/>
      <c r="CA19" s="146"/>
      <c r="CB19" s="146"/>
      <c r="CC19" s="146"/>
      <c r="CD19" s="146"/>
      <c r="CE19" s="146"/>
      <c r="CF19" s="146"/>
      <c r="CG19" s="146"/>
      <c r="CH19" s="146"/>
      <c r="CI19" s="146"/>
      <c r="CJ19" s="146"/>
      <c r="CK19" s="146"/>
      <c r="CL19" s="146"/>
      <c r="CM19" s="146"/>
      <c r="CN19" s="146"/>
      <c r="CO19" s="146"/>
      <c r="CP19" s="146"/>
    </row>
    <row r="20" spans="1:94" s="301" customFormat="1" ht="76.5">
      <c r="A20" s="448"/>
      <c r="B20" s="449"/>
      <c r="C20" s="443"/>
      <c r="D20" s="450"/>
      <c r="E20" s="451"/>
      <c r="F20" s="146"/>
      <c r="G20" s="146"/>
      <c r="H20" s="146"/>
      <c r="I20" s="146"/>
      <c r="J20" s="444"/>
      <c r="K20" s="442"/>
      <c r="L20" s="442"/>
      <c r="M20" s="442"/>
      <c r="N20" s="446"/>
      <c r="O20" s="442"/>
      <c r="P20" s="442"/>
      <c r="Q20" s="442"/>
      <c r="V20" s="443"/>
      <c r="W20" s="303" t="s">
        <v>1168</v>
      </c>
      <c r="X20" s="304" t="s">
        <v>1169</v>
      </c>
      <c r="Y20" s="146"/>
      <c r="Z20" s="305">
        <v>0</v>
      </c>
      <c r="AA20" s="306">
        <v>1</v>
      </c>
      <c r="AB20" s="146"/>
      <c r="AC20" s="146"/>
      <c r="AD20" s="146"/>
      <c r="AE20" s="146"/>
      <c r="AF20" s="146"/>
      <c r="AG20" s="146"/>
      <c r="AH20" s="306">
        <v>1</v>
      </c>
      <c r="AI20" s="146"/>
      <c r="AJ20" s="308">
        <v>10</v>
      </c>
      <c r="AK20" s="146"/>
      <c r="AL20" s="146"/>
      <c r="AM20" s="308">
        <v>10</v>
      </c>
      <c r="AN20" s="306">
        <v>1</v>
      </c>
      <c r="AO20" s="146"/>
      <c r="AP20" s="146"/>
      <c r="AQ20" s="146"/>
      <c r="AR20" s="146"/>
      <c r="AS20" s="146"/>
      <c r="AT20" s="146"/>
      <c r="AU20" s="146"/>
      <c r="AV20" s="146"/>
      <c r="AW20" s="146"/>
      <c r="AX20" s="146"/>
      <c r="AY20" s="146"/>
      <c r="AZ20" s="146"/>
      <c r="BA20" s="302" t="s">
        <v>1170</v>
      </c>
      <c r="BB20" s="146" t="s">
        <v>1142</v>
      </c>
      <c r="BC20" s="146"/>
      <c r="BD20" s="146"/>
      <c r="BE20" s="146">
        <v>1</v>
      </c>
      <c r="BF20" s="146"/>
      <c r="BG20" s="146"/>
      <c r="BH20" s="146"/>
      <c r="BI20" s="146"/>
      <c r="BJ20" s="146"/>
      <c r="BK20" s="146"/>
      <c r="BL20" s="146"/>
      <c r="BM20" s="146"/>
      <c r="BN20" s="146"/>
      <c r="BO20" s="146"/>
      <c r="BP20" s="146"/>
      <c r="BQ20" s="146"/>
      <c r="BR20" s="146"/>
      <c r="BS20" s="146"/>
      <c r="BT20" s="146"/>
      <c r="BU20" s="146"/>
      <c r="BV20" s="146"/>
      <c r="BW20" s="306">
        <v>3200000</v>
      </c>
      <c r="BX20" s="146"/>
      <c r="BY20" s="146"/>
      <c r="BZ20" s="146"/>
      <c r="CA20" s="146"/>
      <c r="CB20" s="146"/>
      <c r="CC20" s="146"/>
      <c r="CD20" s="146"/>
      <c r="CE20" s="146"/>
      <c r="CF20" s="146"/>
      <c r="CG20" s="146"/>
      <c r="CH20" s="146"/>
      <c r="CI20" s="146"/>
      <c r="CJ20" s="146"/>
      <c r="CK20" s="146"/>
      <c r="CL20" s="146"/>
      <c r="CM20" s="146"/>
      <c r="CN20" s="146"/>
      <c r="CO20" s="146"/>
      <c r="CP20" s="146"/>
    </row>
    <row r="21" spans="1:94" s="301" customFormat="1" ht="63.75">
      <c r="A21" s="448"/>
      <c r="B21" s="449"/>
      <c r="C21" s="443"/>
      <c r="D21" s="450"/>
      <c r="E21" s="451"/>
      <c r="F21" s="146"/>
      <c r="G21" s="146"/>
      <c r="H21" s="146"/>
      <c r="I21" s="146"/>
      <c r="J21" s="444"/>
      <c r="K21" s="442"/>
      <c r="L21" s="442"/>
      <c r="M21" s="442"/>
      <c r="N21" s="446"/>
      <c r="O21" s="442"/>
      <c r="P21" s="442"/>
      <c r="Q21" s="442"/>
      <c r="V21" s="302" t="s">
        <v>1171</v>
      </c>
      <c r="W21" s="303" t="s">
        <v>1172</v>
      </c>
      <c r="X21" s="304" t="s">
        <v>1173</v>
      </c>
      <c r="Y21" s="146"/>
      <c r="Z21" s="305">
        <v>0</v>
      </c>
      <c r="AA21" s="306">
        <v>4</v>
      </c>
      <c r="AB21" s="146"/>
      <c r="AC21" s="146"/>
      <c r="AD21" s="146"/>
      <c r="AE21" s="146"/>
      <c r="AF21" s="146"/>
      <c r="AG21" s="146"/>
      <c r="AH21" s="306">
        <v>1</v>
      </c>
      <c r="AI21" s="146"/>
      <c r="AJ21" s="308">
        <v>0</v>
      </c>
      <c r="AK21" s="146"/>
      <c r="AL21" s="146"/>
      <c r="AM21" s="308">
        <v>0</v>
      </c>
      <c r="AN21" s="306">
        <v>1</v>
      </c>
      <c r="AO21" s="146"/>
      <c r="AP21" s="146"/>
      <c r="AQ21" s="146"/>
      <c r="AR21" s="146"/>
      <c r="AS21" s="146"/>
      <c r="AT21" s="146"/>
      <c r="AU21" s="146"/>
      <c r="AV21" s="146"/>
      <c r="AW21" s="146"/>
      <c r="AX21" s="146"/>
      <c r="AY21" s="146"/>
      <c r="AZ21" s="146"/>
      <c r="BA21" s="302" t="s">
        <v>1156</v>
      </c>
      <c r="BB21" s="146" t="s">
        <v>1142</v>
      </c>
      <c r="BC21" s="146"/>
      <c r="BD21" s="146"/>
      <c r="BE21" s="146">
        <v>1</v>
      </c>
      <c r="BF21" s="146"/>
      <c r="BG21" s="146"/>
      <c r="BH21" s="146"/>
      <c r="BI21" s="146">
        <v>12480000</v>
      </c>
      <c r="BJ21" s="146"/>
      <c r="BK21" s="146"/>
      <c r="BL21" s="146"/>
      <c r="BM21" s="146"/>
      <c r="BN21" s="146"/>
      <c r="BO21" s="146"/>
      <c r="BP21" s="146"/>
      <c r="BQ21" s="146"/>
      <c r="BR21" s="146"/>
      <c r="BS21" s="146"/>
      <c r="BT21" s="146"/>
      <c r="BU21" s="146"/>
      <c r="BV21" s="146"/>
      <c r="BW21" s="306">
        <v>3200000</v>
      </c>
      <c r="BX21" s="146"/>
      <c r="BY21" s="146"/>
      <c r="BZ21" s="146"/>
      <c r="CA21" s="146"/>
      <c r="CB21" s="146"/>
      <c r="CC21" s="146"/>
      <c r="CD21" s="146"/>
      <c r="CE21" s="146"/>
      <c r="CF21" s="146"/>
      <c r="CG21" s="146"/>
      <c r="CH21" s="146"/>
      <c r="CI21" s="146"/>
      <c r="CJ21" s="146"/>
      <c r="CK21" s="146"/>
      <c r="CL21" s="146"/>
      <c r="CM21" s="146"/>
      <c r="CN21" s="146"/>
      <c r="CO21" s="146"/>
      <c r="CP21" s="146"/>
    </row>
    <row r="22" spans="1:94" s="301" customFormat="1" ht="51">
      <c r="A22" s="448"/>
      <c r="B22" s="449"/>
      <c r="C22" s="443"/>
      <c r="D22" s="450"/>
      <c r="E22" s="451"/>
      <c r="F22" s="146"/>
      <c r="G22" s="146"/>
      <c r="H22" s="146"/>
      <c r="I22" s="146"/>
      <c r="J22" s="444"/>
      <c r="K22" s="442"/>
      <c r="L22" s="442"/>
      <c r="M22" s="442"/>
      <c r="N22" s="446"/>
      <c r="O22" s="442"/>
      <c r="P22" s="442"/>
      <c r="Q22" s="442"/>
      <c r="V22" s="443" t="s">
        <v>1174</v>
      </c>
      <c r="W22" s="303" t="s">
        <v>1175</v>
      </c>
      <c r="X22" s="304" t="s">
        <v>1149</v>
      </c>
      <c r="Y22" s="146"/>
      <c r="Z22" s="305">
        <v>0</v>
      </c>
      <c r="AA22" s="306">
        <v>4</v>
      </c>
      <c r="AB22" s="146"/>
      <c r="AC22" s="146"/>
      <c r="AD22" s="146"/>
      <c r="AE22" s="146"/>
      <c r="AF22" s="146"/>
      <c r="AG22" s="146"/>
      <c r="AH22" s="306">
        <v>1</v>
      </c>
      <c r="AI22" s="146"/>
      <c r="AJ22" s="308">
        <v>4</v>
      </c>
      <c r="AK22" s="146"/>
      <c r="AL22" s="146"/>
      <c r="AM22" s="308">
        <v>4</v>
      </c>
      <c r="AN22" s="306">
        <v>1</v>
      </c>
      <c r="AO22" s="146"/>
      <c r="AP22" s="146"/>
      <c r="AQ22" s="146"/>
      <c r="AR22" s="146"/>
      <c r="AS22" s="146"/>
      <c r="AT22" s="146"/>
      <c r="AU22" s="146"/>
      <c r="AV22" s="146"/>
      <c r="AW22" s="146"/>
      <c r="AX22" s="146"/>
      <c r="AY22" s="146"/>
      <c r="AZ22" s="146"/>
      <c r="BA22" s="302" t="s">
        <v>1176</v>
      </c>
      <c r="BB22" s="146" t="s">
        <v>1142</v>
      </c>
      <c r="BC22" s="146"/>
      <c r="BD22" s="146"/>
      <c r="BE22" s="146">
        <v>1</v>
      </c>
      <c r="BF22" s="146"/>
      <c r="BG22" s="146"/>
      <c r="BH22" s="146"/>
      <c r="BI22" s="146"/>
      <c r="BJ22" s="314">
        <v>109846260</v>
      </c>
      <c r="BK22" s="146"/>
      <c r="BL22" s="146"/>
      <c r="BM22" s="146"/>
      <c r="BN22" s="146"/>
      <c r="BO22" s="146"/>
      <c r="BP22" s="146"/>
      <c r="BQ22" s="146"/>
      <c r="BR22" s="146"/>
      <c r="BS22" s="146"/>
      <c r="BT22" s="146"/>
      <c r="BU22" s="146"/>
      <c r="BV22" s="146"/>
      <c r="BW22" s="306">
        <v>8000000</v>
      </c>
      <c r="BX22" s="146"/>
      <c r="BY22" s="146"/>
      <c r="BZ22" s="146"/>
      <c r="CA22" s="146"/>
      <c r="CB22" s="146"/>
      <c r="CC22" s="146"/>
      <c r="CD22" s="146"/>
      <c r="CE22" s="146"/>
      <c r="CF22" s="146"/>
      <c r="CG22" s="146"/>
      <c r="CH22" s="146"/>
      <c r="CI22" s="146"/>
      <c r="CJ22" s="146"/>
      <c r="CK22" s="146"/>
      <c r="CL22" s="146"/>
      <c r="CM22" s="146"/>
      <c r="CN22" s="146"/>
      <c r="CO22" s="146"/>
      <c r="CP22" s="146"/>
    </row>
    <row r="23" spans="1:94" s="301" customFormat="1" ht="76.5">
      <c r="A23" s="448"/>
      <c r="B23" s="449"/>
      <c r="C23" s="443"/>
      <c r="D23" s="450"/>
      <c r="E23" s="451"/>
      <c r="F23" s="146"/>
      <c r="G23" s="146"/>
      <c r="H23" s="146"/>
      <c r="I23" s="146"/>
      <c r="J23" s="444"/>
      <c r="K23" s="442"/>
      <c r="L23" s="442"/>
      <c r="M23" s="442"/>
      <c r="N23" s="446"/>
      <c r="O23" s="442"/>
      <c r="P23" s="442"/>
      <c r="Q23" s="442"/>
      <c r="V23" s="443"/>
      <c r="W23" s="303" t="s">
        <v>1177</v>
      </c>
      <c r="X23" s="304" t="s">
        <v>1178</v>
      </c>
      <c r="Y23" s="146"/>
      <c r="Z23" s="305">
        <v>0</v>
      </c>
      <c r="AA23" s="306">
        <v>10</v>
      </c>
      <c r="AB23" s="146"/>
      <c r="AC23" s="146"/>
      <c r="AD23" s="146"/>
      <c r="AE23" s="146"/>
      <c r="AF23" s="146"/>
      <c r="AG23" s="146"/>
      <c r="AH23" s="306">
        <v>3</v>
      </c>
      <c r="AI23" s="146"/>
      <c r="AJ23" s="308">
        <v>12.5</v>
      </c>
      <c r="AK23" s="146"/>
      <c r="AL23" s="146"/>
      <c r="AM23" s="308">
        <v>12.5</v>
      </c>
      <c r="AN23" s="306">
        <v>3</v>
      </c>
      <c r="AO23" s="146"/>
      <c r="AP23" s="146"/>
      <c r="AQ23" s="146"/>
      <c r="AR23" s="146"/>
      <c r="AS23" s="146"/>
      <c r="AT23" s="146"/>
      <c r="AU23" s="146"/>
      <c r="AV23" s="146"/>
      <c r="AW23" s="146"/>
      <c r="AX23" s="146"/>
      <c r="AY23" s="146"/>
      <c r="AZ23" s="146"/>
      <c r="BA23" s="302" t="s">
        <v>1179</v>
      </c>
      <c r="BB23" s="146" t="s">
        <v>1142</v>
      </c>
      <c r="BC23" s="146"/>
      <c r="BD23" s="146"/>
      <c r="BE23" s="146">
        <v>10</v>
      </c>
      <c r="BF23" s="146"/>
      <c r="BG23" s="146"/>
      <c r="BH23" s="146"/>
      <c r="BI23" s="146"/>
      <c r="BJ23" s="314">
        <v>12000000</v>
      </c>
      <c r="BK23" s="146"/>
      <c r="BL23" s="146"/>
      <c r="BM23" s="146"/>
      <c r="BN23" s="146"/>
      <c r="BO23" s="146"/>
      <c r="BP23" s="146"/>
      <c r="BQ23" s="146"/>
      <c r="BR23" s="314">
        <v>30000000</v>
      </c>
      <c r="BS23" s="146"/>
      <c r="BT23" s="146"/>
      <c r="BU23" s="146"/>
      <c r="BV23" s="146"/>
      <c r="BW23" s="306">
        <v>3200000</v>
      </c>
      <c r="BX23" s="146"/>
      <c r="BY23" s="146"/>
      <c r="BZ23" s="146"/>
      <c r="CA23" s="146">
        <v>36000000</v>
      </c>
      <c r="CB23" s="146"/>
      <c r="CC23" s="146"/>
      <c r="CD23" s="146"/>
      <c r="CE23" s="146"/>
      <c r="CF23" s="146"/>
      <c r="CG23" s="146"/>
      <c r="CH23" s="146"/>
      <c r="CI23" s="146"/>
      <c r="CJ23" s="146"/>
      <c r="CK23" s="146"/>
      <c r="CL23" s="146"/>
      <c r="CM23" s="315">
        <v>50000000</v>
      </c>
      <c r="CN23" s="146"/>
      <c r="CO23" s="146"/>
      <c r="CP23" s="146"/>
    </row>
    <row r="24" spans="1:94" s="301" customFormat="1" ht="51">
      <c r="A24" s="448"/>
      <c r="B24" s="449"/>
      <c r="C24" s="443"/>
      <c r="D24" s="450"/>
      <c r="E24" s="451"/>
      <c r="F24" s="146"/>
      <c r="G24" s="146"/>
      <c r="H24" s="146"/>
      <c r="I24" s="146"/>
      <c r="J24" s="444"/>
      <c r="K24" s="442"/>
      <c r="L24" s="442"/>
      <c r="M24" s="442"/>
      <c r="N24" s="446"/>
      <c r="O24" s="442"/>
      <c r="P24" s="442"/>
      <c r="Q24" s="442"/>
      <c r="V24" s="443" t="s">
        <v>1180</v>
      </c>
      <c r="W24" s="303" t="s">
        <v>1181</v>
      </c>
      <c r="X24" s="304" t="s">
        <v>1182</v>
      </c>
      <c r="Y24" s="146"/>
      <c r="Z24" s="305">
        <v>0</v>
      </c>
      <c r="AA24" s="306">
        <v>10</v>
      </c>
      <c r="AB24" s="146"/>
      <c r="AC24" s="146"/>
      <c r="AD24" s="146"/>
      <c r="AE24" s="146"/>
      <c r="AF24" s="146"/>
      <c r="AG24" s="146"/>
      <c r="AH24" s="306">
        <v>3</v>
      </c>
      <c r="AI24" s="146"/>
      <c r="AJ24" s="308">
        <v>0</v>
      </c>
      <c r="AK24" s="146"/>
      <c r="AL24" s="146"/>
      <c r="AM24" s="308">
        <v>0</v>
      </c>
      <c r="AN24" s="306">
        <v>3</v>
      </c>
      <c r="AO24" s="146"/>
      <c r="AP24" s="146"/>
      <c r="AQ24" s="146"/>
      <c r="AR24" s="146"/>
      <c r="AS24" s="146"/>
      <c r="AT24" s="146"/>
      <c r="AU24" s="146"/>
      <c r="AV24" s="146"/>
      <c r="AW24" s="146"/>
      <c r="AX24" s="146"/>
      <c r="AY24" s="146"/>
      <c r="AZ24" s="146"/>
      <c r="BA24" s="302"/>
      <c r="BB24" s="146"/>
      <c r="BC24" s="146"/>
      <c r="BD24" s="146"/>
      <c r="BE24" s="146"/>
      <c r="BF24" s="146"/>
      <c r="BG24" s="146"/>
      <c r="BH24" s="146"/>
      <c r="BI24" s="146"/>
      <c r="BJ24" s="146"/>
      <c r="BK24" s="146"/>
      <c r="BL24" s="146"/>
      <c r="BM24" s="146"/>
      <c r="BN24" s="146"/>
      <c r="BO24" s="146"/>
      <c r="BP24" s="146"/>
      <c r="BQ24" s="146"/>
      <c r="BR24" s="146"/>
      <c r="BS24" s="146"/>
      <c r="BT24" s="146"/>
      <c r="BU24" s="146"/>
      <c r="BV24" s="146"/>
      <c r="BW24" s="306">
        <v>4200000</v>
      </c>
      <c r="BX24" s="146"/>
      <c r="BY24" s="146"/>
      <c r="BZ24" s="146"/>
      <c r="CA24" s="146"/>
      <c r="CB24" s="146"/>
      <c r="CC24" s="146"/>
      <c r="CD24" s="146"/>
      <c r="CE24" s="146"/>
      <c r="CF24" s="146"/>
      <c r="CG24" s="146"/>
      <c r="CH24" s="146"/>
      <c r="CI24" s="146"/>
      <c r="CJ24" s="146"/>
      <c r="CK24" s="146"/>
      <c r="CL24" s="146"/>
      <c r="CM24" s="146"/>
      <c r="CN24" s="146"/>
      <c r="CO24" s="146"/>
      <c r="CP24" s="146"/>
    </row>
    <row r="25" spans="1:94" s="301" customFormat="1" ht="63.75">
      <c r="A25" s="448"/>
      <c r="B25" s="449"/>
      <c r="C25" s="443"/>
      <c r="D25" s="450"/>
      <c r="E25" s="451"/>
      <c r="F25" s="146"/>
      <c r="G25" s="146"/>
      <c r="H25" s="146"/>
      <c r="I25" s="146"/>
      <c r="J25" s="444"/>
      <c r="K25" s="442"/>
      <c r="L25" s="442"/>
      <c r="M25" s="442"/>
      <c r="N25" s="447"/>
      <c r="O25" s="442"/>
      <c r="P25" s="442"/>
      <c r="Q25" s="442"/>
      <c r="V25" s="443"/>
      <c r="W25" s="303" t="s">
        <v>1183</v>
      </c>
      <c r="X25" s="304" t="s">
        <v>1184</v>
      </c>
      <c r="Y25" s="146"/>
      <c r="Z25" s="305">
        <v>0</v>
      </c>
      <c r="AA25" s="306">
        <v>1</v>
      </c>
      <c r="AB25" s="146"/>
      <c r="AC25" s="146"/>
      <c r="AD25" s="146"/>
      <c r="AE25" s="146"/>
      <c r="AF25" s="146"/>
      <c r="AG25" s="146"/>
      <c r="AH25" s="306">
        <v>1</v>
      </c>
      <c r="AI25" s="146"/>
      <c r="AJ25" s="308">
        <v>5</v>
      </c>
      <c r="AK25" s="146"/>
      <c r="AL25" s="146"/>
      <c r="AM25" s="308">
        <v>5</v>
      </c>
      <c r="AN25" s="306">
        <v>1</v>
      </c>
      <c r="AO25" s="146"/>
      <c r="AP25" s="146"/>
      <c r="AQ25" s="146"/>
      <c r="AR25" s="146"/>
      <c r="AS25" s="146"/>
      <c r="AT25" s="146"/>
      <c r="AU25" s="146"/>
      <c r="AV25" s="146"/>
      <c r="AW25" s="146"/>
      <c r="AX25" s="146"/>
      <c r="AY25" s="146"/>
      <c r="AZ25" s="146"/>
      <c r="BA25" s="302" t="s">
        <v>1185</v>
      </c>
      <c r="BB25" s="146" t="s">
        <v>1142</v>
      </c>
      <c r="BC25" s="146"/>
      <c r="BD25" s="146"/>
      <c r="BE25" s="146">
        <v>10</v>
      </c>
      <c r="BF25" s="146"/>
      <c r="BG25" s="146"/>
      <c r="BH25" s="146"/>
      <c r="BI25" s="146"/>
      <c r="BJ25" s="314">
        <v>90950309</v>
      </c>
      <c r="BK25" s="146"/>
      <c r="BL25" s="146"/>
      <c r="BM25" s="146"/>
      <c r="BN25" s="146"/>
      <c r="BO25" s="146"/>
      <c r="BP25" s="146"/>
      <c r="BQ25" s="146"/>
      <c r="BR25" s="146"/>
      <c r="BS25" s="146"/>
      <c r="BT25" s="146"/>
      <c r="BU25" s="146"/>
      <c r="BV25" s="146"/>
      <c r="BW25" s="306">
        <v>15000000</v>
      </c>
      <c r="BX25" s="146"/>
      <c r="BY25" s="146"/>
      <c r="BZ25" s="146"/>
      <c r="CA25" s="146"/>
      <c r="CB25" s="146"/>
      <c r="CC25" s="146"/>
      <c r="CD25" s="146"/>
      <c r="CE25" s="146"/>
      <c r="CF25" s="146"/>
      <c r="CG25" s="146"/>
      <c r="CH25" s="146"/>
      <c r="CI25" s="146"/>
      <c r="CJ25" s="146"/>
      <c r="CK25" s="146"/>
      <c r="CL25" s="146"/>
      <c r="CM25" s="315">
        <v>50000000</v>
      </c>
      <c r="CN25" s="146"/>
      <c r="CO25" s="146"/>
      <c r="CP25" s="146"/>
    </row>
    <row r="26" spans="1:94" s="321" customFormat="1" ht="38.25">
      <c r="A26" s="318" t="s">
        <v>1186</v>
      </c>
      <c r="B26" s="319" t="s">
        <v>1187</v>
      </c>
      <c r="C26" s="146"/>
      <c r="D26" s="320">
        <v>62</v>
      </c>
      <c r="E26" s="146">
        <v>20</v>
      </c>
      <c r="F26" s="146"/>
      <c r="G26" s="146"/>
      <c r="H26" s="146"/>
      <c r="I26" s="146"/>
      <c r="J26" s="316">
        <v>5</v>
      </c>
      <c r="K26" s="146"/>
      <c r="L26" s="146"/>
      <c r="M26" s="146">
        <v>5</v>
      </c>
      <c r="N26" s="316">
        <v>5</v>
      </c>
      <c r="O26" s="146"/>
      <c r="P26" s="146"/>
      <c r="Q26" s="145"/>
      <c r="V26" s="302" t="s">
        <v>1188</v>
      </c>
      <c r="W26" s="303" t="s">
        <v>1189</v>
      </c>
      <c r="X26" s="304" t="s">
        <v>1190</v>
      </c>
      <c r="Y26" s="146"/>
      <c r="Z26" s="305">
        <v>0</v>
      </c>
      <c r="AA26" s="306">
        <v>1</v>
      </c>
      <c r="AB26" s="146"/>
      <c r="AC26" s="146"/>
      <c r="AD26" s="146"/>
      <c r="AE26" s="146"/>
      <c r="AF26" s="146"/>
      <c r="AG26" s="146"/>
      <c r="AH26" s="306">
        <v>0.25</v>
      </c>
      <c r="AI26" s="146"/>
      <c r="AJ26" s="308">
        <v>0</v>
      </c>
      <c r="AK26" s="146"/>
      <c r="AL26" s="146"/>
      <c r="AM26" s="308">
        <v>0</v>
      </c>
      <c r="AN26" s="306">
        <v>0.5</v>
      </c>
      <c r="AO26" s="146"/>
      <c r="AP26" s="146"/>
      <c r="AQ26" s="146"/>
      <c r="AR26" s="146"/>
      <c r="AS26" s="146"/>
      <c r="AT26" s="146"/>
      <c r="AU26" s="146"/>
      <c r="AV26" s="146"/>
      <c r="AW26" s="146"/>
      <c r="AX26" s="146"/>
      <c r="AY26" s="146"/>
      <c r="AZ26" s="146"/>
      <c r="BA26" s="302"/>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306">
        <v>10200000</v>
      </c>
      <c r="BX26" s="146"/>
      <c r="BY26" s="146"/>
      <c r="BZ26" s="146"/>
      <c r="CA26" s="146"/>
      <c r="CB26" s="146"/>
      <c r="CC26" s="146"/>
      <c r="CD26" s="146"/>
      <c r="CE26" s="146"/>
      <c r="CF26" s="146"/>
      <c r="CG26" s="146"/>
      <c r="CH26" s="146"/>
      <c r="CI26" s="146"/>
      <c r="CJ26" s="146"/>
      <c r="CK26" s="146"/>
      <c r="CL26" s="146"/>
      <c r="CM26" s="146"/>
      <c r="CN26" s="146"/>
      <c r="CO26" s="146"/>
      <c r="CP26" s="146"/>
    </row>
  </sheetData>
  <sheetProtection/>
  <mergeCells count="38">
    <mergeCell ref="B8:W8"/>
    <mergeCell ref="A1:DJ1"/>
    <mergeCell ref="A3:DJ3"/>
    <mergeCell ref="A4:DJ4"/>
    <mergeCell ref="A5:DJ5"/>
    <mergeCell ref="B7:W7"/>
    <mergeCell ref="B9:W9"/>
    <mergeCell ref="B10:W10"/>
    <mergeCell ref="A13:A15"/>
    <mergeCell ref="B13:B15"/>
    <mergeCell ref="C13:C15"/>
    <mergeCell ref="D13:D15"/>
    <mergeCell ref="E13:E15"/>
    <mergeCell ref="J13:J15"/>
    <mergeCell ref="K13:K15"/>
    <mergeCell ref="L13:L15"/>
    <mergeCell ref="Q13:Q15"/>
    <mergeCell ref="A16:A25"/>
    <mergeCell ref="B16:B25"/>
    <mergeCell ref="C16:C25"/>
    <mergeCell ref="D16:D25"/>
    <mergeCell ref="E16:E25"/>
    <mergeCell ref="Q16:Q25"/>
    <mergeCell ref="V18:V20"/>
    <mergeCell ref="V22:V23"/>
    <mergeCell ref="V24:V25"/>
    <mergeCell ref="A2:CP2"/>
    <mergeCell ref="J16:J25"/>
    <mergeCell ref="K16:K25"/>
    <mergeCell ref="L16:L25"/>
    <mergeCell ref="M16:M25"/>
    <mergeCell ref="N16:N25"/>
    <mergeCell ref="O16:O25"/>
    <mergeCell ref="M13:M15"/>
    <mergeCell ref="N13:N15"/>
    <mergeCell ref="O13:O15"/>
    <mergeCell ref="P13:P15"/>
    <mergeCell ref="P16:P25"/>
  </mergeCells>
  <dataValidations count="2">
    <dataValidation type="list" showInputMessage="1" showErrorMessage="1" sqref="DH13:DI13">
      <formula1>$A$177:$A$187</formula1>
    </dataValidation>
    <dataValidation type="list" showInputMessage="1" showErrorMessage="1" sqref="AZ11">
      <formula1>$AZ$6:$AZ$8</formula1>
    </dataValidation>
  </dataValidation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L51"/>
  <sheetViews>
    <sheetView zoomScale="70" zoomScaleNormal="70" zoomScalePageLayoutView="0" workbookViewId="0" topLeftCell="A1">
      <selection activeCell="B10" sqref="B10:W10"/>
    </sheetView>
  </sheetViews>
  <sheetFormatPr defaultColWidth="11.421875" defaultRowHeight="15" outlineLevelCol="2"/>
  <cols>
    <col min="1" max="2" width="33.00390625" style="1" customWidth="1"/>
    <col min="3" max="3" width="4.28125" style="1" customWidth="1"/>
    <col min="4" max="5" width="36.7109375" style="1" customWidth="1"/>
    <col min="6" max="6" width="5.421875" style="1" customWidth="1"/>
    <col min="7" max="8" width="5.421875" style="1" customWidth="1" outlineLevel="1"/>
    <col min="9" max="10" width="5.421875" style="1" customWidth="1"/>
    <col min="11" max="12" width="5.421875" style="1" customWidth="1" outlineLevel="1"/>
    <col min="13" max="14" width="5.421875" style="1" customWidth="1"/>
    <col min="15" max="16" width="5.421875" style="1" customWidth="1" outlineLevel="1"/>
    <col min="17" max="17" width="5.421875" style="1" customWidth="1"/>
    <col min="18" max="18" width="5.57421875" style="1" customWidth="1"/>
    <col min="19" max="20" width="5.421875" style="1" customWidth="1" outlineLevel="1"/>
    <col min="21" max="21" width="5.421875" style="1" customWidth="1"/>
    <col min="22" max="23" width="37.140625" style="1" customWidth="1"/>
    <col min="24" max="24" width="37.140625" style="1" customWidth="1" outlineLevel="1"/>
    <col min="25" max="25" width="5.421875" style="1" customWidth="1" outlineLevel="1"/>
    <col min="26" max="26" width="24.140625" style="1" customWidth="1" outlineLevel="1"/>
    <col min="27" max="27" width="9.140625" style="1" customWidth="1" outlineLevel="1"/>
    <col min="28" max="28" width="7.7109375" style="1" customWidth="1" outlineLevel="1"/>
    <col min="29" max="32" width="5.421875" style="1" hidden="1" customWidth="1" outlineLevel="2"/>
    <col min="33" max="33" width="8.7109375" style="1" bestFit="1" customWidth="1" outlineLevel="1" collapsed="1"/>
    <col min="34" max="34" width="7.7109375" style="1" customWidth="1" outlineLevel="1"/>
    <col min="35" max="38" width="5.421875" style="1" customWidth="1" outlineLevel="2"/>
    <col min="39" max="39" width="8.28125" style="1" customWidth="1" outlineLevel="1"/>
    <col min="40" max="40" width="9.140625" style="1" customWidth="1" outlineLevel="1"/>
    <col min="41" max="44" width="5.421875" style="1" hidden="1" customWidth="1" outlineLevel="2"/>
    <col min="45" max="45" width="5.421875" style="1" customWidth="1" outlineLevel="1" collapsed="1"/>
    <col min="46" max="46" width="5.421875" style="1" customWidth="1" outlineLevel="1"/>
    <col min="47" max="50" width="5.421875" style="1" hidden="1" customWidth="1" outlineLevel="2"/>
    <col min="51" max="51" width="5.421875" style="1" customWidth="1" outlineLevel="1" collapsed="1"/>
    <col min="52" max="52" width="11.00390625" style="1" customWidth="1"/>
    <col min="53" max="53" width="22.421875" style="1" hidden="1" customWidth="1"/>
    <col min="54" max="54" width="9.421875" style="1" hidden="1" customWidth="1"/>
    <col min="55" max="55" width="8.00390625" style="1" hidden="1" customWidth="1"/>
    <col min="56" max="59" width="8.00390625" style="1" hidden="1" customWidth="1" outlineLevel="1"/>
    <col min="60" max="60" width="8.00390625" style="1" hidden="1" customWidth="1"/>
    <col min="61" max="62" width="13.8515625" style="1" customWidth="1" outlineLevel="2"/>
    <col min="63" max="63" width="18.7109375" style="1" customWidth="1" outlineLevel="2"/>
    <col min="64" max="64" width="17.57421875" style="1" customWidth="1" outlineLevel="2"/>
    <col min="65" max="65" width="16.421875" style="1" customWidth="1" outlineLevel="2"/>
    <col min="66" max="66" width="18.7109375" style="1" customWidth="1" outlineLevel="2"/>
    <col min="67" max="74" width="13.8515625" style="1" customWidth="1" outlineLevel="2"/>
    <col min="75" max="75" width="18.140625" style="1" customWidth="1" outlineLevel="2"/>
    <col min="76" max="76" width="20.57421875" style="1" customWidth="1" outlineLevel="2"/>
    <col min="77" max="77" width="17.8515625" style="1" customWidth="1" outlineLevel="1"/>
    <col min="78" max="78" width="19.57421875" style="1" customWidth="1" outlineLevel="1"/>
    <col min="79" max="79" width="15.7109375" style="1" customWidth="1" outlineLevel="2"/>
    <col min="80" max="80" width="12.28125" style="1" customWidth="1" outlineLevel="2"/>
    <col min="81" max="81" width="16.7109375" style="1" customWidth="1" outlineLevel="2"/>
    <col min="82" max="90" width="12.28125" style="1" customWidth="1" outlineLevel="2"/>
    <col min="91" max="91" width="15.28125" style="1" customWidth="1" outlineLevel="2"/>
    <col min="92" max="92" width="12.28125" style="1" customWidth="1" outlineLevel="2"/>
    <col min="93" max="93" width="19.00390625" style="1" customWidth="1" outlineLevel="1"/>
    <col min="94" max="94" width="10.00390625" style="1" customWidth="1" outlineLevel="1"/>
    <col min="95" max="95" width="5.140625" style="1" hidden="1" customWidth="1" outlineLevel="2"/>
    <col min="96" max="96" width="7.28125" style="1" hidden="1" customWidth="1" outlineLevel="2"/>
    <col min="97" max="97" width="5.421875" style="1" hidden="1" customWidth="1" outlineLevel="2"/>
    <col min="98" max="98" width="7.7109375" style="1" hidden="1" customWidth="1" outlineLevel="2"/>
    <col min="99" max="99" width="5.421875" style="1" hidden="1" customWidth="1" outlineLevel="2"/>
    <col min="100" max="100" width="7.7109375" style="1" hidden="1" customWidth="1" outlineLevel="2"/>
    <col min="101" max="101" width="5.421875" style="1" hidden="1" customWidth="1" outlineLevel="2"/>
    <col min="102" max="102" width="7.28125" style="1" hidden="1" customWidth="1" outlineLevel="2"/>
    <col min="103" max="103" width="3.140625" style="1" hidden="1" customWidth="1" outlineLevel="2"/>
    <col min="104" max="104" width="5.421875" style="1" hidden="1" customWidth="1" outlineLevel="2"/>
    <col min="105" max="105" width="5.140625" style="1" hidden="1" customWidth="1" outlineLevel="2"/>
    <col min="106" max="106" width="7.28125" style="1" hidden="1" customWidth="1" outlineLevel="2"/>
    <col min="107" max="107" width="5.421875" style="1" hidden="1" customWidth="1" outlineLevel="2"/>
    <col min="108" max="108" width="7.7109375" style="1" hidden="1" customWidth="1" outlineLevel="2"/>
    <col min="109" max="109" width="12.28125" style="1" customWidth="1" outlineLevel="1" collapsed="1"/>
    <col min="110" max="110" width="10.00390625" style="1" customWidth="1" outlineLevel="1"/>
    <col min="111" max="111" width="5.8515625" style="1" bestFit="1" customWidth="1"/>
    <col min="112" max="112" width="7.28125" style="1" customWidth="1"/>
    <col min="113" max="113" width="5.421875" style="1" customWidth="1"/>
    <col min="114" max="114" width="5.421875" style="1" bestFit="1" customWidth="1"/>
    <col min="115" max="16384" width="11.421875" style="1" customWidth="1"/>
  </cols>
  <sheetData>
    <row r="1" spans="1:114" ht="12">
      <c r="A1" s="386" t="s">
        <v>1226</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c r="AW1" s="386"/>
      <c r="AX1" s="386"/>
      <c r="AY1" s="386"/>
      <c r="AZ1" s="386"/>
      <c r="BA1" s="386"/>
      <c r="BB1" s="386"/>
      <c r="BC1" s="386"/>
      <c r="BD1" s="386"/>
      <c r="BE1" s="386"/>
      <c r="BF1" s="386"/>
      <c r="BG1" s="386"/>
      <c r="BH1" s="386"/>
      <c r="BI1" s="386"/>
      <c r="BJ1" s="386"/>
      <c r="BK1" s="386"/>
      <c r="BL1" s="386"/>
      <c r="BM1" s="386"/>
      <c r="BN1" s="386"/>
      <c r="BO1" s="386"/>
      <c r="BP1" s="386"/>
      <c r="BQ1" s="386"/>
      <c r="BR1" s="386"/>
      <c r="BS1" s="386"/>
      <c r="BT1" s="386"/>
      <c r="BU1" s="386"/>
      <c r="BV1" s="386"/>
      <c r="BW1" s="386"/>
      <c r="BX1" s="386"/>
      <c r="BY1" s="386"/>
      <c r="BZ1" s="386"/>
      <c r="CA1" s="386"/>
      <c r="CB1" s="386"/>
      <c r="CC1" s="386"/>
      <c r="CD1" s="386"/>
      <c r="CE1" s="386"/>
      <c r="CF1" s="386"/>
      <c r="CG1" s="386"/>
      <c r="CH1" s="386"/>
      <c r="CI1" s="386"/>
      <c r="CJ1" s="386"/>
      <c r="CK1" s="386"/>
      <c r="CL1" s="386"/>
      <c r="CM1" s="386"/>
      <c r="CN1" s="386"/>
      <c r="CO1" s="386"/>
      <c r="CP1" s="386"/>
      <c r="CQ1" s="386"/>
      <c r="CR1" s="386"/>
      <c r="CS1" s="386"/>
      <c r="CT1" s="386"/>
      <c r="CU1" s="386"/>
      <c r="CV1" s="386"/>
      <c r="CW1" s="386"/>
      <c r="CX1" s="386"/>
      <c r="CY1" s="386"/>
      <c r="CZ1" s="386"/>
      <c r="DA1" s="386"/>
      <c r="DB1" s="386"/>
      <c r="DC1" s="386"/>
      <c r="DD1" s="386"/>
      <c r="DE1" s="386"/>
      <c r="DF1" s="386"/>
      <c r="DG1" s="386"/>
      <c r="DH1" s="386"/>
      <c r="DI1" s="386"/>
      <c r="DJ1" s="386"/>
    </row>
    <row r="2" spans="1:114" ht="12">
      <c r="A2" s="386" t="s">
        <v>1227</v>
      </c>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386"/>
      <c r="AN2" s="386"/>
      <c r="AO2" s="386"/>
      <c r="AP2" s="386"/>
      <c r="AQ2" s="386"/>
      <c r="AR2" s="386"/>
      <c r="AS2" s="386"/>
      <c r="AT2" s="386"/>
      <c r="AU2" s="386"/>
      <c r="AV2" s="386"/>
      <c r="AW2" s="386"/>
      <c r="AX2" s="386"/>
      <c r="AY2" s="386"/>
      <c r="AZ2" s="386"/>
      <c r="BA2" s="386"/>
      <c r="BB2" s="386"/>
      <c r="BC2" s="386"/>
      <c r="BD2" s="386"/>
      <c r="BE2" s="386"/>
      <c r="BF2" s="386"/>
      <c r="BG2" s="386"/>
      <c r="BH2" s="386"/>
      <c r="BI2" s="386"/>
      <c r="BJ2" s="386"/>
      <c r="BK2" s="386"/>
      <c r="BL2" s="386"/>
      <c r="BM2" s="386"/>
      <c r="BN2" s="386"/>
      <c r="BO2" s="386"/>
      <c r="BP2" s="386"/>
      <c r="BQ2" s="386"/>
      <c r="BR2" s="386"/>
      <c r="BS2" s="386"/>
      <c r="BT2" s="386"/>
      <c r="BU2" s="386"/>
      <c r="BV2" s="386"/>
      <c r="BW2" s="386"/>
      <c r="BX2" s="386"/>
      <c r="BY2" s="386"/>
      <c r="BZ2" s="386"/>
      <c r="CA2" s="386"/>
      <c r="CB2" s="386"/>
      <c r="CC2" s="386"/>
      <c r="CD2" s="386"/>
      <c r="CE2" s="386"/>
      <c r="CF2" s="386"/>
      <c r="CG2" s="386"/>
      <c r="CH2" s="386"/>
      <c r="CI2" s="386"/>
      <c r="CJ2" s="386"/>
      <c r="CK2" s="386"/>
      <c r="CL2" s="386"/>
      <c r="CM2" s="386"/>
      <c r="CN2" s="386"/>
      <c r="CO2" s="386"/>
      <c r="CP2" s="386"/>
      <c r="CQ2" s="386"/>
      <c r="CR2" s="386"/>
      <c r="CS2" s="386"/>
      <c r="CT2" s="386"/>
      <c r="CU2" s="386"/>
      <c r="CV2" s="386"/>
      <c r="CW2" s="386"/>
      <c r="CX2" s="386"/>
      <c r="CY2" s="386"/>
      <c r="CZ2" s="386"/>
      <c r="DA2" s="386"/>
      <c r="DB2" s="386"/>
      <c r="DC2" s="386"/>
      <c r="DD2" s="386"/>
      <c r="DE2" s="386"/>
      <c r="DF2" s="386"/>
      <c r="DG2" s="386"/>
      <c r="DH2" s="386"/>
      <c r="DI2" s="386"/>
      <c r="DJ2" s="386"/>
    </row>
    <row r="3" spans="1:114" ht="12">
      <c r="A3" s="386" t="s">
        <v>1249</v>
      </c>
      <c r="B3" s="386"/>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86"/>
      <c r="AH3" s="386"/>
      <c r="AI3" s="386"/>
      <c r="AJ3" s="386"/>
      <c r="AK3" s="386"/>
      <c r="AL3" s="386"/>
      <c r="AM3" s="386"/>
      <c r="AN3" s="386"/>
      <c r="AO3" s="386"/>
      <c r="AP3" s="386"/>
      <c r="AQ3" s="386"/>
      <c r="AR3" s="386"/>
      <c r="AS3" s="386"/>
      <c r="AT3" s="386"/>
      <c r="AU3" s="386"/>
      <c r="AV3" s="386"/>
      <c r="AW3" s="386"/>
      <c r="AX3" s="386"/>
      <c r="AY3" s="386"/>
      <c r="AZ3" s="386"/>
      <c r="BA3" s="386"/>
      <c r="BB3" s="386"/>
      <c r="BC3" s="386"/>
      <c r="BD3" s="386"/>
      <c r="BE3" s="386"/>
      <c r="BF3" s="386"/>
      <c r="BG3" s="386"/>
      <c r="BH3" s="386"/>
      <c r="BI3" s="386"/>
      <c r="BJ3" s="386"/>
      <c r="BK3" s="386"/>
      <c r="BL3" s="386"/>
      <c r="BM3" s="386"/>
      <c r="BN3" s="386"/>
      <c r="BO3" s="386"/>
      <c r="BP3" s="386"/>
      <c r="BQ3" s="386"/>
      <c r="BR3" s="386"/>
      <c r="BS3" s="386"/>
      <c r="BT3" s="386"/>
      <c r="BU3" s="386"/>
      <c r="BV3" s="386"/>
      <c r="BW3" s="386"/>
      <c r="BX3" s="386"/>
      <c r="BY3" s="386"/>
      <c r="BZ3" s="386"/>
      <c r="CA3" s="386"/>
      <c r="CB3" s="386"/>
      <c r="CC3" s="386"/>
      <c r="CD3" s="386"/>
      <c r="CE3" s="386"/>
      <c r="CF3" s="386"/>
      <c r="CG3" s="386"/>
      <c r="CH3" s="386"/>
      <c r="CI3" s="386"/>
      <c r="CJ3" s="386"/>
      <c r="CK3" s="386"/>
      <c r="CL3" s="386"/>
      <c r="CM3" s="386"/>
      <c r="CN3" s="386"/>
      <c r="CO3" s="386"/>
      <c r="CP3" s="386"/>
      <c r="CQ3" s="386"/>
      <c r="CR3" s="386"/>
      <c r="CS3" s="386"/>
      <c r="CT3" s="386"/>
      <c r="CU3" s="386"/>
      <c r="CV3" s="386"/>
      <c r="CW3" s="386"/>
      <c r="CX3" s="386"/>
      <c r="CY3" s="386"/>
      <c r="CZ3" s="386"/>
      <c r="DA3" s="386"/>
      <c r="DB3" s="386"/>
      <c r="DC3" s="386"/>
      <c r="DD3" s="386"/>
      <c r="DE3" s="386"/>
      <c r="DF3" s="386"/>
      <c r="DG3" s="386"/>
      <c r="DH3" s="386"/>
      <c r="DI3" s="386"/>
      <c r="DJ3" s="386"/>
    </row>
    <row r="4" spans="1:114" ht="12">
      <c r="A4" s="386" t="s">
        <v>1</v>
      </c>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386"/>
      <c r="AX4" s="386"/>
      <c r="AY4" s="386"/>
      <c r="AZ4" s="386"/>
      <c r="BA4" s="386"/>
      <c r="BB4" s="386"/>
      <c r="BC4" s="386"/>
      <c r="BD4" s="386"/>
      <c r="BE4" s="386"/>
      <c r="BF4" s="386"/>
      <c r="BG4" s="386"/>
      <c r="BH4" s="386"/>
      <c r="BI4" s="386"/>
      <c r="BJ4" s="386"/>
      <c r="BK4" s="386"/>
      <c r="BL4" s="386"/>
      <c r="BM4" s="386"/>
      <c r="BN4" s="386"/>
      <c r="BO4" s="386"/>
      <c r="BP4" s="386"/>
      <c r="BQ4" s="386"/>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row>
    <row r="5" spans="1:114" ht="12.75" customHeight="1">
      <c r="A5" s="386" t="s">
        <v>1263</v>
      </c>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c r="BJ5" s="386"/>
      <c r="BK5" s="386"/>
      <c r="BL5" s="386"/>
      <c r="BM5" s="386"/>
      <c r="BN5" s="386"/>
      <c r="BO5" s="386"/>
      <c r="BP5" s="386"/>
      <c r="BQ5" s="386"/>
      <c r="BR5" s="386"/>
      <c r="BS5" s="386"/>
      <c r="BT5" s="386"/>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86"/>
      <c r="DF5" s="386"/>
      <c r="DG5" s="386"/>
      <c r="DH5" s="386"/>
      <c r="DI5" s="386"/>
      <c r="DJ5" s="386"/>
    </row>
    <row r="6" spans="1:114" ht="12.7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3">
        <v>2013</v>
      </c>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row>
    <row r="7" spans="1:114" ht="12" customHeight="1">
      <c r="A7" s="4" t="s">
        <v>2</v>
      </c>
      <c r="B7" s="387" t="s">
        <v>1229</v>
      </c>
      <c r="C7" s="388"/>
      <c r="D7" s="388"/>
      <c r="E7" s="388"/>
      <c r="F7" s="388"/>
      <c r="G7" s="388"/>
      <c r="H7" s="388"/>
      <c r="I7" s="388"/>
      <c r="J7" s="388"/>
      <c r="K7" s="388"/>
      <c r="L7" s="388"/>
      <c r="M7" s="388"/>
      <c r="N7" s="388"/>
      <c r="O7" s="388"/>
      <c r="P7" s="388"/>
      <c r="Q7" s="388"/>
      <c r="R7" s="388"/>
      <c r="S7" s="388"/>
      <c r="T7" s="388"/>
      <c r="U7" s="388"/>
      <c r="V7" s="388"/>
      <c r="W7" s="389"/>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v>2014</v>
      </c>
      <c r="BA7" s="4"/>
      <c r="BB7" s="4"/>
      <c r="BC7" s="4"/>
      <c r="BD7" s="4"/>
      <c r="BE7" s="4"/>
      <c r="BF7" s="4"/>
      <c r="BG7" s="4"/>
      <c r="BH7" s="4"/>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6"/>
    </row>
    <row r="8" spans="1:114" ht="12" customHeight="1">
      <c r="A8" s="5" t="s">
        <v>3</v>
      </c>
      <c r="B8" s="387" t="s">
        <v>1264</v>
      </c>
      <c r="C8" s="388"/>
      <c r="D8" s="388"/>
      <c r="E8" s="388"/>
      <c r="F8" s="388"/>
      <c r="G8" s="388"/>
      <c r="H8" s="388"/>
      <c r="I8" s="388"/>
      <c r="J8" s="388"/>
      <c r="K8" s="388"/>
      <c r="L8" s="388"/>
      <c r="M8" s="388"/>
      <c r="N8" s="388"/>
      <c r="O8" s="388"/>
      <c r="P8" s="388"/>
      <c r="Q8" s="388"/>
      <c r="R8" s="388"/>
      <c r="S8" s="388"/>
      <c r="T8" s="388"/>
      <c r="U8" s="388"/>
      <c r="V8" s="388"/>
      <c r="W8" s="389"/>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7">
        <v>2015</v>
      </c>
      <c r="BA8" s="4"/>
      <c r="BB8" s="4"/>
      <c r="BC8" s="4"/>
      <c r="BD8" s="4"/>
      <c r="BE8" s="4"/>
      <c r="BF8" s="4"/>
      <c r="BG8" s="4"/>
      <c r="BH8" s="4"/>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6"/>
    </row>
    <row r="9" spans="1:114" ht="12.75" customHeight="1">
      <c r="A9" s="4" t="s">
        <v>4</v>
      </c>
      <c r="B9" s="387" t="s">
        <v>1265</v>
      </c>
      <c r="C9" s="388"/>
      <c r="D9" s="388"/>
      <c r="E9" s="388"/>
      <c r="F9" s="388"/>
      <c r="G9" s="388"/>
      <c r="H9" s="388"/>
      <c r="I9" s="388"/>
      <c r="J9" s="388"/>
      <c r="K9" s="388"/>
      <c r="L9" s="388"/>
      <c r="M9" s="388"/>
      <c r="N9" s="388"/>
      <c r="O9" s="388"/>
      <c r="P9" s="388"/>
      <c r="Q9" s="388"/>
      <c r="R9" s="388"/>
      <c r="S9" s="388"/>
      <c r="T9" s="388"/>
      <c r="U9" s="388"/>
      <c r="V9" s="388"/>
      <c r="W9" s="389"/>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7"/>
      <c r="BB9" s="7"/>
      <c r="BC9" s="4"/>
      <c r="BD9" s="4"/>
      <c r="BE9" s="4"/>
      <c r="BF9" s="4"/>
      <c r="BG9" s="4"/>
      <c r="BH9" s="4"/>
      <c r="BI9" s="4"/>
      <c r="BJ9" s="4"/>
      <c r="BK9" s="4"/>
      <c r="BL9" s="4"/>
      <c r="BM9" s="4"/>
      <c r="BN9" s="4"/>
      <c r="BO9" s="4"/>
      <c r="BP9" s="4"/>
      <c r="BQ9" s="4"/>
      <c r="BR9" s="4"/>
      <c r="BS9" s="4"/>
      <c r="BT9" s="4"/>
      <c r="BU9" s="4"/>
      <c r="BV9" s="4"/>
      <c r="BW9" s="4"/>
      <c r="BX9" s="4"/>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row>
    <row r="10" spans="1:114" ht="12.75" customHeight="1">
      <c r="A10" s="4" t="s">
        <v>5</v>
      </c>
      <c r="B10" s="387" t="s">
        <v>1266</v>
      </c>
      <c r="C10" s="388"/>
      <c r="D10" s="388"/>
      <c r="E10" s="388"/>
      <c r="F10" s="388"/>
      <c r="G10" s="388"/>
      <c r="H10" s="388"/>
      <c r="I10" s="388"/>
      <c r="J10" s="388"/>
      <c r="K10" s="388"/>
      <c r="L10" s="388"/>
      <c r="M10" s="388"/>
      <c r="N10" s="388"/>
      <c r="O10" s="388"/>
      <c r="P10" s="388"/>
      <c r="Q10" s="388"/>
      <c r="R10" s="388"/>
      <c r="S10" s="388"/>
      <c r="T10" s="388"/>
      <c r="U10" s="388"/>
      <c r="V10" s="388"/>
      <c r="W10" s="389"/>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7"/>
      <c r="BB10" s="7"/>
      <c r="BC10" s="4"/>
      <c r="BD10" s="4"/>
      <c r="BE10" s="4"/>
      <c r="BF10" s="4"/>
      <c r="BG10" s="4"/>
      <c r="BH10" s="4"/>
      <c r="BI10" s="4"/>
      <c r="BJ10" s="4"/>
      <c r="BK10" s="4"/>
      <c r="BL10" s="4"/>
      <c r="BM10" s="4"/>
      <c r="BN10" s="4"/>
      <c r="BO10" s="4"/>
      <c r="BP10" s="4"/>
      <c r="BQ10" s="4"/>
      <c r="BR10" s="4"/>
      <c r="BS10" s="4"/>
      <c r="BT10" s="4"/>
      <c r="BU10" s="4"/>
      <c r="BV10" s="4"/>
      <c r="BW10" s="4"/>
      <c r="BX10" s="4"/>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row>
    <row r="11" spans="1:114" ht="23.25" customHeight="1" thickBot="1">
      <c r="A11" s="4"/>
      <c r="B11" s="4"/>
      <c r="C11" s="4"/>
      <c r="D11" s="4"/>
      <c r="E11" s="4"/>
      <c r="F11" s="4"/>
      <c r="G11" s="4"/>
      <c r="H11" s="4"/>
      <c r="I11" s="4"/>
      <c r="J11" s="4"/>
      <c r="K11" s="4"/>
      <c r="L11" s="4"/>
      <c r="M11" s="4"/>
      <c r="N11" s="4"/>
      <c r="O11" s="4"/>
      <c r="P11" s="4"/>
      <c r="Q11" s="4"/>
      <c r="R11" s="4"/>
      <c r="S11" s="4"/>
      <c r="T11" s="4"/>
      <c r="U11" s="4"/>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8">
        <v>2015</v>
      </c>
      <c r="BA11" s="7"/>
      <c r="BB11" s="7"/>
      <c r="BC11" s="4"/>
      <c r="BD11" s="4"/>
      <c r="BE11" s="4"/>
      <c r="BF11" s="4"/>
      <c r="BG11" s="4"/>
      <c r="BH11" s="4"/>
      <c r="BI11" s="9"/>
      <c r="BJ11" s="9"/>
      <c r="BK11" s="9"/>
      <c r="BL11" s="9"/>
      <c r="BM11" s="9"/>
      <c r="BN11" s="9"/>
      <c r="BO11" s="9"/>
      <c r="BP11" s="9"/>
      <c r="BQ11" s="9"/>
      <c r="BR11" s="9"/>
      <c r="BS11" s="9"/>
      <c r="BT11" s="9"/>
      <c r="BU11" s="9"/>
      <c r="BV11" s="9"/>
      <c r="BW11" s="9"/>
      <c r="BX11" s="9"/>
      <c r="BY11" s="10"/>
      <c r="BZ11" s="10"/>
      <c r="CA11" s="11"/>
      <c r="CB11" s="11"/>
      <c r="CC11" s="11"/>
      <c r="CD11" s="11"/>
      <c r="CE11" s="11"/>
      <c r="CF11" s="11"/>
      <c r="CG11" s="11"/>
      <c r="CH11" s="11"/>
      <c r="CI11" s="11"/>
      <c r="CJ11" s="11"/>
      <c r="CK11" s="11"/>
      <c r="CL11" s="11"/>
      <c r="CM11" s="11"/>
      <c r="CN11" s="11"/>
      <c r="CO11" s="11"/>
      <c r="CP11" s="11"/>
      <c r="CQ11" s="3"/>
      <c r="CR11" s="3"/>
      <c r="CS11" s="3"/>
      <c r="CT11" s="3"/>
      <c r="CU11" s="3"/>
      <c r="CV11" s="3"/>
      <c r="CW11" s="3"/>
      <c r="CX11" s="3"/>
      <c r="CY11" s="3"/>
      <c r="CZ11" s="3"/>
      <c r="DA11" s="3"/>
      <c r="DB11" s="3"/>
      <c r="DC11" s="3"/>
      <c r="DD11" s="3"/>
      <c r="DE11" s="3"/>
      <c r="DF11" s="3"/>
      <c r="DG11" s="3"/>
      <c r="DH11" s="3"/>
      <c r="DI11" s="3"/>
      <c r="DJ11" s="3"/>
    </row>
    <row r="12" spans="1:116" ht="147" customHeight="1">
      <c r="A12" s="12" t="s">
        <v>6</v>
      </c>
      <c r="B12" s="13" t="s">
        <v>7</v>
      </c>
      <c r="C12" s="14" t="s">
        <v>8</v>
      </c>
      <c r="D12" s="15" t="s">
        <v>9</v>
      </c>
      <c r="E12" s="16" t="s">
        <v>10</v>
      </c>
      <c r="F12" s="16" t="s">
        <v>11</v>
      </c>
      <c r="G12" s="17" t="s">
        <v>12</v>
      </c>
      <c r="H12" s="17" t="s">
        <v>13</v>
      </c>
      <c r="I12" s="16" t="s">
        <v>14</v>
      </c>
      <c r="J12" s="16" t="s">
        <v>15</v>
      </c>
      <c r="K12" s="17" t="s">
        <v>16</v>
      </c>
      <c r="L12" s="17" t="s">
        <v>17</v>
      </c>
      <c r="M12" s="16" t="s">
        <v>18</v>
      </c>
      <c r="N12" s="16" t="s">
        <v>19</v>
      </c>
      <c r="O12" s="17" t="s">
        <v>20</v>
      </c>
      <c r="P12" s="17" t="s">
        <v>21</v>
      </c>
      <c r="Q12" s="16" t="s">
        <v>22</v>
      </c>
      <c r="R12" s="16" t="s">
        <v>23</v>
      </c>
      <c r="S12" s="17" t="s">
        <v>24</v>
      </c>
      <c r="T12" s="17" t="s">
        <v>25</v>
      </c>
      <c r="U12" s="16" t="s">
        <v>26</v>
      </c>
      <c r="V12" s="18" t="s">
        <v>27</v>
      </c>
      <c r="W12" s="18" t="s">
        <v>28</v>
      </c>
      <c r="X12" s="19" t="s">
        <v>29</v>
      </c>
      <c r="Y12" s="14" t="s">
        <v>30</v>
      </c>
      <c r="Z12" s="15" t="s">
        <v>31</v>
      </c>
      <c r="AA12" s="16" t="s">
        <v>32</v>
      </c>
      <c r="AB12" s="16" t="s">
        <v>33</v>
      </c>
      <c r="AC12" s="17" t="s">
        <v>34</v>
      </c>
      <c r="AD12" s="17" t="s">
        <v>35</v>
      </c>
      <c r="AE12" s="17" t="s">
        <v>36</v>
      </c>
      <c r="AF12" s="17" t="s">
        <v>37</v>
      </c>
      <c r="AG12" s="16" t="s">
        <v>38</v>
      </c>
      <c r="AH12" s="16" t="s">
        <v>39</v>
      </c>
      <c r="AI12" s="17" t="s">
        <v>40</v>
      </c>
      <c r="AJ12" s="17" t="s">
        <v>41</v>
      </c>
      <c r="AK12" s="17" t="s">
        <v>42</v>
      </c>
      <c r="AL12" s="17" t="s">
        <v>43</v>
      </c>
      <c r="AM12" s="16" t="s">
        <v>44</v>
      </c>
      <c r="AN12" s="16" t="s">
        <v>45</v>
      </c>
      <c r="AO12" s="17" t="s">
        <v>46</v>
      </c>
      <c r="AP12" s="17" t="s">
        <v>47</v>
      </c>
      <c r="AQ12" s="17" t="s">
        <v>48</v>
      </c>
      <c r="AR12" s="17" t="s">
        <v>49</v>
      </c>
      <c r="AS12" s="16" t="s">
        <v>50</v>
      </c>
      <c r="AT12" s="16" t="s">
        <v>51</v>
      </c>
      <c r="AU12" s="17" t="s">
        <v>52</v>
      </c>
      <c r="AV12" s="17" t="s">
        <v>53</v>
      </c>
      <c r="AW12" s="17" t="s">
        <v>54</v>
      </c>
      <c r="AX12" s="17" t="s">
        <v>55</v>
      </c>
      <c r="AY12" s="16" t="s">
        <v>56</v>
      </c>
      <c r="AZ12" s="20" t="s">
        <v>57</v>
      </c>
      <c r="BA12" s="19" t="s">
        <v>58</v>
      </c>
      <c r="BB12" s="19" t="s">
        <v>59</v>
      </c>
      <c r="BC12" s="17" t="s">
        <v>60</v>
      </c>
      <c r="BD12" s="17" t="s">
        <v>61</v>
      </c>
      <c r="BE12" s="17" t="s">
        <v>62</v>
      </c>
      <c r="BF12" s="17" t="s">
        <v>63</v>
      </c>
      <c r="BG12" s="17" t="s">
        <v>64</v>
      </c>
      <c r="BH12" s="17" t="s">
        <v>65</v>
      </c>
      <c r="BI12" s="21" t="s">
        <v>66</v>
      </c>
      <c r="BJ12" s="22" t="s">
        <v>67</v>
      </c>
      <c r="BK12" s="21" t="s">
        <v>68</v>
      </c>
      <c r="BL12" s="22" t="s">
        <v>69</v>
      </c>
      <c r="BM12" s="21" t="s">
        <v>70</v>
      </c>
      <c r="BN12" s="22" t="s">
        <v>71</v>
      </c>
      <c r="BO12" s="21" t="s">
        <v>72</v>
      </c>
      <c r="BP12" s="22" t="s">
        <v>73</v>
      </c>
      <c r="BQ12" s="21" t="s">
        <v>74</v>
      </c>
      <c r="BR12" s="22" t="s">
        <v>75</v>
      </c>
      <c r="BS12" s="21" t="s">
        <v>76</v>
      </c>
      <c r="BT12" s="22" t="s">
        <v>77</v>
      </c>
      <c r="BU12" s="21" t="s">
        <v>78</v>
      </c>
      <c r="BV12" s="22" t="s">
        <v>79</v>
      </c>
      <c r="BW12" s="21" t="s">
        <v>80</v>
      </c>
      <c r="BX12" s="22" t="s">
        <v>81</v>
      </c>
      <c r="BY12" s="23" t="s">
        <v>82</v>
      </c>
      <c r="BZ12" s="24" t="s">
        <v>83</v>
      </c>
      <c r="CA12" s="21" t="s">
        <v>84</v>
      </c>
      <c r="CB12" s="22" t="s">
        <v>85</v>
      </c>
      <c r="CC12" s="21" t="s">
        <v>86</v>
      </c>
      <c r="CD12" s="22" t="s">
        <v>87</v>
      </c>
      <c r="CE12" s="21" t="s">
        <v>88</v>
      </c>
      <c r="CF12" s="22" t="s">
        <v>89</v>
      </c>
      <c r="CG12" s="21" t="s">
        <v>90</v>
      </c>
      <c r="CH12" s="22" t="s">
        <v>91</v>
      </c>
      <c r="CI12" s="21" t="s">
        <v>92</v>
      </c>
      <c r="CJ12" s="22" t="s">
        <v>93</v>
      </c>
      <c r="CK12" s="21" t="s">
        <v>94</v>
      </c>
      <c r="CL12" s="22" t="s">
        <v>95</v>
      </c>
      <c r="CM12" s="21" t="s">
        <v>96</v>
      </c>
      <c r="CN12" s="22" t="s">
        <v>97</v>
      </c>
      <c r="CO12" s="23" t="s">
        <v>98</v>
      </c>
      <c r="CP12" s="24" t="s">
        <v>99</v>
      </c>
      <c r="CQ12" s="21" t="s">
        <v>100</v>
      </c>
      <c r="CR12" s="22" t="s">
        <v>101</v>
      </c>
      <c r="CS12" s="21" t="s">
        <v>102</v>
      </c>
      <c r="CT12" s="22" t="s">
        <v>103</v>
      </c>
      <c r="CU12" s="21" t="s">
        <v>104</v>
      </c>
      <c r="CV12" s="22" t="s">
        <v>105</v>
      </c>
      <c r="CW12" s="21" t="s">
        <v>106</v>
      </c>
      <c r="CX12" s="22" t="s">
        <v>107</v>
      </c>
      <c r="CY12" s="21" t="s">
        <v>108</v>
      </c>
      <c r="CZ12" s="22" t="s">
        <v>109</v>
      </c>
      <c r="DA12" s="21" t="s">
        <v>110</v>
      </c>
      <c r="DB12" s="22" t="s">
        <v>111</v>
      </c>
      <c r="DC12" s="21" t="s">
        <v>112</v>
      </c>
      <c r="DD12" s="22" t="s">
        <v>113</v>
      </c>
      <c r="DE12" s="23" t="s">
        <v>114</v>
      </c>
      <c r="DF12" s="24" t="s">
        <v>115</v>
      </c>
      <c r="DG12" s="25" t="s">
        <v>116</v>
      </c>
      <c r="DH12" s="25" t="s">
        <v>117</v>
      </c>
      <c r="DI12" s="25" t="s">
        <v>118</v>
      </c>
      <c r="DJ12" s="26" t="s">
        <v>119</v>
      </c>
      <c r="DK12" s="26" t="s">
        <v>120</v>
      </c>
      <c r="DL12" s="27" t="s">
        <v>121</v>
      </c>
    </row>
    <row r="13" spans="1:116" s="30" customFormat="1" ht="36">
      <c r="A13" s="374" t="s">
        <v>122</v>
      </c>
      <c r="B13" s="374" t="s">
        <v>123</v>
      </c>
      <c r="C13" s="374"/>
      <c r="D13" s="374" t="s">
        <v>124</v>
      </c>
      <c r="E13" s="374" t="s">
        <v>125</v>
      </c>
      <c r="F13" s="374"/>
      <c r="G13" s="374"/>
      <c r="H13" s="374"/>
      <c r="I13" s="374"/>
      <c r="J13" s="374"/>
      <c r="K13" s="374"/>
      <c r="L13" s="374"/>
      <c r="M13" s="374"/>
      <c r="N13" s="374"/>
      <c r="O13" s="374"/>
      <c r="P13" s="374"/>
      <c r="Q13" s="374"/>
      <c r="R13" s="374"/>
      <c r="S13" s="374"/>
      <c r="T13" s="374"/>
      <c r="U13" s="374"/>
      <c r="V13" s="377" t="s">
        <v>126</v>
      </c>
      <c r="W13" s="28" t="s">
        <v>127</v>
      </c>
      <c r="X13" s="28" t="s">
        <v>128</v>
      </c>
      <c r="Y13" s="28"/>
      <c r="Z13" s="28" t="s">
        <v>129</v>
      </c>
      <c r="AA13" s="29">
        <v>85</v>
      </c>
      <c r="AB13" s="28"/>
      <c r="AC13" s="28"/>
      <c r="AD13" s="28"/>
      <c r="AE13" s="28"/>
      <c r="AF13" s="28"/>
      <c r="AG13" s="28"/>
      <c r="AH13" s="29">
        <v>78</v>
      </c>
      <c r="AI13" s="28">
        <v>5</v>
      </c>
      <c r="AJ13" s="28">
        <v>7</v>
      </c>
      <c r="AK13" s="28">
        <v>8</v>
      </c>
      <c r="AL13" s="28">
        <v>5</v>
      </c>
      <c r="AM13" s="29">
        <v>25</v>
      </c>
      <c r="AN13" s="29">
        <v>83</v>
      </c>
      <c r="AO13" s="28"/>
      <c r="AP13" s="28"/>
      <c r="AQ13" s="28"/>
      <c r="AR13" s="28"/>
      <c r="AS13" s="28"/>
      <c r="AT13" s="28"/>
      <c r="AU13" s="28"/>
      <c r="AV13" s="28"/>
      <c r="AW13" s="28"/>
      <c r="AX13" s="28"/>
      <c r="AY13" s="28"/>
      <c r="AZ13" s="28"/>
      <c r="BI13" s="28"/>
      <c r="BJ13" s="28"/>
      <c r="BK13" s="31">
        <v>108100313</v>
      </c>
      <c r="BL13" s="31">
        <v>875797614</v>
      </c>
      <c r="BM13" s="28"/>
      <c r="BN13" s="28"/>
      <c r="BO13" s="28"/>
      <c r="BP13" s="28"/>
      <c r="BQ13" s="28"/>
      <c r="BR13" s="28"/>
      <c r="BS13" s="28"/>
      <c r="BT13" s="28"/>
      <c r="BU13" s="28"/>
      <c r="BV13" s="28"/>
      <c r="BW13" s="31">
        <v>0</v>
      </c>
      <c r="BX13" s="31">
        <v>2715572877.15</v>
      </c>
      <c r="BY13" s="32">
        <f>SUM(BI13,BK13,BM13,BO13,BQ13,BS13,BU13,BW13)</f>
        <v>108100313</v>
      </c>
      <c r="BZ13" s="32">
        <f>SUM(BJ13,BL13,BN13,BP13,BR13,BT13,BV13,BX13)</f>
        <v>3591370491.15</v>
      </c>
      <c r="CA13" s="31">
        <v>0</v>
      </c>
      <c r="CB13" s="28"/>
      <c r="CC13" s="31">
        <v>109710313</v>
      </c>
      <c r="CD13" s="28"/>
      <c r="CE13" s="28"/>
      <c r="CF13" s="28"/>
      <c r="CG13" s="28"/>
      <c r="CH13" s="28"/>
      <c r="CI13" s="28"/>
      <c r="CJ13" s="28"/>
      <c r="CK13" s="28"/>
      <c r="CL13" s="28"/>
      <c r="CM13" s="31">
        <v>0</v>
      </c>
      <c r="CN13" s="28"/>
      <c r="CO13" s="32">
        <f>SUM(CA13,CC13,CE13,CG13,CI13,CK13,CM13)</f>
        <v>109710313</v>
      </c>
      <c r="CP13" s="28"/>
      <c r="DE13" s="28"/>
      <c r="DF13" s="28"/>
      <c r="DG13" s="28"/>
      <c r="DH13" s="28"/>
      <c r="DI13" s="28"/>
      <c r="DJ13" s="28"/>
      <c r="DK13" s="28"/>
      <c r="DL13" s="28"/>
    </row>
    <row r="14" spans="1:116" s="30" customFormat="1" ht="48">
      <c r="A14" s="375"/>
      <c r="B14" s="375"/>
      <c r="C14" s="375"/>
      <c r="D14" s="375"/>
      <c r="E14" s="375"/>
      <c r="F14" s="375"/>
      <c r="G14" s="375"/>
      <c r="H14" s="375"/>
      <c r="I14" s="375"/>
      <c r="J14" s="375"/>
      <c r="K14" s="375"/>
      <c r="L14" s="375"/>
      <c r="M14" s="375"/>
      <c r="N14" s="375"/>
      <c r="O14" s="375"/>
      <c r="P14" s="375"/>
      <c r="Q14" s="375"/>
      <c r="R14" s="375"/>
      <c r="S14" s="375"/>
      <c r="T14" s="375"/>
      <c r="U14" s="375"/>
      <c r="V14" s="382"/>
      <c r="W14" s="28" t="s">
        <v>130</v>
      </c>
      <c r="X14" s="28" t="s">
        <v>131</v>
      </c>
      <c r="Y14" s="28"/>
      <c r="Z14" s="28" t="s">
        <v>129</v>
      </c>
      <c r="AA14" s="29">
        <v>1</v>
      </c>
      <c r="AB14" s="28"/>
      <c r="AC14" s="28"/>
      <c r="AD14" s="28"/>
      <c r="AE14" s="28"/>
      <c r="AF14" s="28"/>
      <c r="AG14" s="28"/>
      <c r="AH14" s="29">
        <v>1</v>
      </c>
      <c r="AI14" s="28">
        <v>5</v>
      </c>
      <c r="AJ14" s="28">
        <v>7</v>
      </c>
      <c r="AK14" s="28">
        <v>8</v>
      </c>
      <c r="AL14" s="28">
        <v>5</v>
      </c>
      <c r="AM14" s="29">
        <v>25</v>
      </c>
      <c r="AN14" s="29">
        <v>0</v>
      </c>
      <c r="AO14" s="28"/>
      <c r="AP14" s="28"/>
      <c r="AQ14" s="28"/>
      <c r="AR14" s="28"/>
      <c r="AS14" s="28"/>
      <c r="AT14" s="28"/>
      <c r="AU14" s="28"/>
      <c r="AV14" s="28"/>
      <c r="AW14" s="28"/>
      <c r="AX14" s="28"/>
      <c r="AY14" s="28"/>
      <c r="AZ14" s="28"/>
      <c r="BI14" s="28"/>
      <c r="BJ14" s="28"/>
      <c r="BK14" s="31">
        <v>10000000</v>
      </c>
      <c r="BL14" s="28"/>
      <c r="BM14" s="28"/>
      <c r="BN14" s="28"/>
      <c r="BO14" s="28"/>
      <c r="BP14" s="28"/>
      <c r="BQ14" s="28"/>
      <c r="BR14" s="28"/>
      <c r="BS14" s="28"/>
      <c r="BT14" s="28"/>
      <c r="BU14" s="28"/>
      <c r="BV14" s="28"/>
      <c r="BW14" s="31">
        <v>0</v>
      </c>
      <c r="BX14" s="28"/>
      <c r="BY14" s="32">
        <f aca="true" t="shared" si="0" ref="BY14:BZ50">SUM(BI14,BK14,BM14,BO14,BQ14,BS14,BU14,BW14)</f>
        <v>10000000</v>
      </c>
      <c r="BZ14" s="32">
        <f t="shared" si="0"/>
        <v>0</v>
      </c>
      <c r="CA14" s="31">
        <v>0</v>
      </c>
      <c r="CB14" s="28"/>
      <c r="CC14" s="31">
        <v>0</v>
      </c>
      <c r="CD14" s="28"/>
      <c r="CE14" s="28"/>
      <c r="CF14" s="28"/>
      <c r="CG14" s="28"/>
      <c r="CH14" s="28"/>
      <c r="CI14" s="28"/>
      <c r="CJ14" s="28"/>
      <c r="CK14" s="28"/>
      <c r="CL14" s="28"/>
      <c r="CM14" s="31">
        <v>0</v>
      </c>
      <c r="CN14" s="28"/>
      <c r="CO14" s="32">
        <f aca="true" t="shared" si="1" ref="CO14:CO50">SUM(CA14,CC14,CE14,CG14,CI14,CK14,CM14)</f>
        <v>0</v>
      </c>
      <c r="CP14" s="28"/>
      <c r="DE14" s="28"/>
      <c r="DF14" s="28"/>
      <c r="DG14" s="28"/>
      <c r="DH14" s="28"/>
      <c r="DI14" s="28"/>
      <c r="DJ14" s="28"/>
      <c r="DK14" s="28"/>
      <c r="DL14" s="28"/>
    </row>
    <row r="15" spans="1:116" s="30" customFormat="1" ht="36">
      <c r="A15" s="375"/>
      <c r="B15" s="375"/>
      <c r="C15" s="375"/>
      <c r="D15" s="375"/>
      <c r="E15" s="375"/>
      <c r="F15" s="375"/>
      <c r="G15" s="375"/>
      <c r="H15" s="375"/>
      <c r="I15" s="375"/>
      <c r="J15" s="375"/>
      <c r="K15" s="375"/>
      <c r="L15" s="375"/>
      <c r="M15" s="375"/>
      <c r="N15" s="375"/>
      <c r="O15" s="375"/>
      <c r="P15" s="375"/>
      <c r="Q15" s="375"/>
      <c r="R15" s="375"/>
      <c r="S15" s="375"/>
      <c r="T15" s="375"/>
      <c r="U15" s="375"/>
      <c r="V15" s="378"/>
      <c r="W15" s="28" t="s">
        <v>132</v>
      </c>
      <c r="X15" s="28" t="s">
        <v>133</v>
      </c>
      <c r="Y15" s="28"/>
      <c r="Z15" s="28">
        <v>2</v>
      </c>
      <c r="AA15" s="29">
        <v>1</v>
      </c>
      <c r="AB15" s="28"/>
      <c r="AC15" s="28"/>
      <c r="AD15" s="28"/>
      <c r="AE15" s="28"/>
      <c r="AF15" s="28"/>
      <c r="AG15" s="28"/>
      <c r="AH15" s="29">
        <v>1</v>
      </c>
      <c r="AI15" s="28">
        <v>0</v>
      </c>
      <c r="AJ15" s="28">
        <v>1</v>
      </c>
      <c r="AK15" s="28">
        <v>0</v>
      </c>
      <c r="AL15" s="28">
        <v>0</v>
      </c>
      <c r="AM15" s="29">
        <v>1</v>
      </c>
      <c r="AN15" s="29">
        <v>1</v>
      </c>
      <c r="AO15" s="28"/>
      <c r="AP15" s="28"/>
      <c r="AQ15" s="28"/>
      <c r="AR15" s="28"/>
      <c r="AS15" s="28"/>
      <c r="AT15" s="28"/>
      <c r="AU15" s="28"/>
      <c r="AV15" s="28"/>
      <c r="AW15" s="28"/>
      <c r="AX15" s="28"/>
      <c r="AY15" s="28"/>
      <c r="AZ15" s="28"/>
      <c r="BI15" s="28"/>
      <c r="BJ15" s="28"/>
      <c r="BK15" s="31">
        <v>1000</v>
      </c>
      <c r="BL15" s="28"/>
      <c r="BM15" s="28"/>
      <c r="BN15" s="28"/>
      <c r="BO15" s="28"/>
      <c r="BP15" s="28"/>
      <c r="BQ15" s="28"/>
      <c r="BR15" s="28"/>
      <c r="BS15" s="28"/>
      <c r="BT15" s="28"/>
      <c r="BU15" s="28"/>
      <c r="BV15" s="28"/>
      <c r="BW15" s="31">
        <v>0</v>
      </c>
      <c r="BX15" s="28"/>
      <c r="BY15" s="32">
        <f t="shared" si="0"/>
        <v>1000</v>
      </c>
      <c r="BZ15" s="32">
        <f t="shared" si="0"/>
        <v>0</v>
      </c>
      <c r="CA15" s="31">
        <v>0</v>
      </c>
      <c r="CB15" s="28"/>
      <c r="CC15" s="31">
        <v>1000</v>
      </c>
      <c r="CD15" s="28"/>
      <c r="CE15" s="28"/>
      <c r="CF15" s="28"/>
      <c r="CG15" s="28"/>
      <c r="CH15" s="28"/>
      <c r="CI15" s="28"/>
      <c r="CJ15" s="28"/>
      <c r="CK15" s="28"/>
      <c r="CL15" s="28"/>
      <c r="CM15" s="31">
        <v>0</v>
      </c>
      <c r="CN15" s="28"/>
      <c r="CO15" s="32">
        <f t="shared" si="1"/>
        <v>1000</v>
      </c>
      <c r="CP15" s="28"/>
      <c r="DE15" s="28"/>
      <c r="DF15" s="28"/>
      <c r="DG15" s="28"/>
      <c r="DH15" s="28"/>
      <c r="DI15" s="28"/>
      <c r="DJ15" s="28"/>
      <c r="DK15" s="28"/>
      <c r="DL15" s="28"/>
    </row>
    <row r="16" spans="1:116" s="30" customFormat="1" ht="24">
      <c r="A16" s="376"/>
      <c r="B16" s="376"/>
      <c r="C16" s="376"/>
      <c r="D16" s="376"/>
      <c r="E16" s="376"/>
      <c r="F16" s="376"/>
      <c r="G16" s="376"/>
      <c r="H16" s="376"/>
      <c r="I16" s="376"/>
      <c r="J16" s="376"/>
      <c r="K16" s="376"/>
      <c r="L16" s="376"/>
      <c r="M16" s="376"/>
      <c r="N16" s="376"/>
      <c r="O16" s="376"/>
      <c r="P16" s="376"/>
      <c r="Q16" s="376"/>
      <c r="R16" s="376"/>
      <c r="S16" s="376"/>
      <c r="T16" s="376"/>
      <c r="U16" s="376"/>
      <c r="V16" s="33" t="s">
        <v>134</v>
      </c>
      <c r="W16" s="28" t="s">
        <v>135</v>
      </c>
      <c r="X16" s="28" t="s">
        <v>136</v>
      </c>
      <c r="Y16" s="28"/>
      <c r="Z16" s="28" t="s">
        <v>129</v>
      </c>
      <c r="AA16" s="29">
        <v>4</v>
      </c>
      <c r="AB16" s="28"/>
      <c r="AC16" s="28"/>
      <c r="AD16" s="28"/>
      <c r="AE16" s="28"/>
      <c r="AF16" s="28"/>
      <c r="AG16" s="28"/>
      <c r="AH16" s="29">
        <v>1</v>
      </c>
      <c r="AI16" s="28">
        <v>5</v>
      </c>
      <c r="AJ16" s="28">
        <v>7</v>
      </c>
      <c r="AK16" s="28">
        <v>8</v>
      </c>
      <c r="AL16" s="28">
        <v>5</v>
      </c>
      <c r="AM16" s="29">
        <v>25</v>
      </c>
      <c r="AN16" s="29">
        <v>1</v>
      </c>
      <c r="AO16" s="28"/>
      <c r="AP16" s="28"/>
      <c r="AQ16" s="28"/>
      <c r="AR16" s="28"/>
      <c r="AS16" s="28"/>
      <c r="AT16" s="28"/>
      <c r="AU16" s="28"/>
      <c r="AV16" s="28"/>
      <c r="AW16" s="28"/>
      <c r="AX16" s="28"/>
      <c r="AY16" s="28"/>
      <c r="AZ16" s="28"/>
      <c r="BI16" s="28"/>
      <c r="BJ16" s="28"/>
      <c r="BK16" s="31">
        <v>24000000</v>
      </c>
      <c r="BL16" s="28"/>
      <c r="BM16" s="28"/>
      <c r="BN16" s="28"/>
      <c r="BO16" s="28"/>
      <c r="BP16" s="28"/>
      <c r="BQ16" s="28"/>
      <c r="BR16" s="28"/>
      <c r="BS16" s="28"/>
      <c r="BT16" s="28"/>
      <c r="BU16" s="28"/>
      <c r="BV16" s="28"/>
      <c r="BW16" s="31">
        <v>19666670</v>
      </c>
      <c r="BX16" s="31">
        <v>75511335</v>
      </c>
      <c r="BY16" s="32">
        <f t="shared" si="0"/>
        <v>43666670</v>
      </c>
      <c r="BZ16" s="32">
        <f t="shared" si="0"/>
        <v>75511335</v>
      </c>
      <c r="CA16" s="31">
        <v>0</v>
      </c>
      <c r="CB16" s="28"/>
      <c r="CC16" s="31">
        <v>24336000</v>
      </c>
      <c r="CD16" s="28"/>
      <c r="CE16" s="28"/>
      <c r="CF16" s="28"/>
      <c r="CG16" s="28"/>
      <c r="CH16" s="28"/>
      <c r="CI16" s="28"/>
      <c r="CJ16" s="28"/>
      <c r="CK16" s="28"/>
      <c r="CL16" s="28"/>
      <c r="CM16" s="31">
        <v>19942000</v>
      </c>
      <c r="CN16" s="28"/>
      <c r="CO16" s="32">
        <f t="shared" si="1"/>
        <v>44278000</v>
      </c>
      <c r="CP16" s="28"/>
      <c r="DE16" s="28"/>
      <c r="DF16" s="28"/>
      <c r="DG16" s="28"/>
      <c r="DH16" s="28"/>
      <c r="DI16" s="28"/>
      <c r="DJ16" s="28"/>
      <c r="DK16" s="28"/>
      <c r="DL16" s="28"/>
    </row>
    <row r="17" spans="1:116" s="30" customFormat="1" ht="48">
      <c r="A17" s="28" t="s">
        <v>137</v>
      </c>
      <c r="B17" s="28" t="s">
        <v>138</v>
      </c>
      <c r="C17" s="28"/>
      <c r="D17" s="28"/>
      <c r="E17" s="28" t="s">
        <v>138</v>
      </c>
      <c r="F17" s="28"/>
      <c r="G17" s="28"/>
      <c r="H17" s="28"/>
      <c r="I17" s="28"/>
      <c r="J17" s="28"/>
      <c r="K17" s="28"/>
      <c r="L17" s="28"/>
      <c r="M17" s="28"/>
      <c r="N17" s="28"/>
      <c r="O17" s="28"/>
      <c r="P17" s="28"/>
      <c r="Q17" s="28"/>
      <c r="R17" s="28"/>
      <c r="S17" s="28"/>
      <c r="T17" s="28"/>
      <c r="U17" s="28"/>
      <c r="V17" s="34" t="s">
        <v>139</v>
      </c>
      <c r="W17" s="28" t="s">
        <v>140</v>
      </c>
      <c r="X17" s="28" t="s">
        <v>141</v>
      </c>
      <c r="Y17" s="28"/>
      <c r="Z17" s="28" t="s">
        <v>129</v>
      </c>
      <c r="AA17" s="29">
        <v>4</v>
      </c>
      <c r="AB17" s="28"/>
      <c r="AC17" s="28"/>
      <c r="AD17" s="28"/>
      <c r="AE17" s="28"/>
      <c r="AF17" s="28"/>
      <c r="AG17" s="28"/>
      <c r="AH17" s="29">
        <v>1</v>
      </c>
      <c r="AI17" s="28">
        <v>5</v>
      </c>
      <c r="AJ17" s="28">
        <v>7</v>
      </c>
      <c r="AK17" s="28">
        <v>8</v>
      </c>
      <c r="AL17" s="28">
        <v>5</v>
      </c>
      <c r="AM17" s="29">
        <v>25</v>
      </c>
      <c r="AN17" s="29">
        <v>1</v>
      </c>
      <c r="AO17" s="28"/>
      <c r="AP17" s="28"/>
      <c r="AQ17" s="28"/>
      <c r="AR17" s="28"/>
      <c r="AS17" s="28"/>
      <c r="AT17" s="28"/>
      <c r="AU17" s="28"/>
      <c r="AV17" s="28"/>
      <c r="AW17" s="28"/>
      <c r="AX17" s="28"/>
      <c r="AY17" s="28"/>
      <c r="AZ17" s="28"/>
      <c r="BI17" s="28"/>
      <c r="BJ17" s="28"/>
      <c r="BK17" s="31">
        <v>0</v>
      </c>
      <c r="BL17" s="28"/>
      <c r="BM17" s="28"/>
      <c r="BN17" s="28"/>
      <c r="BO17" s="28"/>
      <c r="BP17" s="28"/>
      <c r="BQ17" s="28"/>
      <c r="BR17" s="28"/>
      <c r="BS17" s="28"/>
      <c r="BT17" s="28"/>
      <c r="BU17" s="28"/>
      <c r="BV17" s="28"/>
      <c r="BW17" s="31">
        <v>8320000</v>
      </c>
      <c r="BX17" s="28"/>
      <c r="BY17" s="32">
        <f t="shared" si="0"/>
        <v>8320000</v>
      </c>
      <c r="BZ17" s="32">
        <f t="shared" si="0"/>
        <v>0</v>
      </c>
      <c r="CA17" s="31">
        <v>0</v>
      </c>
      <c r="CB17" s="28"/>
      <c r="CC17" s="31">
        <v>0</v>
      </c>
      <c r="CD17" s="28"/>
      <c r="CE17" s="28"/>
      <c r="CF17" s="28"/>
      <c r="CG17" s="28"/>
      <c r="CH17" s="28"/>
      <c r="CI17" s="28"/>
      <c r="CJ17" s="28"/>
      <c r="CK17" s="28"/>
      <c r="CL17" s="28"/>
      <c r="CM17" s="31">
        <v>8652800</v>
      </c>
      <c r="CN17" s="28"/>
      <c r="CO17" s="32">
        <f t="shared" si="1"/>
        <v>8652800</v>
      </c>
      <c r="CP17" s="28"/>
      <c r="DE17" s="28"/>
      <c r="DF17" s="28"/>
      <c r="DG17" s="28"/>
      <c r="DH17" s="28"/>
      <c r="DI17" s="28"/>
      <c r="DJ17" s="28"/>
      <c r="DK17" s="28"/>
      <c r="DL17" s="28"/>
    </row>
    <row r="18" spans="1:116" s="30" customFormat="1" ht="48">
      <c r="A18" s="28" t="s">
        <v>142</v>
      </c>
      <c r="B18" s="28" t="s">
        <v>143</v>
      </c>
      <c r="C18" s="28"/>
      <c r="D18" s="35">
        <v>0</v>
      </c>
      <c r="E18" s="28" t="s">
        <v>144</v>
      </c>
      <c r="F18" s="28"/>
      <c r="G18" s="28"/>
      <c r="H18" s="28"/>
      <c r="I18" s="28"/>
      <c r="J18" s="28"/>
      <c r="K18" s="28"/>
      <c r="L18" s="28"/>
      <c r="M18" s="28"/>
      <c r="N18" s="28"/>
      <c r="O18" s="28"/>
      <c r="P18" s="28"/>
      <c r="Q18" s="28"/>
      <c r="R18" s="28"/>
      <c r="S18" s="28"/>
      <c r="T18" s="28"/>
      <c r="U18" s="28"/>
      <c r="V18" s="377" t="s">
        <v>145</v>
      </c>
      <c r="W18" s="28" t="s">
        <v>146</v>
      </c>
      <c r="X18" s="28" t="s">
        <v>147</v>
      </c>
      <c r="Y18" s="28"/>
      <c r="Z18" s="28" t="s">
        <v>129</v>
      </c>
      <c r="AA18" s="29">
        <v>1</v>
      </c>
      <c r="AB18" s="28"/>
      <c r="AC18" s="28"/>
      <c r="AD18" s="28"/>
      <c r="AE18" s="28"/>
      <c r="AF18" s="28"/>
      <c r="AG18" s="28"/>
      <c r="AH18" s="29">
        <v>1</v>
      </c>
      <c r="AI18" s="28">
        <v>0</v>
      </c>
      <c r="AJ18" s="28">
        <v>0</v>
      </c>
      <c r="AK18" s="28">
        <v>1</v>
      </c>
      <c r="AL18" s="28">
        <v>0</v>
      </c>
      <c r="AM18" s="29">
        <v>1</v>
      </c>
      <c r="AN18" s="29">
        <v>1</v>
      </c>
      <c r="AO18" s="28"/>
      <c r="AP18" s="28"/>
      <c r="AQ18" s="28"/>
      <c r="AR18" s="28"/>
      <c r="AS18" s="28"/>
      <c r="AT18" s="28"/>
      <c r="AU18" s="28"/>
      <c r="AV18" s="28"/>
      <c r="AW18" s="28"/>
      <c r="AX18" s="28"/>
      <c r="AY18" s="28"/>
      <c r="AZ18" s="28"/>
      <c r="BI18" s="28"/>
      <c r="BJ18" s="28"/>
      <c r="BK18" s="31">
        <v>1000000</v>
      </c>
      <c r="BL18" s="31">
        <v>20000000</v>
      </c>
      <c r="BM18" s="28"/>
      <c r="BN18" s="31"/>
      <c r="BO18" s="28"/>
      <c r="BP18" s="28"/>
      <c r="BQ18" s="28"/>
      <c r="BR18" s="28"/>
      <c r="BS18" s="28"/>
      <c r="BT18" s="28"/>
      <c r="BU18" s="28"/>
      <c r="BV18" s="28"/>
      <c r="BW18" s="31">
        <v>0</v>
      </c>
      <c r="BX18" s="31"/>
      <c r="BY18" s="32">
        <f t="shared" si="0"/>
        <v>1000000</v>
      </c>
      <c r="BZ18" s="32">
        <f t="shared" si="0"/>
        <v>20000000</v>
      </c>
      <c r="CA18" s="31">
        <v>0</v>
      </c>
      <c r="CB18" s="28"/>
      <c r="CC18" s="31">
        <v>1000000</v>
      </c>
      <c r="CD18" s="28"/>
      <c r="CE18" s="28"/>
      <c r="CF18" s="28"/>
      <c r="CG18" s="28"/>
      <c r="CH18" s="28"/>
      <c r="CI18" s="28"/>
      <c r="CJ18" s="28"/>
      <c r="CK18" s="28"/>
      <c r="CL18" s="28"/>
      <c r="CM18" s="31">
        <v>0</v>
      </c>
      <c r="CN18" s="28"/>
      <c r="CO18" s="32">
        <f t="shared" si="1"/>
        <v>1000000</v>
      </c>
      <c r="CP18" s="28"/>
      <c r="DE18" s="28"/>
      <c r="DF18" s="28"/>
      <c r="DG18" s="28"/>
      <c r="DH18" s="28"/>
      <c r="DI18" s="28"/>
      <c r="DJ18" s="28"/>
      <c r="DK18" s="28"/>
      <c r="DL18" s="28"/>
    </row>
    <row r="19" spans="1:116" s="30" customFormat="1" ht="48">
      <c r="A19" s="28" t="s">
        <v>148</v>
      </c>
      <c r="B19" s="28" t="s">
        <v>148</v>
      </c>
      <c r="C19" s="28"/>
      <c r="D19" s="28">
        <v>0</v>
      </c>
      <c r="E19" s="28" t="s">
        <v>148</v>
      </c>
      <c r="F19" s="28"/>
      <c r="G19" s="28"/>
      <c r="H19" s="28"/>
      <c r="I19" s="28"/>
      <c r="J19" s="28"/>
      <c r="K19" s="28"/>
      <c r="L19" s="28"/>
      <c r="M19" s="28"/>
      <c r="N19" s="28"/>
      <c r="O19" s="28"/>
      <c r="P19" s="28"/>
      <c r="Q19" s="28"/>
      <c r="R19" s="28"/>
      <c r="S19" s="28"/>
      <c r="T19" s="28"/>
      <c r="U19" s="28"/>
      <c r="V19" s="382"/>
      <c r="W19" s="28" t="s">
        <v>149</v>
      </c>
      <c r="X19" s="28" t="s">
        <v>150</v>
      </c>
      <c r="Y19" s="28"/>
      <c r="Z19" s="28" t="s">
        <v>129</v>
      </c>
      <c r="AA19" s="29">
        <v>50</v>
      </c>
      <c r="AB19" s="28"/>
      <c r="AC19" s="28"/>
      <c r="AD19" s="28"/>
      <c r="AE19" s="28"/>
      <c r="AF19" s="28"/>
      <c r="AG19" s="28"/>
      <c r="AH19" s="29">
        <v>25</v>
      </c>
      <c r="AI19" s="28">
        <v>0</v>
      </c>
      <c r="AJ19" s="28">
        <v>1</v>
      </c>
      <c r="AK19" s="28">
        <v>0</v>
      </c>
      <c r="AL19" s="28">
        <v>0</v>
      </c>
      <c r="AM19" s="29">
        <v>1</v>
      </c>
      <c r="AN19" s="29">
        <v>40</v>
      </c>
      <c r="AO19" s="28"/>
      <c r="AP19" s="28"/>
      <c r="AQ19" s="28"/>
      <c r="AR19" s="28"/>
      <c r="AS19" s="28"/>
      <c r="AT19" s="28"/>
      <c r="AU19" s="28"/>
      <c r="AV19" s="28"/>
      <c r="AW19" s="28"/>
      <c r="AX19" s="28"/>
      <c r="AY19" s="28"/>
      <c r="AZ19" s="28"/>
      <c r="BI19" s="28"/>
      <c r="BJ19" s="28"/>
      <c r="BK19" s="31">
        <v>7000000</v>
      </c>
      <c r="BL19" s="31">
        <v>8000000</v>
      </c>
      <c r="BM19" s="28"/>
      <c r="BN19" s="31"/>
      <c r="BO19" s="28"/>
      <c r="BP19" s="28"/>
      <c r="BQ19" s="28"/>
      <c r="BR19" s="28"/>
      <c r="BS19" s="28"/>
      <c r="BT19" s="28"/>
      <c r="BU19" s="28"/>
      <c r="BV19" s="28"/>
      <c r="BW19" s="31">
        <v>0</v>
      </c>
      <c r="BX19" s="31"/>
      <c r="BY19" s="32">
        <f t="shared" si="0"/>
        <v>7000000</v>
      </c>
      <c r="BZ19" s="32">
        <f t="shared" si="0"/>
        <v>8000000</v>
      </c>
      <c r="CA19" s="31">
        <v>0</v>
      </c>
      <c r="CB19" s="28"/>
      <c r="CC19" s="31">
        <v>7320000</v>
      </c>
      <c r="CD19" s="28"/>
      <c r="CE19" s="28"/>
      <c r="CF19" s="28"/>
      <c r="CG19" s="28"/>
      <c r="CH19" s="28"/>
      <c r="CI19" s="28"/>
      <c r="CJ19" s="28"/>
      <c r="CK19" s="28"/>
      <c r="CL19" s="28"/>
      <c r="CM19" s="31">
        <v>0</v>
      </c>
      <c r="CN19" s="28"/>
      <c r="CO19" s="32">
        <f t="shared" si="1"/>
        <v>7320000</v>
      </c>
      <c r="CP19" s="28"/>
      <c r="DE19" s="28"/>
      <c r="DF19" s="28"/>
      <c r="DG19" s="28"/>
      <c r="DH19" s="28"/>
      <c r="DI19" s="28"/>
      <c r="DJ19" s="28"/>
      <c r="DK19" s="28"/>
      <c r="DL19" s="28"/>
    </row>
    <row r="20" spans="1:116" s="30" customFormat="1" ht="24">
      <c r="A20" s="374" t="s">
        <v>151</v>
      </c>
      <c r="B20" s="374" t="s">
        <v>152</v>
      </c>
      <c r="C20" s="374"/>
      <c r="D20" s="374">
        <v>0</v>
      </c>
      <c r="E20" s="374" t="s">
        <v>153</v>
      </c>
      <c r="F20" s="374"/>
      <c r="G20" s="374"/>
      <c r="H20" s="374"/>
      <c r="I20" s="374"/>
      <c r="J20" s="374"/>
      <c r="K20" s="374"/>
      <c r="L20" s="374"/>
      <c r="M20" s="374"/>
      <c r="N20" s="374"/>
      <c r="O20" s="374"/>
      <c r="P20" s="374"/>
      <c r="Q20" s="374"/>
      <c r="R20" s="374"/>
      <c r="S20" s="374"/>
      <c r="T20" s="374"/>
      <c r="U20" s="374"/>
      <c r="V20" s="382"/>
      <c r="W20" s="28" t="s">
        <v>154</v>
      </c>
      <c r="X20" s="28" t="s">
        <v>155</v>
      </c>
      <c r="Y20" s="28"/>
      <c r="Z20" s="28">
        <v>1</v>
      </c>
      <c r="AA20" s="29">
        <v>1</v>
      </c>
      <c r="AB20" s="28"/>
      <c r="AC20" s="28"/>
      <c r="AD20" s="28"/>
      <c r="AE20" s="28"/>
      <c r="AF20" s="28"/>
      <c r="AG20" s="28"/>
      <c r="AH20" s="29">
        <v>1</v>
      </c>
      <c r="AI20" s="28">
        <v>5</v>
      </c>
      <c r="AJ20" s="28">
        <v>7</v>
      </c>
      <c r="AK20" s="28">
        <v>8</v>
      </c>
      <c r="AL20" s="28">
        <v>5</v>
      </c>
      <c r="AM20" s="29">
        <v>25</v>
      </c>
      <c r="AN20" s="29">
        <v>1</v>
      </c>
      <c r="AO20" s="28"/>
      <c r="AP20" s="28"/>
      <c r="AQ20" s="28"/>
      <c r="AR20" s="28"/>
      <c r="AS20" s="28"/>
      <c r="AT20" s="28"/>
      <c r="AU20" s="28"/>
      <c r="AV20" s="28"/>
      <c r="AW20" s="28"/>
      <c r="AX20" s="28"/>
      <c r="AY20" s="28"/>
      <c r="AZ20" s="28"/>
      <c r="BI20" s="28"/>
      <c r="BJ20" s="28"/>
      <c r="BK20" s="31">
        <v>1500</v>
      </c>
      <c r="BL20" s="31">
        <v>7500000</v>
      </c>
      <c r="BM20" s="28"/>
      <c r="BN20" s="31"/>
      <c r="BO20" s="28"/>
      <c r="BP20" s="28"/>
      <c r="BQ20" s="28"/>
      <c r="BR20" s="28"/>
      <c r="BS20" s="28"/>
      <c r="BT20" s="28"/>
      <c r="BU20" s="28"/>
      <c r="BV20" s="28"/>
      <c r="BW20" s="31">
        <v>0</v>
      </c>
      <c r="BX20" s="31"/>
      <c r="BY20" s="32">
        <f t="shared" si="0"/>
        <v>1500</v>
      </c>
      <c r="BZ20" s="32">
        <f t="shared" si="0"/>
        <v>7500000</v>
      </c>
      <c r="CA20" s="31">
        <v>0</v>
      </c>
      <c r="CB20" s="28"/>
      <c r="CC20" s="31">
        <v>1500</v>
      </c>
      <c r="CD20" s="28"/>
      <c r="CE20" s="28"/>
      <c r="CF20" s="28"/>
      <c r="CG20" s="28"/>
      <c r="CH20" s="28"/>
      <c r="CI20" s="28"/>
      <c r="CJ20" s="28"/>
      <c r="CK20" s="28"/>
      <c r="CL20" s="28"/>
      <c r="CM20" s="31">
        <v>0</v>
      </c>
      <c r="CN20" s="28"/>
      <c r="CO20" s="32">
        <f t="shared" si="1"/>
        <v>1500</v>
      </c>
      <c r="CP20" s="28"/>
      <c r="DE20" s="28"/>
      <c r="DF20" s="28"/>
      <c r="DG20" s="28"/>
      <c r="DH20" s="28"/>
      <c r="DI20" s="28"/>
      <c r="DJ20" s="28"/>
      <c r="DK20" s="28"/>
      <c r="DL20" s="28"/>
    </row>
    <row r="21" spans="1:116" s="30" customFormat="1" ht="36">
      <c r="A21" s="375"/>
      <c r="B21" s="375"/>
      <c r="C21" s="375"/>
      <c r="D21" s="375"/>
      <c r="E21" s="375"/>
      <c r="F21" s="375"/>
      <c r="G21" s="375"/>
      <c r="H21" s="375"/>
      <c r="I21" s="375"/>
      <c r="J21" s="375"/>
      <c r="K21" s="375"/>
      <c r="L21" s="375"/>
      <c r="M21" s="375"/>
      <c r="N21" s="375"/>
      <c r="O21" s="375"/>
      <c r="P21" s="375"/>
      <c r="Q21" s="375"/>
      <c r="R21" s="375"/>
      <c r="S21" s="375"/>
      <c r="T21" s="375"/>
      <c r="U21" s="375"/>
      <c r="V21" s="382"/>
      <c r="W21" s="28" t="s">
        <v>156</v>
      </c>
      <c r="X21" s="28" t="s">
        <v>156</v>
      </c>
      <c r="Y21" s="28"/>
      <c r="Z21" s="28">
        <v>1</v>
      </c>
      <c r="AA21" s="29">
        <v>1</v>
      </c>
      <c r="AB21" s="28"/>
      <c r="AC21" s="28"/>
      <c r="AD21" s="28"/>
      <c r="AE21" s="28"/>
      <c r="AF21" s="28"/>
      <c r="AG21" s="28"/>
      <c r="AH21" s="29">
        <v>1</v>
      </c>
      <c r="AI21" s="28">
        <v>5</v>
      </c>
      <c r="AJ21" s="28">
        <v>7</v>
      </c>
      <c r="AK21" s="28">
        <v>8</v>
      </c>
      <c r="AL21" s="28">
        <v>5</v>
      </c>
      <c r="AM21" s="29">
        <v>25</v>
      </c>
      <c r="AN21" s="29">
        <v>1</v>
      </c>
      <c r="AO21" s="28"/>
      <c r="AP21" s="28"/>
      <c r="AQ21" s="28"/>
      <c r="AR21" s="28"/>
      <c r="AS21" s="28"/>
      <c r="AT21" s="28"/>
      <c r="AU21" s="28"/>
      <c r="AV21" s="28"/>
      <c r="AW21" s="28"/>
      <c r="AX21" s="28"/>
      <c r="AY21" s="28"/>
      <c r="AZ21" s="28"/>
      <c r="BI21" s="28"/>
      <c r="BJ21" s="28"/>
      <c r="BK21" s="31">
        <v>4158500</v>
      </c>
      <c r="BL21" s="31">
        <v>2500000</v>
      </c>
      <c r="BM21" s="28"/>
      <c r="BN21" s="31"/>
      <c r="BO21" s="28"/>
      <c r="BP21" s="28"/>
      <c r="BQ21" s="28"/>
      <c r="BR21" s="28"/>
      <c r="BS21" s="28"/>
      <c r="BT21" s="28"/>
      <c r="BU21" s="28"/>
      <c r="BV21" s="28"/>
      <c r="BW21" s="31">
        <v>0</v>
      </c>
      <c r="BX21" s="31"/>
      <c r="BY21" s="32">
        <f t="shared" si="0"/>
        <v>4158500</v>
      </c>
      <c r="BZ21" s="32">
        <f t="shared" si="0"/>
        <v>2500000</v>
      </c>
      <c r="CA21" s="31">
        <v>0</v>
      </c>
      <c r="CB21" s="28"/>
      <c r="CC21" s="31">
        <v>4844500</v>
      </c>
      <c r="CD21" s="28"/>
      <c r="CE21" s="28"/>
      <c r="CF21" s="28"/>
      <c r="CG21" s="28"/>
      <c r="CH21" s="28"/>
      <c r="CI21" s="28"/>
      <c r="CJ21" s="28"/>
      <c r="CK21" s="28"/>
      <c r="CL21" s="28"/>
      <c r="CM21" s="31">
        <v>0</v>
      </c>
      <c r="CN21" s="28"/>
      <c r="CO21" s="32">
        <f t="shared" si="1"/>
        <v>4844500</v>
      </c>
      <c r="CP21" s="28"/>
      <c r="DE21" s="28"/>
      <c r="DF21" s="28"/>
      <c r="DG21" s="28"/>
      <c r="DH21" s="28"/>
      <c r="DI21" s="28"/>
      <c r="DJ21" s="28"/>
      <c r="DK21" s="28"/>
      <c r="DL21" s="28"/>
    </row>
    <row r="22" spans="1:116" s="30" customFormat="1" ht="48">
      <c r="A22" s="375"/>
      <c r="B22" s="375"/>
      <c r="C22" s="375"/>
      <c r="D22" s="375"/>
      <c r="E22" s="375"/>
      <c r="F22" s="375"/>
      <c r="G22" s="375"/>
      <c r="H22" s="375"/>
      <c r="I22" s="375"/>
      <c r="J22" s="375"/>
      <c r="K22" s="375"/>
      <c r="L22" s="375"/>
      <c r="M22" s="375"/>
      <c r="N22" s="375"/>
      <c r="O22" s="375"/>
      <c r="P22" s="375"/>
      <c r="Q22" s="375"/>
      <c r="R22" s="375"/>
      <c r="S22" s="375"/>
      <c r="T22" s="375"/>
      <c r="U22" s="375"/>
      <c r="V22" s="382"/>
      <c r="W22" s="28" t="s">
        <v>157</v>
      </c>
      <c r="X22" s="28" t="s">
        <v>158</v>
      </c>
      <c r="Y22" s="36"/>
      <c r="Z22" s="36">
        <v>0</v>
      </c>
      <c r="AA22" s="37">
        <v>1</v>
      </c>
      <c r="AB22" s="36"/>
      <c r="AC22" s="36"/>
      <c r="AD22" s="36"/>
      <c r="AE22" s="36"/>
      <c r="AF22" s="36"/>
      <c r="AG22" s="36"/>
      <c r="AH22" s="37">
        <v>0</v>
      </c>
      <c r="AI22" s="36">
        <v>0</v>
      </c>
      <c r="AJ22" s="36">
        <v>0</v>
      </c>
      <c r="AK22" s="36">
        <v>0</v>
      </c>
      <c r="AL22" s="38">
        <v>0</v>
      </c>
      <c r="AM22" s="39">
        <v>0</v>
      </c>
      <c r="AN22" s="37">
        <v>0</v>
      </c>
      <c r="AO22" s="36"/>
      <c r="AP22" s="36"/>
      <c r="AQ22" s="36"/>
      <c r="AR22" s="36"/>
      <c r="AS22" s="36"/>
      <c r="AT22" s="36"/>
      <c r="AU22" s="36"/>
      <c r="AV22" s="36"/>
      <c r="AW22" s="36"/>
      <c r="AX22" s="36"/>
      <c r="AY22" s="36"/>
      <c r="AZ22" s="36"/>
      <c r="BI22" s="36"/>
      <c r="BJ22" s="36"/>
      <c r="BK22" s="31">
        <v>500000</v>
      </c>
      <c r="BL22" s="31">
        <v>2500000</v>
      </c>
      <c r="BM22" s="36"/>
      <c r="BN22" s="31"/>
      <c r="BO22" s="36"/>
      <c r="BP22" s="36"/>
      <c r="BQ22" s="36"/>
      <c r="BR22" s="36"/>
      <c r="BS22" s="36"/>
      <c r="BT22" s="36"/>
      <c r="BU22" s="36"/>
      <c r="BV22" s="36"/>
      <c r="BW22" s="31">
        <v>0</v>
      </c>
      <c r="BX22" s="31"/>
      <c r="BY22" s="32">
        <f t="shared" si="0"/>
        <v>500000</v>
      </c>
      <c r="BZ22" s="32">
        <f t="shared" si="0"/>
        <v>2500000</v>
      </c>
      <c r="CA22" s="31">
        <v>500000</v>
      </c>
      <c r="CB22" s="36"/>
      <c r="CC22" s="31">
        <v>0</v>
      </c>
      <c r="CD22" s="36"/>
      <c r="CE22" s="36"/>
      <c r="CF22" s="36"/>
      <c r="CG22" s="36"/>
      <c r="CH22" s="36"/>
      <c r="CI22" s="36"/>
      <c r="CJ22" s="36"/>
      <c r="CK22" s="36"/>
      <c r="CL22" s="36"/>
      <c r="CM22" s="31">
        <v>0</v>
      </c>
      <c r="CN22" s="36"/>
      <c r="CO22" s="32">
        <f t="shared" si="1"/>
        <v>500000</v>
      </c>
      <c r="CP22" s="36"/>
      <c r="DE22" s="36"/>
      <c r="DF22" s="36"/>
      <c r="DG22" s="36"/>
      <c r="DH22" s="36"/>
      <c r="DI22" s="36"/>
      <c r="DJ22" s="36"/>
      <c r="DK22" s="36"/>
      <c r="DL22" s="36"/>
    </row>
    <row r="23" spans="1:116" s="30" customFormat="1" ht="36">
      <c r="A23" s="375"/>
      <c r="B23" s="375"/>
      <c r="C23" s="375"/>
      <c r="D23" s="375"/>
      <c r="E23" s="375"/>
      <c r="F23" s="375"/>
      <c r="G23" s="375"/>
      <c r="H23" s="375"/>
      <c r="I23" s="375"/>
      <c r="J23" s="375"/>
      <c r="K23" s="375"/>
      <c r="L23" s="375"/>
      <c r="M23" s="375"/>
      <c r="N23" s="375"/>
      <c r="O23" s="375"/>
      <c r="P23" s="375"/>
      <c r="Q23" s="375"/>
      <c r="R23" s="375"/>
      <c r="S23" s="375"/>
      <c r="T23" s="375"/>
      <c r="U23" s="375"/>
      <c r="V23" s="382"/>
      <c r="W23" s="28" t="s">
        <v>159</v>
      </c>
      <c r="X23" s="28" t="s">
        <v>160</v>
      </c>
      <c r="Y23" s="28"/>
      <c r="Z23" s="28" t="s">
        <v>129</v>
      </c>
      <c r="AA23" s="29">
        <v>1</v>
      </c>
      <c r="AB23" s="28"/>
      <c r="AC23" s="28"/>
      <c r="AD23" s="28"/>
      <c r="AE23" s="28"/>
      <c r="AF23" s="28"/>
      <c r="AG23" s="28"/>
      <c r="AH23" s="29">
        <v>5</v>
      </c>
      <c r="AI23" s="28">
        <v>1</v>
      </c>
      <c r="AJ23" s="28">
        <v>2</v>
      </c>
      <c r="AK23" s="28">
        <v>1</v>
      </c>
      <c r="AL23" s="28">
        <v>1</v>
      </c>
      <c r="AM23" s="29">
        <v>5</v>
      </c>
      <c r="AN23" s="29">
        <v>1</v>
      </c>
      <c r="AO23" s="28"/>
      <c r="AP23" s="28"/>
      <c r="AQ23" s="28"/>
      <c r="AR23" s="28"/>
      <c r="AS23" s="28"/>
      <c r="AT23" s="28"/>
      <c r="AU23" s="28"/>
      <c r="AV23" s="28"/>
      <c r="AW23" s="28"/>
      <c r="AX23" s="28"/>
      <c r="AY23" s="28"/>
      <c r="AZ23" s="28"/>
      <c r="BI23" s="28"/>
      <c r="BJ23" s="28"/>
      <c r="BK23" s="31">
        <v>2000000</v>
      </c>
      <c r="BL23" s="31">
        <v>2500000</v>
      </c>
      <c r="BM23" s="28"/>
      <c r="BN23" s="31"/>
      <c r="BO23" s="28"/>
      <c r="BP23" s="28"/>
      <c r="BQ23" s="28"/>
      <c r="BR23" s="28"/>
      <c r="BS23" s="28"/>
      <c r="BT23" s="28"/>
      <c r="BU23" s="28"/>
      <c r="BV23" s="28"/>
      <c r="BW23" s="31">
        <v>0</v>
      </c>
      <c r="BX23" s="31"/>
      <c r="BY23" s="32">
        <f t="shared" si="0"/>
        <v>2000000</v>
      </c>
      <c r="BZ23" s="32">
        <f t="shared" si="0"/>
        <v>2500000</v>
      </c>
      <c r="CA23" s="31">
        <v>500000</v>
      </c>
      <c r="CB23" s="28"/>
      <c r="CC23" s="31">
        <v>2600000</v>
      </c>
      <c r="CD23" s="28"/>
      <c r="CE23" s="28"/>
      <c r="CF23" s="28"/>
      <c r="CG23" s="28"/>
      <c r="CH23" s="28"/>
      <c r="CI23" s="28"/>
      <c r="CJ23" s="28"/>
      <c r="CK23" s="28"/>
      <c r="CL23" s="28"/>
      <c r="CM23" s="31">
        <v>0</v>
      </c>
      <c r="CN23" s="28"/>
      <c r="CO23" s="32">
        <f t="shared" si="1"/>
        <v>3100000</v>
      </c>
      <c r="CP23" s="28"/>
      <c r="DE23" s="28"/>
      <c r="DF23" s="28"/>
      <c r="DG23" s="28"/>
      <c r="DH23" s="28"/>
      <c r="DI23" s="28"/>
      <c r="DJ23" s="28"/>
      <c r="DK23" s="28"/>
      <c r="DL23" s="28"/>
    </row>
    <row r="24" spans="1:116" s="30" customFormat="1" ht="48">
      <c r="A24" s="375"/>
      <c r="B24" s="375"/>
      <c r="C24" s="375"/>
      <c r="D24" s="375"/>
      <c r="E24" s="375"/>
      <c r="F24" s="375"/>
      <c r="G24" s="375"/>
      <c r="H24" s="375"/>
      <c r="I24" s="375"/>
      <c r="J24" s="375"/>
      <c r="K24" s="375"/>
      <c r="L24" s="375"/>
      <c r="M24" s="375"/>
      <c r="N24" s="375"/>
      <c r="O24" s="375"/>
      <c r="P24" s="375"/>
      <c r="Q24" s="375"/>
      <c r="R24" s="375"/>
      <c r="S24" s="375"/>
      <c r="T24" s="375"/>
      <c r="U24" s="375"/>
      <c r="V24" s="382"/>
      <c r="W24" s="28" t="s">
        <v>161</v>
      </c>
      <c r="X24" s="28" t="s">
        <v>162</v>
      </c>
      <c r="Y24" s="28"/>
      <c r="Z24" s="28" t="s">
        <v>163</v>
      </c>
      <c r="AA24" s="29">
        <v>16</v>
      </c>
      <c r="AB24" s="28"/>
      <c r="AC24" s="28"/>
      <c r="AD24" s="28"/>
      <c r="AE24" s="28"/>
      <c r="AF24" s="28"/>
      <c r="AG24" s="28"/>
      <c r="AH24" s="29">
        <v>4</v>
      </c>
      <c r="AI24" s="28">
        <v>0</v>
      </c>
      <c r="AJ24" s="28">
        <v>1</v>
      </c>
      <c r="AK24" s="28">
        <v>0</v>
      </c>
      <c r="AL24" s="28">
        <v>1</v>
      </c>
      <c r="AM24" s="29">
        <v>1</v>
      </c>
      <c r="AN24" s="29">
        <v>1</v>
      </c>
      <c r="AO24" s="28"/>
      <c r="AP24" s="28"/>
      <c r="AQ24" s="28"/>
      <c r="AR24" s="28"/>
      <c r="AS24" s="28"/>
      <c r="AT24" s="28"/>
      <c r="AU24" s="28"/>
      <c r="AV24" s="28"/>
      <c r="AW24" s="28"/>
      <c r="AX24" s="28"/>
      <c r="AY24" s="28"/>
      <c r="AZ24" s="28"/>
      <c r="BI24" s="28"/>
      <c r="BJ24" s="28"/>
      <c r="BK24" s="31">
        <v>500000</v>
      </c>
      <c r="BL24" s="31">
        <v>3517579</v>
      </c>
      <c r="BM24" s="28"/>
      <c r="BN24" s="31"/>
      <c r="BO24" s="28"/>
      <c r="BP24" s="28"/>
      <c r="BQ24" s="28"/>
      <c r="BR24" s="28"/>
      <c r="BS24" s="28"/>
      <c r="BT24" s="28"/>
      <c r="BU24" s="28"/>
      <c r="BV24" s="28"/>
      <c r="BW24" s="31">
        <v>0</v>
      </c>
      <c r="BX24" s="31"/>
      <c r="BY24" s="32">
        <f t="shared" si="0"/>
        <v>500000</v>
      </c>
      <c r="BZ24" s="32">
        <f t="shared" si="0"/>
        <v>3517579</v>
      </c>
      <c r="CA24" s="31">
        <v>500000</v>
      </c>
      <c r="CB24" s="28"/>
      <c r="CC24" s="31">
        <v>0</v>
      </c>
      <c r="CD24" s="28"/>
      <c r="CE24" s="28"/>
      <c r="CF24" s="28"/>
      <c r="CG24" s="28"/>
      <c r="CH24" s="28"/>
      <c r="CI24" s="28"/>
      <c r="CJ24" s="28"/>
      <c r="CK24" s="28"/>
      <c r="CL24" s="28"/>
      <c r="CM24" s="31">
        <v>0</v>
      </c>
      <c r="CN24" s="28"/>
      <c r="CO24" s="32">
        <f t="shared" si="1"/>
        <v>500000</v>
      </c>
      <c r="CP24" s="28"/>
      <c r="DE24" s="28"/>
      <c r="DF24" s="28"/>
      <c r="DG24" s="28"/>
      <c r="DH24" s="28"/>
      <c r="DI24" s="28"/>
      <c r="DJ24" s="28"/>
      <c r="DK24" s="28"/>
      <c r="DL24" s="28"/>
    </row>
    <row r="25" spans="1:116" s="30" customFormat="1" ht="36">
      <c r="A25" s="375"/>
      <c r="B25" s="375"/>
      <c r="C25" s="375"/>
      <c r="D25" s="375"/>
      <c r="E25" s="375"/>
      <c r="F25" s="375"/>
      <c r="G25" s="375"/>
      <c r="H25" s="375"/>
      <c r="I25" s="375"/>
      <c r="J25" s="375"/>
      <c r="K25" s="375"/>
      <c r="L25" s="375"/>
      <c r="M25" s="375"/>
      <c r="N25" s="375"/>
      <c r="O25" s="375"/>
      <c r="P25" s="375"/>
      <c r="Q25" s="375"/>
      <c r="R25" s="375"/>
      <c r="S25" s="375"/>
      <c r="T25" s="375"/>
      <c r="U25" s="375"/>
      <c r="V25" s="382"/>
      <c r="W25" s="28" t="s">
        <v>164</v>
      </c>
      <c r="X25" s="28" t="s">
        <v>165</v>
      </c>
      <c r="Y25" s="28"/>
      <c r="Z25" s="28" t="s">
        <v>166</v>
      </c>
      <c r="AA25" s="29">
        <v>1</v>
      </c>
      <c r="AB25" s="28"/>
      <c r="AC25" s="28"/>
      <c r="AD25" s="28"/>
      <c r="AE25" s="28"/>
      <c r="AF25" s="28"/>
      <c r="AG25" s="28"/>
      <c r="AH25" s="29">
        <v>1</v>
      </c>
      <c r="AI25" s="28">
        <v>4</v>
      </c>
      <c r="AJ25" s="28">
        <v>2</v>
      </c>
      <c r="AK25" s="28">
        <v>4</v>
      </c>
      <c r="AL25" s="28">
        <v>2</v>
      </c>
      <c r="AM25" s="29">
        <v>12</v>
      </c>
      <c r="AN25" s="29">
        <v>1</v>
      </c>
      <c r="AO25" s="28"/>
      <c r="AP25" s="28"/>
      <c r="AQ25" s="28"/>
      <c r="AR25" s="28"/>
      <c r="AS25" s="28"/>
      <c r="AT25" s="28"/>
      <c r="AU25" s="28"/>
      <c r="AV25" s="28"/>
      <c r="AW25" s="28"/>
      <c r="AX25" s="28"/>
      <c r="AY25" s="28"/>
      <c r="AZ25" s="28"/>
      <c r="BI25" s="28"/>
      <c r="BJ25" s="28"/>
      <c r="BK25" s="31">
        <v>1500000</v>
      </c>
      <c r="BL25" s="31">
        <v>10000000</v>
      </c>
      <c r="BM25" s="28"/>
      <c r="BN25" s="31"/>
      <c r="BO25" s="28"/>
      <c r="BP25" s="28"/>
      <c r="BQ25" s="28"/>
      <c r="BR25" s="28"/>
      <c r="BS25" s="28"/>
      <c r="BT25" s="28"/>
      <c r="BU25" s="28"/>
      <c r="BV25" s="28"/>
      <c r="BW25" s="31">
        <v>0</v>
      </c>
      <c r="BX25" s="31"/>
      <c r="BY25" s="32">
        <f t="shared" si="0"/>
        <v>1500000</v>
      </c>
      <c r="BZ25" s="32">
        <f t="shared" si="0"/>
        <v>10000000</v>
      </c>
      <c r="CA25" s="31">
        <v>500000</v>
      </c>
      <c r="CB25" s="28"/>
      <c r="CC25" s="31">
        <v>1560000</v>
      </c>
      <c r="CD25" s="28"/>
      <c r="CE25" s="28"/>
      <c r="CF25" s="28"/>
      <c r="CG25" s="28"/>
      <c r="CH25" s="28"/>
      <c r="CI25" s="28"/>
      <c r="CJ25" s="28"/>
      <c r="CK25" s="28"/>
      <c r="CL25" s="28"/>
      <c r="CM25" s="31">
        <v>0</v>
      </c>
      <c r="CN25" s="28"/>
      <c r="CO25" s="32">
        <f t="shared" si="1"/>
        <v>2060000</v>
      </c>
      <c r="CP25" s="28"/>
      <c r="DE25" s="28"/>
      <c r="DF25" s="28"/>
      <c r="DG25" s="28"/>
      <c r="DH25" s="28"/>
      <c r="DI25" s="28"/>
      <c r="DJ25" s="28"/>
      <c r="DK25" s="28"/>
      <c r="DL25" s="28"/>
    </row>
    <row r="26" spans="1:116" s="30" customFormat="1" ht="48">
      <c r="A26" s="375"/>
      <c r="B26" s="375"/>
      <c r="C26" s="375"/>
      <c r="D26" s="375"/>
      <c r="E26" s="375"/>
      <c r="F26" s="375"/>
      <c r="G26" s="375"/>
      <c r="H26" s="375"/>
      <c r="I26" s="375"/>
      <c r="J26" s="375"/>
      <c r="K26" s="375"/>
      <c r="L26" s="375"/>
      <c r="M26" s="375"/>
      <c r="N26" s="375"/>
      <c r="O26" s="375"/>
      <c r="P26" s="375"/>
      <c r="Q26" s="375"/>
      <c r="R26" s="375"/>
      <c r="S26" s="375"/>
      <c r="T26" s="375"/>
      <c r="U26" s="375"/>
      <c r="V26" s="382"/>
      <c r="W26" s="28" t="s">
        <v>167</v>
      </c>
      <c r="X26" s="28" t="s">
        <v>168</v>
      </c>
      <c r="Y26" s="28"/>
      <c r="Z26" s="28" t="s">
        <v>129</v>
      </c>
      <c r="AA26" s="29">
        <v>4</v>
      </c>
      <c r="AB26" s="28"/>
      <c r="AC26" s="28"/>
      <c r="AD26" s="28"/>
      <c r="AE26" s="28"/>
      <c r="AF26" s="28"/>
      <c r="AG26" s="28"/>
      <c r="AH26" s="29">
        <v>1</v>
      </c>
      <c r="AI26" s="28">
        <v>4</v>
      </c>
      <c r="AJ26" s="28">
        <v>2</v>
      </c>
      <c r="AK26" s="28">
        <v>4</v>
      </c>
      <c r="AL26" s="28">
        <v>2</v>
      </c>
      <c r="AM26" s="29">
        <v>12</v>
      </c>
      <c r="AN26" s="29">
        <v>1</v>
      </c>
      <c r="AO26" s="28"/>
      <c r="AP26" s="28"/>
      <c r="AQ26" s="28"/>
      <c r="AR26" s="28"/>
      <c r="AS26" s="28"/>
      <c r="AT26" s="28"/>
      <c r="AU26" s="28"/>
      <c r="AV26" s="28"/>
      <c r="AW26" s="28"/>
      <c r="AX26" s="28"/>
      <c r="AY26" s="28"/>
      <c r="AZ26" s="28"/>
      <c r="BI26" s="28"/>
      <c r="BJ26" s="28"/>
      <c r="BK26" s="31">
        <v>1500000</v>
      </c>
      <c r="BL26" s="31">
        <v>3750000</v>
      </c>
      <c r="BM26" s="28"/>
      <c r="BN26" s="31"/>
      <c r="BO26" s="28"/>
      <c r="BP26" s="28"/>
      <c r="BQ26" s="28"/>
      <c r="BR26" s="28"/>
      <c r="BS26" s="28"/>
      <c r="BT26" s="28"/>
      <c r="BU26" s="28"/>
      <c r="BV26" s="28"/>
      <c r="BW26" s="31">
        <v>0</v>
      </c>
      <c r="BX26" s="31"/>
      <c r="BY26" s="32">
        <f t="shared" si="0"/>
        <v>1500000</v>
      </c>
      <c r="BZ26" s="32">
        <f t="shared" si="0"/>
        <v>3750000</v>
      </c>
      <c r="CA26" s="31">
        <v>500000</v>
      </c>
      <c r="CB26" s="28"/>
      <c r="CC26" s="31">
        <v>1560000</v>
      </c>
      <c r="CD26" s="28"/>
      <c r="CE26" s="28"/>
      <c r="CF26" s="28"/>
      <c r="CG26" s="28"/>
      <c r="CH26" s="28"/>
      <c r="CI26" s="28"/>
      <c r="CJ26" s="28"/>
      <c r="CK26" s="28"/>
      <c r="CL26" s="28"/>
      <c r="CM26" s="31">
        <v>0</v>
      </c>
      <c r="CN26" s="28"/>
      <c r="CO26" s="32">
        <f t="shared" si="1"/>
        <v>2060000</v>
      </c>
      <c r="CP26" s="28"/>
      <c r="DE26" s="28"/>
      <c r="DF26" s="28"/>
      <c r="DG26" s="28"/>
      <c r="DH26" s="28"/>
      <c r="DI26" s="28"/>
      <c r="DJ26" s="28"/>
      <c r="DK26" s="28"/>
      <c r="DL26" s="28"/>
    </row>
    <row r="27" spans="1:116" s="30" customFormat="1" ht="36">
      <c r="A27" s="375"/>
      <c r="B27" s="375"/>
      <c r="C27" s="375"/>
      <c r="D27" s="375"/>
      <c r="E27" s="375"/>
      <c r="F27" s="375"/>
      <c r="G27" s="375"/>
      <c r="H27" s="375"/>
      <c r="I27" s="375"/>
      <c r="J27" s="375"/>
      <c r="K27" s="375"/>
      <c r="L27" s="375"/>
      <c r="M27" s="375"/>
      <c r="N27" s="375"/>
      <c r="O27" s="375"/>
      <c r="P27" s="375"/>
      <c r="Q27" s="375"/>
      <c r="R27" s="375"/>
      <c r="S27" s="375"/>
      <c r="T27" s="375"/>
      <c r="U27" s="375"/>
      <c r="V27" s="382"/>
      <c r="W27" s="28" t="s">
        <v>169</v>
      </c>
      <c r="X27" s="28" t="s">
        <v>169</v>
      </c>
      <c r="Y27" s="28"/>
      <c r="Z27" s="28">
        <v>0</v>
      </c>
      <c r="AA27" s="29">
        <v>4</v>
      </c>
      <c r="AB27" s="28"/>
      <c r="AC27" s="28"/>
      <c r="AD27" s="28"/>
      <c r="AE27" s="28"/>
      <c r="AF27" s="28"/>
      <c r="AG27" s="28"/>
      <c r="AH27" s="29">
        <v>1</v>
      </c>
      <c r="AI27" s="28">
        <v>5</v>
      </c>
      <c r="AJ27" s="28">
        <v>7</v>
      </c>
      <c r="AK27" s="28">
        <v>8</v>
      </c>
      <c r="AL27" s="28">
        <v>5</v>
      </c>
      <c r="AM27" s="29">
        <v>25</v>
      </c>
      <c r="AN27" s="29">
        <v>1</v>
      </c>
      <c r="AO27" s="28"/>
      <c r="AP27" s="28"/>
      <c r="AQ27" s="28"/>
      <c r="AR27" s="28"/>
      <c r="AS27" s="28"/>
      <c r="AT27" s="28"/>
      <c r="AU27" s="28"/>
      <c r="AV27" s="28"/>
      <c r="AW27" s="28"/>
      <c r="AX27" s="28"/>
      <c r="AY27" s="28"/>
      <c r="AZ27" s="28"/>
      <c r="BI27" s="28"/>
      <c r="BJ27" s="28"/>
      <c r="BK27" s="31">
        <v>1000000</v>
      </c>
      <c r="BL27" s="31">
        <v>3750000</v>
      </c>
      <c r="BM27" s="28"/>
      <c r="BN27" s="31"/>
      <c r="BO27" s="28"/>
      <c r="BP27" s="28"/>
      <c r="BQ27" s="28"/>
      <c r="BR27" s="28"/>
      <c r="BS27" s="28"/>
      <c r="BT27" s="28"/>
      <c r="BU27" s="28"/>
      <c r="BV27" s="28"/>
      <c r="BW27" s="31">
        <v>0</v>
      </c>
      <c r="BX27" s="31"/>
      <c r="BY27" s="32">
        <f t="shared" si="0"/>
        <v>1000000</v>
      </c>
      <c r="BZ27" s="32">
        <f t="shared" si="0"/>
        <v>3750000</v>
      </c>
      <c r="CA27" s="31">
        <v>500000</v>
      </c>
      <c r="CB27" s="28"/>
      <c r="CC27" s="31">
        <v>1560000</v>
      </c>
      <c r="CD27" s="28"/>
      <c r="CE27" s="28"/>
      <c r="CF27" s="28"/>
      <c r="CG27" s="28"/>
      <c r="CH27" s="28"/>
      <c r="CI27" s="28"/>
      <c r="CJ27" s="28"/>
      <c r="CK27" s="28"/>
      <c r="CL27" s="28"/>
      <c r="CM27" s="31">
        <v>0</v>
      </c>
      <c r="CN27" s="28"/>
      <c r="CO27" s="32">
        <f t="shared" si="1"/>
        <v>2060000</v>
      </c>
      <c r="CP27" s="28"/>
      <c r="DE27" s="28"/>
      <c r="DF27" s="28"/>
      <c r="DG27" s="28"/>
      <c r="DH27" s="28"/>
      <c r="DI27" s="28"/>
      <c r="DJ27" s="28"/>
      <c r="DK27" s="28"/>
      <c r="DL27" s="28"/>
    </row>
    <row r="28" spans="1:116" s="30" customFormat="1" ht="36">
      <c r="A28" s="375"/>
      <c r="B28" s="375"/>
      <c r="C28" s="375"/>
      <c r="D28" s="375"/>
      <c r="E28" s="375"/>
      <c r="F28" s="375"/>
      <c r="G28" s="375"/>
      <c r="H28" s="375"/>
      <c r="I28" s="375"/>
      <c r="J28" s="375"/>
      <c r="K28" s="375"/>
      <c r="L28" s="375"/>
      <c r="M28" s="375"/>
      <c r="N28" s="375"/>
      <c r="O28" s="375"/>
      <c r="P28" s="375"/>
      <c r="Q28" s="375"/>
      <c r="R28" s="375"/>
      <c r="S28" s="375"/>
      <c r="T28" s="375"/>
      <c r="U28" s="375"/>
      <c r="V28" s="382"/>
      <c r="W28" s="28" t="s">
        <v>170</v>
      </c>
      <c r="X28" s="28" t="s">
        <v>171</v>
      </c>
      <c r="Y28" s="28"/>
      <c r="Z28" s="28" t="s">
        <v>172</v>
      </c>
      <c r="AA28" s="29">
        <v>1</v>
      </c>
      <c r="AB28" s="28"/>
      <c r="AC28" s="28"/>
      <c r="AD28" s="28"/>
      <c r="AE28" s="28"/>
      <c r="AF28" s="28"/>
      <c r="AG28" s="28"/>
      <c r="AH28" s="29">
        <v>1</v>
      </c>
      <c r="AI28" s="28">
        <v>0</v>
      </c>
      <c r="AJ28" s="28">
        <v>1</v>
      </c>
      <c r="AK28" s="28">
        <v>0</v>
      </c>
      <c r="AL28" s="28">
        <v>0</v>
      </c>
      <c r="AM28" s="29">
        <v>1</v>
      </c>
      <c r="AN28" s="29">
        <v>1</v>
      </c>
      <c r="AO28" s="28"/>
      <c r="AP28" s="28"/>
      <c r="AQ28" s="28"/>
      <c r="AR28" s="28"/>
      <c r="AS28" s="28"/>
      <c r="AT28" s="28"/>
      <c r="AU28" s="28"/>
      <c r="AV28" s="28"/>
      <c r="AW28" s="28"/>
      <c r="AX28" s="28"/>
      <c r="AY28" s="28"/>
      <c r="AZ28" s="28"/>
      <c r="BI28" s="28"/>
      <c r="BJ28" s="28"/>
      <c r="BK28" s="31">
        <v>500000</v>
      </c>
      <c r="BL28" s="31">
        <v>3750000</v>
      </c>
      <c r="BM28" s="28"/>
      <c r="BN28" s="31"/>
      <c r="BO28" s="28"/>
      <c r="BP28" s="28"/>
      <c r="BQ28" s="28"/>
      <c r="BR28" s="28"/>
      <c r="BS28" s="28"/>
      <c r="BT28" s="28"/>
      <c r="BU28" s="28"/>
      <c r="BV28" s="28"/>
      <c r="BW28" s="31">
        <v>0</v>
      </c>
      <c r="BX28" s="31"/>
      <c r="BY28" s="32">
        <f t="shared" si="0"/>
        <v>500000</v>
      </c>
      <c r="BZ28" s="32">
        <f t="shared" si="0"/>
        <v>3750000</v>
      </c>
      <c r="CA28" s="31">
        <v>500000</v>
      </c>
      <c r="CB28" s="28"/>
      <c r="CC28" s="31">
        <v>0</v>
      </c>
      <c r="CD28" s="28"/>
      <c r="CE28" s="28"/>
      <c r="CF28" s="28"/>
      <c r="CG28" s="28"/>
      <c r="CH28" s="28"/>
      <c r="CI28" s="28"/>
      <c r="CJ28" s="28"/>
      <c r="CK28" s="28"/>
      <c r="CL28" s="28"/>
      <c r="CM28" s="31">
        <v>0</v>
      </c>
      <c r="CN28" s="28"/>
      <c r="CO28" s="32">
        <f t="shared" si="1"/>
        <v>500000</v>
      </c>
      <c r="CP28" s="28"/>
      <c r="DE28" s="28"/>
      <c r="DF28" s="28"/>
      <c r="DG28" s="28"/>
      <c r="DH28" s="28"/>
      <c r="DI28" s="28"/>
      <c r="DJ28" s="28"/>
      <c r="DK28" s="28"/>
      <c r="DL28" s="28"/>
    </row>
    <row r="29" spans="1:116" s="30" customFormat="1" ht="36">
      <c r="A29" s="375"/>
      <c r="B29" s="375"/>
      <c r="C29" s="375"/>
      <c r="D29" s="375"/>
      <c r="E29" s="375"/>
      <c r="F29" s="375"/>
      <c r="G29" s="375"/>
      <c r="H29" s="375"/>
      <c r="I29" s="375"/>
      <c r="J29" s="375"/>
      <c r="K29" s="375"/>
      <c r="L29" s="375"/>
      <c r="M29" s="375"/>
      <c r="N29" s="375"/>
      <c r="O29" s="375"/>
      <c r="P29" s="375"/>
      <c r="Q29" s="375"/>
      <c r="R29" s="375"/>
      <c r="S29" s="375"/>
      <c r="T29" s="375"/>
      <c r="U29" s="375"/>
      <c r="V29" s="382"/>
      <c r="W29" s="28" t="s">
        <v>173</v>
      </c>
      <c r="X29" s="28" t="s">
        <v>174</v>
      </c>
      <c r="Y29" s="28"/>
      <c r="Z29" s="28">
        <v>0</v>
      </c>
      <c r="AA29" s="29">
        <v>1</v>
      </c>
      <c r="AB29" s="28"/>
      <c r="AC29" s="28"/>
      <c r="AD29" s="28"/>
      <c r="AE29" s="28"/>
      <c r="AF29" s="28"/>
      <c r="AG29" s="28"/>
      <c r="AH29" s="29">
        <v>1</v>
      </c>
      <c r="AI29" s="28">
        <v>0</v>
      </c>
      <c r="AJ29" s="28">
        <v>0</v>
      </c>
      <c r="AK29" s="28">
        <v>1</v>
      </c>
      <c r="AL29" s="28">
        <v>0</v>
      </c>
      <c r="AM29" s="29">
        <v>1</v>
      </c>
      <c r="AN29" s="29">
        <v>1</v>
      </c>
      <c r="AO29" s="28"/>
      <c r="AP29" s="28"/>
      <c r="AQ29" s="28"/>
      <c r="AR29" s="28"/>
      <c r="AS29" s="28"/>
      <c r="AT29" s="28"/>
      <c r="AU29" s="28"/>
      <c r="AV29" s="28"/>
      <c r="AW29" s="28"/>
      <c r="AX29" s="28"/>
      <c r="AY29" s="28"/>
      <c r="AZ29" s="28"/>
      <c r="BI29" s="28"/>
      <c r="BJ29" s="28"/>
      <c r="BK29" s="31">
        <v>500000</v>
      </c>
      <c r="BL29" s="31">
        <v>3750000</v>
      </c>
      <c r="BM29" s="28"/>
      <c r="BN29" s="31"/>
      <c r="BO29" s="28"/>
      <c r="BP29" s="28"/>
      <c r="BQ29" s="28"/>
      <c r="BR29" s="28"/>
      <c r="BS29" s="28"/>
      <c r="BT29" s="28"/>
      <c r="BU29" s="28"/>
      <c r="BV29" s="28"/>
      <c r="BW29" s="31">
        <v>500000</v>
      </c>
      <c r="BX29" s="31"/>
      <c r="BY29" s="32">
        <f t="shared" si="0"/>
        <v>1000000</v>
      </c>
      <c r="BZ29" s="32">
        <f t="shared" si="0"/>
        <v>3750000</v>
      </c>
      <c r="CA29" s="31">
        <v>500000</v>
      </c>
      <c r="CB29" s="28"/>
      <c r="CC29" s="31">
        <v>0</v>
      </c>
      <c r="CD29" s="28"/>
      <c r="CE29" s="28"/>
      <c r="CF29" s="28"/>
      <c r="CG29" s="28"/>
      <c r="CH29" s="28"/>
      <c r="CI29" s="28"/>
      <c r="CJ29" s="28"/>
      <c r="CK29" s="28"/>
      <c r="CL29" s="28"/>
      <c r="CM29" s="31">
        <v>0</v>
      </c>
      <c r="CN29" s="28"/>
      <c r="CO29" s="32">
        <f t="shared" si="1"/>
        <v>500000</v>
      </c>
      <c r="CP29" s="28"/>
      <c r="DE29" s="28"/>
      <c r="DF29" s="28"/>
      <c r="DG29" s="28"/>
      <c r="DH29" s="28"/>
      <c r="DI29" s="28"/>
      <c r="DJ29" s="28"/>
      <c r="DK29" s="28"/>
      <c r="DL29" s="28"/>
    </row>
    <row r="30" spans="1:116" s="30" customFormat="1" ht="48">
      <c r="A30" s="375"/>
      <c r="B30" s="375"/>
      <c r="C30" s="375"/>
      <c r="D30" s="375"/>
      <c r="E30" s="375"/>
      <c r="F30" s="375"/>
      <c r="G30" s="375"/>
      <c r="H30" s="375"/>
      <c r="I30" s="375"/>
      <c r="J30" s="375"/>
      <c r="K30" s="375"/>
      <c r="L30" s="375"/>
      <c r="M30" s="375"/>
      <c r="N30" s="375"/>
      <c r="O30" s="375"/>
      <c r="P30" s="375"/>
      <c r="Q30" s="375"/>
      <c r="R30" s="375"/>
      <c r="S30" s="375"/>
      <c r="T30" s="375"/>
      <c r="U30" s="375"/>
      <c r="V30" s="382"/>
      <c r="W30" s="28" t="s">
        <v>175</v>
      </c>
      <c r="X30" s="28" t="s">
        <v>175</v>
      </c>
      <c r="Y30" s="28"/>
      <c r="Z30" s="28" t="s">
        <v>129</v>
      </c>
      <c r="AA30" s="29">
        <v>1</v>
      </c>
      <c r="AB30" s="28"/>
      <c r="AC30" s="28"/>
      <c r="AD30" s="28"/>
      <c r="AE30" s="28"/>
      <c r="AF30" s="28"/>
      <c r="AG30" s="28"/>
      <c r="AH30" s="29">
        <v>1</v>
      </c>
      <c r="AI30" s="28">
        <v>5</v>
      </c>
      <c r="AJ30" s="28">
        <v>7</v>
      </c>
      <c r="AK30" s="28">
        <v>8</v>
      </c>
      <c r="AL30" s="28">
        <v>5</v>
      </c>
      <c r="AM30" s="29">
        <v>25</v>
      </c>
      <c r="AN30" s="29">
        <v>1</v>
      </c>
      <c r="AO30" s="28"/>
      <c r="AP30" s="28"/>
      <c r="AQ30" s="28"/>
      <c r="AR30" s="28"/>
      <c r="AS30" s="28"/>
      <c r="AT30" s="28"/>
      <c r="AU30" s="28"/>
      <c r="AV30" s="28"/>
      <c r="AW30" s="28"/>
      <c r="AX30" s="28"/>
      <c r="AY30" s="28"/>
      <c r="AZ30" s="28"/>
      <c r="BI30" s="28"/>
      <c r="BJ30" s="28"/>
      <c r="BK30" s="31">
        <v>0</v>
      </c>
      <c r="BL30" s="31">
        <v>0</v>
      </c>
      <c r="BM30" s="28"/>
      <c r="BN30" s="31"/>
      <c r="BO30" s="28"/>
      <c r="BP30" s="28"/>
      <c r="BQ30" s="28"/>
      <c r="BR30" s="28"/>
      <c r="BS30" s="28"/>
      <c r="BT30" s="28"/>
      <c r="BU30" s="28"/>
      <c r="BV30" s="28"/>
      <c r="BW30" s="31">
        <v>500000</v>
      </c>
      <c r="BX30" s="31"/>
      <c r="BY30" s="32">
        <f t="shared" si="0"/>
        <v>500000</v>
      </c>
      <c r="BZ30" s="32">
        <f t="shared" si="0"/>
        <v>0</v>
      </c>
      <c r="CA30" s="31">
        <v>500000</v>
      </c>
      <c r="CB30" s="28"/>
      <c r="CC30" s="31">
        <v>0</v>
      </c>
      <c r="CD30" s="28"/>
      <c r="CE30" s="28"/>
      <c r="CF30" s="28"/>
      <c r="CG30" s="28"/>
      <c r="CH30" s="28"/>
      <c r="CI30" s="28"/>
      <c r="CJ30" s="28"/>
      <c r="CK30" s="28"/>
      <c r="CL30" s="28"/>
      <c r="CM30" s="31">
        <v>0</v>
      </c>
      <c r="CN30" s="28"/>
      <c r="CO30" s="32">
        <f t="shared" si="1"/>
        <v>500000</v>
      </c>
      <c r="CP30" s="28"/>
      <c r="DE30" s="28"/>
      <c r="DF30" s="28"/>
      <c r="DG30" s="28"/>
      <c r="DH30" s="28"/>
      <c r="DI30" s="28"/>
      <c r="DJ30" s="28"/>
      <c r="DK30" s="28"/>
      <c r="DL30" s="28"/>
    </row>
    <row r="31" spans="1:116" s="30" customFormat="1" ht="48">
      <c r="A31" s="375"/>
      <c r="B31" s="375"/>
      <c r="C31" s="375"/>
      <c r="D31" s="375"/>
      <c r="E31" s="375"/>
      <c r="F31" s="375"/>
      <c r="G31" s="375"/>
      <c r="H31" s="375"/>
      <c r="I31" s="375"/>
      <c r="J31" s="375"/>
      <c r="K31" s="375"/>
      <c r="L31" s="375"/>
      <c r="M31" s="375"/>
      <c r="N31" s="375"/>
      <c r="O31" s="375"/>
      <c r="P31" s="375"/>
      <c r="Q31" s="375"/>
      <c r="R31" s="375"/>
      <c r="S31" s="375"/>
      <c r="T31" s="375"/>
      <c r="U31" s="375"/>
      <c r="V31" s="382"/>
      <c r="W31" s="28" t="s">
        <v>176</v>
      </c>
      <c r="X31" s="28" t="s">
        <v>177</v>
      </c>
      <c r="Y31" s="28"/>
      <c r="Z31" s="28" t="s">
        <v>129</v>
      </c>
      <c r="AA31" s="29">
        <v>1</v>
      </c>
      <c r="AB31" s="28"/>
      <c r="AC31" s="28"/>
      <c r="AD31" s="28"/>
      <c r="AE31" s="28"/>
      <c r="AF31" s="28"/>
      <c r="AG31" s="28"/>
      <c r="AH31" s="29">
        <v>1</v>
      </c>
      <c r="AI31" s="28">
        <v>5</v>
      </c>
      <c r="AJ31" s="28">
        <v>7</v>
      </c>
      <c r="AK31" s="28">
        <v>8</v>
      </c>
      <c r="AL31" s="28">
        <v>5</v>
      </c>
      <c r="AM31" s="29">
        <v>25</v>
      </c>
      <c r="AN31" s="29">
        <v>1</v>
      </c>
      <c r="AO31" s="28"/>
      <c r="AP31" s="28"/>
      <c r="AQ31" s="28"/>
      <c r="AR31" s="28"/>
      <c r="AS31" s="28"/>
      <c r="AT31" s="28"/>
      <c r="AU31" s="28"/>
      <c r="AV31" s="28"/>
      <c r="AW31" s="28"/>
      <c r="AX31" s="28"/>
      <c r="AY31" s="28"/>
      <c r="AZ31" s="28"/>
      <c r="BI31" s="28"/>
      <c r="BJ31" s="28"/>
      <c r="BK31" s="31">
        <v>0</v>
      </c>
      <c r="BL31" s="31">
        <v>1500000</v>
      </c>
      <c r="BM31" s="28"/>
      <c r="BN31" s="31"/>
      <c r="BO31" s="28"/>
      <c r="BP31" s="28"/>
      <c r="BQ31" s="28"/>
      <c r="BR31" s="28"/>
      <c r="BS31" s="28"/>
      <c r="BT31" s="28"/>
      <c r="BU31" s="28"/>
      <c r="BV31" s="28"/>
      <c r="BW31" s="31">
        <v>500000</v>
      </c>
      <c r="BX31" s="31"/>
      <c r="BY31" s="32">
        <f t="shared" si="0"/>
        <v>500000</v>
      </c>
      <c r="BZ31" s="32">
        <f t="shared" si="0"/>
        <v>1500000</v>
      </c>
      <c r="CA31" s="31">
        <v>500000</v>
      </c>
      <c r="CB31" s="28"/>
      <c r="CC31" s="31">
        <v>0</v>
      </c>
      <c r="CD31" s="28"/>
      <c r="CE31" s="28"/>
      <c r="CF31" s="28"/>
      <c r="CG31" s="28"/>
      <c r="CH31" s="28"/>
      <c r="CI31" s="28"/>
      <c r="CJ31" s="28"/>
      <c r="CK31" s="28"/>
      <c r="CL31" s="28"/>
      <c r="CM31" s="31">
        <v>0</v>
      </c>
      <c r="CN31" s="28"/>
      <c r="CO31" s="32">
        <f t="shared" si="1"/>
        <v>500000</v>
      </c>
      <c r="CP31" s="28"/>
      <c r="DE31" s="28"/>
      <c r="DF31" s="28"/>
      <c r="DG31" s="28"/>
      <c r="DH31" s="28"/>
      <c r="DI31" s="28"/>
      <c r="DJ31" s="28"/>
      <c r="DK31" s="28"/>
      <c r="DL31" s="28"/>
    </row>
    <row r="32" spans="1:116" s="30" customFormat="1" ht="36">
      <c r="A32" s="375"/>
      <c r="B32" s="375"/>
      <c r="C32" s="375"/>
      <c r="D32" s="375"/>
      <c r="E32" s="375"/>
      <c r="F32" s="375"/>
      <c r="G32" s="375"/>
      <c r="H32" s="375"/>
      <c r="I32" s="375"/>
      <c r="J32" s="375"/>
      <c r="K32" s="375"/>
      <c r="L32" s="375"/>
      <c r="M32" s="375"/>
      <c r="N32" s="375"/>
      <c r="O32" s="375"/>
      <c r="P32" s="375"/>
      <c r="Q32" s="375"/>
      <c r="R32" s="375"/>
      <c r="S32" s="375"/>
      <c r="T32" s="375"/>
      <c r="U32" s="375"/>
      <c r="V32" s="382"/>
      <c r="W32" s="28" t="s">
        <v>178</v>
      </c>
      <c r="X32" s="28" t="s">
        <v>178</v>
      </c>
      <c r="Y32" s="28"/>
      <c r="Z32" s="28" t="s">
        <v>179</v>
      </c>
      <c r="AA32" s="29">
        <v>1</v>
      </c>
      <c r="AB32" s="28"/>
      <c r="AC32" s="28"/>
      <c r="AD32" s="28"/>
      <c r="AE32" s="28"/>
      <c r="AF32" s="28"/>
      <c r="AG32" s="28"/>
      <c r="AH32" s="29">
        <v>1</v>
      </c>
      <c r="AI32" s="28">
        <v>5</v>
      </c>
      <c r="AJ32" s="28">
        <v>7</v>
      </c>
      <c r="AK32" s="28">
        <v>8</v>
      </c>
      <c r="AL32" s="28">
        <v>5</v>
      </c>
      <c r="AM32" s="29">
        <v>25</v>
      </c>
      <c r="AN32" s="29">
        <v>1</v>
      </c>
      <c r="AO32" s="28"/>
      <c r="AP32" s="28"/>
      <c r="AQ32" s="28"/>
      <c r="AR32" s="28"/>
      <c r="AS32" s="28"/>
      <c r="AT32" s="28"/>
      <c r="AU32" s="28"/>
      <c r="AV32" s="28"/>
      <c r="AW32" s="28"/>
      <c r="AX32" s="28"/>
      <c r="AY32" s="28"/>
      <c r="AZ32" s="28"/>
      <c r="BI32" s="28"/>
      <c r="BJ32" s="28"/>
      <c r="BK32" s="31">
        <v>12000000</v>
      </c>
      <c r="BL32" s="31">
        <v>0</v>
      </c>
      <c r="BM32" s="28"/>
      <c r="BN32" s="31"/>
      <c r="BO32" s="28"/>
      <c r="BP32" s="28"/>
      <c r="BQ32" s="28"/>
      <c r="BR32" s="28"/>
      <c r="BS32" s="28"/>
      <c r="BT32" s="28"/>
      <c r="BU32" s="28"/>
      <c r="BV32" s="28"/>
      <c r="BW32" s="31">
        <v>500000</v>
      </c>
      <c r="BX32" s="31"/>
      <c r="BY32" s="32">
        <f t="shared" si="0"/>
        <v>12500000</v>
      </c>
      <c r="BZ32" s="32">
        <f t="shared" si="0"/>
        <v>0</v>
      </c>
      <c r="CA32" s="31">
        <v>500000</v>
      </c>
      <c r="CB32" s="28"/>
      <c r="CC32" s="31">
        <v>12480000</v>
      </c>
      <c r="CD32" s="28"/>
      <c r="CE32" s="28"/>
      <c r="CF32" s="28"/>
      <c r="CG32" s="28"/>
      <c r="CH32" s="28"/>
      <c r="CI32" s="28"/>
      <c r="CJ32" s="28"/>
      <c r="CK32" s="28"/>
      <c r="CL32" s="28"/>
      <c r="CM32" s="31">
        <v>0</v>
      </c>
      <c r="CN32" s="28"/>
      <c r="CO32" s="32">
        <f t="shared" si="1"/>
        <v>12980000</v>
      </c>
      <c r="CP32" s="28"/>
      <c r="DE32" s="28"/>
      <c r="DF32" s="28"/>
      <c r="DG32" s="28"/>
      <c r="DH32" s="28"/>
      <c r="DI32" s="28"/>
      <c r="DJ32" s="28"/>
      <c r="DK32" s="28"/>
      <c r="DL32" s="28"/>
    </row>
    <row r="33" spans="1:116" s="30" customFormat="1" ht="36">
      <c r="A33" s="375"/>
      <c r="B33" s="375"/>
      <c r="C33" s="375"/>
      <c r="D33" s="375"/>
      <c r="E33" s="375"/>
      <c r="F33" s="375"/>
      <c r="G33" s="375"/>
      <c r="H33" s="375"/>
      <c r="I33" s="375"/>
      <c r="J33" s="375"/>
      <c r="K33" s="375"/>
      <c r="L33" s="375"/>
      <c r="M33" s="375"/>
      <c r="N33" s="375"/>
      <c r="O33" s="375"/>
      <c r="P33" s="375"/>
      <c r="Q33" s="375"/>
      <c r="R33" s="375"/>
      <c r="S33" s="375"/>
      <c r="T33" s="375"/>
      <c r="U33" s="375"/>
      <c r="V33" s="382"/>
      <c r="W33" s="28" t="s">
        <v>180</v>
      </c>
      <c r="X33" s="28" t="s">
        <v>180</v>
      </c>
      <c r="Y33" s="28"/>
      <c r="Z33" s="28" t="s">
        <v>181</v>
      </c>
      <c r="AA33" s="29">
        <v>16</v>
      </c>
      <c r="AB33" s="28"/>
      <c r="AC33" s="28"/>
      <c r="AD33" s="28"/>
      <c r="AE33" s="28"/>
      <c r="AF33" s="28"/>
      <c r="AG33" s="28"/>
      <c r="AH33" s="29">
        <v>4</v>
      </c>
      <c r="AI33" s="28">
        <v>5</v>
      </c>
      <c r="AJ33" s="28">
        <v>7</v>
      </c>
      <c r="AK33" s="28">
        <v>8</v>
      </c>
      <c r="AL33" s="28">
        <v>5</v>
      </c>
      <c r="AM33" s="29">
        <v>25</v>
      </c>
      <c r="AN33" s="29">
        <v>4</v>
      </c>
      <c r="AO33" s="28"/>
      <c r="AP33" s="28"/>
      <c r="AQ33" s="28"/>
      <c r="AR33" s="28"/>
      <c r="AS33" s="28"/>
      <c r="AT33" s="28"/>
      <c r="AU33" s="28"/>
      <c r="AV33" s="28"/>
      <c r="AW33" s="28"/>
      <c r="AX33" s="28"/>
      <c r="AY33" s="28"/>
      <c r="AZ33" s="28"/>
      <c r="BI33" s="28"/>
      <c r="BJ33" s="28"/>
      <c r="BK33" s="31">
        <v>0</v>
      </c>
      <c r="BL33" s="31">
        <v>1200000</v>
      </c>
      <c r="BM33" s="28"/>
      <c r="BN33" s="31"/>
      <c r="BO33" s="28"/>
      <c r="BP33" s="28"/>
      <c r="BQ33" s="28"/>
      <c r="BR33" s="28"/>
      <c r="BS33" s="28"/>
      <c r="BT33" s="28"/>
      <c r="BU33" s="28"/>
      <c r="BV33" s="28"/>
      <c r="BW33" s="31">
        <v>500000</v>
      </c>
      <c r="BX33" s="31"/>
      <c r="BY33" s="32">
        <f t="shared" si="0"/>
        <v>500000</v>
      </c>
      <c r="BZ33" s="32">
        <f t="shared" si="0"/>
        <v>1200000</v>
      </c>
      <c r="CA33" s="31">
        <v>500000</v>
      </c>
      <c r="CB33" s="28"/>
      <c r="CC33" s="31">
        <v>0</v>
      </c>
      <c r="CD33" s="28"/>
      <c r="CE33" s="28"/>
      <c r="CF33" s="28"/>
      <c r="CG33" s="28"/>
      <c r="CH33" s="28"/>
      <c r="CI33" s="28"/>
      <c r="CJ33" s="28"/>
      <c r="CK33" s="28"/>
      <c r="CL33" s="28"/>
      <c r="CM33" s="31">
        <v>0</v>
      </c>
      <c r="CN33" s="28"/>
      <c r="CO33" s="32">
        <f t="shared" si="1"/>
        <v>500000</v>
      </c>
      <c r="CP33" s="28"/>
      <c r="DE33" s="28"/>
      <c r="DF33" s="28"/>
      <c r="DG33" s="28"/>
      <c r="DH33" s="28"/>
      <c r="DI33" s="28"/>
      <c r="DJ33" s="28"/>
      <c r="DK33" s="28"/>
      <c r="DL33" s="28"/>
    </row>
    <row r="34" spans="1:116" s="30" customFormat="1" ht="36">
      <c r="A34" s="375"/>
      <c r="B34" s="375"/>
      <c r="C34" s="375"/>
      <c r="D34" s="375"/>
      <c r="E34" s="375"/>
      <c r="F34" s="375"/>
      <c r="G34" s="375"/>
      <c r="H34" s="375"/>
      <c r="I34" s="375"/>
      <c r="J34" s="375"/>
      <c r="K34" s="375"/>
      <c r="L34" s="375"/>
      <c r="M34" s="375"/>
      <c r="N34" s="375"/>
      <c r="O34" s="375"/>
      <c r="P34" s="375"/>
      <c r="Q34" s="375"/>
      <c r="R34" s="375"/>
      <c r="S34" s="375"/>
      <c r="T34" s="375"/>
      <c r="U34" s="375"/>
      <c r="V34" s="382"/>
      <c r="W34" s="28" t="s">
        <v>182</v>
      </c>
      <c r="X34" s="28" t="s">
        <v>182</v>
      </c>
      <c r="Y34" s="28"/>
      <c r="Z34" s="28" t="s">
        <v>181</v>
      </c>
      <c r="AA34" s="29">
        <v>16</v>
      </c>
      <c r="AB34" s="28"/>
      <c r="AC34" s="28"/>
      <c r="AD34" s="28"/>
      <c r="AE34" s="28"/>
      <c r="AF34" s="28"/>
      <c r="AG34" s="28"/>
      <c r="AH34" s="29">
        <v>4</v>
      </c>
      <c r="AI34" s="28">
        <v>5</v>
      </c>
      <c r="AJ34" s="28">
        <v>7</v>
      </c>
      <c r="AK34" s="28">
        <v>8</v>
      </c>
      <c r="AL34" s="28">
        <v>5</v>
      </c>
      <c r="AM34" s="29">
        <v>25</v>
      </c>
      <c r="AN34" s="29">
        <v>4</v>
      </c>
      <c r="AO34" s="28"/>
      <c r="AP34" s="28"/>
      <c r="AQ34" s="28"/>
      <c r="AR34" s="28"/>
      <c r="AS34" s="28"/>
      <c r="AT34" s="28"/>
      <c r="AU34" s="28"/>
      <c r="AV34" s="28"/>
      <c r="AW34" s="28"/>
      <c r="AX34" s="28"/>
      <c r="AY34" s="28"/>
      <c r="AZ34" s="28"/>
      <c r="BI34" s="28"/>
      <c r="BJ34" s="28"/>
      <c r="BK34" s="31">
        <v>0</v>
      </c>
      <c r="BL34" s="31"/>
      <c r="BM34" s="28"/>
      <c r="BN34" s="31"/>
      <c r="BO34" s="28"/>
      <c r="BP34" s="28"/>
      <c r="BQ34" s="28"/>
      <c r="BR34" s="28"/>
      <c r="BS34" s="28"/>
      <c r="BT34" s="28"/>
      <c r="BU34" s="28"/>
      <c r="BV34" s="28"/>
      <c r="BW34" s="31">
        <v>500000</v>
      </c>
      <c r="BX34" s="31">
        <v>300000</v>
      </c>
      <c r="BY34" s="32">
        <f t="shared" si="0"/>
        <v>500000</v>
      </c>
      <c r="BZ34" s="32">
        <f t="shared" si="0"/>
        <v>300000</v>
      </c>
      <c r="CA34" s="31">
        <v>500000</v>
      </c>
      <c r="CB34" s="28"/>
      <c r="CC34" s="31">
        <v>0</v>
      </c>
      <c r="CD34" s="28"/>
      <c r="CE34" s="28"/>
      <c r="CF34" s="28"/>
      <c r="CG34" s="28"/>
      <c r="CH34" s="28"/>
      <c r="CI34" s="28"/>
      <c r="CJ34" s="28"/>
      <c r="CK34" s="28"/>
      <c r="CL34" s="28"/>
      <c r="CM34" s="31">
        <v>0</v>
      </c>
      <c r="CN34" s="28"/>
      <c r="CO34" s="32">
        <f t="shared" si="1"/>
        <v>500000</v>
      </c>
      <c r="CP34" s="28"/>
      <c r="DE34" s="28"/>
      <c r="DF34" s="28"/>
      <c r="DG34" s="28"/>
      <c r="DH34" s="28"/>
      <c r="DI34" s="28"/>
      <c r="DJ34" s="28"/>
      <c r="DK34" s="28"/>
      <c r="DL34" s="28"/>
    </row>
    <row r="35" spans="1:116" s="30" customFormat="1" ht="36">
      <c r="A35" s="375"/>
      <c r="B35" s="375"/>
      <c r="C35" s="375"/>
      <c r="D35" s="375"/>
      <c r="E35" s="375"/>
      <c r="F35" s="375"/>
      <c r="G35" s="375"/>
      <c r="H35" s="375"/>
      <c r="I35" s="375"/>
      <c r="J35" s="375"/>
      <c r="K35" s="375"/>
      <c r="L35" s="375"/>
      <c r="M35" s="375"/>
      <c r="N35" s="375"/>
      <c r="O35" s="375"/>
      <c r="P35" s="375"/>
      <c r="Q35" s="375"/>
      <c r="R35" s="375"/>
      <c r="S35" s="375"/>
      <c r="T35" s="375"/>
      <c r="U35" s="375"/>
      <c r="V35" s="382"/>
      <c r="W35" s="28" t="s">
        <v>183</v>
      </c>
      <c r="X35" s="28" t="s">
        <v>183</v>
      </c>
      <c r="Y35" s="36"/>
      <c r="Z35" s="36">
        <v>0.6</v>
      </c>
      <c r="AA35" s="37">
        <v>0.6</v>
      </c>
      <c r="AB35" s="36"/>
      <c r="AC35" s="36"/>
      <c r="AD35" s="36"/>
      <c r="AE35" s="36"/>
      <c r="AF35" s="36"/>
      <c r="AG35" s="36"/>
      <c r="AH35" s="37">
        <v>0.4</v>
      </c>
      <c r="AI35" s="28">
        <v>5</v>
      </c>
      <c r="AJ35" s="28">
        <v>7</v>
      </c>
      <c r="AK35" s="28">
        <v>8</v>
      </c>
      <c r="AL35" s="28">
        <v>5</v>
      </c>
      <c r="AM35" s="37">
        <v>0.25</v>
      </c>
      <c r="AN35" s="37">
        <v>0.4</v>
      </c>
      <c r="AO35" s="36"/>
      <c r="AP35" s="36"/>
      <c r="AQ35" s="36"/>
      <c r="AR35" s="36"/>
      <c r="AS35" s="36"/>
      <c r="AT35" s="36"/>
      <c r="AU35" s="36"/>
      <c r="AV35" s="36"/>
      <c r="AW35" s="36"/>
      <c r="AX35" s="36"/>
      <c r="AY35" s="36"/>
      <c r="AZ35" s="36"/>
      <c r="BI35" s="36"/>
      <c r="BJ35" s="36"/>
      <c r="BK35" s="31">
        <v>0</v>
      </c>
      <c r="BL35" s="31">
        <v>8467449</v>
      </c>
      <c r="BM35" s="36"/>
      <c r="BN35" s="31"/>
      <c r="BO35" s="36"/>
      <c r="BP35" s="36"/>
      <c r="BQ35" s="36"/>
      <c r="BR35" s="36"/>
      <c r="BS35" s="36"/>
      <c r="BT35" s="36"/>
      <c r="BU35" s="36"/>
      <c r="BV35" s="36"/>
      <c r="BW35" s="31">
        <v>500000</v>
      </c>
      <c r="BX35" s="31"/>
      <c r="BY35" s="32">
        <f t="shared" si="0"/>
        <v>500000</v>
      </c>
      <c r="BZ35" s="32">
        <f t="shared" si="0"/>
        <v>8467449</v>
      </c>
      <c r="CA35" s="31">
        <v>500000</v>
      </c>
      <c r="CB35" s="36"/>
      <c r="CC35" s="31">
        <v>0</v>
      </c>
      <c r="CD35" s="36"/>
      <c r="CE35" s="36"/>
      <c r="CF35" s="36"/>
      <c r="CG35" s="36"/>
      <c r="CH35" s="36"/>
      <c r="CI35" s="36"/>
      <c r="CJ35" s="36"/>
      <c r="CK35" s="36"/>
      <c r="CL35" s="36"/>
      <c r="CM35" s="31">
        <v>0</v>
      </c>
      <c r="CN35" s="36"/>
      <c r="CO35" s="32">
        <f t="shared" si="1"/>
        <v>500000</v>
      </c>
      <c r="CP35" s="36"/>
      <c r="DE35" s="36"/>
      <c r="DF35" s="36"/>
      <c r="DG35" s="36"/>
      <c r="DH35" s="36"/>
      <c r="DI35" s="36"/>
      <c r="DJ35" s="36"/>
      <c r="DK35" s="36"/>
      <c r="DL35" s="36"/>
    </row>
    <row r="36" spans="1:116" s="30" customFormat="1" ht="36">
      <c r="A36" s="375"/>
      <c r="B36" s="375"/>
      <c r="C36" s="375"/>
      <c r="D36" s="375"/>
      <c r="E36" s="375"/>
      <c r="F36" s="375"/>
      <c r="G36" s="375"/>
      <c r="H36" s="375"/>
      <c r="I36" s="375"/>
      <c r="J36" s="375"/>
      <c r="K36" s="375"/>
      <c r="L36" s="375"/>
      <c r="M36" s="375"/>
      <c r="N36" s="375"/>
      <c r="O36" s="375"/>
      <c r="P36" s="375"/>
      <c r="Q36" s="375"/>
      <c r="R36" s="375"/>
      <c r="S36" s="375"/>
      <c r="T36" s="375"/>
      <c r="U36" s="375"/>
      <c r="V36" s="382"/>
      <c r="W36" s="28" t="s">
        <v>184</v>
      </c>
      <c r="X36" s="28" t="s">
        <v>184</v>
      </c>
      <c r="Y36" s="36"/>
      <c r="Z36" s="36">
        <v>0.43</v>
      </c>
      <c r="AA36" s="37">
        <v>0.6</v>
      </c>
      <c r="AB36" s="36"/>
      <c r="AC36" s="36"/>
      <c r="AD36" s="36"/>
      <c r="AE36" s="36"/>
      <c r="AF36" s="36"/>
      <c r="AG36" s="36"/>
      <c r="AH36" s="37">
        <v>0.4</v>
      </c>
      <c r="AI36" s="28">
        <v>5</v>
      </c>
      <c r="AJ36" s="28">
        <v>7</v>
      </c>
      <c r="AK36" s="28">
        <v>8</v>
      </c>
      <c r="AL36" s="28">
        <v>5</v>
      </c>
      <c r="AM36" s="37">
        <v>0.25</v>
      </c>
      <c r="AN36" s="37">
        <v>0.4</v>
      </c>
      <c r="AO36" s="36"/>
      <c r="AP36" s="36"/>
      <c r="AQ36" s="36"/>
      <c r="AR36" s="36"/>
      <c r="AS36" s="36"/>
      <c r="AT36" s="36"/>
      <c r="AU36" s="36"/>
      <c r="AV36" s="36"/>
      <c r="AW36" s="36"/>
      <c r="AX36" s="36"/>
      <c r="AY36" s="36"/>
      <c r="AZ36" s="36"/>
      <c r="BI36" s="36"/>
      <c r="BJ36" s="36"/>
      <c r="BK36" s="31">
        <v>0</v>
      </c>
      <c r="BL36" s="31"/>
      <c r="BM36" s="36"/>
      <c r="BN36" s="31"/>
      <c r="BO36" s="36"/>
      <c r="BP36" s="36"/>
      <c r="BQ36" s="36"/>
      <c r="BR36" s="36"/>
      <c r="BS36" s="36"/>
      <c r="BT36" s="36"/>
      <c r="BU36" s="36"/>
      <c r="BV36" s="36"/>
      <c r="BW36" s="31">
        <v>500000</v>
      </c>
      <c r="BX36" s="31"/>
      <c r="BY36" s="32">
        <f t="shared" si="0"/>
        <v>500000</v>
      </c>
      <c r="BZ36" s="32">
        <f t="shared" si="0"/>
        <v>0</v>
      </c>
      <c r="CA36" s="31">
        <v>500000</v>
      </c>
      <c r="CB36" s="36"/>
      <c r="CC36" s="31">
        <v>0</v>
      </c>
      <c r="CD36" s="36"/>
      <c r="CE36" s="36"/>
      <c r="CF36" s="36"/>
      <c r="CG36" s="36"/>
      <c r="CH36" s="36"/>
      <c r="CI36" s="36"/>
      <c r="CJ36" s="36"/>
      <c r="CK36" s="36"/>
      <c r="CL36" s="36"/>
      <c r="CM36" s="31">
        <v>0</v>
      </c>
      <c r="CN36" s="36"/>
      <c r="CO36" s="32">
        <f t="shared" si="1"/>
        <v>500000</v>
      </c>
      <c r="CP36" s="36"/>
      <c r="DE36" s="36"/>
      <c r="DF36" s="36"/>
      <c r="DG36" s="36"/>
      <c r="DH36" s="36"/>
      <c r="DI36" s="36"/>
      <c r="DJ36" s="36"/>
      <c r="DK36" s="36"/>
      <c r="DL36" s="36"/>
    </row>
    <row r="37" spans="1:116" s="30" customFormat="1" ht="36">
      <c r="A37" s="375"/>
      <c r="B37" s="375"/>
      <c r="C37" s="375"/>
      <c r="D37" s="375"/>
      <c r="E37" s="375"/>
      <c r="F37" s="375"/>
      <c r="G37" s="375"/>
      <c r="H37" s="375"/>
      <c r="I37" s="375"/>
      <c r="J37" s="375"/>
      <c r="K37" s="375"/>
      <c r="L37" s="375"/>
      <c r="M37" s="375"/>
      <c r="N37" s="375"/>
      <c r="O37" s="375"/>
      <c r="P37" s="375"/>
      <c r="Q37" s="375"/>
      <c r="R37" s="375"/>
      <c r="S37" s="375"/>
      <c r="T37" s="375"/>
      <c r="U37" s="375"/>
      <c r="V37" s="382"/>
      <c r="W37" s="28" t="s">
        <v>185</v>
      </c>
      <c r="X37" s="28" t="s">
        <v>185</v>
      </c>
      <c r="Y37" s="28"/>
      <c r="Z37" s="28" t="s">
        <v>186</v>
      </c>
      <c r="AA37" s="29">
        <v>16</v>
      </c>
      <c r="AB37" s="28"/>
      <c r="AC37" s="28"/>
      <c r="AD37" s="28"/>
      <c r="AE37" s="28"/>
      <c r="AF37" s="28"/>
      <c r="AG37" s="28"/>
      <c r="AH37" s="29">
        <v>4</v>
      </c>
      <c r="AI37" s="28">
        <v>5</v>
      </c>
      <c r="AJ37" s="28">
        <v>7</v>
      </c>
      <c r="AK37" s="28">
        <v>8</v>
      </c>
      <c r="AL37" s="28">
        <v>5</v>
      </c>
      <c r="AM37" s="29">
        <v>25</v>
      </c>
      <c r="AN37" s="29">
        <v>4</v>
      </c>
      <c r="AO37" s="28"/>
      <c r="AP37" s="28"/>
      <c r="AQ37" s="28"/>
      <c r="AR37" s="28"/>
      <c r="AS37" s="28"/>
      <c r="AT37" s="28"/>
      <c r="AU37" s="28"/>
      <c r="AV37" s="28"/>
      <c r="AW37" s="28"/>
      <c r="AX37" s="28"/>
      <c r="AY37" s="28"/>
      <c r="AZ37" s="28"/>
      <c r="BI37" s="28"/>
      <c r="BJ37" s="28"/>
      <c r="BK37" s="31">
        <v>0</v>
      </c>
      <c r="BL37" s="31"/>
      <c r="BM37" s="28"/>
      <c r="BN37" s="31">
        <v>2746573</v>
      </c>
      <c r="BO37" s="28"/>
      <c r="BP37" s="28"/>
      <c r="BQ37" s="28"/>
      <c r="BR37" s="28"/>
      <c r="BS37" s="28"/>
      <c r="BT37" s="28"/>
      <c r="BU37" s="28"/>
      <c r="BV37" s="28"/>
      <c r="BW37" s="31">
        <v>500000</v>
      </c>
      <c r="BX37" s="31"/>
      <c r="BY37" s="32">
        <f t="shared" si="0"/>
        <v>500000</v>
      </c>
      <c r="BZ37" s="32">
        <f t="shared" si="0"/>
        <v>2746573</v>
      </c>
      <c r="CA37" s="31">
        <v>500000</v>
      </c>
      <c r="CB37" s="28"/>
      <c r="CC37" s="31">
        <v>0</v>
      </c>
      <c r="CD37" s="28"/>
      <c r="CE37" s="28"/>
      <c r="CF37" s="28"/>
      <c r="CG37" s="28"/>
      <c r="CH37" s="28"/>
      <c r="CI37" s="28"/>
      <c r="CJ37" s="28"/>
      <c r="CK37" s="28"/>
      <c r="CL37" s="28"/>
      <c r="CM37" s="31">
        <v>0</v>
      </c>
      <c r="CN37" s="28"/>
      <c r="CO37" s="32">
        <f t="shared" si="1"/>
        <v>500000</v>
      </c>
      <c r="CP37" s="28"/>
      <c r="DE37" s="28"/>
      <c r="DF37" s="28"/>
      <c r="DG37" s="28"/>
      <c r="DH37" s="28"/>
      <c r="DI37" s="28"/>
      <c r="DJ37" s="28"/>
      <c r="DK37" s="28"/>
      <c r="DL37" s="28"/>
    </row>
    <row r="38" spans="1:116" s="30" customFormat="1" ht="36">
      <c r="A38" s="375"/>
      <c r="B38" s="375"/>
      <c r="C38" s="375"/>
      <c r="D38" s="375"/>
      <c r="E38" s="375"/>
      <c r="F38" s="375"/>
      <c r="G38" s="375"/>
      <c r="H38" s="375"/>
      <c r="I38" s="375"/>
      <c r="J38" s="375"/>
      <c r="K38" s="375"/>
      <c r="L38" s="375"/>
      <c r="M38" s="375"/>
      <c r="N38" s="375"/>
      <c r="O38" s="375"/>
      <c r="P38" s="375"/>
      <c r="Q38" s="375"/>
      <c r="R38" s="375"/>
      <c r="S38" s="375"/>
      <c r="T38" s="375"/>
      <c r="U38" s="375"/>
      <c r="V38" s="382"/>
      <c r="W38" s="28" t="s">
        <v>187</v>
      </c>
      <c r="X38" s="28" t="s">
        <v>187</v>
      </c>
      <c r="Y38" s="36"/>
      <c r="Z38" s="36">
        <v>0</v>
      </c>
      <c r="AA38" s="37">
        <v>0.6</v>
      </c>
      <c r="AB38" s="36"/>
      <c r="AC38" s="36"/>
      <c r="AD38" s="36"/>
      <c r="AE38" s="36"/>
      <c r="AF38" s="36"/>
      <c r="AG38" s="36"/>
      <c r="AH38" s="37">
        <v>0.4</v>
      </c>
      <c r="AI38" s="28">
        <v>5</v>
      </c>
      <c r="AJ38" s="28">
        <v>7</v>
      </c>
      <c r="AK38" s="28">
        <v>8</v>
      </c>
      <c r="AL38" s="28">
        <v>5</v>
      </c>
      <c r="AM38" s="37">
        <v>0.25</v>
      </c>
      <c r="AN38" s="37">
        <v>0.4</v>
      </c>
      <c r="AO38" s="36"/>
      <c r="AP38" s="36"/>
      <c r="AQ38" s="36"/>
      <c r="AR38" s="36"/>
      <c r="AS38" s="36"/>
      <c r="AT38" s="36"/>
      <c r="AU38" s="36"/>
      <c r="AV38" s="36"/>
      <c r="AW38" s="36"/>
      <c r="AX38" s="36"/>
      <c r="AY38" s="36"/>
      <c r="AZ38" s="36"/>
      <c r="BI38" s="36"/>
      <c r="BJ38" s="36"/>
      <c r="BK38" s="31">
        <v>0</v>
      </c>
      <c r="BL38" s="31">
        <v>7253427</v>
      </c>
      <c r="BM38" s="36"/>
      <c r="BN38" s="31"/>
      <c r="BO38" s="36"/>
      <c r="BP38" s="36"/>
      <c r="BQ38" s="36"/>
      <c r="BR38" s="36"/>
      <c r="BS38" s="36"/>
      <c r="BT38" s="36"/>
      <c r="BU38" s="36"/>
      <c r="BV38" s="36"/>
      <c r="BW38" s="31">
        <v>500000</v>
      </c>
      <c r="BX38" s="31"/>
      <c r="BY38" s="32">
        <f t="shared" si="0"/>
        <v>500000</v>
      </c>
      <c r="BZ38" s="32">
        <f t="shared" si="0"/>
        <v>7253427</v>
      </c>
      <c r="CA38" s="31">
        <v>500000</v>
      </c>
      <c r="CB38" s="36"/>
      <c r="CC38" s="31">
        <v>0</v>
      </c>
      <c r="CD38" s="36"/>
      <c r="CE38" s="36"/>
      <c r="CF38" s="36"/>
      <c r="CG38" s="36"/>
      <c r="CH38" s="36"/>
      <c r="CI38" s="36"/>
      <c r="CJ38" s="36"/>
      <c r="CK38" s="36"/>
      <c r="CL38" s="36"/>
      <c r="CM38" s="31">
        <v>0</v>
      </c>
      <c r="CN38" s="36"/>
      <c r="CO38" s="32">
        <f t="shared" si="1"/>
        <v>500000</v>
      </c>
      <c r="CP38" s="36"/>
      <c r="DE38" s="36"/>
      <c r="DF38" s="36"/>
      <c r="DG38" s="36"/>
      <c r="DH38" s="36"/>
      <c r="DI38" s="36"/>
      <c r="DJ38" s="36"/>
      <c r="DK38" s="36"/>
      <c r="DL38" s="36"/>
    </row>
    <row r="39" spans="1:116" s="30" customFormat="1" ht="36">
      <c r="A39" s="375"/>
      <c r="B39" s="375"/>
      <c r="C39" s="375"/>
      <c r="D39" s="375"/>
      <c r="E39" s="375"/>
      <c r="F39" s="375"/>
      <c r="G39" s="375"/>
      <c r="H39" s="375"/>
      <c r="I39" s="375"/>
      <c r="J39" s="375"/>
      <c r="K39" s="375"/>
      <c r="L39" s="375"/>
      <c r="M39" s="375"/>
      <c r="N39" s="375"/>
      <c r="O39" s="375"/>
      <c r="P39" s="375"/>
      <c r="Q39" s="375"/>
      <c r="R39" s="375"/>
      <c r="S39" s="375"/>
      <c r="T39" s="375"/>
      <c r="U39" s="375"/>
      <c r="V39" s="382"/>
      <c r="W39" s="28" t="s">
        <v>188</v>
      </c>
      <c r="X39" s="28" t="s">
        <v>189</v>
      </c>
      <c r="Y39" s="28"/>
      <c r="Z39" s="28" t="s">
        <v>129</v>
      </c>
      <c r="AA39" s="29">
        <v>16</v>
      </c>
      <c r="AB39" s="28"/>
      <c r="AC39" s="28"/>
      <c r="AD39" s="28"/>
      <c r="AE39" s="28"/>
      <c r="AF39" s="28"/>
      <c r="AG39" s="28"/>
      <c r="AH39" s="29">
        <v>4</v>
      </c>
      <c r="AI39" s="28">
        <v>4</v>
      </c>
      <c r="AJ39" s="28">
        <v>2</v>
      </c>
      <c r="AK39" s="28">
        <v>4</v>
      </c>
      <c r="AL39" s="28">
        <v>2</v>
      </c>
      <c r="AM39" s="29">
        <v>12</v>
      </c>
      <c r="AN39" s="29">
        <v>4</v>
      </c>
      <c r="AO39" s="28"/>
      <c r="AP39" s="28"/>
      <c r="AQ39" s="28"/>
      <c r="AR39" s="28"/>
      <c r="AS39" s="28"/>
      <c r="AT39" s="28"/>
      <c r="AU39" s="28"/>
      <c r="AV39" s="28"/>
      <c r="AW39" s="28"/>
      <c r="AX39" s="28"/>
      <c r="AY39" s="28"/>
      <c r="AZ39" s="28"/>
      <c r="BI39" s="28"/>
      <c r="BJ39" s="28"/>
      <c r="BK39" s="31">
        <v>0</v>
      </c>
      <c r="BL39" s="31"/>
      <c r="BM39" s="28"/>
      <c r="BN39" s="31">
        <v>8445376</v>
      </c>
      <c r="BO39" s="28"/>
      <c r="BP39" s="28"/>
      <c r="BQ39" s="28"/>
      <c r="BR39" s="28"/>
      <c r="BS39" s="28"/>
      <c r="BT39" s="28"/>
      <c r="BU39" s="28"/>
      <c r="BV39" s="28"/>
      <c r="BW39" s="31">
        <v>500000</v>
      </c>
      <c r="BX39" s="31"/>
      <c r="BY39" s="32">
        <f t="shared" si="0"/>
        <v>500000</v>
      </c>
      <c r="BZ39" s="32">
        <f t="shared" si="0"/>
        <v>8445376</v>
      </c>
      <c r="CA39" s="31">
        <v>500000</v>
      </c>
      <c r="CB39" s="28"/>
      <c r="CC39" s="31">
        <v>0</v>
      </c>
      <c r="CD39" s="28"/>
      <c r="CE39" s="28"/>
      <c r="CF39" s="28"/>
      <c r="CG39" s="28"/>
      <c r="CH39" s="28"/>
      <c r="CI39" s="28"/>
      <c r="CJ39" s="28"/>
      <c r="CK39" s="28"/>
      <c r="CL39" s="28"/>
      <c r="CM39" s="31">
        <v>0</v>
      </c>
      <c r="CN39" s="28"/>
      <c r="CO39" s="32">
        <f t="shared" si="1"/>
        <v>500000</v>
      </c>
      <c r="CP39" s="28"/>
      <c r="DE39" s="28"/>
      <c r="DF39" s="28"/>
      <c r="DG39" s="28"/>
      <c r="DH39" s="28"/>
      <c r="DI39" s="28"/>
      <c r="DJ39" s="28"/>
      <c r="DK39" s="28"/>
      <c r="DL39" s="28"/>
    </row>
    <row r="40" spans="1:116" s="30" customFormat="1" ht="36">
      <c r="A40" s="375"/>
      <c r="B40" s="375"/>
      <c r="C40" s="375"/>
      <c r="D40" s="375"/>
      <c r="E40" s="375"/>
      <c r="F40" s="375"/>
      <c r="G40" s="375"/>
      <c r="H40" s="375"/>
      <c r="I40" s="375"/>
      <c r="J40" s="375"/>
      <c r="K40" s="375"/>
      <c r="L40" s="375"/>
      <c r="M40" s="375"/>
      <c r="N40" s="375"/>
      <c r="O40" s="375"/>
      <c r="P40" s="375"/>
      <c r="Q40" s="375"/>
      <c r="R40" s="375"/>
      <c r="S40" s="375"/>
      <c r="T40" s="375"/>
      <c r="U40" s="375"/>
      <c r="V40" s="382"/>
      <c r="W40" s="28" t="s">
        <v>190</v>
      </c>
      <c r="X40" s="28" t="s">
        <v>191</v>
      </c>
      <c r="Y40" s="28"/>
      <c r="Z40" s="28" t="s">
        <v>192</v>
      </c>
      <c r="AA40" s="29">
        <v>1</v>
      </c>
      <c r="AB40" s="28"/>
      <c r="AC40" s="28"/>
      <c r="AD40" s="28"/>
      <c r="AE40" s="28"/>
      <c r="AF40" s="28"/>
      <c r="AG40" s="28"/>
      <c r="AH40" s="29">
        <v>1</v>
      </c>
      <c r="AI40" s="28">
        <v>0</v>
      </c>
      <c r="AJ40" s="28">
        <v>0</v>
      </c>
      <c r="AK40" s="28">
        <v>0</v>
      </c>
      <c r="AL40" s="28">
        <v>1</v>
      </c>
      <c r="AM40" s="29">
        <v>1</v>
      </c>
      <c r="AN40" s="29">
        <v>1</v>
      </c>
      <c r="AO40" s="28"/>
      <c r="AP40" s="28"/>
      <c r="AQ40" s="28"/>
      <c r="AR40" s="28"/>
      <c r="AS40" s="28"/>
      <c r="AT40" s="28"/>
      <c r="AU40" s="28"/>
      <c r="AV40" s="28"/>
      <c r="AW40" s="28"/>
      <c r="AX40" s="28"/>
      <c r="AY40" s="28"/>
      <c r="AZ40" s="28"/>
      <c r="BI40" s="28"/>
      <c r="BJ40" s="28"/>
      <c r="BK40" s="31">
        <v>1500000</v>
      </c>
      <c r="BL40" s="31"/>
      <c r="BM40" s="28"/>
      <c r="BN40" s="31"/>
      <c r="BO40" s="28"/>
      <c r="BP40" s="28"/>
      <c r="BQ40" s="28"/>
      <c r="BR40" s="28"/>
      <c r="BS40" s="28"/>
      <c r="BT40" s="28"/>
      <c r="BU40" s="28"/>
      <c r="BV40" s="28"/>
      <c r="BW40" s="31">
        <v>500000</v>
      </c>
      <c r="BX40" s="31"/>
      <c r="BY40" s="32">
        <f t="shared" si="0"/>
        <v>2000000</v>
      </c>
      <c r="BZ40" s="32">
        <f t="shared" si="0"/>
        <v>0</v>
      </c>
      <c r="CA40" s="31">
        <v>500000</v>
      </c>
      <c r="CB40" s="28"/>
      <c r="CC40" s="31">
        <v>1560000</v>
      </c>
      <c r="CD40" s="28"/>
      <c r="CE40" s="28"/>
      <c r="CF40" s="28"/>
      <c r="CG40" s="28"/>
      <c r="CH40" s="28"/>
      <c r="CI40" s="28"/>
      <c r="CJ40" s="28"/>
      <c r="CK40" s="28"/>
      <c r="CL40" s="28"/>
      <c r="CM40" s="31">
        <v>0</v>
      </c>
      <c r="CN40" s="28"/>
      <c r="CO40" s="32">
        <f t="shared" si="1"/>
        <v>2060000</v>
      </c>
      <c r="CP40" s="28"/>
      <c r="DE40" s="28"/>
      <c r="DF40" s="28"/>
      <c r="DG40" s="28"/>
      <c r="DH40" s="28"/>
      <c r="DI40" s="28"/>
      <c r="DJ40" s="28"/>
      <c r="DK40" s="28"/>
      <c r="DL40" s="28"/>
    </row>
    <row r="41" spans="1:116" s="30" customFormat="1" ht="36">
      <c r="A41" s="375"/>
      <c r="B41" s="375"/>
      <c r="C41" s="375"/>
      <c r="D41" s="375"/>
      <c r="E41" s="375"/>
      <c r="F41" s="375"/>
      <c r="G41" s="375"/>
      <c r="H41" s="375"/>
      <c r="I41" s="375"/>
      <c r="J41" s="375"/>
      <c r="K41" s="375"/>
      <c r="L41" s="375"/>
      <c r="M41" s="375"/>
      <c r="N41" s="375"/>
      <c r="O41" s="375"/>
      <c r="P41" s="375"/>
      <c r="Q41" s="375"/>
      <c r="R41" s="375"/>
      <c r="S41" s="375"/>
      <c r="T41" s="375"/>
      <c r="U41" s="375"/>
      <c r="V41" s="382"/>
      <c r="W41" s="28" t="s">
        <v>193</v>
      </c>
      <c r="X41" s="28" t="s">
        <v>193</v>
      </c>
      <c r="Y41" s="28"/>
      <c r="Z41" s="28">
        <v>0</v>
      </c>
      <c r="AA41" s="29">
        <v>1</v>
      </c>
      <c r="AB41" s="28"/>
      <c r="AC41" s="28"/>
      <c r="AD41" s="28"/>
      <c r="AE41" s="28"/>
      <c r="AF41" s="28"/>
      <c r="AG41" s="28"/>
      <c r="AH41" s="29">
        <v>1</v>
      </c>
      <c r="AI41" s="28">
        <v>4</v>
      </c>
      <c r="AJ41" s="28">
        <v>2</v>
      </c>
      <c r="AK41" s="28">
        <v>4</v>
      </c>
      <c r="AL41" s="28">
        <v>2</v>
      </c>
      <c r="AM41" s="29">
        <v>12</v>
      </c>
      <c r="AN41" s="29">
        <v>1</v>
      </c>
      <c r="AO41" s="28"/>
      <c r="AP41" s="28"/>
      <c r="AQ41" s="28"/>
      <c r="AR41" s="28"/>
      <c r="AS41" s="28"/>
      <c r="AT41" s="28"/>
      <c r="AU41" s="28"/>
      <c r="AV41" s="28"/>
      <c r="AW41" s="28"/>
      <c r="AX41" s="28"/>
      <c r="AY41" s="28"/>
      <c r="AZ41" s="28"/>
      <c r="BI41" s="28"/>
      <c r="BJ41" s="28"/>
      <c r="BK41" s="31">
        <v>0</v>
      </c>
      <c r="BL41" s="31"/>
      <c r="BM41" s="28"/>
      <c r="BN41" s="31">
        <v>24802000</v>
      </c>
      <c r="BO41" s="28"/>
      <c r="BP41" s="28"/>
      <c r="BQ41" s="28"/>
      <c r="BR41" s="28"/>
      <c r="BS41" s="28"/>
      <c r="BT41" s="28"/>
      <c r="BU41" s="28"/>
      <c r="BV41" s="28"/>
      <c r="BW41" s="31">
        <v>500000</v>
      </c>
      <c r="BX41" s="31"/>
      <c r="BY41" s="32">
        <f t="shared" si="0"/>
        <v>500000</v>
      </c>
      <c r="BZ41" s="32">
        <f t="shared" si="0"/>
        <v>24802000</v>
      </c>
      <c r="CA41" s="31">
        <v>500000</v>
      </c>
      <c r="CB41" s="28"/>
      <c r="CC41" s="31">
        <v>0</v>
      </c>
      <c r="CD41" s="28"/>
      <c r="CE41" s="28"/>
      <c r="CF41" s="28"/>
      <c r="CG41" s="28"/>
      <c r="CH41" s="28"/>
      <c r="CI41" s="28"/>
      <c r="CJ41" s="28"/>
      <c r="CK41" s="28"/>
      <c r="CL41" s="28"/>
      <c r="CM41" s="31">
        <v>0</v>
      </c>
      <c r="CN41" s="28"/>
      <c r="CO41" s="32">
        <f t="shared" si="1"/>
        <v>500000</v>
      </c>
      <c r="CP41" s="28"/>
      <c r="DE41" s="28"/>
      <c r="DF41" s="28"/>
      <c r="DG41" s="28"/>
      <c r="DH41" s="28"/>
      <c r="DI41" s="28"/>
      <c r="DJ41" s="28"/>
      <c r="DK41" s="28"/>
      <c r="DL41" s="28"/>
    </row>
    <row r="42" spans="1:116" s="30" customFormat="1" ht="36">
      <c r="A42" s="375"/>
      <c r="B42" s="375"/>
      <c r="C42" s="375"/>
      <c r="D42" s="375"/>
      <c r="E42" s="375"/>
      <c r="F42" s="375"/>
      <c r="G42" s="375"/>
      <c r="H42" s="375"/>
      <c r="I42" s="375"/>
      <c r="J42" s="375"/>
      <c r="K42" s="375"/>
      <c r="L42" s="375"/>
      <c r="M42" s="375"/>
      <c r="N42" s="375"/>
      <c r="O42" s="375"/>
      <c r="P42" s="375"/>
      <c r="Q42" s="375"/>
      <c r="R42" s="375"/>
      <c r="S42" s="375"/>
      <c r="T42" s="375"/>
      <c r="U42" s="375"/>
      <c r="V42" s="382"/>
      <c r="W42" s="28" t="s">
        <v>194</v>
      </c>
      <c r="X42" s="28" t="s">
        <v>195</v>
      </c>
      <c r="Y42" s="28"/>
      <c r="Z42" s="28" t="s">
        <v>129</v>
      </c>
      <c r="AA42" s="29">
        <v>1</v>
      </c>
      <c r="AB42" s="28"/>
      <c r="AC42" s="28"/>
      <c r="AD42" s="28"/>
      <c r="AE42" s="28"/>
      <c r="AF42" s="28"/>
      <c r="AG42" s="28"/>
      <c r="AH42" s="29">
        <v>1</v>
      </c>
      <c r="AI42" s="28">
        <v>1</v>
      </c>
      <c r="AJ42" s="28">
        <v>0</v>
      </c>
      <c r="AK42" s="28">
        <v>0</v>
      </c>
      <c r="AL42" s="28">
        <v>0</v>
      </c>
      <c r="AM42" s="29">
        <v>0</v>
      </c>
      <c r="AN42" s="29">
        <v>1</v>
      </c>
      <c r="AO42" s="28"/>
      <c r="AP42" s="28"/>
      <c r="AQ42" s="28"/>
      <c r="AR42" s="28"/>
      <c r="AS42" s="28"/>
      <c r="AT42" s="28"/>
      <c r="AU42" s="28"/>
      <c r="AV42" s="28"/>
      <c r="AW42" s="28"/>
      <c r="AX42" s="28"/>
      <c r="AY42" s="28"/>
      <c r="AZ42" s="28"/>
      <c r="BI42" s="28"/>
      <c r="BJ42" s="28"/>
      <c r="BK42" s="31">
        <v>0</v>
      </c>
      <c r="BL42" s="31">
        <v>0</v>
      </c>
      <c r="BM42" s="28"/>
      <c r="BN42" s="31"/>
      <c r="BO42" s="28"/>
      <c r="BP42" s="28"/>
      <c r="BQ42" s="28"/>
      <c r="BR42" s="28"/>
      <c r="BS42" s="28"/>
      <c r="BT42" s="28"/>
      <c r="BU42" s="28"/>
      <c r="BV42" s="28"/>
      <c r="BW42" s="31">
        <v>500000</v>
      </c>
      <c r="BX42" s="31">
        <v>62362910</v>
      </c>
      <c r="BY42" s="32">
        <f t="shared" si="0"/>
        <v>500000</v>
      </c>
      <c r="BZ42" s="32">
        <f t="shared" si="0"/>
        <v>62362910</v>
      </c>
      <c r="CA42" s="31">
        <v>500000</v>
      </c>
      <c r="CB42" s="28"/>
      <c r="CC42" s="31">
        <v>0</v>
      </c>
      <c r="CD42" s="28"/>
      <c r="CE42" s="28"/>
      <c r="CF42" s="28"/>
      <c r="CG42" s="28"/>
      <c r="CH42" s="28"/>
      <c r="CI42" s="28"/>
      <c r="CJ42" s="28"/>
      <c r="CK42" s="28"/>
      <c r="CL42" s="28"/>
      <c r="CM42" s="31">
        <v>0</v>
      </c>
      <c r="CN42" s="28"/>
      <c r="CO42" s="32">
        <f t="shared" si="1"/>
        <v>500000</v>
      </c>
      <c r="CP42" s="28"/>
      <c r="DE42" s="28"/>
      <c r="DF42" s="28"/>
      <c r="DG42" s="28"/>
      <c r="DH42" s="28"/>
      <c r="DI42" s="28"/>
      <c r="DJ42" s="28"/>
      <c r="DK42" s="28"/>
      <c r="DL42" s="28"/>
    </row>
    <row r="43" spans="1:116" s="30" customFormat="1" ht="36">
      <c r="A43" s="375"/>
      <c r="B43" s="375"/>
      <c r="C43" s="375"/>
      <c r="D43" s="375"/>
      <c r="E43" s="375"/>
      <c r="F43" s="375"/>
      <c r="G43" s="375"/>
      <c r="H43" s="375"/>
      <c r="I43" s="375"/>
      <c r="J43" s="375"/>
      <c r="K43" s="375"/>
      <c r="L43" s="375"/>
      <c r="M43" s="375"/>
      <c r="N43" s="375"/>
      <c r="O43" s="375"/>
      <c r="P43" s="375"/>
      <c r="Q43" s="375"/>
      <c r="R43" s="375"/>
      <c r="S43" s="375"/>
      <c r="T43" s="375"/>
      <c r="U43" s="375"/>
      <c r="V43" s="382"/>
      <c r="W43" s="28" t="s">
        <v>196</v>
      </c>
      <c r="X43" s="28" t="s">
        <v>197</v>
      </c>
      <c r="Y43" s="28"/>
      <c r="Z43" s="28" t="s">
        <v>129</v>
      </c>
      <c r="AA43" s="29">
        <v>1</v>
      </c>
      <c r="AB43" s="28"/>
      <c r="AC43" s="28"/>
      <c r="AD43" s="28"/>
      <c r="AE43" s="28"/>
      <c r="AF43" s="28"/>
      <c r="AG43" s="28"/>
      <c r="AH43" s="29">
        <v>1</v>
      </c>
      <c r="AI43" s="28">
        <v>5</v>
      </c>
      <c r="AJ43" s="28">
        <v>7</v>
      </c>
      <c r="AK43" s="28">
        <v>8</v>
      </c>
      <c r="AL43" s="28">
        <v>5</v>
      </c>
      <c r="AM43" s="29">
        <v>25</v>
      </c>
      <c r="AN43" s="29">
        <v>1</v>
      </c>
      <c r="AO43" s="28"/>
      <c r="AP43" s="28"/>
      <c r="AQ43" s="28"/>
      <c r="AR43" s="28"/>
      <c r="AS43" s="28"/>
      <c r="AT43" s="28"/>
      <c r="AU43" s="28"/>
      <c r="AV43" s="28"/>
      <c r="AW43" s="28"/>
      <c r="AX43" s="28"/>
      <c r="AY43" s="28"/>
      <c r="AZ43" s="28"/>
      <c r="BI43" s="28"/>
      <c r="BJ43" s="28"/>
      <c r="BK43" s="31">
        <v>0</v>
      </c>
      <c r="BL43" s="31"/>
      <c r="BM43" s="28"/>
      <c r="BN43" s="31"/>
      <c r="BO43" s="28"/>
      <c r="BP43" s="28"/>
      <c r="BQ43" s="28"/>
      <c r="BR43" s="28"/>
      <c r="BS43" s="28"/>
      <c r="BT43" s="28"/>
      <c r="BU43" s="28"/>
      <c r="BV43" s="28"/>
      <c r="BW43" s="31">
        <v>500000</v>
      </c>
      <c r="BX43" s="31"/>
      <c r="BY43" s="32">
        <f t="shared" si="0"/>
        <v>500000</v>
      </c>
      <c r="BZ43" s="32">
        <f t="shared" si="0"/>
        <v>0</v>
      </c>
      <c r="CA43" s="31">
        <v>500000</v>
      </c>
      <c r="CB43" s="28"/>
      <c r="CC43" s="31">
        <v>0</v>
      </c>
      <c r="CD43" s="28"/>
      <c r="CE43" s="28"/>
      <c r="CF43" s="28"/>
      <c r="CG43" s="28"/>
      <c r="CH43" s="28"/>
      <c r="CI43" s="28"/>
      <c r="CJ43" s="28"/>
      <c r="CK43" s="28"/>
      <c r="CL43" s="28"/>
      <c r="CM43" s="31">
        <v>0</v>
      </c>
      <c r="CN43" s="28"/>
      <c r="CO43" s="32">
        <f t="shared" si="1"/>
        <v>500000</v>
      </c>
      <c r="CP43" s="28"/>
      <c r="DE43" s="28"/>
      <c r="DF43" s="28"/>
      <c r="DG43" s="28"/>
      <c r="DH43" s="28"/>
      <c r="DI43" s="28"/>
      <c r="DJ43" s="28"/>
      <c r="DK43" s="28"/>
      <c r="DL43" s="28"/>
    </row>
    <row r="44" spans="1:116" s="30" customFormat="1" ht="36">
      <c r="A44" s="375"/>
      <c r="B44" s="375"/>
      <c r="C44" s="375"/>
      <c r="D44" s="375"/>
      <c r="E44" s="375"/>
      <c r="F44" s="375"/>
      <c r="G44" s="375"/>
      <c r="H44" s="375"/>
      <c r="I44" s="375"/>
      <c r="J44" s="375"/>
      <c r="K44" s="375"/>
      <c r="L44" s="375"/>
      <c r="M44" s="375"/>
      <c r="N44" s="375"/>
      <c r="O44" s="375"/>
      <c r="P44" s="375"/>
      <c r="Q44" s="375"/>
      <c r="R44" s="375"/>
      <c r="S44" s="375"/>
      <c r="T44" s="375"/>
      <c r="U44" s="375"/>
      <c r="V44" s="382"/>
      <c r="W44" s="28" t="s">
        <v>198</v>
      </c>
      <c r="X44" s="28" t="s">
        <v>198</v>
      </c>
      <c r="Y44" s="28"/>
      <c r="Z44" s="28">
        <v>0</v>
      </c>
      <c r="AA44" s="29">
        <v>1</v>
      </c>
      <c r="AB44" s="28"/>
      <c r="AC44" s="28"/>
      <c r="AD44" s="28"/>
      <c r="AE44" s="28"/>
      <c r="AF44" s="28"/>
      <c r="AG44" s="28"/>
      <c r="AH44" s="29">
        <v>1</v>
      </c>
      <c r="AI44" s="28">
        <v>5</v>
      </c>
      <c r="AJ44" s="28">
        <v>7</v>
      </c>
      <c r="AK44" s="28">
        <v>8</v>
      </c>
      <c r="AL44" s="28">
        <v>5</v>
      </c>
      <c r="AM44" s="29">
        <v>25</v>
      </c>
      <c r="AN44" s="29">
        <v>1</v>
      </c>
      <c r="AO44" s="28"/>
      <c r="AP44" s="28"/>
      <c r="AQ44" s="28"/>
      <c r="AR44" s="28"/>
      <c r="AS44" s="28"/>
      <c r="AT44" s="28"/>
      <c r="AU44" s="28"/>
      <c r="AV44" s="28"/>
      <c r="AW44" s="28"/>
      <c r="AX44" s="28"/>
      <c r="AY44" s="28"/>
      <c r="AZ44" s="28"/>
      <c r="BI44" s="28"/>
      <c r="BJ44" s="28"/>
      <c r="BK44" s="31">
        <v>0</v>
      </c>
      <c r="BL44" s="31"/>
      <c r="BM44" s="28"/>
      <c r="BN44" s="31"/>
      <c r="BO44" s="28"/>
      <c r="BP44" s="28"/>
      <c r="BQ44" s="28"/>
      <c r="BR44" s="28"/>
      <c r="BS44" s="28"/>
      <c r="BT44" s="28"/>
      <c r="BU44" s="28"/>
      <c r="BV44" s="28"/>
      <c r="BW44" s="31">
        <v>500000</v>
      </c>
      <c r="BX44" s="31">
        <v>28640111</v>
      </c>
      <c r="BY44" s="32">
        <f t="shared" si="0"/>
        <v>500000</v>
      </c>
      <c r="BZ44" s="32">
        <f t="shared" si="0"/>
        <v>28640111</v>
      </c>
      <c r="CA44" s="31">
        <v>500000</v>
      </c>
      <c r="CB44" s="28"/>
      <c r="CC44" s="31">
        <v>0</v>
      </c>
      <c r="CD44" s="28"/>
      <c r="CE44" s="28"/>
      <c r="CF44" s="28"/>
      <c r="CG44" s="28"/>
      <c r="CH44" s="28"/>
      <c r="CI44" s="28"/>
      <c r="CJ44" s="28"/>
      <c r="CK44" s="28"/>
      <c r="CL44" s="28"/>
      <c r="CM44" s="31">
        <v>0</v>
      </c>
      <c r="CN44" s="28"/>
      <c r="CO44" s="32">
        <f t="shared" si="1"/>
        <v>500000</v>
      </c>
      <c r="CP44" s="28"/>
      <c r="DE44" s="28"/>
      <c r="DF44" s="28"/>
      <c r="DG44" s="28"/>
      <c r="DH44" s="28"/>
      <c r="DI44" s="28"/>
      <c r="DJ44" s="28"/>
      <c r="DK44" s="28"/>
      <c r="DL44" s="28"/>
    </row>
    <row r="45" spans="1:116" s="30" customFormat="1" ht="36">
      <c r="A45" s="375"/>
      <c r="B45" s="375"/>
      <c r="C45" s="375"/>
      <c r="D45" s="375"/>
      <c r="E45" s="375"/>
      <c r="F45" s="375"/>
      <c r="G45" s="375"/>
      <c r="H45" s="375"/>
      <c r="I45" s="375"/>
      <c r="J45" s="375"/>
      <c r="K45" s="375"/>
      <c r="L45" s="375"/>
      <c r="M45" s="375"/>
      <c r="N45" s="375"/>
      <c r="O45" s="375"/>
      <c r="P45" s="375"/>
      <c r="Q45" s="375"/>
      <c r="R45" s="375"/>
      <c r="S45" s="375"/>
      <c r="T45" s="375"/>
      <c r="U45" s="375"/>
      <c r="V45" s="382"/>
      <c r="W45" s="28" t="s">
        <v>199</v>
      </c>
      <c r="X45" s="28" t="s">
        <v>200</v>
      </c>
      <c r="Y45" s="28"/>
      <c r="Z45" s="28">
        <v>0</v>
      </c>
      <c r="AA45" s="29">
        <v>1</v>
      </c>
      <c r="AB45" s="28"/>
      <c r="AC45" s="28"/>
      <c r="AD45" s="28"/>
      <c r="AE45" s="28"/>
      <c r="AF45" s="28"/>
      <c r="AG45" s="28"/>
      <c r="AH45" s="29">
        <v>1</v>
      </c>
      <c r="AI45" s="28">
        <v>5</v>
      </c>
      <c r="AJ45" s="28">
        <v>7</v>
      </c>
      <c r="AK45" s="28">
        <v>8</v>
      </c>
      <c r="AL45" s="28">
        <v>5</v>
      </c>
      <c r="AM45" s="29">
        <v>25</v>
      </c>
      <c r="AN45" s="29">
        <v>1</v>
      </c>
      <c r="AO45" s="28"/>
      <c r="AP45" s="28"/>
      <c r="AQ45" s="28"/>
      <c r="AR45" s="28"/>
      <c r="AS45" s="28"/>
      <c r="AT45" s="28"/>
      <c r="AU45" s="28"/>
      <c r="AV45" s="28"/>
      <c r="AW45" s="28"/>
      <c r="AX45" s="28"/>
      <c r="AY45" s="28"/>
      <c r="AZ45" s="28"/>
      <c r="BI45" s="28"/>
      <c r="BJ45" s="28"/>
      <c r="BK45" s="31">
        <v>4658500</v>
      </c>
      <c r="BL45" s="31"/>
      <c r="BM45" s="28"/>
      <c r="BN45" s="31"/>
      <c r="BO45" s="28"/>
      <c r="BP45" s="28"/>
      <c r="BQ45" s="28"/>
      <c r="BR45" s="28"/>
      <c r="BS45" s="28"/>
      <c r="BT45" s="28"/>
      <c r="BU45" s="28"/>
      <c r="BV45" s="28"/>
      <c r="BW45" s="31">
        <v>500000</v>
      </c>
      <c r="BX45" s="31">
        <v>24258644</v>
      </c>
      <c r="BY45" s="32">
        <f t="shared" si="0"/>
        <v>5158500</v>
      </c>
      <c r="BZ45" s="32">
        <f t="shared" si="0"/>
        <v>24258644</v>
      </c>
      <c r="CA45" s="31">
        <v>500000</v>
      </c>
      <c r="CB45" s="28"/>
      <c r="CC45" s="31">
        <v>4844500</v>
      </c>
      <c r="CD45" s="28"/>
      <c r="CE45" s="28"/>
      <c r="CF45" s="28"/>
      <c r="CG45" s="28"/>
      <c r="CH45" s="28"/>
      <c r="CI45" s="28"/>
      <c r="CJ45" s="28"/>
      <c r="CK45" s="28"/>
      <c r="CL45" s="28"/>
      <c r="CM45" s="31">
        <v>0</v>
      </c>
      <c r="CN45" s="28"/>
      <c r="CO45" s="32">
        <f t="shared" si="1"/>
        <v>5344500</v>
      </c>
      <c r="CP45" s="28"/>
      <c r="DE45" s="28"/>
      <c r="DF45" s="28"/>
      <c r="DG45" s="28"/>
      <c r="DH45" s="28"/>
      <c r="DI45" s="28"/>
      <c r="DJ45" s="28"/>
      <c r="DK45" s="28"/>
      <c r="DL45" s="28"/>
    </row>
    <row r="46" spans="1:116" s="30" customFormat="1" ht="12">
      <c r="A46" s="375"/>
      <c r="B46" s="375"/>
      <c r="C46" s="375"/>
      <c r="D46" s="375"/>
      <c r="E46" s="375"/>
      <c r="F46" s="375"/>
      <c r="G46" s="375"/>
      <c r="H46" s="375"/>
      <c r="I46" s="375"/>
      <c r="J46" s="375"/>
      <c r="K46" s="375"/>
      <c r="L46" s="375"/>
      <c r="M46" s="375"/>
      <c r="N46" s="375"/>
      <c r="O46" s="375"/>
      <c r="P46" s="375"/>
      <c r="Q46" s="375"/>
      <c r="R46" s="375"/>
      <c r="S46" s="375"/>
      <c r="T46" s="375"/>
      <c r="U46" s="375"/>
      <c r="V46" s="382"/>
      <c r="W46" s="28" t="s">
        <v>201</v>
      </c>
      <c r="X46" s="28" t="s">
        <v>201</v>
      </c>
      <c r="Y46" s="28"/>
      <c r="Z46" s="28">
        <v>0</v>
      </c>
      <c r="AA46" s="29">
        <v>1</v>
      </c>
      <c r="AB46" s="28"/>
      <c r="AC46" s="28"/>
      <c r="AD46" s="28"/>
      <c r="AE46" s="28"/>
      <c r="AF46" s="28"/>
      <c r="AG46" s="28"/>
      <c r="AH46" s="29">
        <v>1</v>
      </c>
      <c r="AI46" s="28">
        <v>0</v>
      </c>
      <c r="AJ46" s="28">
        <v>0</v>
      </c>
      <c r="AK46" s="28">
        <v>0</v>
      </c>
      <c r="AL46" s="28">
        <v>0</v>
      </c>
      <c r="AM46" s="29">
        <v>0</v>
      </c>
      <c r="AN46" s="29">
        <v>1</v>
      </c>
      <c r="AO46" s="28"/>
      <c r="AP46" s="28"/>
      <c r="AQ46" s="28"/>
      <c r="AR46" s="28"/>
      <c r="AS46" s="28"/>
      <c r="AT46" s="28"/>
      <c r="AU46" s="28"/>
      <c r="AV46" s="28"/>
      <c r="AW46" s="28"/>
      <c r="AX46" s="28"/>
      <c r="AY46" s="28"/>
      <c r="AZ46" s="28"/>
      <c r="BI46" s="28"/>
      <c r="BJ46" s="28"/>
      <c r="BK46" s="31">
        <v>0</v>
      </c>
      <c r="BL46" s="31"/>
      <c r="BM46" s="28"/>
      <c r="BN46" s="31">
        <v>5000000</v>
      </c>
      <c r="BO46" s="28"/>
      <c r="BP46" s="28"/>
      <c r="BQ46" s="28"/>
      <c r="BR46" s="28"/>
      <c r="BS46" s="28"/>
      <c r="BT46" s="28"/>
      <c r="BU46" s="28"/>
      <c r="BV46" s="28"/>
      <c r="BW46" s="31">
        <v>500000</v>
      </c>
      <c r="BX46" s="31"/>
      <c r="BY46" s="32">
        <f t="shared" si="0"/>
        <v>500000</v>
      </c>
      <c r="BZ46" s="32">
        <f t="shared" si="0"/>
        <v>5000000</v>
      </c>
      <c r="CA46" s="31">
        <v>500000</v>
      </c>
      <c r="CB46" s="28"/>
      <c r="CC46" s="31">
        <v>0</v>
      </c>
      <c r="CD46" s="28"/>
      <c r="CE46" s="28"/>
      <c r="CF46" s="28"/>
      <c r="CG46" s="28"/>
      <c r="CH46" s="28"/>
      <c r="CI46" s="28"/>
      <c r="CJ46" s="28"/>
      <c r="CK46" s="28"/>
      <c r="CL46" s="28"/>
      <c r="CM46" s="31">
        <v>0</v>
      </c>
      <c r="CN46" s="28"/>
      <c r="CO46" s="32">
        <f t="shared" si="1"/>
        <v>500000</v>
      </c>
      <c r="CP46" s="28"/>
      <c r="DE46" s="28"/>
      <c r="DF46" s="28"/>
      <c r="DG46" s="28"/>
      <c r="DH46" s="28"/>
      <c r="DI46" s="28"/>
      <c r="DJ46" s="28"/>
      <c r="DK46" s="28"/>
      <c r="DL46" s="28"/>
    </row>
    <row r="47" spans="1:116" s="30" customFormat="1" ht="36">
      <c r="A47" s="375"/>
      <c r="B47" s="375"/>
      <c r="C47" s="375"/>
      <c r="D47" s="375"/>
      <c r="E47" s="375"/>
      <c r="F47" s="375"/>
      <c r="G47" s="375"/>
      <c r="H47" s="375"/>
      <c r="I47" s="375"/>
      <c r="J47" s="375"/>
      <c r="K47" s="375"/>
      <c r="L47" s="375"/>
      <c r="M47" s="375"/>
      <c r="N47" s="375"/>
      <c r="O47" s="375"/>
      <c r="P47" s="375"/>
      <c r="Q47" s="375"/>
      <c r="R47" s="375"/>
      <c r="S47" s="375"/>
      <c r="T47" s="375"/>
      <c r="U47" s="375"/>
      <c r="V47" s="382"/>
      <c r="W47" s="28" t="s">
        <v>202</v>
      </c>
      <c r="X47" s="28" t="s">
        <v>202</v>
      </c>
      <c r="Y47" s="29"/>
      <c r="Z47" s="29" t="s">
        <v>129</v>
      </c>
      <c r="AA47" s="29">
        <v>1</v>
      </c>
      <c r="AB47" s="29"/>
      <c r="AC47" s="29"/>
      <c r="AD47" s="29"/>
      <c r="AE47" s="29"/>
      <c r="AF47" s="29"/>
      <c r="AG47" s="29"/>
      <c r="AH47" s="29">
        <v>1</v>
      </c>
      <c r="AI47" s="29">
        <v>0</v>
      </c>
      <c r="AJ47" s="29">
        <v>0</v>
      </c>
      <c r="AK47" s="29">
        <v>0</v>
      </c>
      <c r="AL47" s="29">
        <v>0</v>
      </c>
      <c r="AM47" s="29">
        <v>1</v>
      </c>
      <c r="AN47" s="29">
        <v>1</v>
      </c>
      <c r="AO47" s="29"/>
      <c r="AP47" s="29"/>
      <c r="AQ47" s="29"/>
      <c r="AR47" s="29"/>
      <c r="AS47" s="29"/>
      <c r="AT47" s="29"/>
      <c r="AU47" s="29"/>
      <c r="AV47" s="29"/>
      <c r="AW47" s="29"/>
      <c r="AX47" s="29"/>
      <c r="AY47" s="29"/>
      <c r="AZ47" s="29"/>
      <c r="BI47" s="29"/>
      <c r="BJ47" s="29"/>
      <c r="BK47" s="32">
        <v>0</v>
      </c>
      <c r="BL47" s="32"/>
      <c r="BM47" s="29"/>
      <c r="BN47" s="32"/>
      <c r="BO47" s="29"/>
      <c r="BP47" s="29"/>
      <c r="BQ47" s="29"/>
      <c r="BR47" s="29"/>
      <c r="BS47" s="29"/>
      <c r="BT47" s="29"/>
      <c r="BU47" s="29"/>
      <c r="BV47" s="29"/>
      <c r="BW47" s="31">
        <v>500000</v>
      </c>
      <c r="BX47" s="32"/>
      <c r="BY47" s="32">
        <f t="shared" si="0"/>
        <v>500000</v>
      </c>
      <c r="BZ47" s="32">
        <f t="shared" si="0"/>
        <v>0</v>
      </c>
      <c r="CA47" s="31">
        <v>500000</v>
      </c>
      <c r="CB47" s="29"/>
      <c r="CC47" s="32">
        <v>0</v>
      </c>
      <c r="CD47" s="29"/>
      <c r="CE47" s="29"/>
      <c r="CF47" s="29"/>
      <c r="CG47" s="29"/>
      <c r="CH47" s="29"/>
      <c r="CI47" s="29"/>
      <c r="CJ47" s="29"/>
      <c r="CK47" s="29"/>
      <c r="CL47" s="29"/>
      <c r="CM47" s="32">
        <v>0</v>
      </c>
      <c r="CN47" s="29"/>
      <c r="CO47" s="32">
        <f t="shared" si="1"/>
        <v>500000</v>
      </c>
      <c r="CP47" s="29"/>
      <c r="DE47" s="29"/>
      <c r="DF47" s="29"/>
      <c r="DG47" s="29"/>
      <c r="DH47" s="29"/>
      <c r="DI47" s="29"/>
      <c r="DJ47" s="29"/>
      <c r="DK47" s="29"/>
      <c r="DL47" s="29"/>
    </row>
    <row r="48" spans="1:116" s="30" customFormat="1" ht="12">
      <c r="A48" s="376"/>
      <c r="B48" s="376"/>
      <c r="C48" s="376"/>
      <c r="D48" s="376"/>
      <c r="E48" s="376"/>
      <c r="F48" s="376"/>
      <c r="G48" s="376"/>
      <c r="H48" s="376"/>
      <c r="I48" s="376"/>
      <c r="J48" s="376"/>
      <c r="K48" s="376"/>
      <c r="L48" s="376"/>
      <c r="M48" s="376"/>
      <c r="N48" s="376"/>
      <c r="O48" s="376"/>
      <c r="P48" s="376"/>
      <c r="Q48" s="376"/>
      <c r="R48" s="376"/>
      <c r="S48" s="376"/>
      <c r="T48" s="376"/>
      <c r="U48" s="376"/>
      <c r="V48" s="378"/>
      <c r="W48" s="28" t="s">
        <v>203</v>
      </c>
      <c r="X48" s="28" t="s">
        <v>204</v>
      </c>
      <c r="Y48" s="28"/>
      <c r="Z48" s="28" t="s">
        <v>129</v>
      </c>
      <c r="AA48" s="29">
        <v>1</v>
      </c>
      <c r="AB48" s="28"/>
      <c r="AC48" s="28"/>
      <c r="AD48" s="28"/>
      <c r="AE48" s="28"/>
      <c r="AF48" s="28"/>
      <c r="AG48" s="28"/>
      <c r="AH48" s="29">
        <v>1</v>
      </c>
      <c r="AI48" s="28">
        <v>0</v>
      </c>
      <c r="AJ48" s="28">
        <v>0</v>
      </c>
      <c r="AK48" s="28">
        <v>1</v>
      </c>
      <c r="AL48" s="28">
        <v>0</v>
      </c>
      <c r="AM48" s="29">
        <v>1</v>
      </c>
      <c r="AN48" s="29">
        <v>1</v>
      </c>
      <c r="AO48" s="28"/>
      <c r="AP48" s="28"/>
      <c r="AQ48" s="28"/>
      <c r="AR48" s="28"/>
      <c r="AS48" s="28"/>
      <c r="AT48" s="28"/>
      <c r="AU48" s="28"/>
      <c r="AV48" s="28"/>
      <c r="AW48" s="28"/>
      <c r="AX48" s="28"/>
      <c r="AY48" s="28"/>
      <c r="AZ48" s="28"/>
      <c r="BI48" s="28"/>
      <c r="BJ48" s="28"/>
      <c r="BK48" s="31">
        <v>0</v>
      </c>
      <c r="BL48" s="31"/>
      <c r="BM48" s="28"/>
      <c r="BN48" s="31">
        <v>9515160</v>
      </c>
      <c r="BO48" s="28"/>
      <c r="BP48" s="28"/>
      <c r="BQ48" s="28"/>
      <c r="BR48" s="28"/>
      <c r="BS48" s="28"/>
      <c r="BT48" s="28"/>
      <c r="BU48" s="28"/>
      <c r="BV48" s="28"/>
      <c r="BW48" s="31">
        <v>500000</v>
      </c>
      <c r="BX48" s="31"/>
      <c r="BY48" s="32">
        <f t="shared" si="0"/>
        <v>500000</v>
      </c>
      <c r="BZ48" s="32">
        <f t="shared" si="0"/>
        <v>9515160</v>
      </c>
      <c r="CA48" s="31">
        <v>500000</v>
      </c>
      <c r="CB48" s="28"/>
      <c r="CC48" s="31">
        <v>0</v>
      </c>
      <c r="CD48" s="28"/>
      <c r="CE48" s="28"/>
      <c r="CF48" s="28"/>
      <c r="CG48" s="28"/>
      <c r="CH48" s="28"/>
      <c r="CI48" s="28"/>
      <c r="CJ48" s="28"/>
      <c r="CK48" s="28"/>
      <c r="CL48" s="28"/>
      <c r="CM48" s="31">
        <v>0</v>
      </c>
      <c r="CN48" s="28"/>
      <c r="CO48" s="32">
        <f t="shared" si="1"/>
        <v>500000</v>
      </c>
      <c r="CP48" s="28"/>
      <c r="DE48" s="28"/>
      <c r="DF48" s="28"/>
      <c r="DG48" s="28"/>
      <c r="DH48" s="28"/>
      <c r="DI48" s="28"/>
      <c r="DJ48" s="28"/>
      <c r="DK48" s="28"/>
      <c r="DL48" s="28"/>
    </row>
    <row r="49" spans="1:116" s="30" customFormat="1" ht="36">
      <c r="A49" s="374" t="s">
        <v>205</v>
      </c>
      <c r="B49" s="374" t="s">
        <v>206</v>
      </c>
      <c r="C49" s="374"/>
      <c r="D49" s="383">
        <v>0</v>
      </c>
      <c r="E49" s="374" t="s">
        <v>205</v>
      </c>
      <c r="F49" s="374"/>
      <c r="G49" s="374"/>
      <c r="H49" s="374"/>
      <c r="I49" s="374"/>
      <c r="J49" s="374"/>
      <c r="K49" s="374"/>
      <c r="L49" s="374"/>
      <c r="M49" s="374"/>
      <c r="N49" s="374"/>
      <c r="O49" s="374"/>
      <c r="P49" s="374"/>
      <c r="Q49" s="374"/>
      <c r="R49" s="374"/>
      <c r="S49" s="374"/>
      <c r="T49" s="374"/>
      <c r="U49" s="374"/>
      <c r="V49" s="34" t="s">
        <v>207</v>
      </c>
      <c r="W49" s="28" t="s">
        <v>208</v>
      </c>
      <c r="X49" s="28" t="s">
        <v>208</v>
      </c>
      <c r="Y49" s="28"/>
      <c r="Z49" s="28" t="s">
        <v>129</v>
      </c>
      <c r="AA49" s="29">
        <v>1</v>
      </c>
      <c r="AB49" s="28"/>
      <c r="AC49" s="28"/>
      <c r="AD49" s="28"/>
      <c r="AE49" s="28"/>
      <c r="AF49" s="28"/>
      <c r="AG49" s="28"/>
      <c r="AH49" s="29">
        <v>1</v>
      </c>
      <c r="AI49" s="28">
        <v>1</v>
      </c>
      <c r="AJ49" s="28">
        <v>2</v>
      </c>
      <c r="AK49" s="28">
        <v>1</v>
      </c>
      <c r="AL49" s="28">
        <v>1</v>
      </c>
      <c r="AM49" s="29">
        <v>5</v>
      </c>
      <c r="AN49" s="29">
        <v>1</v>
      </c>
      <c r="AO49" s="28"/>
      <c r="AP49" s="28"/>
      <c r="AQ49" s="28"/>
      <c r="AR49" s="28"/>
      <c r="AS49" s="28"/>
      <c r="AT49" s="28"/>
      <c r="AU49" s="28"/>
      <c r="AV49" s="28"/>
      <c r="AW49" s="28"/>
      <c r="AX49" s="28"/>
      <c r="AY49" s="28"/>
      <c r="AZ49" s="28"/>
      <c r="BI49" s="28"/>
      <c r="BJ49" s="28"/>
      <c r="BK49" s="31">
        <v>1500000</v>
      </c>
      <c r="BL49" s="31">
        <v>3000000</v>
      </c>
      <c r="BM49" s="28"/>
      <c r="BN49" s="31"/>
      <c r="BO49" s="28"/>
      <c r="BP49" s="28"/>
      <c r="BQ49" s="28"/>
      <c r="BR49" s="28"/>
      <c r="BS49" s="28"/>
      <c r="BT49" s="28"/>
      <c r="BU49" s="28"/>
      <c r="BV49" s="28"/>
      <c r="BW49" s="31">
        <v>500000</v>
      </c>
      <c r="BX49" s="31"/>
      <c r="BY49" s="32">
        <f t="shared" si="0"/>
        <v>2000000</v>
      </c>
      <c r="BZ49" s="32">
        <f t="shared" si="0"/>
        <v>3000000</v>
      </c>
      <c r="CA49" s="31">
        <v>500000</v>
      </c>
      <c r="CB49" s="28"/>
      <c r="CC49" s="31">
        <v>1560000</v>
      </c>
      <c r="CD49" s="28"/>
      <c r="CE49" s="28"/>
      <c r="CF49" s="28"/>
      <c r="CG49" s="28"/>
      <c r="CH49" s="28"/>
      <c r="CI49" s="28"/>
      <c r="CJ49" s="28"/>
      <c r="CK49" s="28"/>
      <c r="CL49" s="28"/>
      <c r="CM49" s="31">
        <v>0</v>
      </c>
      <c r="CN49" s="28"/>
      <c r="CO49" s="32">
        <f t="shared" si="1"/>
        <v>2060000</v>
      </c>
      <c r="CP49" s="28"/>
      <c r="DE49" s="28"/>
      <c r="DF49" s="28"/>
      <c r="DG49" s="28"/>
      <c r="DH49" s="28"/>
      <c r="DI49" s="28"/>
      <c r="DJ49" s="28"/>
      <c r="DK49" s="28"/>
      <c r="DL49" s="28"/>
    </row>
    <row r="50" spans="1:116" s="30" customFormat="1" ht="48">
      <c r="A50" s="376"/>
      <c r="B50" s="376"/>
      <c r="C50" s="376"/>
      <c r="D50" s="385"/>
      <c r="E50" s="376"/>
      <c r="F50" s="376"/>
      <c r="G50" s="376"/>
      <c r="H50" s="376"/>
      <c r="I50" s="376"/>
      <c r="J50" s="376"/>
      <c r="K50" s="376"/>
      <c r="L50" s="376"/>
      <c r="M50" s="376"/>
      <c r="N50" s="376"/>
      <c r="O50" s="376"/>
      <c r="P50" s="376"/>
      <c r="Q50" s="376"/>
      <c r="R50" s="376"/>
      <c r="S50" s="376"/>
      <c r="T50" s="376"/>
      <c r="U50" s="376"/>
      <c r="V50" s="34" t="s">
        <v>209</v>
      </c>
      <c r="W50" s="28" t="s">
        <v>210</v>
      </c>
      <c r="X50" s="28" t="s">
        <v>210</v>
      </c>
      <c r="Y50" s="28"/>
      <c r="Z50" s="28">
        <v>0</v>
      </c>
      <c r="AA50" s="29">
        <v>1</v>
      </c>
      <c r="AB50" s="28"/>
      <c r="AC50" s="28"/>
      <c r="AD50" s="28"/>
      <c r="AE50" s="28"/>
      <c r="AF50" s="28"/>
      <c r="AG50" s="28"/>
      <c r="AH50" s="29">
        <v>1</v>
      </c>
      <c r="AI50" s="28">
        <v>1</v>
      </c>
      <c r="AJ50" s="28">
        <v>2</v>
      </c>
      <c r="AK50" s="28">
        <v>1</v>
      </c>
      <c r="AL50" s="28">
        <v>1</v>
      </c>
      <c r="AM50" s="29">
        <v>5</v>
      </c>
      <c r="AN50" s="29">
        <v>1</v>
      </c>
      <c r="AO50" s="28"/>
      <c r="AP50" s="28"/>
      <c r="AQ50" s="28"/>
      <c r="AR50" s="28"/>
      <c r="AS50" s="28"/>
      <c r="AT50" s="28"/>
      <c r="AU50" s="28"/>
      <c r="AV50" s="28"/>
      <c r="AW50" s="28"/>
      <c r="AX50" s="28"/>
      <c r="AY50" s="28"/>
      <c r="AZ50" s="28"/>
      <c r="BI50" s="31">
        <v>500000</v>
      </c>
      <c r="BJ50" s="28"/>
      <c r="BK50" s="31">
        <v>0</v>
      </c>
      <c r="BL50" s="31"/>
      <c r="BM50" s="28"/>
      <c r="BN50" s="31"/>
      <c r="BO50" s="28"/>
      <c r="BP50" s="28"/>
      <c r="BQ50" s="28"/>
      <c r="BR50" s="28"/>
      <c r="BS50" s="28"/>
      <c r="BT50" s="28"/>
      <c r="BU50" s="28"/>
      <c r="BV50" s="28"/>
      <c r="BW50" s="31">
        <v>0</v>
      </c>
      <c r="BX50" s="31"/>
      <c r="BY50" s="32">
        <f t="shared" si="0"/>
        <v>500000</v>
      </c>
      <c r="BZ50" s="32">
        <f t="shared" si="0"/>
        <v>0</v>
      </c>
      <c r="CA50" s="31">
        <v>520000</v>
      </c>
      <c r="CB50" s="28"/>
      <c r="CC50" s="31">
        <v>0</v>
      </c>
      <c r="CD50" s="28"/>
      <c r="CE50" s="28"/>
      <c r="CF50" s="28"/>
      <c r="CG50" s="28"/>
      <c r="CH50" s="28"/>
      <c r="CI50" s="28"/>
      <c r="CJ50" s="28"/>
      <c r="CK50" s="28"/>
      <c r="CL50" s="28"/>
      <c r="CM50" s="31">
        <v>0</v>
      </c>
      <c r="CN50" s="28"/>
      <c r="CO50" s="32">
        <f t="shared" si="1"/>
        <v>520000</v>
      </c>
      <c r="CP50" s="28"/>
      <c r="DE50" s="28"/>
      <c r="DF50" s="28"/>
      <c r="DG50" s="28"/>
      <c r="DH50" s="28"/>
      <c r="DI50" s="28"/>
      <c r="DJ50" s="28"/>
      <c r="DK50" s="28"/>
      <c r="DL50" s="28"/>
    </row>
    <row r="51" spans="64:66" ht="12">
      <c r="BL51" s="40"/>
      <c r="BN51" s="40"/>
    </row>
  </sheetData>
  <sheetProtection/>
  <mergeCells count="74">
    <mergeCell ref="B8:W8"/>
    <mergeCell ref="A1:DJ1"/>
    <mergeCell ref="A3:DJ3"/>
    <mergeCell ref="A4:DJ4"/>
    <mergeCell ref="A5:DJ5"/>
    <mergeCell ref="B7:W7"/>
    <mergeCell ref="A2:DJ2"/>
    <mergeCell ref="N13:N16"/>
    <mergeCell ref="B9:W9"/>
    <mergeCell ref="B10:W10"/>
    <mergeCell ref="A13:A16"/>
    <mergeCell ref="B13:B16"/>
    <mergeCell ref="C13:C16"/>
    <mergeCell ref="D13:D16"/>
    <mergeCell ref="E13:E16"/>
    <mergeCell ref="F13:F16"/>
    <mergeCell ref="G13:G16"/>
    <mergeCell ref="H13:H16"/>
    <mergeCell ref="I13:I16"/>
    <mergeCell ref="J13:J16"/>
    <mergeCell ref="K13:K16"/>
    <mergeCell ref="L13:L16"/>
    <mergeCell ref="M13:M16"/>
    <mergeCell ref="U13:U16"/>
    <mergeCell ref="V13:V15"/>
    <mergeCell ref="V18:V48"/>
    <mergeCell ref="A20:A48"/>
    <mergeCell ref="B20:B48"/>
    <mergeCell ref="C20:C48"/>
    <mergeCell ref="D20:D48"/>
    <mergeCell ref="E20:E48"/>
    <mergeCell ref="F20:F48"/>
    <mergeCell ref="G20:G48"/>
    <mergeCell ref="O13:O16"/>
    <mergeCell ref="P13:P16"/>
    <mergeCell ref="Q13:Q16"/>
    <mergeCell ref="R13:R16"/>
    <mergeCell ref="S13:S16"/>
    <mergeCell ref="T13:T16"/>
    <mergeCell ref="S20:S48"/>
    <mergeCell ref="H20:H48"/>
    <mergeCell ref="I20:I48"/>
    <mergeCell ref="J20:J48"/>
    <mergeCell ref="K20:K48"/>
    <mergeCell ref="L20:L48"/>
    <mergeCell ref="M20:M48"/>
    <mergeCell ref="N49:N50"/>
    <mergeCell ref="T20:T48"/>
    <mergeCell ref="U20:U48"/>
    <mergeCell ref="A49:A50"/>
    <mergeCell ref="B49:B50"/>
    <mergeCell ref="C49:C50"/>
    <mergeCell ref="D49:D50"/>
    <mergeCell ref="E49:E50"/>
    <mergeCell ref="F49:F50"/>
    <mergeCell ref="G49:G50"/>
    <mergeCell ref="H49:H50"/>
    <mergeCell ref="N20:N48"/>
    <mergeCell ref="O20:O48"/>
    <mergeCell ref="P20:P48"/>
    <mergeCell ref="Q20:Q48"/>
    <mergeCell ref="R20:R48"/>
    <mergeCell ref="I49:I50"/>
    <mergeCell ref="J49:J50"/>
    <mergeCell ref="K49:K50"/>
    <mergeCell ref="L49:L50"/>
    <mergeCell ref="M49:M50"/>
    <mergeCell ref="U49:U50"/>
    <mergeCell ref="O49:O50"/>
    <mergeCell ref="P49:P50"/>
    <mergeCell ref="Q49:Q50"/>
    <mergeCell ref="R49:R50"/>
    <mergeCell ref="S49:S50"/>
    <mergeCell ref="T49:T50"/>
  </mergeCells>
  <dataValidations count="1">
    <dataValidation type="list" showInputMessage="1" showErrorMessage="1" sqref="AZ11">
      <formula1>$AZ$6:$AZ$8</formula1>
    </dataValidation>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DL27"/>
  <sheetViews>
    <sheetView zoomScale="70" zoomScaleNormal="70" zoomScalePageLayoutView="0" workbookViewId="0" topLeftCell="A1">
      <selection activeCell="B6" sqref="B6"/>
    </sheetView>
  </sheetViews>
  <sheetFormatPr defaultColWidth="11.421875" defaultRowHeight="15"/>
  <cols>
    <col min="1" max="1" width="21.28125" style="0" customWidth="1"/>
    <col min="2" max="2" width="20.140625" style="0" customWidth="1"/>
    <col min="3" max="3" width="20.421875" style="0" customWidth="1"/>
    <col min="4" max="21" width="0" style="0" hidden="1" customWidth="1"/>
    <col min="22" max="22" width="22.8515625" style="0" customWidth="1"/>
    <col min="23" max="23" width="36.421875" style="0" customWidth="1"/>
    <col min="24" max="24" width="26.140625" style="0" customWidth="1"/>
    <col min="25" max="26" width="7.57421875" style="0" customWidth="1"/>
    <col min="27" max="27" width="7.7109375" style="0" customWidth="1"/>
    <col min="28" max="28" width="6.8515625" style="0" customWidth="1"/>
    <col min="29" max="29" width="6.57421875" style="0" customWidth="1"/>
    <col min="30" max="31" width="5.8515625" style="0" customWidth="1"/>
    <col min="32" max="32" width="4.421875" style="0" customWidth="1"/>
    <col min="33" max="33" width="9.57421875" style="0" customWidth="1"/>
    <col min="34" max="34" width="8.7109375" style="0" customWidth="1"/>
    <col min="35" max="35" width="6.8515625" style="0" customWidth="1"/>
    <col min="36" max="36" width="6.7109375" style="0" customWidth="1"/>
    <col min="37" max="37" width="6.00390625" style="0" customWidth="1"/>
    <col min="38" max="38" width="5.8515625" style="0" customWidth="1"/>
    <col min="39" max="39" width="7.140625" style="0" customWidth="1"/>
    <col min="40" max="40" width="8.421875" style="0" customWidth="1"/>
    <col min="41" max="41" width="6.8515625" style="0" customWidth="1"/>
    <col min="42" max="42" width="6.57421875" style="0" customWidth="1"/>
    <col min="43" max="44" width="6.8515625" style="0" customWidth="1"/>
    <col min="45" max="45" width="8.7109375" style="0" customWidth="1"/>
    <col min="46" max="46" width="7.28125" style="0" customWidth="1"/>
    <col min="47" max="47" width="6.8515625" style="0" customWidth="1"/>
    <col min="48" max="48" width="6.28125" style="0" customWidth="1"/>
    <col min="49" max="49" width="7.7109375" style="0" customWidth="1"/>
    <col min="50" max="50" width="6.57421875" style="0" customWidth="1"/>
    <col min="51" max="51" width="9.140625" style="0" customWidth="1"/>
    <col min="52" max="52" width="9.00390625" style="0" customWidth="1"/>
    <col min="53" max="60" width="0" style="0" hidden="1" customWidth="1"/>
    <col min="61" max="62" width="12.8515625" style="0" bestFit="1" customWidth="1"/>
    <col min="71" max="71" width="13.8515625" style="0" bestFit="1" customWidth="1"/>
    <col min="72" max="72" width="12.8515625" style="0" bestFit="1" customWidth="1"/>
    <col min="75" max="76" width="12.8515625" style="0" bestFit="1" customWidth="1"/>
    <col min="79" max="79" width="12.8515625" style="0" bestFit="1" customWidth="1"/>
    <col min="115" max="115" width="19.00390625" style="0" customWidth="1"/>
    <col min="116" max="116" width="17.140625" style="0" customWidth="1"/>
  </cols>
  <sheetData>
    <row r="1" spans="1:116" ht="15">
      <c r="A1" s="405" t="s">
        <v>1226</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405"/>
      <c r="AR1" s="405"/>
      <c r="AS1" s="405"/>
      <c r="AT1" s="405"/>
      <c r="AU1" s="405"/>
      <c r="AV1" s="405"/>
      <c r="AW1" s="405"/>
      <c r="AX1" s="405"/>
      <c r="AY1" s="405"/>
      <c r="AZ1" s="405"/>
      <c r="BA1" s="405"/>
      <c r="BB1" s="405"/>
      <c r="BC1" s="405"/>
      <c r="BD1" s="405"/>
      <c r="BE1" s="405"/>
      <c r="BF1" s="405"/>
      <c r="BG1" s="405"/>
      <c r="BH1" s="405"/>
      <c r="BI1" s="405"/>
      <c r="BJ1" s="405"/>
      <c r="BK1" s="405"/>
      <c r="BL1" s="405"/>
      <c r="BM1" s="405"/>
      <c r="BN1" s="405"/>
      <c r="BO1" s="405"/>
      <c r="BP1" s="405"/>
      <c r="BQ1" s="405"/>
      <c r="BR1" s="405"/>
      <c r="BS1" s="405"/>
      <c r="BT1" s="405"/>
      <c r="BU1" s="405"/>
      <c r="BV1" s="405"/>
      <c r="BW1" s="405"/>
      <c r="BX1" s="405"/>
      <c r="BY1" s="405"/>
      <c r="BZ1" s="405"/>
      <c r="CA1" s="405"/>
      <c r="CB1" s="405"/>
      <c r="CC1" s="405"/>
      <c r="CD1" s="405"/>
      <c r="CE1" s="405"/>
      <c r="CF1" s="405"/>
      <c r="CG1" s="405"/>
      <c r="CH1" s="405"/>
      <c r="CI1" s="405"/>
      <c r="CJ1" s="405"/>
      <c r="CK1" s="405"/>
      <c r="CL1" s="405"/>
      <c r="CM1" s="405"/>
      <c r="CN1" s="405"/>
      <c r="CO1" s="405"/>
      <c r="CP1" s="405"/>
      <c r="CQ1" s="405"/>
      <c r="CR1" s="405"/>
      <c r="CS1" s="405"/>
      <c r="CT1" s="405"/>
      <c r="CU1" s="405"/>
      <c r="CV1" s="405"/>
      <c r="CW1" s="405"/>
      <c r="CX1" s="405"/>
      <c r="CY1" s="405"/>
      <c r="CZ1" s="405"/>
      <c r="DA1" s="405"/>
      <c r="DB1" s="405"/>
      <c r="DC1" s="405"/>
      <c r="DD1" s="405"/>
      <c r="DE1" s="405"/>
      <c r="DF1" s="405"/>
      <c r="DG1" s="405"/>
      <c r="DH1" s="405"/>
      <c r="DI1" s="405"/>
      <c r="DJ1" s="405"/>
      <c r="DK1" s="405"/>
      <c r="DL1" s="405"/>
    </row>
    <row r="2" spans="1:116" ht="15">
      <c r="A2" s="405" t="s">
        <v>1227</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405"/>
      <c r="DK2" s="405"/>
      <c r="DL2" s="405"/>
    </row>
    <row r="3" spans="1:116" ht="15">
      <c r="A3" s="405" t="s">
        <v>1236</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c r="AL3" s="405"/>
      <c r="AM3" s="405"/>
      <c r="AN3" s="405"/>
      <c r="AO3" s="405"/>
      <c r="AP3" s="405"/>
      <c r="AQ3" s="405"/>
      <c r="AR3" s="405"/>
      <c r="AS3" s="405"/>
      <c r="AT3" s="405"/>
      <c r="AU3" s="405"/>
      <c r="AV3" s="405"/>
      <c r="AW3" s="405"/>
      <c r="AX3" s="405"/>
      <c r="AY3" s="405"/>
      <c r="AZ3" s="405"/>
      <c r="BA3" s="405"/>
      <c r="BB3" s="405"/>
      <c r="BC3" s="405"/>
      <c r="BD3" s="405"/>
      <c r="BE3" s="405"/>
      <c r="BF3" s="405"/>
      <c r="BG3" s="405"/>
      <c r="BH3" s="405"/>
      <c r="BI3" s="405"/>
      <c r="BJ3" s="405"/>
      <c r="BK3" s="405"/>
      <c r="BL3" s="405"/>
      <c r="BM3" s="405"/>
      <c r="BN3" s="405"/>
      <c r="BO3" s="405"/>
      <c r="BP3" s="405"/>
      <c r="BQ3" s="405"/>
      <c r="BR3" s="405"/>
      <c r="BS3" s="405"/>
      <c r="BT3" s="405"/>
      <c r="BU3" s="405"/>
      <c r="BV3" s="405"/>
      <c r="BW3" s="405"/>
      <c r="BX3" s="405"/>
      <c r="BY3" s="405"/>
      <c r="BZ3" s="405"/>
      <c r="CA3" s="405"/>
      <c r="CB3" s="405"/>
      <c r="CC3" s="405"/>
      <c r="CD3" s="405"/>
      <c r="CE3" s="405"/>
      <c r="CF3" s="405"/>
      <c r="CG3" s="405"/>
      <c r="CH3" s="405"/>
      <c r="CI3" s="405"/>
      <c r="CJ3" s="405"/>
      <c r="CK3" s="405"/>
      <c r="CL3" s="405"/>
      <c r="CM3" s="405"/>
      <c r="CN3" s="405"/>
      <c r="CO3" s="405"/>
      <c r="CP3" s="405"/>
      <c r="CQ3" s="405"/>
      <c r="CR3" s="405"/>
      <c r="CS3" s="405"/>
      <c r="CT3" s="405"/>
      <c r="CU3" s="405"/>
      <c r="CV3" s="405"/>
      <c r="CW3" s="405"/>
      <c r="CX3" s="405"/>
      <c r="CY3" s="405"/>
      <c r="CZ3" s="405"/>
      <c r="DA3" s="405"/>
      <c r="DB3" s="405"/>
      <c r="DC3" s="405"/>
      <c r="DD3" s="405"/>
      <c r="DE3" s="405"/>
      <c r="DF3" s="405"/>
      <c r="DG3" s="405"/>
      <c r="DH3" s="405"/>
      <c r="DI3" s="405"/>
      <c r="DJ3" s="405"/>
      <c r="DK3" s="405"/>
      <c r="DL3" s="405"/>
    </row>
    <row r="4" spans="1:116" ht="15">
      <c r="A4" s="405" t="s">
        <v>1267</v>
      </c>
      <c r="B4" s="405"/>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5"/>
      <c r="AL4" s="405"/>
      <c r="AM4" s="405"/>
      <c r="AN4" s="405"/>
      <c r="AO4" s="405"/>
      <c r="AP4" s="405"/>
      <c r="AQ4" s="405"/>
      <c r="AR4" s="405"/>
      <c r="AS4" s="405"/>
      <c r="AT4" s="405"/>
      <c r="AU4" s="405"/>
      <c r="AV4" s="405"/>
      <c r="AW4" s="405"/>
      <c r="AX4" s="405"/>
      <c r="AY4" s="405"/>
      <c r="AZ4" s="405"/>
      <c r="BA4" s="405"/>
      <c r="BB4" s="405"/>
      <c r="BC4" s="405"/>
      <c r="BD4" s="405"/>
      <c r="BE4" s="405"/>
      <c r="BF4" s="405"/>
      <c r="BG4" s="405"/>
      <c r="BH4" s="405"/>
      <c r="BI4" s="405"/>
      <c r="BJ4" s="405"/>
      <c r="BK4" s="405"/>
      <c r="BL4" s="405"/>
      <c r="BM4" s="405"/>
      <c r="BN4" s="405"/>
      <c r="BO4" s="405"/>
      <c r="BP4" s="405"/>
      <c r="BQ4" s="405"/>
      <c r="BR4" s="405"/>
      <c r="BS4" s="405"/>
      <c r="BT4" s="405"/>
      <c r="BU4" s="405"/>
      <c r="BV4" s="405"/>
      <c r="BW4" s="405"/>
      <c r="BX4" s="405"/>
      <c r="BY4" s="405"/>
      <c r="BZ4" s="405"/>
      <c r="CA4" s="405"/>
      <c r="CB4" s="405"/>
      <c r="CC4" s="405"/>
      <c r="CD4" s="405"/>
      <c r="CE4" s="405"/>
      <c r="CF4" s="405"/>
      <c r="CG4" s="405"/>
      <c r="CH4" s="405"/>
      <c r="CI4" s="405"/>
      <c r="CJ4" s="405"/>
      <c r="CK4" s="405"/>
      <c r="CL4" s="405"/>
      <c r="CM4" s="405"/>
      <c r="CN4" s="405"/>
      <c r="CO4" s="405"/>
      <c r="CP4" s="405"/>
      <c r="CQ4" s="405"/>
      <c r="CR4" s="405"/>
      <c r="CS4" s="405"/>
      <c r="CT4" s="405"/>
      <c r="CU4" s="405"/>
      <c r="CV4" s="405"/>
      <c r="CW4" s="405"/>
      <c r="CX4" s="405"/>
      <c r="CY4" s="405"/>
      <c r="CZ4" s="405"/>
      <c r="DA4" s="405"/>
      <c r="DB4" s="405"/>
      <c r="DC4" s="405"/>
      <c r="DD4" s="405"/>
      <c r="DE4" s="405"/>
      <c r="DF4" s="405"/>
      <c r="DG4" s="405"/>
      <c r="DH4" s="405"/>
      <c r="DI4" s="405"/>
      <c r="DJ4" s="405"/>
      <c r="DK4" s="405"/>
      <c r="DL4" s="405"/>
    </row>
    <row r="5" spans="1:116" ht="15">
      <c r="A5" s="405" t="s">
        <v>1268</v>
      </c>
      <c r="B5" s="405"/>
      <c r="C5" s="405"/>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c r="AM5" s="405"/>
      <c r="AN5" s="405"/>
      <c r="AO5" s="405"/>
      <c r="AP5" s="405"/>
      <c r="AQ5" s="405"/>
      <c r="AR5" s="405"/>
      <c r="AS5" s="405"/>
      <c r="AT5" s="405"/>
      <c r="AU5" s="405"/>
      <c r="AV5" s="405"/>
      <c r="AW5" s="405"/>
      <c r="AX5" s="405"/>
      <c r="AY5" s="405"/>
      <c r="AZ5" s="405"/>
      <c r="BA5" s="405"/>
      <c r="BB5" s="405"/>
      <c r="BC5" s="405"/>
      <c r="BD5" s="405"/>
      <c r="BE5" s="405"/>
      <c r="BF5" s="405"/>
      <c r="BG5" s="405"/>
      <c r="BH5" s="405"/>
      <c r="BI5" s="405"/>
      <c r="BJ5" s="405"/>
      <c r="BK5" s="405"/>
      <c r="BL5" s="405"/>
      <c r="BM5" s="405"/>
      <c r="BN5" s="405"/>
      <c r="BO5" s="405"/>
      <c r="BP5" s="405"/>
      <c r="BQ5" s="405"/>
      <c r="BR5" s="405"/>
      <c r="BS5" s="405"/>
      <c r="BT5" s="405"/>
      <c r="BU5" s="405"/>
      <c r="BV5" s="405"/>
      <c r="BW5" s="405"/>
      <c r="BX5" s="405"/>
      <c r="BY5" s="405"/>
      <c r="BZ5" s="405"/>
      <c r="CA5" s="405"/>
      <c r="CB5" s="405"/>
      <c r="CC5" s="405"/>
      <c r="CD5" s="405"/>
      <c r="CE5" s="405"/>
      <c r="CF5" s="405"/>
      <c r="CG5" s="405"/>
      <c r="CH5" s="405"/>
      <c r="CI5" s="405"/>
      <c r="CJ5" s="405"/>
      <c r="CK5" s="405"/>
      <c r="CL5" s="405"/>
      <c r="CM5" s="405"/>
      <c r="CN5" s="405"/>
      <c r="CO5" s="405"/>
      <c r="CP5" s="405"/>
      <c r="CQ5" s="405"/>
      <c r="CR5" s="405"/>
      <c r="CS5" s="405"/>
      <c r="CT5" s="405"/>
      <c r="CU5" s="405"/>
      <c r="CV5" s="405"/>
      <c r="CW5" s="405"/>
      <c r="CX5" s="405"/>
      <c r="CY5" s="405"/>
      <c r="CZ5" s="405"/>
      <c r="DA5" s="405"/>
      <c r="DB5" s="405"/>
      <c r="DC5" s="405"/>
      <c r="DD5" s="405"/>
      <c r="DE5" s="405"/>
      <c r="DF5" s="405"/>
      <c r="DG5" s="405"/>
      <c r="DH5" s="405"/>
      <c r="DI5" s="405"/>
      <c r="DJ5" s="405"/>
      <c r="DK5" s="405"/>
      <c r="DL5" s="405"/>
    </row>
    <row r="7" spans="1:83" ht="15">
      <c r="A7" s="333" t="s">
        <v>1239</v>
      </c>
      <c r="B7" s="423" t="s">
        <v>1269</v>
      </c>
      <c r="C7" s="424"/>
      <c r="D7" s="424"/>
      <c r="E7" s="424"/>
      <c r="F7" s="424"/>
      <c r="G7" s="424"/>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4"/>
      <c r="AL7" s="424"/>
      <c r="AM7" s="424"/>
      <c r="AN7" s="424"/>
      <c r="AO7" s="424"/>
      <c r="AP7" s="424"/>
      <c r="AQ7" s="424"/>
      <c r="AR7" s="424"/>
      <c r="AS7" s="424"/>
      <c r="AT7" s="424"/>
      <c r="AU7" s="424"/>
      <c r="AV7" s="424"/>
      <c r="AW7" s="424"/>
      <c r="AX7" s="424"/>
      <c r="AY7" s="424"/>
      <c r="AZ7" s="424"/>
      <c r="BA7" s="424"/>
      <c r="BB7" s="424"/>
      <c r="BC7" s="424"/>
      <c r="BD7" s="424"/>
      <c r="BE7" s="424"/>
      <c r="BF7" s="424"/>
      <c r="BG7" s="424"/>
      <c r="BH7" s="424"/>
      <c r="BI7" s="424"/>
      <c r="BJ7" s="424"/>
      <c r="BK7" s="424"/>
      <c r="BL7" s="424"/>
      <c r="BM7" s="424"/>
      <c r="BN7" s="424"/>
      <c r="BO7" s="424"/>
      <c r="BP7" s="424"/>
      <c r="BQ7" s="424"/>
      <c r="BR7" s="424"/>
      <c r="BS7" s="424"/>
      <c r="BT7" s="424"/>
      <c r="BU7" s="424"/>
      <c r="BV7" s="424"/>
      <c r="BW7" s="424"/>
      <c r="BX7" s="424"/>
      <c r="BY7" s="424"/>
      <c r="BZ7" s="424"/>
      <c r="CA7" s="424"/>
      <c r="CB7" s="424"/>
      <c r="CC7" s="424"/>
      <c r="CD7" s="424"/>
      <c r="CE7" s="425"/>
    </row>
    <row r="8" spans="1:83" ht="15">
      <c r="A8" s="333" t="s">
        <v>1240</v>
      </c>
      <c r="B8" s="423" t="s">
        <v>1011</v>
      </c>
      <c r="C8" s="424"/>
      <c r="D8" s="424"/>
      <c r="E8" s="424"/>
      <c r="F8" s="424"/>
      <c r="G8" s="424"/>
      <c r="H8" s="424"/>
      <c r="I8" s="424"/>
      <c r="J8" s="424"/>
      <c r="K8" s="424"/>
      <c r="L8" s="424"/>
      <c r="M8" s="424"/>
      <c r="N8" s="424"/>
      <c r="O8" s="424"/>
      <c r="P8" s="424"/>
      <c r="Q8" s="424"/>
      <c r="R8" s="424"/>
      <c r="S8" s="424"/>
      <c r="T8" s="424"/>
      <c r="U8" s="424"/>
      <c r="V8" s="424"/>
      <c r="W8" s="424"/>
      <c r="X8" s="424"/>
      <c r="Y8" s="424"/>
      <c r="Z8" s="424"/>
      <c r="AA8" s="424"/>
      <c r="AB8" s="424"/>
      <c r="AC8" s="424"/>
      <c r="AD8" s="424"/>
      <c r="AE8" s="424"/>
      <c r="AF8" s="424"/>
      <c r="AG8" s="424"/>
      <c r="AH8" s="424"/>
      <c r="AI8" s="424"/>
      <c r="AJ8" s="424"/>
      <c r="AK8" s="424"/>
      <c r="AL8" s="424"/>
      <c r="AM8" s="424"/>
      <c r="AN8" s="424"/>
      <c r="AO8" s="424"/>
      <c r="AP8" s="424"/>
      <c r="AQ8" s="424"/>
      <c r="AR8" s="424"/>
      <c r="AS8" s="424"/>
      <c r="AT8" s="424"/>
      <c r="AU8" s="424"/>
      <c r="AV8" s="424"/>
      <c r="AW8" s="424"/>
      <c r="AX8" s="424"/>
      <c r="AY8" s="424"/>
      <c r="AZ8" s="424"/>
      <c r="BA8" s="424"/>
      <c r="BB8" s="424"/>
      <c r="BC8" s="424"/>
      <c r="BD8" s="424"/>
      <c r="BE8" s="424"/>
      <c r="BF8" s="424"/>
      <c r="BG8" s="424"/>
      <c r="BH8" s="424"/>
      <c r="BI8" s="424"/>
      <c r="BJ8" s="424"/>
      <c r="BK8" s="424"/>
      <c r="BL8" s="424"/>
      <c r="BM8" s="424"/>
      <c r="BN8" s="424"/>
      <c r="BO8" s="424"/>
      <c r="BP8" s="424"/>
      <c r="BQ8" s="424"/>
      <c r="BR8" s="424"/>
      <c r="BS8" s="424"/>
      <c r="BT8" s="424"/>
      <c r="BU8" s="424"/>
      <c r="BV8" s="424"/>
      <c r="BW8" s="424"/>
      <c r="BX8" s="424"/>
      <c r="BY8" s="424"/>
      <c r="BZ8" s="424"/>
      <c r="CA8" s="424"/>
      <c r="CB8" s="424"/>
      <c r="CC8" s="424"/>
      <c r="CD8" s="424"/>
      <c r="CE8" s="425"/>
    </row>
    <row r="9" spans="1:83" ht="15">
      <c r="A9" s="333" t="s">
        <v>1241</v>
      </c>
      <c r="B9" s="423" t="s">
        <v>1270</v>
      </c>
      <c r="C9" s="424"/>
      <c r="D9" s="424"/>
      <c r="E9" s="424"/>
      <c r="F9" s="424"/>
      <c r="G9" s="424"/>
      <c r="H9" s="424"/>
      <c r="I9" s="424"/>
      <c r="J9" s="424"/>
      <c r="K9" s="424"/>
      <c r="L9" s="424"/>
      <c r="M9" s="424"/>
      <c r="N9" s="424"/>
      <c r="O9" s="424"/>
      <c r="P9" s="424"/>
      <c r="Q9" s="424"/>
      <c r="R9" s="424"/>
      <c r="S9" s="424"/>
      <c r="T9" s="424"/>
      <c r="U9" s="424"/>
      <c r="V9" s="424"/>
      <c r="W9" s="424"/>
      <c r="X9" s="424"/>
      <c r="Y9" s="424"/>
      <c r="Z9" s="424"/>
      <c r="AA9" s="424"/>
      <c r="AB9" s="424"/>
      <c r="AC9" s="424"/>
      <c r="AD9" s="424"/>
      <c r="AE9" s="424"/>
      <c r="AF9" s="424"/>
      <c r="AG9" s="424"/>
      <c r="AH9" s="424"/>
      <c r="AI9" s="424"/>
      <c r="AJ9" s="424"/>
      <c r="AK9" s="424"/>
      <c r="AL9" s="424"/>
      <c r="AM9" s="424"/>
      <c r="AN9" s="424"/>
      <c r="AO9" s="424"/>
      <c r="AP9" s="424"/>
      <c r="AQ9" s="424"/>
      <c r="AR9" s="424"/>
      <c r="AS9" s="424"/>
      <c r="AT9" s="424"/>
      <c r="AU9" s="424"/>
      <c r="AV9" s="424"/>
      <c r="AW9" s="424"/>
      <c r="AX9" s="424"/>
      <c r="AY9" s="424"/>
      <c r="AZ9" s="424"/>
      <c r="BA9" s="424"/>
      <c r="BB9" s="424"/>
      <c r="BC9" s="424"/>
      <c r="BD9" s="424"/>
      <c r="BE9" s="424"/>
      <c r="BF9" s="424"/>
      <c r="BG9" s="424"/>
      <c r="BH9" s="424"/>
      <c r="BI9" s="424"/>
      <c r="BJ9" s="424"/>
      <c r="BK9" s="424"/>
      <c r="BL9" s="424"/>
      <c r="BM9" s="424"/>
      <c r="BN9" s="424"/>
      <c r="BO9" s="424"/>
      <c r="BP9" s="424"/>
      <c r="BQ9" s="424"/>
      <c r="BR9" s="424"/>
      <c r="BS9" s="424"/>
      <c r="BT9" s="424"/>
      <c r="BU9" s="424"/>
      <c r="BV9" s="424"/>
      <c r="BW9" s="424"/>
      <c r="BX9" s="424"/>
      <c r="BY9" s="424"/>
      <c r="BZ9" s="424"/>
      <c r="CA9" s="424"/>
      <c r="CB9" s="424"/>
      <c r="CC9" s="424"/>
      <c r="CD9" s="424"/>
      <c r="CE9" s="425"/>
    </row>
    <row r="10" spans="1:83" ht="15">
      <c r="A10" s="333" t="s">
        <v>1242</v>
      </c>
      <c r="B10" s="423" t="s">
        <v>1270</v>
      </c>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4"/>
      <c r="AK10" s="424"/>
      <c r="AL10" s="424"/>
      <c r="AM10" s="424"/>
      <c r="AN10" s="424"/>
      <c r="AO10" s="424"/>
      <c r="AP10" s="424"/>
      <c r="AQ10" s="424"/>
      <c r="AR10" s="424"/>
      <c r="AS10" s="424"/>
      <c r="AT10" s="424"/>
      <c r="AU10" s="424"/>
      <c r="AV10" s="424"/>
      <c r="AW10" s="424"/>
      <c r="AX10" s="424"/>
      <c r="AY10" s="424"/>
      <c r="AZ10" s="424"/>
      <c r="BA10" s="424"/>
      <c r="BB10" s="424"/>
      <c r="BC10" s="424"/>
      <c r="BD10" s="424"/>
      <c r="BE10" s="424"/>
      <c r="BF10" s="424"/>
      <c r="BG10" s="424"/>
      <c r="BH10" s="424"/>
      <c r="BI10" s="424"/>
      <c r="BJ10" s="424"/>
      <c r="BK10" s="424"/>
      <c r="BL10" s="424"/>
      <c r="BM10" s="424"/>
      <c r="BN10" s="424"/>
      <c r="BO10" s="424"/>
      <c r="BP10" s="424"/>
      <c r="BQ10" s="424"/>
      <c r="BR10" s="424"/>
      <c r="BS10" s="424"/>
      <c r="BT10" s="424"/>
      <c r="BU10" s="424"/>
      <c r="BV10" s="424"/>
      <c r="BW10" s="424"/>
      <c r="BX10" s="424"/>
      <c r="BY10" s="424"/>
      <c r="BZ10" s="424"/>
      <c r="CA10" s="424"/>
      <c r="CB10" s="424"/>
      <c r="CC10" s="424"/>
      <c r="CD10" s="424"/>
      <c r="CE10" s="425"/>
    </row>
    <row r="11" spans="1:116" ht="409.5">
      <c r="A11" s="102" t="s">
        <v>6</v>
      </c>
      <c r="B11" s="102" t="s">
        <v>7</v>
      </c>
      <c r="C11" s="103" t="s">
        <v>8</v>
      </c>
      <c r="D11" s="104" t="s">
        <v>9</v>
      </c>
      <c r="E11" s="105" t="s">
        <v>10</v>
      </c>
      <c r="F11" s="105" t="s">
        <v>11</v>
      </c>
      <c r="G11" s="106" t="s">
        <v>12</v>
      </c>
      <c r="H11" s="106" t="s">
        <v>13</v>
      </c>
      <c r="I11" s="105" t="s">
        <v>14</v>
      </c>
      <c r="J11" s="105" t="s">
        <v>15</v>
      </c>
      <c r="K11" s="106" t="s">
        <v>16</v>
      </c>
      <c r="L11" s="106" t="s">
        <v>17</v>
      </c>
      <c r="M11" s="105" t="s">
        <v>18</v>
      </c>
      <c r="N11" s="105" t="s">
        <v>19</v>
      </c>
      <c r="O11" s="106" t="s">
        <v>20</v>
      </c>
      <c r="P11" s="106" t="s">
        <v>21</v>
      </c>
      <c r="Q11" s="105" t="s">
        <v>22</v>
      </c>
      <c r="R11" s="105" t="s">
        <v>23</v>
      </c>
      <c r="S11" s="106" t="s">
        <v>24</v>
      </c>
      <c r="T11" s="106" t="s">
        <v>25</v>
      </c>
      <c r="U11" s="105" t="s">
        <v>26</v>
      </c>
      <c r="V11" s="107" t="s">
        <v>27</v>
      </c>
      <c r="W11" s="107" t="s">
        <v>28</v>
      </c>
      <c r="X11" s="108" t="s">
        <v>29</v>
      </c>
      <c r="Y11" s="109" t="s">
        <v>30</v>
      </c>
      <c r="Z11" s="104" t="s">
        <v>31</v>
      </c>
      <c r="AA11" s="105" t="s">
        <v>32</v>
      </c>
      <c r="AB11" s="105" t="s">
        <v>33</v>
      </c>
      <c r="AC11" s="106" t="s">
        <v>34</v>
      </c>
      <c r="AD11" s="106" t="s">
        <v>35</v>
      </c>
      <c r="AE11" s="106" t="s">
        <v>36</v>
      </c>
      <c r="AF11" s="106" t="s">
        <v>37</v>
      </c>
      <c r="AG11" s="105" t="s">
        <v>38</v>
      </c>
      <c r="AH11" s="105" t="s">
        <v>39</v>
      </c>
      <c r="AI11" s="106" t="s">
        <v>40</v>
      </c>
      <c r="AJ11" s="106" t="s">
        <v>41</v>
      </c>
      <c r="AK11" s="106" t="s">
        <v>42</v>
      </c>
      <c r="AL11" s="106" t="s">
        <v>43</v>
      </c>
      <c r="AM11" s="105" t="s">
        <v>44</v>
      </c>
      <c r="AN11" s="105" t="s">
        <v>45</v>
      </c>
      <c r="AO11" s="106" t="s">
        <v>46</v>
      </c>
      <c r="AP11" s="106" t="s">
        <v>47</v>
      </c>
      <c r="AQ11" s="106" t="s">
        <v>48</v>
      </c>
      <c r="AR11" s="106" t="s">
        <v>49</v>
      </c>
      <c r="AS11" s="105" t="s">
        <v>50</v>
      </c>
      <c r="AT11" s="105" t="s">
        <v>51</v>
      </c>
      <c r="AU11" s="106" t="s">
        <v>52</v>
      </c>
      <c r="AV11" s="106" t="s">
        <v>53</v>
      </c>
      <c r="AW11" s="106" t="s">
        <v>54</v>
      </c>
      <c r="AX11" s="106" t="s">
        <v>55</v>
      </c>
      <c r="AY11" s="105" t="s">
        <v>56</v>
      </c>
      <c r="AZ11" s="110" t="s">
        <v>57</v>
      </c>
      <c r="BA11" s="108" t="s">
        <v>58</v>
      </c>
      <c r="BB11" s="108" t="s">
        <v>59</v>
      </c>
      <c r="BC11" s="106" t="s">
        <v>60</v>
      </c>
      <c r="BD11" s="106" t="s">
        <v>61</v>
      </c>
      <c r="BE11" s="106" t="s">
        <v>62</v>
      </c>
      <c r="BF11" s="106" t="s">
        <v>63</v>
      </c>
      <c r="BG11" s="106" t="s">
        <v>64</v>
      </c>
      <c r="BH11" s="106" t="s">
        <v>65</v>
      </c>
      <c r="BI11" s="111" t="s">
        <v>66</v>
      </c>
      <c r="BJ11" s="112" t="s">
        <v>67</v>
      </c>
      <c r="BK11" s="111" t="s">
        <v>68</v>
      </c>
      <c r="BL11" s="112" t="s">
        <v>69</v>
      </c>
      <c r="BM11" s="111" t="s">
        <v>70</v>
      </c>
      <c r="BN11" s="112" t="s">
        <v>71</v>
      </c>
      <c r="BO11" s="111" t="s">
        <v>72</v>
      </c>
      <c r="BP11" s="112" t="s">
        <v>73</v>
      </c>
      <c r="BQ11" s="111" t="s">
        <v>74</v>
      </c>
      <c r="BR11" s="112" t="s">
        <v>75</v>
      </c>
      <c r="BS11" s="111" t="s">
        <v>76</v>
      </c>
      <c r="BT11" s="112" t="s">
        <v>77</v>
      </c>
      <c r="BU11" s="111" t="s">
        <v>78</v>
      </c>
      <c r="BV11" s="112" t="s">
        <v>79</v>
      </c>
      <c r="BW11" s="111" t="s">
        <v>80</v>
      </c>
      <c r="BX11" s="112" t="s">
        <v>81</v>
      </c>
      <c r="BY11" s="113" t="s">
        <v>82</v>
      </c>
      <c r="BZ11" s="114" t="s">
        <v>83</v>
      </c>
      <c r="CA11" s="111" t="s">
        <v>84</v>
      </c>
      <c r="CB11" s="112" t="s">
        <v>85</v>
      </c>
      <c r="CC11" s="111" t="s">
        <v>86</v>
      </c>
      <c r="CD11" s="112" t="s">
        <v>87</v>
      </c>
      <c r="CE11" s="111" t="s">
        <v>88</v>
      </c>
      <c r="CF11" s="112" t="s">
        <v>89</v>
      </c>
      <c r="CG11" s="111" t="s">
        <v>90</v>
      </c>
      <c r="CH11" s="112" t="s">
        <v>91</v>
      </c>
      <c r="CI11" s="111" t="s">
        <v>92</v>
      </c>
      <c r="CJ11" s="112" t="s">
        <v>93</v>
      </c>
      <c r="CK11" s="111" t="s">
        <v>94</v>
      </c>
      <c r="CL11" s="112" t="s">
        <v>95</v>
      </c>
      <c r="CM11" s="111" t="s">
        <v>96</v>
      </c>
      <c r="CN11" s="112" t="s">
        <v>97</v>
      </c>
      <c r="CO11" s="113" t="s">
        <v>98</v>
      </c>
      <c r="CP11" s="114" t="s">
        <v>99</v>
      </c>
      <c r="CQ11" s="111" t="s">
        <v>100</v>
      </c>
      <c r="CR11" s="112" t="s">
        <v>101</v>
      </c>
      <c r="CS11" s="111" t="s">
        <v>102</v>
      </c>
      <c r="CT11" s="112" t="s">
        <v>103</v>
      </c>
      <c r="CU11" s="111" t="s">
        <v>104</v>
      </c>
      <c r="CV11" s="112" t="s">
        <v>105</v>
      </c>
      <c r="CW11" s="111" t="s">
        <v>106</v>
      </c>
      <c r="CX11" s="112" t="s">
        <v>107</v>
      </c>
      <c r="CY11" s="111" t="s">
        <v>108</v>
      </c>
      <c r="CZ11" s="112" t="s">
        <v>109</v>
      </c>
      <c r="DA11" s="111" t="s">
        <v>110</v>
      </c>
      <c r="DB11" s="112" t="s">
        <v>111</v>
      </c>
      <c r="DC11" s="111" t="s">
        <v>112</v>
      </c>
      <c r="DD11" s="112" t="s">
        <v>113</v>
      </c>
      <c r="DE11" s="113" t="s">
        <v>114</v>
      </c>
      <c r="DF11" s="114" t="s">
        <v>115</v>
      </c>
      <c r="DG11" s="115" t="s">
        <v>116</v>
      </c>
      <c r="DH11" s="115" t="s">
        <v>117</v>
      </c>
      <c r="DI11" s="115" t="s">
        <v>118</v>
      </c>
      <c r="DJ11" s="116" t="s">
        <v>119</v>
      </c>
      <c r="DK11" s="116" t="s">
        <v>120</v>
      </c>
      <c r="DL11" s="116" t="s">
        <v>121</v>
      </c>
    </row>
    <row r="12" spans="1:116" ht="55.5" customHeight="1">
      <c r="A12" s="452" t="s">
        <v>358</v>
      </c>
      <c r="B12" s="452" t="s">
        <v>359</v>
      </c>
      <c r="C12" s="452" t="s">
        <v>358</v>
      </c>
      <c r="D12" s="94"/>
      <c r="E12" s="94"/>
      <c r="F12" s="94"/>
      <c r="G12" s="94"/>
      <c r="H12" s="94"/>
      <c r="I12" s="94"/>
      <c r="J12" s="94"/>
      <c r="K12" s="94"/>
      <c r="L12" s="94"/>
      <c r="M12" s="94"/>
      <c r="N12" s="94"/>
      <c r="O12" s="94"/>
      <c r="P12" s="94"/>
      <c r="Q12" s="94"/>
      <c r="R12" s="94"/>
      <c r="S12" s="94"/>
      <c r="T12" s="94"/>
      <c r="U12" s="94"/>
      <c r="V12" s="453" t="s">
        <v>360</v>
      </c>
      <c r="W12" s="100" t="s">
        <v>361</v>
      </c>
      <c r="X12" s="100" t="s">
        <v>362</v>
      </c>
      <c r="Y12" s="94"/>
      <c r="Z12" s="100">
        <v>1</v>
      </c>
      <c r="AA12" s="94"/>
      <c r="AB12" s="94"/>
      <c r="AC12" s="94"/>
      <c r="AD12" s="94"/>
      <c r="AE12" s="94"/>
      <c r="AF12" s="94"/>
      <c r="AG12" s="94"/>
      <c r="AH12" s="94"/>
      <c r="AI12" s="94"/>
      <c r="AJ12" s="94"/>
      <c r="AK12" s="94"/>
      <c r="AL12" s="94"/>
      <c r="AM12" s="117"/>
      <c r="AN12" s="94"/>
      <c r="AO12" s="94"/>
      <c r="AP12" s="94"/>
      <c r="AQ12" s="94"/>
      <c r="AR12" s="94"/>
      <c r="AS12" s="118">
        <v>1</v>
      </c>
      <c r="AT12" s="94"/>
      <c r="AU12" s="94"/>
      <c r="AV12" s="94"/>
      <c r="AW12" s="94"/>
      <c r="AX12" s="94"/>
      <c r="AY12" s="94"/>
      <c r="AZ12" s="94"/>
      <c r="BA12" s="94"/>
      <c r="BB12" s="94"/>
      <c r="BC12" s="94"/>
      <c r="BD12" s="94"/>
      <c r="BE12" s="94"/>
      <c r="BF12" s="94"/>
      <c r="BG12" s="94"/>
      <c r="BH12" s="94"/>
      <c r="BI12" s="82"/>
      <c r="BJ12" s="82"/>
      <c r="BK12" s="94"/>
      <c r="BL12" s="94"/>
      <c r="BM12" s="94"/>
      <c r="BN12" s="94"/>
      <c r="BO12" s="94"/>
      <c r="BP12" s="94"/>
      <c r="BQ12" s="94"/>
      <c r="BR12" s="94"/>
      <c r="BS12" s="94"/>
      <c r="BT12" s="94"/>
      <c r="BU12" s="94"/>
      <c r="BV12" s="94"/>
      <c r="BW12" s="94"/>
      <c r="BX12" s="94"/>
      <c r="BY12" s="94"/>
      <c r="BZ12" s="94"/>
      <c r="CA12" s="119">
        <v>1343750</v>
      </c>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100" t="s">
        <v>355</v>
      </c>
      <c r="DL12" s="100" t="s">
        <v>355</v>
      </c>
    </row>
    <row r="13" spans="1:116" ht="72.75" customHeight="1">
      <c r="A13" s="452"/>
      <c r="B13" s="452"/>
      <c r="C13" s="452"/>
      <c r="D13" s="94"/>
      <c r="E13" s="94"/>
      <c r="F13" s="94"/>
      <c r="G13" s="94"/>
      <c r="H13" s="94"/>
      <c r="I13" s="94"/>
      <c r="J13" s="94"/>
      <c r="K13" s="94"/>
      <c r="L13" s="94"/>
      <c r="M13" s="94"/>
      <c r="N13" s="94"/>
      <c r="O13" s="94"/>
      <c r="P13" s="94"/>
      <c r="Q13" s="94"/>
      <c r="R13" s="94"/>
      <c r="S13" s="94"/>
      <c r="T13" s="94"/>
      <c r="U13" s="94"/>
      <c r="V13" s="453"/>
      <c r="W13" s="100" t="s">
        <v>363</v>
      </c>
      <c r="X13" s="100" t="s">
        <v>364</v>
      </c>
      <c r="Y13" s="94"/>
      <c r="Z13" s="100">
        <v>0</v>
      </c>
      <c r="AA13" s="94"/>
      <c r="AB13" s="94"/>
      <c r="AC13" s="94"/>
      <c r="AD13" s="94"/>
      <c r="AE13" s="94"/>
      <c r="AF13" s="94"/>
      <c r="AG13" s="94"/>
      <c r="AH13" s="94"/>
      <c r="AI13" s="94"/>
      <c r="AJ13" s="94"/>
      <c r="AK13" s="94"/>
      <c r="AL13" s="94"/>
      <c r="AM13" s="117"/>
      <c r="AN13" s="94"/>
      <c r="AO13" s="94"/>
      <c r="AP13" s="94"/>
      <c r="AQ13" s="94"/>
      <c r="AR13" s="94"/>
      <c r="AS13" s="118">
        <v>1</v>
      </c>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119"/>
      <c r="BX13" s="119"/>
      <c r="BY13" s="94"/>
      <c r="BZ13" s="94"/>
      <c r="CA13" s="119">
        <v>1343750</v>
      </c>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100" t="s">
        <v>355</v>
      </c>
      <c r="DL13" s="100" t="s">
        <v>355</v>
      </c>
    </row>
    <row r="14" spans="1:116" ht="38.25">
      <c r="A14" s="452"/>
      <c r="B14" s="452"/>
      <c r="C14" s="452"/>
      <c r="D14" s="94"/>
      <c r="E14" s="94"/>
      <c r="F14" s="94"/>
      <c r="G14" s="94"/>
      <c r="H14" s="94"/>
      <c r="I14" s="94"/>
      <c r="J14" s="94"/>
      <c r="K14" s="94"/>
      <c r="L14" s="94"/>
      <c r="M14" s="94"/>
      <c r="N14" s="94"/>
      <c r="O14" s="94"/>
      <c r="P14" s="94"/>
      <c r="Q14" s="94"/>
      <c r="R14" s="94"/>
      <c r="S14" s="94"/>
      <c r="T14" s="94"/>
      <c r="U14" s="94"/>
      <c r="V14" s="453"/>
      <c r="W14" s="100" t="s">
        <v>365</v>
      </c>
      <c r="X14" s="100" t="s">
        <v>366</v>
      </c>
      <c r="Y14" s="94"/>
      <c r="Z14" s="100">
        <v>0</v>
      </c>
      <c r="AA14" s="94"/>
      <c r="AB14" s="94"/>
      <c r="AC14" s="94"/>
      <c r="AD14" s="94"/>
      <c r="AE14" s="94"/>
      <c r="AF14" s="94"/>
      <c r="AG14" s="94"/>
      <c r="AH14" s="94"/>
      <c r="AI14" s="94"/>
      <c r="AJ14" s="94"/>
      <c r="AK14" s="94"/>
      <c r="AL14" s="94"/>
      <c r="AM14" s="117"/>
      <c r="AN14" s="94"/>
      <c r="AO14" s="94"/>
      <c r="AP14" s="94"/>
      <c r="AQ14" s="94"/>
      <c r="AR14" s="94"/>
      <c r="AS14" s="118">
        <v>1</v>
      </c>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119">
        <v>1343750</v>
      </c>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100" t="s">
        <v>355</v>
      </c>
      <c r="DL14" s="100" t="s">
        <v>355</v>
      </c>
    </row>
    <row r="15" spans="1:116" ht="38.25">
      <c r="A15" s="452"/>
      <c r="B15" s="452"/>
      <c r="C15" s="452"/>
      <c r="D15" s="94"/>
      <c r="E15" s="94"/>
      <c r="F15" s="94"/>
      <c r="G15" s="94"/>
      <c r="H15" s="94"/>
      <c r="I15" s="94"/>
      <c r="J15" s="94"/>
      <c r="K15" s="94"/>
      <c r="L15" s="94"/>
      <c r="M15" s="94"/>
      <c r="N15" s="94"/>
      <c r="O15" s="94"/>
      <c r="P15" s="94"/>
      <c r="Q15" s="94"/>
      <c r="R15" s="94"/>
      <c r="S15" s="94"/>
      <c r="T15" s="94"/>
      <c r="U15" s="94"/>
      <c r="V15" s="453"/>
      <c r="W15" s="100" t="s">
        <v>367</v>
      </c>
      <c r="X15" s="100" t="s">
        <v>368</v>
      </c>
      <c r="Y15" s="94"/>
      <c r="Z15" s="100">
        <v>0</v>
      </c>
      <c r="AA15" s="94"/>
      <c r="AB15" s="94"/>
      <c r="AC15" s="94"/>
      <c r="AD15" s="94"/>
      <c r="AE15" s="94"/>
      <c r="AF15" s="94"/>
      <c r="AG15" s="94"/>
      <c r="AH15" s="94"/>
      <c r="AI15" s="94"/>
      <c r="AJ15" s="94"/>
      <c r="AK15" s="94"/>
      <c r="AL15" s="94"/>
      <c r="AM15" s="117"/>
      <c r="AN15" s="94"/>
      <c r="AO15" s="94"/>
      <c r="AP15" s="94"/>
      <c r="AQ15" s="94"/>
      <c r="AR15" s="94"/>
      <c r="AS15" s="118">
        <v>1</v>
      </c>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119">
        <v>1343750</v>
      </c>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100" t="s">
        <v>355</v>
      </c>
      <c r="DL15" s="100" t="s">
        <v>355</v>
      </c>
    </row>
    <row r="16" spans="1:116" ht="74.25" customHeight="1">
      <c r="A16" s="452" t="s">
        <v>369</v>
      </c>
      <c r="B16" s="452" t="s">
        <v>370</v>
      </c>
      <c r="C16" s="452" t="s">
        <v>369</v>
      </c>
      <c r="D16" s="94"/>
      <c r="E16" s="94"/>
      <c r="F16" s="94"/>
      <c r="G16" s="94"/>
      <c r="H16" s="94"/>
      <c r="I16" s="94"/>
      <c r="J16" s="94"/>
      <c r="K16" s="94"/>
      <c r="L16" s="94"/>
      <c r="M16" s="94"/>
      <c r="N16" s="94"/>
      <c r="O16" s="94"/>
      <c r="P16" s="94"/>
      <c r="Q16" s="94"/>
      <c r="R16" s="94"/>
      <c r="S16" s="94"/>
      <c r="T16" s="94"/>
      <c r="U16" s="94"/>
      <c r="V16" s="453"/>
      <c r="W16" s="100" t="s">
        <v>371</v>
      </c>
      <c r="X16" s="100" t="s">
        <v>372</v>
      </c>
      <c r="Y16" s="94"/>
      <c r="Z16" s="100">
        <v>0</v>
      </c>
      <c r="AA16" s="94"/>
      <c r="AB16" s="94"/>
      <c r="AC16" s="94"/>
      <c r="AD16" s="94"/>
      <c r="AE16" s="94"/>
      <c r="AF16" s="94"/>
      <c r="AG16" s="94"/>
      <c r="AH16" s="94"/>
      <c r="AI16" s="94"/>
      <c r="AJ16" s="94"/>
      <c r="AK16" s="94"/>
      <c r="AL16" s="94"/>
      <c r="AM16" s="117"/>
      <c r="AN16" s="94"/>
      <c r="AO16" s="94"/>
      <c r="AP16" s="94"/>
      <c r="AQ16" s="94"/>
      <c r="AR16" s="94"/>
      <c r="AS16" s="118">
        <v>1</v>
      </c>
      <c r="AT16" s="94"/>
      <c r="AU16" s="94"/>
      <c r="AV16" s="94"/>
      <c r="AW16" s="94"/>
      <c r="AX16" s="94"/>
      <c r="AY16" s="94"/>
      <c r="AZ16" s="94"/>
      <c r="BA16" s="94"/>
      <c r="BB16" s="94"/>
      <c r="BC16" s="94"/>
      <c r="BD16" s="94"/>
      <c r="BE16" s="94"/>
      <c r="BF16" s="94"/>
      <c r="BG16" s="94"/>
      <c r="BH16" s="94"/>
      <c r="BI16" s="94">
        <v>5000000</v>
      </c>
      <c r="BJ16" s="94">
        <v>5000000</v>
      </c>
      <c r="BK16" s="94"/>
      <c r="BL16" s="94"/>
      <c r="BM16" s="94"/>
      <c r="BN16" s="94"/>
      <c r="BO16" s="94"/>
      <c r="BP16" s="94"/>
      <c r="BQ16" s="94"/>
      <c r="BR16" s="94"/>
      <c r="BS16" s="94"/>
      <c r="BT16" s="94"/>
      <c r="BU16" s="94"/>
      <c r="BV16" s="94"/>
      <c r="BW16" s="94"/>
      <c r="BX16" s="94"/>
      <c r="BY16" s="94"/>
      <c r="BZ16" s="94"/>
      <c r="CA16" s="119">
        <v>1343750</v>
      </c>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100" t="s">
        <v>355</v>
      </c>
      <c r="DL16" s="100" t="s">
        <v>355</v>
      </c>
    </row>
    <row r="17" spans="1:116" ht="51">
      <c r="A17" s="452"/>
      <c r="B17" s="452"/>
      <c r="C17" s="452"/>
      <c r="D17" s="94"/>
      <c r="E17" s="94"/>
      <c r="F17" s="94"/>
      <c r="G17" s="94"/>
      <c r="H17" s="94"/>
      <c r="I17" s="94"/>
      <c r="J17" s="94"/>
      <c r="K17" s="94"/>
      <c r="L17" s="94"/>
      <c r="M17" s="94"/>
      <c r="N17" s="94"/>
      <c r="O17" s="94"/>
      <c r="P17" s="94"/>
      <c r="Q17" s="94"/>
      <c r="R17" s="94"/>
      <c r="S17" s="94"/>
      <c r="T17" s="94"/>
      <c r="U17" s="94"/>
      <c r="V17" s="453"/>
      <c r="W17" s="100" t="s">
        <v>373</v>
      </c>
      <c r="X17" s="100" t="s">
        <v>374</v>
      </c>
      <c r="Y17" s="94"/>
      <c r="Z17" s="100">
        <v>0</v>
      </c>
      <c r="AA17" s="94"/>
      <c r="AB17" s="94"/>
      <c r="AC17" s="94"/>
      <c r="AD17" s="94"/>
      <c r="AE17" s="94"/>
      <c r="AF17" s="94"/>
      <c r="AG17" s="94"/>
      <c r="AH17" s="94"/>
      <c r="AI17" s="94"/>
      <c r="AJ17" s="94"/>
      <c r="AK17" s="94"/>
      <c r="AL17" s="94"/>
      <c r="AM17" s="117"/>
      <c r="AN17" s="94"/>
      <c r="AO17" s="94"/>
      <c r="AP17" s="94"/>
      <c r="AQ17" s="94"/>
      <c r="AR17" s="94"/>
      <c r="AS17" s="118">
        <v>2</v>
      </c>
      <c r="AT17" s="94"/>
      <c r="AU17" s="94"/>
      <c r="AV17" s="94"/>
      <c r="AW17" s="94"/>
      <c r="AX17" s="94"/>
      <c r="AY17" s="94"/>
      <c r="AZ17" s="94"/>
      <c r="BA17" s="94"/>
      <c r="BB17" s="94"/>
      <c r="BC17" s="94"/>
      <c r="BD17" s="94"/>
      <c r="BE17" s="94"/>
      <c r="BF17" s="94"/>
      <c r="BG17" s="94"/>
      <c r="BH17" s="94"/>
      <c r="BI17" s="120">
        <v>5000000</v>
      </c>
      <c r="BJ17" s="120">
        <v>5000000</v>
      </c>
      <c r="BK17" s="120"/>
      <c r="BL17" s="120"/>
      <c r="BM17" s="120"/>
      <c r="BN17" s="120"/>
      <c r="BO17" s="120"/>
      <c r="BP17" s="120"/>
      <c r="BQ17" s="120"/>
      <c r="BR17" s="120"/>
      <c r="BS17" s="120"/>
      <c r="BT17" s="120"/>
      <c r="BU17" s="120"/>
      <c r="BV17" s="120"/>
      <c r="BW17" s="120"/>
      <c r="BX17" s="120"/>
      <c r="BY17" s="120"/>
      <c r="BZ17" s="120"/>
      <c r="CA17" s="119">
        <v>1343750</v>
      </c>
      <c r="CB17" s="120"/>
      <c r="CC17" s="120"/>
      <c r="CD17" s="120"/>
      <c r="CE17" s="120"/>
      <c r="CF17" s="120"/>
      <c r="CG17" s="120"/>
      <c r="CH17" s="120"/>
      <c r="CI17" s="120"/>
      <c r="CJ17" s="120"/>
      <c r="CK17" s="120"/>
      <c r="CL17" s="120"/>
      <c r="CM17" s="120"/>
      <c r="CN17" s="120"/>
      <c r="CO17" s="120"/>
      <c r="CP17" s="120"/>
      <c r="CQ17" s="120"/>
      <c r="CR17" s="120"/>
      <c r="CS17" s="94"/>
      <c r="CT17" s="94"/>
      <c r="CU17" s="94"/>
      <c r="CV17" s="94"/>
      <c r="CW17" s="94"/>
      <c r="CX17" s="94"/>
      <c r="CY17" s="94"/>
      <c r="CZ17" s="94"/>
      <c r="DA17" s="94"/>
      <c r="DB17" s="94"/>
      <c r="DC17" s="94"/>
      <c r="DD17" s="94"/>
      <c r="DE17" s="94"/>
      <c r="DF17" s="94"/>
      <c r="DG17" s="94"/>
      <c r="DH17" s="94"/>
      <c r="DI17" s="94"/>
      <c r="DJ17" s="94"/>
      <c r="DK17" s="100" t="s">
        <v>355</v>
      </c>
      <c r="DL17" s="100" t="s">
        <v>355</v>
      </c>
    </row>
    <row r="18" spans="1:116" ht="104.25" customHeight="1">
      <c r="A18" s="452"/>
      <c r="B18" s="452"/>
      <c r="C18" s="452"/>
      <c r="D18" s="94"/>
      <c r="E18" s="94"/>
      <c r="F18" s="94"/>
      <c r="G18" s="94"/>
      <c r="H18" s="94"/>
      <c r="I18" s="94"/>
      <c r="J18" s="94"/>
      <c r="K18" s="94"/>
      <c r="L18" s="94"/>
      <c r="M18" s="94"/>
      <c r="N18" s="94"/>
      <c r="O18" s="94"/>
      <c r="P18" s="94"/>
      <c r="Q18" s="94"/>
      <c r="R18" s="94"/>
      <c r="S18" s="94"/>
      <c r="T18" s="94"/>
      <c r="U18" s="94"/>
      <c r="V18" s="453"/>
      <c r="W18" s="100" t="s">
        <v>375</v>
      </c>
      <c r="X18" s="100" t="s">
        <v>376</v>
      </c>
      <c r="Y18" s="94"/>
      <c r="Z18" s="100">
        <v>0</v>
      </c>
      <c r="AA18" s="94"/>
      <c r="AB18" s="94"/>
      <c r="AC18" s="94"/>
      <c r="AD18" s="94"/>
      <c r="AE18" s="94"/>
      <c r="AF18" s="94"/>
      <c r="AG18" s="94"/>
      <c r="AH18" s="94"/>
      <c r="AI18" s="94"/>
      <c r="AJ18" s="94"/>
      <c r="AK18" s="94"/>
      <c r="AL18" s="94"/>
      <c r="AM18" s="117"/>
      <c r="AN18" s="94"/>
      <c r="AO18" s="94"/>
      <c r="AP18" s="94"/>
      <c r="AQ18" s="94"/>
      <c r="AR18" s="94"/>
      <c r="AS18" s="118">
        <v>1</v>
      </c>
      <c r="AT18" s="94"/>
      <c r="AU18" s="94"/>
      <c r="AV18" s="94"/>
      <c r="AW18" s="94"/>
      <c r="AX18" s="94"/>
      <c r="AY18" s="94"/>
      <c r="AZ18" s="94"/>
      <c r="BA18" s="94"/>
      <c r="BB18" s="94"/>
      <c r="BC18" s="94"/>
      <c r="BD18" s="94"/>
      <c r="BE18" s="94"/>
      <c r="BF18" s="94"/>
      <c r="BG18" s="94"/>
      <c r="BH18" s="94"/>
      <c r="BI18" s="120"/>
      <c r="BJ18" s="120"/>
      <c r="BK18" s="120"/>
      <c r="BL18" s="120"/>
      <c r="BM18" s="120"/>
      <c r="BN18" s="120"/>
      <c r="BO18" s="120"/>
      <c r="BP18" s="120"/>
      <c r="BQ18" s="120"/>
      <c r="BR18" s="120"/>
      <c r="BS18" s="120"/>
      <c r="BT18" s="120"/>
      <c r="BU18" s="120"/>
      <c r="BV18" s="120"/>
      <c r="BW18" s="120"/>
      <c r="BX18" s="120"/>
      <c r="BY18" s="120"/>
      <c r="BZ18" s="120"/>
      <c r="CA18" s="119">
        <v>1343750</v>
      </c>
      <c r="CB18" s="120"/>
      <c r="CC18" s="120"/>
      <c r="CD18" s="120"/>
      <c r="CE18" s="120"/>
      <c r="CF18" s="120"/>
      <c r="CG18" s="120"/>
      <c r="CH18" s="120"/>
      <c r="CI18" s="120"/>
      <c r="CJ18" s="120"/>
      <c r="CK18" s="120"/>
      <c r="CL18" s="120"/>
      <c r="CM18" s="120"/>
      <c r="CN18" s="120"/>
      <c r="CO18" s="120"/>
      <c r="CP18" s="120"/>
      <c r="CQ18" s="120"/>
      <c r="CR18" s="120"/>
      <c r="CS18" s="94"/>
      <c r="CT18" s="94"/>
      <c r="CU18" s="94"/>
      <c r="CV18" s="94"/>
      <c r="CW18" s="94"/>
      <c r="CX18" s="94"/>
      <c r="CY18" s="94"/>
      <c r="CZ18" s="94"/>
      <c r="DA18" s="94"/>
      <c r="DB18" s="94"/>
      <c r="DC18" s="94"/>
      <c r="DD18" s="94"/>
      <c r="DE18" s="94"/>
      <c r="DF18" s="94"/>
      <c r="DG18" s="94"/>
      <c r="DH18" s="94"/>
      <c r="DI18" s="94"/>
      <c r="DJ18" s="94"/>
      <c r="DK18" s="100" t="s">
        <v>355</v>
      </c>
      <c r="DL18" s="100" t="s">
        <v>355</v>
      </c>
    </row>
    <row r="19" spans="1:116" ht="38.25">
      <c r="A19" s="452"/>
      <c r="B19" s="452"/>
      <c r="C19" s="452"/>
      <c r="D19" s="94"/>
      <c r="E19" s="94"/>
      <c r="F19" s="94"/>
      <c r="G19" s="94"/>
      <c r="H19" s="94"/>
      <c r="I19" s="94"/>
      <c r="J19" s="94"/>
      <c r="K19" s="94"/>
      <c r="L19" s="94"/>
      <c r="M19" s="94"/>
      <c r="N19" s="94"/>
      <c r="O19" s="94"/>
      <c r="P19" s="94"/>
      <c r="Q19" s="94"/>
      <c r="R19" s="94"/>
      <c r="S19" s="94"/>
      <c r="T19" s="94"/>
      <c r="U19" s="94"/>
      <c r="V19" s="453"/>
      <c r="W19" s="100" t="s">
        <v>377</v>
      </c>
      <c r="X19" s="100" t="s">
        <v>378</v>
      </c>
      <c r="Y19" s="94"/>
      <c r="Z19" s="100">
        <v>0</v>
      </c>
      <c r="AA19" s="94"/>
      <c r="AB19" s="94"/>
      <c r="AC19" s="94"/>
      <c r="AD19" s="94"/>
      <c r="AE19" s="94"/>
      <c r="AF19" s="94"/>
      <c r="AG19" s="94"/>
      <c r="AH19" s="94"/>
      <c r="AI19" s="94"/>
      <c r="AJ19" s="94"/>
      <c r="AK19" s="94"/>
      <c r="AL19" s="94"/>
      <c r="AM19" s="117"/>
      <c r="AN19" s="94"/>
      <c r="AO19" s="94"/>
      <c r="AP19" s="94"/>
      <c r="AQ19" s="94"/>
      <c r="AR19" s="94"/>
      <c r="AS19" s="118">
        <v>1</v>
      </c>
      <c r="AT19" s="94"/>
      <c r="AU19" s="94"/>
      <c r="AV19" s="94"/>
      <c r="AW19" s="94"/>
      <c r="AX19" s="94"/>
      <c r="AY19" s="94"/>
      <c r="AZ19" s="94"/>
      <c r="BA19" s="94"/>
      <c r="BB19" s="94"/>
      <c r="BC19" s="94"/>
      <c r="BD19" s="94"/>
      <c r="BE19" s="94"/>
      <c r="BF19" s="94"/>
      <c r="BG19" s="94"/>
      <c r="BH19" s="94"/>
      <c r="BI19" s="120"/>
      <c r="BJ19" s="120"/>
      <c r="BK19" s="120"/>
      <c r="BL19" s="120"/>
      <c r="BM19" s="120"/>
      <c r="BN19" s="120"/>
      <c r="BO19" s="120"/>
      <c r="BP19" s="120"/>
      <c r="BQ19" s="120"/>
      <c r="BR19" s="120"/>
      <c r="BS19" s="120"/>
      <c r="BT19" s="120"/>
      <c r="BU19" s="120"/>
      <c r="BV19" s="120"/>
      <c r="BW19" s="120"/>
      <c r="BX19" s="120"/>
      <c r="BY19" s="120"/>
      <c r="BZ19" s="120"/>
      <c r="CA19" s="119">
        <v>1343750</v>
      </c>
      <c r="CB19" s="120"/>
      <c r="CC19" s="120"/>
      <c r="CD19" s="120"/>
      <c r="CE19" s="120"/>
      <c r="CF19" s="120"/>
      <c r="CG19" s="120"/>
      <c r="CH19" s="120"/>
      <c r="CI19" s="120"/>
      <c r="CJ19" s="120"/>
      <c r="CK19" s="120"/>
      <c r="CL19" s="120"/>
      <c r="CM19" s="120"/>
      <c r="CN19" s="120"/>
      <c r="CO19" s="120"/>
      <c r="CP19" s="120"/>
      <c r="CQ19" s="120"/>
      <c r="CR19" s="120"/>
      <c r="CS19" s="94"/>
      <c r="CT19" s="94"/>
      <c r="CU19" s="94"/>
      <c r="CV19" s="94"/>
      <c r="CW19" s="94"/>
      <c r="CX19" s="94"/>
      <c r="CY19" s="94"/>
      <c r="CZ19" s="94"/>
      <c r="DA19" s="94"/>
      <c r="DB19" s="94"/>
      <c r="DC19" s="94"/>
      <c r="DD19" s="94"/>
      <c r="DE19" s="94"/>
      <c r="DF19" s="94"/>
      <c r="DG19" s="94"/>
      <c r="DH19" s="94"/>
      <c r="DI19" s="94"/>
      <c r="DJ19" s="94"/>
      <c r="DK19" s="100" t="s">
        <v>355</v>
      </c>
      <c r="DL19" s="100" t="s">
        <v>355</v>
      </c>
    </row>
    <row r="20" spans="1:116" ht="59.25">
      <c r="A20" s="452"/>
      <c r="B20" s="452"/>
      <c r="C20" s="452"/>
      <c r="D20" s="94"/>
      <c r="E20" s="94"/>
      <c r="F20" s="94"/>
      <c r="G20" s="94"/>
      <c r="H20" s="94"/>
      <c r="I20" s="94"/>
      <c r="J20" s="94"/>
      <c r="K20" s="94"/>
      <c r="L20" s="94"/>
      <c r="M20" s="94"/>
      <c r="N20" s="94"/>
      <c r="O20" s="94"/>
      <c r="P20" s="94"/>
      <c r="Q20" s="94"/>
      <c r="R20" s="94"/>
      <c r="S20" s="94"/>
      <c r="T20" s="94"/>
      <c r="U20" s="94"/>
      <c r="V20" s="453"/>
      <c r="W20" s="100" t="s">
        <v>379</v>
      </c>
      <c r="X20" s="100" t="s">
        <v>379</v>
      </c>
      <c r="Y20" s="94"/>
      <c r="Z20" s="100">
        <v>0</v>
      </c>
      <c r="AA20" s="94"/>
      <c r="AB20" s="94"/>
      <c r="AC20" s="94"/>
      <c r="AD20" s="94"/>
      <c r="AE20" s="94"/>
      <c r="AF20" s="94"/>
      <c r="AG20" s="94"/>
      <c r="AH20" s="94"/>
      <c r="AI20" s="94"/>
      <c r="AJ20" s="94"/>
      <c r="AK20" s="94"/>
      <c r="AL20" s="94"/>
      <c r="AM20" s="117"/>
      <c r="AN20" s="94"/>
      <c r="AO20" s="94"/>
      <c r="AP20" s="94"/>
      <c r="AQ20" s="94"/>
      <c r="AR20" s="94"/>
      <c r="AS20" s="118">
        <v>1</v>
      </c>
      <c r="AT20" s="94"/>
      <c r="AU20" s="94"/>
      <c r="AV20" s="94"/>
      <c r="AW20" s="94"/>
      <c r="AX20" s="94"/>
      <c r="AY20" s="94"/>
      <c r="AZ20" s="94"/>
      <c r="BA20" s="94"/>
      <c r="BB20" s="94"/>
      <c r="BC20" s="94"/>
      <c r="BD20" s="94"/>
      <c r="BE20" s="94"/>
      <c r="BF20" s="94"/>
      <c r="BG20" s="94"/>
      <c r="BH20" s="94"/>
      <c r="BI20" s="120"/>
      <c r="BJ20" s="120"/>
      <c r="BK20" s="120"/>
      <c r="BL20" s="120"/>
      <c r="BM20" s="120"/>
      <c r="BN20" s="120"/>
      <c r="BO20" s="120"/>
      <c r="BP20" s="120"/>
      <c r="BQ20" s="120"/>
      <c r="BR20" s="120"/>
      <c r="BS20" s="120">
        <v>10000000</v>
      </c>
      <c r="BT20" s="120">
        <v>1000000</v>
      </c>
      <c r="BU20" s="120"/>
      <c r="BV20" s="120"/>
      <c r="BW20" s="120"/>
      <c r="BX20" s="120"/>
      <c r="BY20" s="120"/>
      <c r="BZ20" s="120"/>
      <c r="CA20" s="119">
        <v>1343750</v>
      </c>
      <c r="CB20" s="120"/>
      <c r="CC20" s="120"/>
      <c r="CD20" s="120"/>
      <c r="CE20" s="120"/>
      <c r="CF20" s="120"/>
      <c r="CG20" s="120"/>
      <c r="CH20" s="120"/>
      <c r="CI20" s="120"/>
      <c r="CJ20" s="120"/>
      <c r="CK20" s="120"/>
      <c r="CL20" s="120"/>
      <c r="CM20" s="120"/>
      <c r="CN20" s="120"/>
      <c r="CO20" s="120"/>
      <c r="CP20" s="120"/>
      <c r="CQ20" s="120"/>
      <c r="CR20" s="120"/>
      <c r="CS20" s="94"/>
      <c r="CT20" s="94"/>
      <c r="CU20" s="94"/>
      <c r="CV20" s="94"/>
      <c r="CW20" s="94"/>
      <c r="CX20" s="94"/>
      <c r="CY20" s="94"/>
      <c r="CZ20" s="94"/>
      <c r="DA20" s="94"/>
      <c r="DB20" s="94"/>
      <c r="DC20" s="94"/>
      <c r="DD20" s="94"/>
      <c r="DE20" s="94"/>
      <c r="DF20" s="94"/>
      <c r="DG20" s="94"/>
      <c r="DH20" s="94"/>
      <c r="DI20" s="94"/>
      <c r="DJ20" s="94"/>
      <c r="DK20" s="100" t="s">
        <v>355</v>
      </c>
      <c r="DL20" s="100" t="s">
        <v>355</v>
      </c>
    </row>
    <row r="21" spans="1:116" ht="54">
      <c r="A21" s="452"/>
      <c r="B21" s="452"/>
      <c r="C21" s="452"/>
      <c r="D21" s="94"/>
      <c r="E21" s="94"/>
      <c r="F21" s="94"/>
      <c r="G21" s="94"/>
      <c r="H21" s="94"/>
      <c r="I21" s="94"/>
      <c r="J21" s="94"/>
      <c r="K21" s="94"/>
      <c r="L21" s="94"/>
      <c r="M21" s="94"/>
      <c r="N21" s="94"/>
      <c r="O21" s="94"/>
      <c r="P21" s="94"/>
      <c r="Q21" s="94"/>
      <c r="R21" s="94"/>
      <c r="S21" s="94"/>
      <c r="T21" s="94"/>
      <c r="U21" s="94"/>
      <c r="V21" s="453"/>
      <c r="W21" s="100" t="s">
        <v>380</v>
      </c>
      <c r="X21" s="100" t="s">
        <v>381</v>
      </c>
      <c r="Y21" s="94"/>
      <c r="Z21" s="100">
        <v>0</v>
      </c>
      <c r="AA21" s="94"/>
      <c r="AB21" s="94"/>
      <c r="AC21" s="94"/>
      <c r="AD21" s="94"/>
      <c r="AE21" s="94"/>
      <c r="AF21" s="94"/>
      <c r="AG21" s="94"/>
      <c r="AH21" s="94"/>
      <c r="AI21" s="94"/>
      <c r="AJ21" s="94"/>
      <c r="AK21" s="94"/>
      <c r="AL21" s="94"/>
      <c r="AM21" s="117"/>
      <c r="AN21" s="94"/>
      <c r="AO21" s="94"/>
      <c r="AP21" s="94"/>
      <c r="AQ21" s="94"/>
      <c r="AR21" s="94"/>
      <c r="AS21" s="118">
        <v>192</v>
      </c>
      <c r="AT21" s="94"/>
      <c r="AU21" s="94"/>
      <c r="AV21" s="94"/>
      <c r="AW21" s="94"/>
      <c r="AX21" s="94"/>
      <c r="AY21" s="94"/>
      <c r="AZ21" s="94"/>
      <c r="BA21" s="94"/>
      <c r="BB21" s="94"/>
      <c r="BC21" s="94"/>
      <c r="BD21" s="94"/>
      <c r="BE21" s="94"/>
      <c r="BF21" s="94"/>
      <c r="BG21" s="94"/>
      <c r="BH21" s="94"/>
      <c r="BI21" s="120"/>
      <c r="BJ21" s="120"/>
      <c r="BK21" s="120"/>
      <c r="BL21" s="120"/>
      <c r="BM21" s="120"/>
      <c r="BN21" s="120"/>
      <c r="BO21" s="120"/>
      <c r="BP21" s="120"/>
      <c r="BQ21" s="120"/>
      <c r="BR21" s="120"/>
      <c r="BS21" s="120"/>
      <c r="BT21" s="120"/>
      <c r="BU21" s="120"/>
      <c r="BV21" s="120"/>
      <c r="BW21" s="120"/>
      <c r="BX21" s="120"/>
      <c r="BY21" s="120"/>
      <c r="BZ21" s="120"/>
      <c r="CA21" s="119">
        <v>1343750</v>
      </c>
      <c r="CB21" s="120"/>
      <c r="CC21" s="120"/>
      <c r="CD21" s="120"/>
      <c r="CE21" s="120"/>
      <c r="CF21" s="120"/>
      <c r="CG21" s="120"/>
      <c r="CH21" s="120"/>
      <c r="CI21" s="120"/>
      <c r="CJ21" s="120"/>
      <c r="CK21" s="120"/>
      <c r="CL21" s="120"/>
      <c r="CM21" s="120"/>
      <c r="CN21" s="120"/>
      <c r="CO21" s="120"/>
      <c r="CP21" s="120"/>
      <c r="CQ21" s="120"/>
      <c r="CR21" s="120"/>
      <c r="CS21" s="94"/>
      <c r="CT21" s="94"/>
      <c r="CU21" s="94"/>
      <c r="CV21" s="94"/>
      <c r="CW21" s="94"/>
      <c r="CX21" s="94"/>
      <c r="CY21" s="94"/>
      <c r="CZ21" s="94"/>
      <c r="DA21" s="94"/>
      <c r="DB21" s="94"/>
      <c r="DC21" s="94"/>
      <c r="DD21" s="94"/>
      <c r="DE21" s="94"/>
      <c r="DF21" s="94"/>
      <c r="DG21" s="94"/>
      <c r="DH21" s="94"/>
      <c r="DI21" s="94"/>
      <c r="DJ21" s="94"/>
      <c r="DK21" s="100" t="s">
        <v>355</v>
      </c>
      <c r="DL21" s="100" t="s">
        <v>355</v>
      </c>
    </row>
    <row r="22" spans="1:116" ht="54">
      <c r="A22" s="452"/>
      <c r="B22" s="452"/>
      <c r="C22" s="452"/>
      <c r="D22" s="94"/>
      <c r="E22" s="94"/>
      <c r="F22" s="94"/>
      <c r="G22" s="94"/>
      <c r="H22" s="94"/>
      <c r="I22" s="94"/>
      <c r="J22" s="94"/>
      <c r="K22" s="94"/>
      <c r="L22" s="94"/>
      <c r="M22" s="94"/>
      <c r="N22" s="94"/>
      <c r="O22" s="94"/>
      <c r="P22" s="94"/>
      <c r="Q22" s="94"/>
      <c r="R22" s="94"/>
      <c r="S22" s="94"/>
      <c r="T22" s="94"/>
      <c r="U22" s="94"/>
      <c r="V22" s="453"/>
      <c r="W22" s="100" t="s">
        <v>382</v>
      </c>
      <c r="X22" s="100" t="s">
        <v>383</v>
      </c>
      <c r="Y22" s="94"/>
      <c r="Z22" s="100">
        <v>0</v>
      </c>
      <c r="AA22" s="94"/>
      <c r="AB22" s="94"/>
      <c r="AC22" s="94"/>
      <c r="AD22" s="94"/>
      <c r="AE22" s="94"/>
      <c r="AF22" s="94"/>
      <c r="AG22" s="94"/>
      <c r="AH22" s="94"/>
      <c r="AI22" s="94"/>
      <c r="AJ22" s="94"/>
      <c r="AK22" s="94"/>
      <c r="AL22" s="94"/>
      <c r="AM22" s="117"/>
      <c r="AN22" s="94"/>
      <c r="AO22" s="94"/>
      <c r="AP22" s="94"/>
      <c r="AQ22" s="94"/>
      <c r="AR22" s="94"/>
      <c r="AS22" s="118">
        <v>1</v>
      </c>
      <c r="AT22" s="94"/>
      <c r="AU22" s="94"/>
      <c r="AV22" s="94"/>
      <c r="AW22" s="94"/>
      <c r="AX22" s="94"/>
      <c r="AY22" s="94"/>
      <c r="AZ22" s="94"/>
      <c r="BA22" s="94"/>
      <c r="BB22" s="94"/>
      <c r="BC22" s="94"/>
      <c r="BD22" s="94"/>
      <c r="BE22" s="94"/>
      <c r="BF22" s="94"/>
      <c r="BG22" s="94"/>
      <c r="BH22" s="94"/>
      <c r="BI22" s="120"/>
      <c r="BJ22" s="120"/>
      <c r="BK22" s="120"/>
      <c r="BL22" s="120"/>
      <c r="BM22" s="120"/>
      <c r="BN22" s="120"/>
      <c r="BO22" s="120"/>
      <c r="BP22" s="120"/>
      <c r="BQ22" s="120"/>
      <c r="BR22" s="120"/>
      <c r="BS22" s="120"/>
      <c r="BT22" s="120"/>
      <c r="BU22" s="120"/>
      <c r="BV22" s="120"/>
      <c r="BW22" s="120"/>
      <c r="BX22" s="120"/>
      <c r="BY22" s="120"/>
      <c r="BZ22" s="120"/>
      <c r="CA22" s="119">
        <v>1343750</v>
      </c>
      <c r="CB22" s="120"/>
      <c r="CC22" s="120"/>
      <c r="CD22" s="120"/>
      <c r="CE22" s="120"/>
      <c r="CF22" s="120"/>
      <c r="CG22" s="120"/>
      <c r="CH22" s="120"/>
      <c r="CI22" s="120"/>
      <c r="CJ22" s="120"/>
      <c r="CK22" s="120"/>
      <c r="CL22" s="120"/>
      <c r="CM22" s="120"/>
      <c r="CN22" s="120"/>
      <c r="CO22" s="120"/>
      <c r="CP22" s="120"/>
      <c r="CQ22" s="120"/>
      <c r="CR22" s="120"/>
      <c r="CS22" s="94"/>
      <c r="CT22" s="94"/>
      <c r="CU22" s="94"/>
      <c r="CV22" s="94"/>
      <c r="CW22" s="94"/>
      <c r="CX22" s="94"/>
      <c r="CY22" s="94"/>
      <c r="CZ22" s="94"/>
      <c r="DA22" s="94"/>
      <c r="DB22" s="94"/>
      <c r="DC22" s="94"/>
      <c r="DD22" s="94"/>
      <c r="DE22" s="94"/>
      <c r="DF22" s="94"/>
      <c r="DG22" s="94"/>
      <c r="DH22" s="94"/>
      <c r="DI22" s="94"/>
      <c r="DJ22" s="94"/>
      <c r="DK22" s="100" t="s">
        <v>355</v>
      </c>
      <c r="DL22" s="100" t="s">
        <v>355</v>
      </c>
    </row>
    <row r="23" spans="1:116" ht="76.5">
      <c r="A23" s="452"/>
      <c r="B23" s="452"/>
      <c r="C23" s="452"/>
      <c r="D23" s="94"/>
      <c r="E23" s="94"/>
      <c r="F23" s="94"/>
      <c r="G23" s="94"/>
      <c r="H23" s="94"/>
      <c r="I23" s="94"/>
      <c r="J23" s="94"/>
      <c r="K23" s="94"/>
      <c r="L23" s="94"/>
      <c r="M23" s="94"/>
      <c r="N23" s="94"/>
      <c r="O23" s="94"/>
      <c r="P23" s="94"/>
      <c r="Q23" s="94"/>
      <c r="R23" s="94"/>
      <c r="S23" s="94"/>
      <c r="T23" s="94"/>
      <c r="U23" s="94"/>
      <c r="V23" s="453"/>
      <c r="W23" s="100" t="s">
        <v>384</v>
      </c>
      <c r="X23" s="100" t="s">
        <v>385</v>
      </c>
      <c r="Y23" s="94"/>
      <c r="Z23" s="100">
        <v>0</v>
      </c>
      <c r="AA23" s="94"/>
      <c r="AB23" s="94"/>
      <c r="AC23" s="94"/>
      <c r="AD23" s="94"/>
      <c r="AE23" s="94"/>
      <c r="AF23" s="94"/>
      <c r="AG23" s="94"/>
      <c r="AH23" s="94"/>
      <c r="AI23" s="94"/>
      <c r="AJ23" s="94"/>
      <c r="AK23" s="94"/>
      <c r="AL23" s="94"/>
      <c r="AM23" s="117"/>
      <c r="AN23" s="94"/>
      <c r="AO23" s="94"/>
      <c r="AP23" s="94"/>
      <c r="AQ23" s="94"/>
      <c r="AR23" s="94"/>
      <c r="AS23" s="118">
        <v>4</v>
      </c>
      <c r="AT23" s="94"/>
      <c r="AU23" s="94"/>
      <c r="AV23" s="94"/>
      <c r="AW23" s="94"/>
      <c r="AX23" s="94"/>
      <c r="AY23" s="94"/>
      <c r="AZ23" s="94"/>
      <c r="BA23" s="94"/>
      <c r="BB23" s="94"/>
      <c r="BC23" s="94"/>
      <c r="BD23" s="94"/>
      <c r="BE23" s="94"/>
      <c r="BF23" s="94"/>
      <c r="BG23" s="94"/>
      <c r="BH23" s="94"/>
      <c r="BI23" s="120"/>
      <c r="BJ23" s="120"/>
      <c r="BK23" s="120"/>
      <c r="BL23" s="120"/>
      <c r="BM23" s="120"/>
      <c r="BN23" s="120"/>
      <c r="BO23" s="120"/>
      <c r="BP23" s="120"/>
      <c r="BQ23" s="120"/>
      <c r="BR23" s="120"/>
      <c r="BS23" s="120"/>
      <c r="BT23" s="120"/>
      <c r="BU23" s="120"/>
      <c r="BV23" s="120"/>
      <c r="BW23" s="120"/>
      <c r="BX23" s="120"/>
      <c r="BY23" s="120"/>
      <c r="BZ23" s="120"/>
      <c r="CA23" s="119">
        <v>1343750</v>
      </c>
      <c r="CB23" s="120"/>
      <c r="CC23" s="120"/>
      <c r="CD23" s="120"/>
      <c r="CE23" s="120"/>
      <c r="CF23" s="120"/>
      <c r="CG23" s="120"/>
      <c r="CH23" s="120"/>
      <c r="CI23" s="120"/>
      <c r="CJ23" s="120"/>
      <c r="CK23" s="120"/>
      <c r="CL23" s="120"/>
      <c r="CM23" s="120"/>
      <c r="CN23" s="120"/>
      <c r="CO23" s="120"/>
      <c r="CP23" s="120"/>
      <c r="CQ23" s="120"/>
      <c r="CR23" s="120"/>
      <c r="CS23" s="94"/>
      <c r="CT23" s="94"/>
      <c r="CU23" s="94"/>
      <c r="CV23" s="94"/>
      <c r="CW23" s="94"/>
      <c r="CX23" s="94"/>
      <c r="CY23" s="94"/>
      <c r="CZ23" s="94"/>
      <c r="DA23" s="94"/>
      <c r="DB23" s="94"/>
      <c r="DC23" s="94"/>
      <c r="DD23" s="94"/>
      <c r="DE23" s="94"/>
      <c r="DF23" s="94"/>
      <c r="DG23" s="94"/>
      <c r="DH23" s="94"/>
      <c r="DI23" s="94"/>
      <c r="DJ23" s="94"/>
      <c r="DK23" s="100" t="s">
        <v>355</v>
      </c>
      <c r="DL23" s="100" t="s">
        <v>355</v>
      </c>
    </row>
    <row r="24" spans="1:116" ht="54">
      <c r="A24" s="452"/>
      <c r="B24" s="452"/>
      <c r="C24" s="452"/>
      <c r="D24" s="94"/>
      <c r="E24" s="94"/>
      <c r="F24" s="94"/>
      <c r="G24" s="94"/>
      <c r="H24" s="94"/>
      <c r="I24" s="94"/>
      <c r="J24" s="94"/>
      <c r="K24" s="94"/>
      <c r="L24" s="94"/>
      <c r="M24" s="94"/>
      <c r="N24" s="94"/>
      <c r="O24" s="94"/>
      <c r="P24" s="94"/>
      <c r="Q24" s="94"/>
      <c r="R24" s="94"/>
      <c r="S24" s="94"/>
      <c r="T24" s="94"/>
      <c r="U24" s="94"/>
      <c r="V24" s="453"/>
      <c r="W24" s="100" t="s">
        <v>386</v>
      </c>
      <c r="X24" s="100" t="s">
        <v>387</v>
      </c>
      <c r="Y24" s="94"/>
      <c r="Z24" s="100">
        <v>0</v>
      </c>
      <c r="AA24" s="94"/>
      <c r="AB24" s="94"/>
      <c r="AC24" s="94"/>
      <c r="AD24" s="94"/>
      <c r="AE24" s="94"/>
      <c r="AF24" s="94"/>
      <c r="AG24" s="94"/>
      <c r="AH24" s="94"/>
      <c r="AI24" s="94"/>
      <c r="AJ24" s="94"/>
      <c r="AK24" s="94"/>
      <c r="AL24" s="94"/>
      <c r="AM24" s="117"/>
      <c r="AN24" s="94"/>
      <c r="AO24" s="94"/>
      <c r="AP24" s="94"/>
      <c r="AQ24" s="94"/>
      <c r="AR24" s="94"/>
      <c r="AS24" s="118">
        <v>1</v>
      </c>
      <c r="AT24" s="94"/>
      <c r="AU24" s="94"/>
      <c r="AV24" s="94"/>
      <c r="AW24" s="94"/>
      <c r="AX24" s="94"/>
      <c r="AY24" s="94"/>
      <c r="AZ24" s="94"/>
      <c r="BA24" s="94"/>
      <c r="BB24" s="94"/>
      <c r="BC24" s="94"/>
      <c r="BD24" s="94"/>
      <c r="BE24" s="94"/>
      <c r="BF24" s="94"/>
      <c r="BG24" s="94"/>
      <c r="BH24" s="94"/>
      <c r="BI24" s="120"/>
      <c r="BJ24" s="120"/>
      <c r="BK24" s="120"/>
      <c r="BL24" s="120"/>
      <c r="BM24" s="120"/>
      <c r="BN24" s="120"/>
      <c r="BO24" s="120"/>
      <c r="BP24" s="120"/>
      <c r="BQ24" s="120"/>
      <c r="BR24" s="120"/>
      <c r="BS24" s="120"/>
      <c r="BT24" s="120"/>
      <c r="BU24" s="120"/>
      <c r="BV24" s="120"/>
      <c r="BW24" s="120"/>
      <c r="BX24" s="120"/>
      <c r="BY24" s="120"/>
      <c r="BZ24" s="120"/>
      <c r="CA24" s="119">
        <v>1343750</v>
      </c>
      <c r="CB24" s="120"/>
      <c r="CC24" s="120"/>
      <c r="CD24" s="120"/>
      <c r="CE24" s="120"/>
      <c r="CF24" s="120"/>
      <c r="CG24" s="120"/>
      <c r="CH24" s="120"/>
      <c r="CI24" s="120"/>
      <c r="CJ24" s="120"/>
      <c r="CK24" s="120"/>
      <c r="CL24" s="120"/>
      <c r="CM24" s="120"/>
      <c r="CN24" s="120"/>
      <c r="CO24" s="120"/>
      <c r="CP24" s="120"/>
      <c r="CQ24" s="120"/>
      <c r="CR24" s="120"/>
      <c r="CS24" s="94"/>
      <c r="CT24" s="94"/>
      <c r="CU24" s="94"/>
      <c r="CV24" s="94"/>
      <c r="CW24" s="94"/>
      <c r="CX24" s="94"/>
      <c r="CY24" s="94"/>
      <c r="CZ24" s="94"/>
      <c r="DA24" s="94"/>
      <c r="DB24" s="94"/>
      <c r="DC24" s="94"/>
      <c r="DD24" s="94"/>
      <c r="DE24" s="94"/>
      <c r="DF24" s="94"/>
      <c r="DG24" s="94"/>
      <c r="DH24" s="94"/>
      <c r="DI24" s="94"/>
      <c r="DJ24" s="94"/>
      <c r="DK24" s="100" t="s">
        <v>388</v>
      </c>
      <c r="DL24" s="100" t="s">
        <v>388</v>
      </c>
    </row>
    <row r="25" spans="1:116" ht="54">
      <c r="A25" s="452" t="s">
        <v>389</v>
      </c>
      <c r="B25" s="452" t="s">
        <v>390</v>
      </c>
      <c r="C25" s="454" t="s">
        <v>391</v>
      </c>
      <c r="D25" s="94"/>
      <c r="E25" s="94"/>
      <c r="F25" s="94"/>
      <c r="G25" s="94"/>
      <c r="H25" s="94"/>
      <c r="I25" s="94"/>
      <c r="J25" s="94"/>
      <c r="K25" s="94"/>
      <c r="L25" s="94"/>
      <c r="M25" s="94"/>
      <c r="N25" s="94"/>
      <c r="O25" s="94"/>
      <c r="P25" s="94"/>
      <c r="Q25" s="94"/>
      <c r="R25" s="94"/>
      <c r="S25" s="94"/>
      <c r="T25" s="94"/>
      <c r="U25" s="94"/>
      <c r="V25" s="453"/>
      <c r="W25" s="100" t="s">
        <v>392</v>
      </c>
      <c r="X25" s="100" t="s">
        <v>393</v>
      </c>
      <c r="Y25" s="94"/>
      <c r="Z25" s="100">
        <v>0</v>
      </c>
      <c r="AA25" s="94"/>
      <c r="AB25" s="94"/>
      <c r="AC25" s="94"/>
      <c r="AD25" s="94"/>
      <c r="AE25" s="94"/>
      <c r="AF25" s="94"/>
      <c r="AG25" s="94"/>
      <c r="AH25" s="94"/>
      <c r="AI25" s="94"/>
      <c r="AJ25" s="94"/>
      <c r="AK25" s="94"/>
      <c r="AL25" s="94"/>
      <c r="AM25" s="117"/>
      <c r="AN25" s="94"/>
      <c r="AO25" s="94"/>
      <c r="AP25" s="94"/>
      <c r="AQ25" s="94"/>
      <c r="AR25" s="94"/>
      <c r="AS25" s="118">
        <v>1</v>
      </c>
      <c r="AT25" s="94"/>
      <c r="AU25" s="94"/>
      <c r="AV25" s="94"/>
      <c r="AW25" s="94"/>
      <c r="AX25" s="94"/>
      <c r="AY25" s="94"/>
      <c r="AZ25" s="94"/>
      <c r="BA25" s="94"/>
      <c r="BB25" s="94"/>
      <c r="BC25" s="94"/>
      <c r="BD25" s="94"/>
      <c r="BE25" s="94"/>
      <c r="BF25" s="94"/>
      <c r="BG25" s="94"/>
      <c r="BH25" s="94"/>
      <c r="BI25" s="120"/>
      <c r="BJ25" s="120"/>
      <c r="BK25" s="120"/>
      <c r="BL25" s="120"/>
      <c r="BM25" s="120"/>
      <c r="BN25" s="120"/>
      <c r="BO25" s="120"/>
      <c r="BP25" s="120"/>
      <c r="BQ25" s="120"/>
      <c r="BR25" s="120"/>
      <c r="BS25" s="120"/>
      <c r="BT25" s="120"/>
      <c r="BU25" s="120"/>
      <c r="BV25" s="120"/>
      <c r="BW25" s="120">
        <v>3000000</v>
      </c>
      <c r="BX25" s="120">
        <v>3000000</v>
      </c>
      <c r="BY25" s="120"/>
      <c r="BZ25" s="120"/>
      <c r="CA25" s="119">
        <v>1343750</v>
      </c>
      <c r="CB25" s="120"/>
      <c r="CC25" s="120"/>
      <c r="CD25" s="120"/>
      <c r="CE25" s="120"/>
      <c r="CF25" s="120"/>
      <c r="CG25" s="120"/>
      <c r="CH25" s="120"/>
      <c r="CI25" s="120"/>
      <c r="CJ25" s="120"/>
      <c r="CK25" s="120"/>
      <c r="CL25" s="120"/>
      <c r="CM25" s="120"/>
      <c r="CN25" s="120"/>
      <c r="CO25" s="120"/>
      <c r="CP25" s="120"/>
      <c r="CQ25" s="120"/>
      <c r="CR25" s="120"/>
      <c r="CS25" s="94"/>
      <c r="CT25" s="94"/>
      <c r="CU25" s="94"/>
      <c r="CV25" s="94"/>
      <c r="CW25" s="94"/>
      <c r="CX25" s="94"/>
      <c r="CY25" s="94"/>
      <c r="CZ25" s="94"/>
      <c r="DA25" s="94"/>
      <c r="DB25" s="94"/>
      <c r="DC25" s="94"/>
      <c r="DD25" s="94"/>
      <c r="DE25" s="94"/>
      <c r="DF25" s="94"/>
      <c r="DG25" s="94"/>
      <c r="DH25" s="94"/>
      <c r="DI25" s="94"/>
      <c r="DJ25" s="94"/>
      <c r="DK25" s="100" t="s">
        <v>388</v>
      </c>
      <c r="DL25" s="100" t="s">
        <v>388</v>
      </c>
    </row>
    <row r="26" spans="1:116" ht="54">
      <c r="A26" s="452"/>
      <c r="B26" s="452"/>
      <c r="C26" s="454"/>
      <c r="D26" s="94"/>
      <c r="E26" s="94"/>
      <c r="F26" s="94"/>
      <c r="G26" s="94"/>
      <c r="H26" s="94"/>
      <c r="I26" s="94"/>
      <c r="J26" s="94"/>
      <c r="K26" s="94"/>
      <c r="L26" s="94"/>
      <c r="M26" s="94"/>
      <c r="N26" s="94"/>
      <c r="O26" s="94"/>
      <c r="P26" s="94"/>
      <c r="Q26" s="94"/>
      <c r="R26" s="94"/>
      <c r="S26" s="94"/>
      <c r="T26" s="94"/>
      <c r="U26" s="94"/>
      <c r="V26" s="453"/>
      <c r="W26" s="100" t="s">
        <v>394</v>
      </c>
      <c r="X26" s="100" t="s">
        <v>394</v>
      </c>
      <c r="Y26" s="94"/>
      <c r="Z26" s="100">
        <v>0</v>
      </c>
      <c r="AA26" s="94"/>
      <c r="AB26" s="94"/>
      <c r="AC26" s="94"/>
      <c r="AD26" s="94"/>
      <c r="AE26" s="94"/>
      <c r="AF26" s="94"/>
      <c r="AG26" s="94"/>
      <c r="AH26" s="94"/>
      <c r="AI26" s="94"/>
      <c r="AJ26" s="94"/>
      <c r="AK26" s="94"/>
      <c r="AL26" s="94"/>
      <c r="AM26" s="117"/>
      <c r="AN26" s="94"/>
      <c r="AO26" s="94"/>
      <c r="AP26" s="94"/>
      <c r="AQ26" s="94"/>
      <c r="AR26" s="94"/>
      <c r="AS26" s="118">
        <v>40</v>
      </c>
      <c r="AT26" s="94"/>
      <c r="AU26" s="94"/>
      <c r="AV26" s="94"/>
      <c r="AW26" s="94"/>
      <c r="AX26" s="94"/>
      <c r="AY26" s="94"/>
      <c r="AZ26" s="94"/>
      <c r="BA26" s="94"/>
      <c r="BB26" s="94"/>
      <c r="BC26" s="94"/>
      <c r="BD26" s="94"/>
      <c r="BE26" s="94"/>
      <c r="BF26" s="94"/>
      <c r="BG26" s="94"/>
      <c r="BH26" s="94"/>
      <c r="BI26" s="120"/>
      <c r="BJ26" s="120"/>
      <c r="BK26" s="120"/>
      <c r="BL26" s="120"/>
      <c r="BM26" s="120"/>
      <c r="BN26" s="120"/>
      <c r="BO26" s="120"/>
      <c r="BP26" s="120"/>
      <c r="BQ26" s="120"/>
      <c r="BR26" s="120"/>
      <c r="BS26" s="120"/>
      <c r="BT26" s="120"/>
      <c r="BU26" s="120"/>
      <c r="BV26" s="120"/>
      <c r="BW26" s="120">
        <v>3000000</v>
      </c>
      <c r="BX26" s="120">
        <v>3000000</v>
      </c>
      <c r="BY26" s="120"/>
      <c r="BZ26" s="120"/>
      <c r="CA26" s="119">
        <v>1343750</v>
      </c>
      <c r="CB26" s="120"/>
      <c r="CC26" s="120"/>
      <c r="CD26" s="120"/>
      <c r="CE26" s="120"/>
      <c r="CF26" s="120"/>
      <c r="CG26" s="120"/>
      <c r="CH26" s="120"/>
      <c r="CI26" s="120"/>
      <c r="CJ26" s="120"/>
      <c r="CK26" s="120"/>
      <c r="CL26" s="120"/>
      <c r="CM26" s="120"/>
      <c r="CN26" s="120"/>
      <c r="CO26" s="120"/>
      <c r="CP26" s="120"/>
      <c r="CQ26" s="120"/>
      <c r="CR26" s="120"/>
      <c r="CS26" s="94"/>
      <c r="CT26" s="94"/>
      <c r="CU26" s="94"/>
      <c r="CV26" s="94"/>
      <c r="CW26" s="94"/>
      <c r="CX26" s="94"/>
      <c r="CY26" s="94"/>
      <c r="CZ26" s="94"/>
      <c r="DA26" s="94"/>
      <c r="DB26" s="94"/>
      <c r="DC26" s="94"/>
      <c r="DD26" s="94"/>
      <c r="DE26" s="94"/>
      <c r="DF26" s="94"/>
      <c r="DG26" s="94"/>
      <c r="DH26" s="94"/>
      <c r="DI26" s="94"/>
      <c r="DJ26" s="94"/>
      <c r="DK26" s="100" t="s">
        <v>388</v>
      </c>
      <c r="DL26" s="100" t="s">
        <v>388</v>
      </c>
    </row>
    <row r="27" spans="1:116" ht="54">
      <c r="A27" s="452"/>
      <c r="B27" s="452"/>
      <c r="C27" s="454"/>
      <c r="D27" s="94"/>
      <c r="E27" s="94"/>
      <c r="F27" s="94"/>
      <c r="G27" s="94"/>
      <c r="H27" s="94"/>
      <c r="I27" s="94"/>
      <c r="J27" s="94"/>
      <c r="K27" s="94"/>
      <c r="L27" s="94"/>
      <c r="M27" s="94"/>
      <c r="N27" s="94"/>
      <c r="O27" s="94"/>
      <c r="P27" s="94"/>
      <c r="Q27" s="94"/>
      <c r="R27" s="94"/>
      <c r="S27" s="94"/>
      <c r="T27" s="94"/>
      <c r="U27" s="94"/>
      <c r="V27" s="453"/>
      <c r="W27" s="100" t="s">
        <v>395</v>
      </c>
      <c r="X27" s="100" t="s">
        <v>396</v>
      </c>
      <c r="Y27" s="94"/>
      <c r="Z27" s="100">
        <v>0</v>
      </c>
      <c r="AA27" s="94"/>
      <c r="AB27" s="94"/>
      <c r="AC27" s="94"/>
      <c r="AD27" s="94"/>
      <c r="AE27" s="94"/>
      <c r="AF27" s="94"/>
      <c r="AG27" s="94"/>
      <c r="AH27" s="94"/>
      <c r="AI27" s="94"/>
      <c r="AJ27" s="94"/>
      <c r="AK27" s="94"/>
      <c r="AL27" s="94"/>
      <c r="AM27" s="117"/>
      <c r="AN27" s="94"/>
      <c r="AO27" s="94"/>
      <c r="AP27" s="94"/>
      <c r="AQ27" s="94"/>
      <c r="AR27" s="94"/>
      <c r="AS27" s="118">
        <v>3.5</v>
      </c>
      <c r="AT27" s="94"/>
      <c r="AU27" s="94"/>
      <c r="AV27" s="94"/>
      <c r="AW27" s="94"/>
      <c r="AX27" s="94"/>
      <c r="AY27" s="94"/>
      <c r="AZ27" s="94"/>
      <c r="BA27" s="94"/>
      <c r="BB27" s="94"/>
      <c r="BC27" s="94"/>
      <c r="BD27" s="94"/>
      <c r="BE27" s="94"/>
      <c r="BF27" s="94"/>
      <c r="BG27" s="94"/>
      <c r="BH27" s="94"/>
      <c r="BI27" s="120"/>
      <c r="BJ27" s="120"/>
      <c r="BK27" s="120"/>
      <c r="BL27" s="120"/>
      <c r="BM27" s="120"/>
      <c r="BN27" s="120"/>
      <c r="BO27" s="120"/>
      <c r="BP27" s="120"/>
      <c r="BQ27" s="120"/>
      <c r="BR27" s="120"/>
      <c r="BS27" s="120"/>
      <c r="BT27" s="120"/>
      <c r="BU27" s="120"/>
      <c r="BV27" s="120"/>
      <c r="BW27" s="120">
        <v>500000</v>
      </c>
      <c r="BX27" s="120">
        <v>500000</v>
      </c>
      <c r="BY27" s="120"/>
      <c r="BZ27" s="120"/>
      <c r="CA27" s="119">
        <v>1343750</v>
      </c>
      <c r="CB27" s="120"/>
      <c r="CC27" s="120"/>
      <c r="CD27" s="120"/>
      <c r="CE27" s="120"/>
      <c r="CF27" s="120"/>
      <c r="CG27" s="120"/>
      <c r="CH27" s="120"/>
      <c r="CI27" s="120"/>
      <c r="CJ27" s="120"/>
      <c r="CK27" s="120"/>
      <c r="CL27" s="120"/>
      <c r="CM27" s="120"/>
      <c r="CN27" s="120"/>
      <c r="CO27" s="120"/>
      <c r="CP27" s="120"/>
      <c r="CQ27" s="120"/>
      <c r="CR27" s="120"/>
      <c r="CS27" s="94"/>
      <c r="CT27" s="94"/>
      <c r="CU27" s="94"/>
      <c r="CV27" s="94"/>
      <c r="CW27" s="94"/>
      <c r="CX27" s="94"/>
      <c r="CY27" s="94"/>
      <c r="CZ27" s="94"/>
      <c r="DA27" s="94"/>
      <c r="DB27" s="94"/>
      <c r="DC27" s="94"/>
      <c r="DD27" s="94"/>
      <c r="DE27" s="94"/>
      <c r="DF27" s="94"/>
      <c r="DG27" s="94"/>
      <c r="DH27" s="94"/>
      <c r="DI27" s="94"/>
      <c r="DJ27" s="94"/>
      <c r="DK27" s="100" t="s">
        <v>388</v>
      </c>
      <c r="DL27" s="100" t="s">
        <v>388</v>
      </c>
    </row>
  </sheetData>
  <sheetProtection/>
  <mergeCells count="19">
    <mergeCell ref="A12:A15"/>
    <mergeCell ref="B12:B15"/>
    <mergeCell ref="C12:C15"/>
    <mergeCell ref="V12:V27"/>
    <mergeCell ref="A16:A24"/>
    <mergeCell ref="B16:B24"/>
    <mergeCell ref="C16:C24"/>
    <mergeCell ref="A25:A27"/>
    <mergeCell ref="B25:B27"/>
    <mergeCell ref="C25:C27"/>
    <mergeCell ref="B7:CE7"/>
    <mergeCell ref="B8:CE8"/>
    <mergeCell ref="B9:CE9"/>
    <mergeCell ref="B10:CE10"/>
    <mergeCell ref="A1:DL1"/>
    <mergeCell ref="A2:DL2"/>
    <mergeCell ref="A3:DL3"/>
    <mergeCell ref="A4:DL4"/>
    <mergeCell ref="A5:DL5"/>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Luffi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Luffi</dc:creator>
  <cp:keywords/>
  <dc:description/>
  <cp:lastModifiedBy>Mayra Leguizamon</cp:lastModifiedBy>
  <dcterms:created xsi:type="dcterms:W3CDTF">2014-02-12T06:13:06Z</dcterms:created>
  <dcterms:modified xsi:type="dcterms:W3CDTF">2014-04-03T21:16:00Z</dcterms:modified>
  <cp:category/>
  <cp:version/>
  <cp:contentType/>
  <cp:contentStatus/>
</cp:coreProperties>
</file>