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AI GAMA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Diana</author>
    <author>clcruz</author>
    <author>Nlrico</author>
    <author>Javier</author>
  </authors>
  <commentList>
    <comment ref="C6" authorId="0">
      <text>
        <r>
          <rPr>
            <b/>
            <sz val="9"/>
            <rFont val="Tahoma"/>
            <family val="2"/>
          </rPr>
          <t>COLOCARLE UN VALOR EN PORCENTAJE A LAS DIMENSIONES O EJES QUE SUMEN EL 100%.
EL VALOR DEL PONDERADOR PUEDE SER POR ASIGNACION PRESUPUESTAL O POR IMPORTANCIA DE LA META EN EL PLAN DE DESARROLLO</t>
        </r>
      </text>
    </comment>
    <comment ref="E6" authorId="0">
      <text>
        <r>
          <rPr>
            <b/>
            <sz val="9"/>
            <rFont val="Tahoma"/>
            <family val="2"/>
          </rPr>
          <t>COLOCARLE UN VALOR EN PORCENTAJE A LOS SECTORES QUE SUMEN EL 100%.
EL VALOR DEL PONDERADOR PUEDE SER POR ASIGNACION PRESUPUESTAL O POR IMPORTANCIA DE LA META EN EL PLAN DE DESARROLLO</t>
        </r>
      </text>
    </comment>
    <comment ref="G6" authorId="1">
      <text>
        <r>
          <rPr>
            <sz val="12"/>
            <rFont val="Tahoma"/>
            <family val="2"/>
          </rPr>
          <t>NUMERO DE LA META DE RESUKTADO, HACERLO DE FORMA CONSECUTIVA CUANDO SE CAMBIE DE SECTOR.</t>
        </r>
      </text>
    </comment>
    <comment ref="I6" authorId="0">
      <text>
        <r>
          <rPr>
            <b/>
            <sz val="9"/>
            <rFont val="Tahoma"/>
            <family val="2"/>
          </rPr>
          <t xml:space="preserve">EL INDICADOR DE LA META ES LA UNIDAD DE MEDIDA </t>
        </r>
      </text>
    </comment>
    <comment ref="J6" authorId="0">
      <text>
        <r>
          <rPr>
            <b/>
            <sz val="9"/>
            <rFont val="Tahoma"/>
            <family val="2"/>
          </rPr>
          <t xml:space="preserve">ES OBLIGATORIA PARA METAS DE RESULTADO </t>
        </r>
      </text>
    </comment>
    <comment ref="K6" authorId="1">
      <text>
        <r>
          <rPr>
            <sz val="10"/>
            <rFont val="Tahoma"/>
            <family val="2"/>
          </rPr>
          <t>ES LA META DE RESULTADO QUE SE PROPUSO LOGRAR  EN LOS 4 AÑOS DE GOBIERNO.</t>
        </r>
        <r>
          <rPr>
            <sz val="8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COLOCARLE UN VALOR EN PORCENTAJE A LAS METAS DE RESULTADO QUE  SUMEN EL 100%.
EL VALOR DEL PONDERADOR PUEDE SER POR ASIGNACION PRESUPUESTAL O POR IMPORTANCIA DE LA META EN EL PLAN DE DESARROLLO</t>
        </r>
      </text>
    </comment>
    <comment ref="M6" authorId="1">
      <text>
        <r>
          <rPr>
            <sz val="10"/>
            <rFont val="Tahoma"/>
            <family val="2"/>
          </rPr>
          <t>A LAS METAS DE RESULTADO  SE LES  REALIZARA  UN  MONITOREO  CADA 2 AÑOS PARA MEDIR SU AVANCE.</t>
        </r>
      </text>
    </comment>
    <comment ref="O6" authorId="0">
      <text>
        <r>
          <rPr>
            <b/>
            <sz val="9"/>
            <rFont val="Tahoma"/>
            <family val="2"/>
          </rPr>
          <t xml:space="preserve"> LA DESCRIPCION DE LA META DE PRODUCTO DEBE TENER COMO MÍNIMO UNA ACCIÓN Y UNA  CANTIDAD, EJEMPLO: DESARROLLO E IMPLEMENTACION DE 1 PROGRAMA DE PREVENCION DE VIOLENCIA CONTRA LA MUJER.  </t>
        </r>
      </text>
    </comment>
    <comment ref="P6" authorId="0">
      <text>
        <r>
          <rPr>
            <b/>
            <sz val="9"/>
            <rFont val="Tahoma"/>
            <family val="2"/>
          </rPr>
          <t>EL INDICADOR ES LA UNIDAD DE MEDIDA DE LA META DE PRODUCTO</t>
        </r>
      </text>
    </comment>
    <comment ref="Q6" authorId="0">
      <text>
        <r>
          <rPr>
            <b/>
            <sz val="9"/>
            <rFont val="Tahoma"/>
            <family val="2"/>
          </rPr>
          <t>HAY TRES TIPOS DE META: META DE INCREMENTO - MI, META DE REDUCCIÓN - MR Y META DE MANTENIMIENTO - MM</t>
        </r>
      </text>
    </comment>
    <comment ref="R6" authorId="0">
      <text>
        <r>
          <rPr>
            <b/>
            <sz val="9"/>
            <rFont val="Tahoma"/>
            <family val="2"/>
          </rPr>
          <t>PRIMERA INFANCIA, INFANCIA, ADOLESCENCIA, JUVENTUD, MUJER, FAMILIA, VCA ( DESPLAZADOS) DISCAPACITADOS, ADULTOS MAYORES, AFRODESCENDIENTES, INDIGENAS, ROOM</t>
        </r>
      </text>
    </comment>
    <comment ref="S6" authorId="0">
      <text>
        <r>
          <rPr>
            <b/>
            <sz val="9"/>
            <rFont val="Tahoma"/>
            <family val="2"/>
          </rPr>
          <t xml:space="preserve">NUMERO DE LA META DE PRODUCTO, HACERLO DE FORMA CONSECUTIVA CUANDO SE CAMBIE DE SECTOR </t>
        </r>
      </text>
    </comment>
    <comment ref="T6" authorId="0">
      <text>
        <r>
          <rPr>
            <b/>
            <sz val="9"/>
            <rFont val="Tahoma"/>
            <family val="2"/>
          </rPr>
          <t>COLOCAR EL CODIGO O0 CUENTA FUT A CADA META DE PRODUCTO, ESTO FACILITARÁ EL GASTO DE INVERSIÓN DESDE EL INICIO DEL PROCESO</t>
        </r>
      </text>
    </comment>
    <comment ref="V6" authorId="0">
      <text>
        <r>
          <rPr>
            <b/>
            <sz val="9"/>
            <rFont val="Tahoma"/>
            <family val="2"/>
          </rPr>
          <t>EN TODOS LOS CASOS NO ES INDISPENSABLE</t>
        </r>
      </text>
    </comment>
    <comment ref="W6" authorId="1">
      <text>
        <r>
          <rPr>
            <sz val="10"/>
            <rFont val="Tahoma"/>
            <family val="2"/>
          </rPr>
          <t>ES LA META DE PRODUCTO QUE SE PROPUSO LOGRAR  EN LOS 4 AÑOS DE GOBIERNO.</t>
        </r>
      </text>
    </comment>
    <comment ref="X6" authorId="0">
      <text>
        <r>
          <rPr>
            <b/>
            <sz val="9"/>
            <rFont val="Tahoma"/>
            <family val="2"/>
          </rPr>
          <t>COLOCARLE UN VALOR EN PORCENTAJE A LAS METAS DE PRODUCTO QUE  SUMEN EL 100%.
EL VALOR DEL PONDERADOR PUEDE SER POR ASIGNACION PRESUPUESTAL O POR IMPORTANCIA DE LA META EN EL PLAN DE DESARROLLO</t>
        </r>
      </text>
    </comment>
    <comment ref="Z6" authorId="1">
      <text>
        <r>
          <rPr>
            <sz val="8"/>
            <rFont val="Tahoma"/>
            <family val="2"/>
          </rPr>
          <t xml:space="preserve">NO OLVIDAR ACUMULAR  LO PROGRAMADO CON LA LINEA BASE   EN EL CASO  QUE HAYA </t>
        </r>
      </text>
    </comment>
    <comment ref="AC6" authorId="1">
      <text>
        <r>
          <rPr>
            <sz val="8"/>
            <rFont val="Tahoma"/>
            <family val="2"/>
          </rPr>
          <t>NO OLVIDAR ACUMULAR  LO PROGRAMADO CON EL AÑO ANTERIOR (PROGRAMADO 2012)</t>
        </r>
      </text>
    </comment>
    <comment ref="AF6" authorId="1">
      <text>
        <r>
          <rPr>
            <sz val="8"/>
            <rFont val="Tahoma"/>
            <family val="2"/>
          </rPr>
          <t>NO OLVIDAR ACUMULAR  LO PROGRAMADO CON EL AÑO ANTERIOR (PROGRAMADO 2013</t>
        </r>
      </text>
    </comment>
    <comment ref="AI6" authorId="1">
      <text>
        <r>
          <rPr>
            <sz val="8"/>
            <rFont val="Tahoma"/>
            <family val="2"/>
          </rPr>
          <t>NO OLVIDAR ACUMULAR  LO PROGRAMADO CON EL AÑO ANTERIOR (PROGRAMADO 2014)</t>
        </r>
      </text>
    </comment>
    <comment ref="CA6" authorId="0">
      <text>
        <r>
          <rPr>
            <b/>
            <sz val="9"/>
            <rFont val="Tahoma"/>
            <family val="2"/>
          </rPr>
          <t xml:space="preserve">EL SECRETARIO O JEFE DE DEPENDENCIA </t>
        </r>
        <r>
          <rPr>
            <sz val="9"/>
            <rFont val="Tahoma"/>
            <family val="2"/>
          </rPr>
          <t xml:space="preserve">
</t>
        </r>
      </text>
    </comment>
    <comment ref="AU7" authorId="2">
      <text>
        <r>
          <rPr>
            <b/>
            <sz val="12"/>
            <rFont val="Arial"/>
            <family val="2"/>
          </rPr>
          <t xml:space="preserve">
- RECURSOS LEY  99
- FDO EDUCATIVO</t>
        </r>
      </text>
    </comment>
    <comment ref="AS18" authorId="2">
      <text>
        <r>
          <rPr>
            <b/>
            <sz val="12"/>
            <rFont val="Arial"/>
            <family val="2"/>
          </rPr>
          <t>FOSYGA</t>
        </r>
      </text>
    </comment>
    <comment ref="AU18" authorId="2">
      <text>
        <r>
          <rPr>
            <b/>
            <sz val="12"/>
            <rFont val="Arial"/>
            <family val="2"/>
          </rPr>
          <t>- REC ETESA
- LEY 99</t>
        </r>
      </text>
    </comment>
    <comment ref="AU27" authorId="2">
      <text>
        <r>
          <rPr>
            <b/>
            <sz val="12"/>
            <rFont val="Arial"/>
            <family val="2"/>
          </rPr>
          <t>- LEY 99
- FDO SEG</t>
        </r>
      </text>
    </comment>
    <comment ref="AU31" authorId="2">
      <text>
        <r>
          <rPr>
            <b/>
            <sz val="12"/>
            <rFont val="Arial"/>
            <family val="2"/>
          </rPr>
          <t>LEY 99</t>
        </r>
      </text>
    </comment>
    <comment ref="AU35" authorId="2">
      <text>
        <r>
          <rPr>
            <b/>
            <sz val="12"/>
            <rFont val="Arial"/>
            <family val="2"/>
          </rPr>
          <t>LEY 99</t>
        </r>
      </text>
    </comment>
    <comment ref="AU39" authorId="2">
      <text>
        <r>
          <rPr>
            <b/>
            <sz val="12"/>
            <rFont val="Arial"/>
            <family val="2"/>
          </rPr>
          <t>- REC. ESTAMPILLA
- LEY 99</t>
        </r>
      </text>
    </comment>
    <comment ref="AU54" authorId="2">
      <text>
        <r>
          <rPr>
            <b/>
            <sz val="12"/>
            <rFont val="Arial"/>
            <family val="2"/>
          </rPr>
          <t>LEY 99</t>
        </r>
      </text>
    </comment>
    <comment ref="AU63" authorId="2">
      <text>
        <r>
          <rPr>
            <b/>
            <sz val="12"/>
            <rFont val="Arial"/>
            <family val="2"/>
          </rPr>
          <t>LEY 99</t>
        </r>
      </text>
    </comment>
    <comment ref="O72" authorId="3">
      <text>
        <r>
          <rPr>
            <b/>
            <sz val="16"/>
            <rFont val="Cambria"/>
            <family val="1"/>
          </rPr>
          <t>La meta de producto aprobada en el Plan de Desarrollo del Municipio de Gama es: Realizar seis (6) eventos de vacaciones recreativas; la cual fue cambiada por: Actualizar al 100% el informe de gestion de infancia y adolescencia.</t>
        </r>
      </text>
    </comment>
    <comment ref="AU98" authorId="2">
      <text>
        <r>
          <rPr>
            <b/>
            <sz val="12"/>
            <rFont val="Arial"/>
            <family val="2"/>
          </rPr>
          <t>LEY 99</t>
        </r>
      </text>
    </comment>
    <comment ref="AR118" authorId="2">
      <text>
        <r>
          <rPr>
            <b/>
            <sz val="12"/>
            <rFont val="Arial"/>
            <family val="2"/>
          </rPr>
          <t>FDO NAL DE REGALIAS</t>
        </r>
      </text>
    </comment>
    <comment ref="AU118" authorId="2">
      <text>
        <r>
          <rPr>
            <b/>
            <sz val="12"/>
            <rFont val="Arial"/>
            <family val="2"/>
          </rPr>
          <t>LEY 99</t>
        </r>
      </text>
    </comment>
    <comment ref="O129" authorId="3">
      <text>
        <r>
          <rPr>
            <b/>
            <sz val="16"/>
            <rFont val="Cambria"/>
            <family val="1"/>
          </rPr>
          <t>Se agrego esta meta de producto.</t>
        </r>
      </text>
    </comment>
    <comment ref="AS129" authorId="2">
      <text>
        <r>
          <rPr>
            <b/>
            <sz val="12"/>
            <rFont val="Arial"/>
            <family val="2"/>
          </rPr>
          <t>REC. CORPOGUAVIO</t>
        </r>
      </text>
    </comment>
    <comment ref="AU129" authorId="2">
      <text>
        <r>
          <rPr>
            <b/>
            <sz val="12"/>
            <rFont val="Arial"/>
            <family val="2"/>
          </rPr>
          <t>SOBRETASA BOMBERIL</t>
        </r>
      </text>
    </comment>
    <comment ref="O130" authorId="3">
      <text>
        <r>
          <rPr>
            <b/>
            <sz val="16"/>
            <rFont val="Cambria"/>
            <family val="1"/>
          </rPr>
          <t>Se agrego esta meta de producto.</t>
        </r>
      </text>
    </comment>
    <comment ref="AU135" authorId="2">
      <text>
        <r>
          <rPr>
            <b/>
            <sz val="12"/>
            <rFont val="Arial"/>
            <family val="2"/>
          </rPr>
          <t>LEY 99</t>
        </r>
      </text>
    </comment>
    <comment ref="AU168" authorId="2">
      <text>
        <r>
          <rPr>
            <b/>
            <sz val="12"/>
            <rFont val="Arial"/>
            <family val="2"/>
          </rPr>
          <t xml:space="preserve">- LEY 99
</t>
        </r>
      </text>
    </comment>
    <comment ref="AU178" authorId="2">
      <text>
        <r>
          <rPr>
            <b/>
            <sz val="12"/>
            <rFont val="Arial"/>
            <family val="2"/>
          </rPr>
          <t>LEY 99</t>
        </r>
      </text>
    </comment>
    <comment ref="AU187" authorId="2">
      <text>
        <r>
          <rPr>
            <b/>
            <sz val="12"/>
            <rFont val="Arial"/>
            <family val="2"/>
          </rPr>
          <t>LEY 99</t>
        </r>
      </text>
    </comment>
  </commentList>
</comments>
</file>

<file path=xl/sharedStrings.xml><?xml version="1.0" encoding="utf-8"?>
<sst xmlns="http://schemas.openxmlformats.org/spreadsheetml/2006/main" count="732" uniqueCount="592">
  <si>
    <t>PLAN DE DESARROLLO "XXXXXXXXXX"</t>
  </si>
  <si>
    <t>MUNICIPIO DE XXXXXXXX</t>
  </si>
  <si>
    <t>PLAN OPERATIVO ANUAL DE INVERSION 2012</t>
  </si>
  <si>
    <t xml:space="preserve">DIMENSION/ EJE </t>
  </si>
  <si>
    <t>PONDERADOR DIMENSION/EJE (%)</t>
  </si>
  <si>
    <t>SECTOR</t>
  </si>
  <si>
    <t>PONDERADOR SECTOR (%)</t>
  </si>
  <si>
    <t>PROGRAMA</t>
  </si>
  <si>
    <t>No M. R.</t>
  </si>
  <si>
    <t>DESCRIPCION META DE RESULTADO</t>
  </si>
  <si>
    <t>NOMBRE DEL INDICADOR META DE RESULTADO</t>
  </si>
  <si>
    <t>LINEA BASE DIC. 2011</t>
  </si>
  <si>
    <t>VALOR ESPERADO CUATRENIO</t>
  </si>
  <si>
    <t>PONDERADOR META DE RESULTADO CUATRIENIO (%)</t>
  </si>
  <si>
    <t>VALOR DEL INDICADOR DE RESULTADO VIGENCIA 2013</t>
  </si>
  <si>
    <t>VALOR DEL INDICADOR DE RESULTADO VIGENCIA 2015</t>
  </si>
  <si>
    <t>DESCRIPCION META DE PRODUCTO</t>
  </si>
  <si>
    <t>NOMBRE DEL INDICADOR META DE PRODUCTO</t>
  </si>
  <si>
    <t>TIPO DE META</t>
  </si>
  <si>
    <t>POBLACION OBJETIVO</t>
  </si>
  <si>
    <t>No M.P</t>
  </si>
  <si>
    <t>CODIGO FUT</t>
  </si>
  <si>
    <t>PROYECTOS</t>
  </si>
  <si>
    <t>LINEA BASE INDICADOR PRODUCTO DIC. 2011</t>
  </si>
  <si>
    <t>VALOR ESPERADO DEL INDICADOR PRODUCTO CUATRIENIO</t>
  </si>
  <si>
    <t>PONDERADOR META DE PRODUCTO CUATRIENIO (%)</t>
  </si>
  <si>
    <t>PONDERADOR META DE PRODUCTO 2012 (%)</t>
  </si>
  <si>
    <t>VALOR PROGRAMADO INDICADOR PRODUCTO  2012</t>
  </si>
  <si>
    <t>VALOR EJECUTADO INDICADOR PRODUCTO  2012</t>
  </si>
  <si>
    <t>PONDERADOR META DE PRODUCTO 2013 (%)</t>
  </si>
  <si>
    <t>VALOR PROGRAMADO INDICADOR PRODUCTO  2013</t>
  </si>
  <si>
    <t>VALOR EJECUTADO INDICADOR PRODUCTO  2013</t>
  </si>
  <si>
    <t>PONDERADOR META DE PRODUCTO 2014 (%)</t>
  </si>
  <si>
    <t>VALOR PROGRAMADO INDICADOR PRODUCTO  2014</t>
  </si>
  <si>
    <t>VALOR EJECUTADO INDICADOR PRODUCTO  2014</t>
  </si>
  <si>
    <t>PONDERADOR META DE PRODUCTO 2015 (%)</t>
  </si>
  <si>
    <t>VALOR PROGRAMADO INDICADOR PRODUCTO  2015</t>
  </si>
  <si>
    <t>VALOR EJECUTADO INDICADOR PRODUCTO  2015</t>
  </si>
  <si>
    <t>RECURSOS PROGRAMADOS VIGENCIA 2012 (MILES DE PESOS)</t>
  </si>
  <si>
    <t>RECURSOS PROGRAMADOS  2012 (MILES DE PESOS)</t>
  </si>
  <si>
    <t>INGRESOS CORRIENTES DE LIBRE DESTINACION (RECURSO PROPIO)</t>
  </si>
  <si>
    <t>INGRESOS CORRIENTES DE LIBRE DESTINACION (SGP)</t>
  </si>
  <si>
    <t xml:space="preserve">SGP  ESPECIFICO (educación, salud, Agua potable, alimentación escolar) </t>
  </si>
  <si>
    <t>SGP PROPOSITO GENERAL FORZOSA INVERSION</t>
  </si>
  <si>
    <t xml:space="preserve">CREDITO </t>
  </si>
  <si>
    <t xml:space="preserve">REGALIAS </t>
  </si>
  <si>
    <t xml:space="preserve">APORTES TRANSFERENCIAS COFINANCIACION NACION </t>
  </si>
  <si>
    <t xml:space="preserve">APORTES TRANSFERENCIAS COFINANCIACION DEPARTAMENTO  </t>
  </si>
  <si>
    <t xml:space="preserve">OTROS INGRESOS </t>
  </si>
  <si>
    <t xml:space="preserve">RECURSOS EJECUTADOS 2012 (MILES DE PESOS) </t>
  </si>
  <si>
    <t>RECURSOS PROGRAMADOS  2013 (MILES DE PESOS)</t>
  </si>
  <si>
    <t>SGP  ESPECIFICO</t>
  </si>
  <si>
    <t>SGP OTROS SECTORES</t>
  </si>
  <si>
    <t xml:space="preserve">RECURSOS EJECUTADOS 2013 (MILES DE PESOS) </t>
  </si>
  <si>
    <t>RECURSOS PROGRAMADOS  2014 (MILES DE PESOS)</t>
  </si>
  <si>
    <t xml:space="preserve">RECURSOS EJECUTADOS 2014 (MILES DE PESOS) </t>
  </si>
  <si>
    <t>RECURSOS PROGRAMADOS  2015 (MILES DE PESOS)</t>
  </si>
  <si>
    <t xml:space="preserve">RECURSOS EJECUTADOS 2015 (MILES DE PESOS) </t>
  </si>
  <si>
    <t>ENTIDAD RESPONSABLE</t>
  </si>
  <si>
    <t>SOCIO - CULTURAL</t>
  </si>
  <si>
    <t>EDUCACIÓN</t>
  </si>
  <si>
    <t>EDUCACIÓN ACOGEDORA</t>
  </si>
  <si>
    <t>Mantener al 100 % la calidad educativa en el Municipio</t>
  </si>
  <si>
    <t>Porcentaje de cobertura en educacion</t>
  </si>
  <si>
    <t>Mantener cubierto al 100% las necesidades en transporte escolar según sea requerido</t>
  </si>
  <si>
    <t>Porcentaje de cobertura</t>
  </si>
  <si>
    <t>A.1</t>
  </si>
  <si>
    <t>Mantener cubierto al 100% las necesidades en alimentación y nutrición a la población escolar</t>
  </si>
  <si>
    <t>ALIMENTACION ESCOLAR</t>
  </si>
  <si>
    <t>Aumentar la calidad educativa en el Municipio 1%</t>
  </si>
  <si>
    <t>Porcentaje de calidad educativa brindada</t>
  </si>
  <si>
    <t>Dotar a dieciséis (16) instituciones educativas de implementos necesarios para la enseñanza incluido material didáctico</t>
  </si>
  <si>
    <t>Número de instituciones dotadas</t>
  </si>
  <si>
    <t>Porcentaje de población en condición de analfabetismo</t>
  </si>
  <si>
    <t>6,2% de tasa de analfabetismo</t>
  </si>
  <si>
    <t>Realizar mantenimiento a dieciséis (16) instituciones educativas</t>
  </si>
  <si>
    <t>Número de mantenimientos realizados a instituciones educativas</t>
  </si>
  <si>
    <t>TODOS A CLASE</t>
  </si>
  <si>
    <t>Aumentar en 0.5 puntos el promedio de resultado en pruebas Icfes</t>
  </si>
  <si>
    <t>Puntaje promedio en resultados de pruebas ICFES 11</t>
  </si>
  <si>
    <t>_____</t>
  </si>
  <si>
    <t>Capacitar a los jóvenes de grados 5, 9 y 11  en técnicas y refuerzos tendientes a mejorar la calidad educativa en las pruebas de SABER.</t>
  </si>
  <si>
    <t>Porcentaje de jóvenes de grados 5, 9 y 11 capacitados.</t>
  </si>
  <si>
    <t>Crear un programa de educación básica para la población adulta</t>
  </si>
  <si>
    <t>Número de programas creados</t>
  </si>
  <si>
    <t>Crear 2 programa  de aprendizajes alterno a las jornadas académicas para la enseñanza de ingles.</t>
  </si>
  <si>
    <t>Gestionar la asignación de treinta (30) computadores para las instituciones educativas</t>
  </si>
  <si>
    <t>Número de computadores</t>
  </si>
  <si>
    <t>Realizar dos (2) mantenimientos a todos los computadores de las sedes educativas</t>
  </si>
  <si>
    <t xml:space="preserve">Número de mantenimientos realizados </t>
  </si>
  <si>
    <t>ASEGURANDO TU FUTURO</t>
  </si>
  <si>
    <t>Garantizar que el 12% de la población se encuentre en el sistema de educación superior</t>
  </si>
  <si>
    <t>Porcentaje de personas que se encuentran en educación superior</t>
  </si>
  <si>
    <t>397 personas</t>
  </si>
  <si>
    <t>Aumentar a dos (2) los programas de educación agropecuaria</t>
  </si>
  <si>
    <t>Número de programas activos</t>
  </si>
  <si>
    <t>Mantener y apoyar a cinco  (5) bachilleres para que den continuidad a sus estudios</t>
  </si>
  <si>
    <t>Número de apoyos otorgados</t>
  </si>
  <si>
    <t>SALUD</t>
  </si>
  <si>
    <t>EN BUSCA DE LA BUENA SALUD GAMENSE</t>
  </si>
  <si>
    <t>Asegurar el 100% la población afiliada al SGSSS</t>
  </si>
  <si>
    <t>Porcentaje de población afiliada al SGSSS</t>
  </si>
  <si>
    <t>100% de cobertura</t>
  </si>
  <si>
    <t>Mantener la población afiliada al régimen contributivo y subsidiado en un 99%</t>
  </si>
  <si>
    <t>Porcentaje de población afiliada al régimen contributivo y subsidiado de salud (contributivo - vinculado)</t>
  </si>
  <si>
    <t>A.2</t>
  </si>
  <si>
    <t>Disminuir la población desvinculada a la salud en un 1%</t>
  </si>
  <si>
    <t>Porcentaje de población en condición de vinculado</t>
  </si>
  <si>
    <t>Mantener las acciones en salud publica al 100%</t>
  </si>
  <si>
    <t>Porcentaje de acciones en salud publica</t>
  </si>
  <si>
    <t>1 plan de salud publica</t>
  </si>
  <si>
    <t>Formular tres (3) políticas intersectoriales en salud</t>
  </si>
  <si>
    <t>Número de políticas formuladas</t>
  </si>
  <si>
    <t>Realizar 10 brigadas de atención en salud extramural</t>
  </si>
  <si>
    <t>Número de campañas realizadas</t>
  </si>
  <si>
    <t>Mantener en cero  (0%) la mortalidad en niños menores de 5 años</t>
  </si>
  <si>
    <t>Porcentaje de mortalidad en niños menores de 5 años.</t>
  </si>
  <si>
    <t xml:space="preserve">Mantener en cero (0%) los casos de desnutrición en niños menores de 5 años </t>
  </si>
  <si>
    <t>Porcentaje de niños menores de 5 años en condición de desnutrición.</t>
  </si>
  <si>
    <t>Gestionar para reactivar los servicios del centro de salud de la inspección de San Roque</t>
  </si>
  <si>
    <t>Número de gestiones realizadas</t>
  </si>
  <si>
    <t>GAMA ASEGURADA Y SALUDABLE</t>
  </si>
  <si>
    <t xml:space="preserve">
Fortalecer el Sistema de Información territorial en Salud que permita evaluar el avance municipal en salud
</t>
  </si>
  <si>
    <t>Sistema de información que de cuenta del avance municipal frente a indicadores de salud</t>
  </si>
  <si>
    <t>1 sistema de información en salud</t>
  </si>
  <si>
    <t>Realizar una (1) actualización al plan territorrial en salud</t>
  </si>
  <si>
    <t>Número de actualizaciones realizadas</t>
  </si>
  <si>
    <t>Lograr el 100% de la actualización de la información de las líneas base del plan de salud territorrial</t>
  </si>
  <si>
    <t>Porcentaje de información actualizada</t>
  </si>
  <si>
    <t>JUSTICIA - SEGURIDAD Y CONVIVENCIA CIUDADANA</t>
  </si>
  <si>
    <t>FORTALECIMIENTO FONDO DE SEGURIDAD</t>
  </si>
  <si>
    <t>Proteger a los Gamenses en su vida, integridad, libertad y patrimonio económico, por medio de la reducción y sanción del delito, el temor a la violencia y la promoción de la convivencia en un 100% de casos</t>
  </si>
  <si>
    <t>Número de dotaciones y actividades realizadas a las instituciones de justicia y seguridad</t>
  </si>
  <si>
    <t>____</t>
  </si>
  <si>
    <t>100% de atención y dotación</t>
  </si>
  <si>
    <t>Entregar cinco (5) dotaciones a las instituciones de justicia y seguridad</t>
  </si>
  <si>
    <t>Número de dotaciones entregadas</t>
  </si>
  <si>
    <t>A.18</t>
  </si>
  <si>
    <t>COOPERANDO POR NUESTRA SEGURIDAD</t>
  </si>
  <si>
    <t>Realizar cuatro (4) actividades que involucren temas de seguridad y colaboración.</t>
  </si>
  <si>
    <t>Número de actividades realizadas</t>
  </si>
  <si>
    <t>SEGURIDAD EN TIEMPO REAL</t>
  </si>
  <si>
    <t>Presentar un (1) un proyecto de cofinanciación para la implementación de herramientas tecnológicas de seguridad</t>
  </si>
  <si>
    <t>Número de proyectos presentados</t>
  </si>
  <si>
    <t>CONOCIENDO MI ALCALDÍA</t>
  </si>
  <si>
    <t>Realizar cuatro (4) actividades en las que la comunidad conozca las funciones de los entes que defienden sus derechos</t>
  </si>
  <si>
    <t>VIVIENDA</t>
  </si>
  <si>
    <t>VIVIENDA DIGNA - CALIDAD DE VIDA</t>
  </si>
  <si>
    <t>Reducir el déficit cualitativo de vivienda durante el cuatrienio con 30 mejoramientos</t>
  </si>
  <si>
    <t>Número de mejoramientos realizados</t>
  </si>
  <si>
    <t>___</t>
  </si>
  <si>
    <t>30 mejoramientos de vivienda</t>
  </si>
  <si>
    <t xml:space="preserve">Realizar un (1) diagnósticos para establecer y  priorizar las necesidades de vivienda en la población </t>
  </si>
  <si>
    <t>Número de diagnósticos realizados</t>
  </si>
  <si>
    <t>A.7</t>
  </si>
  <si>
    <t>OFICINA DE PLANEACION</t>
  </si>
  <si>
    <t>Realizar cincuenta (50) mejoramientos a viviendas del municipio según priorización</t>
  </si>
  <si>
    <t>Número de mejoramientos de vivienda realizados</t>
  </si>
  <si>
    <t>Incrementar la  oferta de vivienda nueva  en la entidad territorial durante el cuatrienio en 50 viviendas</t>
  </si>
  <si>
    <t>Número de viviendas construidas</t>
  </si>
  <si>
    <t>50 viviendas nuevas</t>
  </si>
  <si>
    <t xml:space="preserve">Construir treinta (30) viviendas de interés social y asignar según priorización </t>
  </si>
  <si>
    <t>Reubicación de cuatro (4) viviendas por ubicarse en sitios de alto riesgo</t>
  </si>
  <si>
    <t>Numero de viviendas reubicadas</t>
  </si>
  <si>
    <t>PARTICIPACIÓN CIUDADANA</t>
  </si>
  <si>
    <t>GAMA PARTICIPATIVA - INCLUSIÓN SOCIAL</t>
  </si>
  <si>
    <t xml:space="preserve">lograr la integración al 100% de las organizaciones comunitarias y  JAC existentes con la administración municipal  y la ciudadania durante todo el periodo de gobierno </t>
  </si>
  <si>
    <t xml:space="preserve">Porcentaje de organizaciones integradas </t>
  </si>
  <si>
    <t>12 JAC y 8 veedurias</t>
  </si>
  <si>
    <t>Realizar siete (7) capacitaciones a la comunidad en mecanismos de participación ciudadana</t>
  </si>
  <si>
    <t>Número de capacitaciones realizadas</t>
  </si>
  <si>
    <t>A.16</t>
  </si>
  <si>
    <t xml:space="preserve">realizar 6 capacitaciones que fortalezcan a las JAC en temas de liderazgo y desarrollo </t>
  </si>
  <si>
    <t>Promover e Integrar el acercamiento de la comunidad a la administración municipal al 100%</t>
  </si>
  <si>
    <t>Porcentaje de acercamiento a el ente territorrial.</t>
  </si>
  <si>
    <t>Realizar cuatro (4) actividades encaminadas a reactivar y fortalecer los espacios de participación ciudadana existentes</t>
  </si>
  <si>
    <t>Realizar cuatro (4) rendiciones de cuentas sobre la gestión de la administración municipal</t>
  </si>
  <si>
    <t>Número de rendición de cuentas realizadas</t>
  </si>
  <si>
    <t>CULTURA</t>
  </si>
  <si>
    <t>GAMA DE LA MANO CON LA LECTURA</t>
  </si>
  <si>
    <t>Mantener e Impulsar al 100% la lectura y la escritura que faciliten la circulación y acceso a la información y el conocimiento.</t>
  </si>
  <si>
    <t>Porcentaje de Personas que utilizan las bibliotecas públicas de la comunidad escolar y la ciudadanía</t>
  </si>
  <si>
    <t>Realizar cuatrocientos (400) prestamos domiciliarios de libros de la biblioteca municipal</t>
  </si>
  <si>
    <t>Número de libros prestados a domicilio</t>
  </si>
  <si>
    <t>A.5</t>
  </si>
  <si>
    <t>Realizar dieciséis (16) visitas de la biblioteca municipal entre los centros educativos del municipio</t>
  </si>
  <si>
    <t>Número de visitas de la biblioteca municipal realizadas</t>
  </si>
  <si>
    <t>Realizar  dieciocho (18) visitas de la Biblioteca municipal entre el hogar comunitario, jardín infantil y club juvenil.</t>
  </si>
  <si>
    <t>Realizar cuatro (4) actividades "Rescate de tradición oral "</t>
  </si>
  <si>
    <t>Realizar veintiún (21) veces la actividad Biblioteca al parque</t>
  </si>
  <si>
    <t>Número de veces que se realiza la actividad</t>
  </si>
  <si>
    <t>Realizar cuarenta (40) visitas de la biblioteca municipal a el hogar del anciano</t>
  </si>
  <si>
    <t>Número de visitas realizadas</t>
  </si>
  <si>
    <t>LUDOTECA EN  VEREDAS</t>
  </si>
  <si>
    <t>Realizar actividades lúdicas con los niños en las 8 veredas</t>
  </si>
  <si>
    <t>Número actividades realizadas  con actividades lúdicas</t>
  </si>
  <si>
    <t>Mantener las  ocho (8) visitas con la ludoteca a las veredas del municipio</t>
  </si>
  <si>
    <t>Número de visitas con la ludoteca a las veredas</t>
  </si>
  <si>
    <t>GAMA UN MUNICIPIO DE ARTE Y FOLCLOR</t>
  </si>
  <si>
    <t>Contribuir al desarrollo integral y cultural al 100% de la poblacion</t>
  </si>
  <si>
    <t>Porcentaje de poblacion atendida en eventos culturales y artisticos</t>
  </si>
  <si>
    <t>Realizar un (1) diagnostico para definir la creación de una escuela en formación artística y/o cultural a partir de necesidades de la comunidad</t>
  </si>
  <si>
    <t>Realizar tres (3) actividades enfocadas a rescatar los valores folclóricos tradicionales del municipio</t>
  </si>
  <si>
    <t>Realizar una (1) actividad de carácter folclórico dirigida a población vulnerable</t>
  </si>
  <si>
    <t>Construir o adecuar un (1) salón para uso multipropósito</t>
  </si>
  <si>
    <t>Número de construcciones o adecuaciones de infraestructura realizadas</t>
  </si>
  <si>
    <t>Fomentar al 100%los procesos de formación artística y de creación cultural</t>
  </si>
  <si>
    <t>% de Personas que asisten a escuelas de formación musical y artista</t>
  </si>
  <si>
    <t>Realizar Un (1) mantenimientos a escenarios culturales y artísticos.</t>
  </si>
  <si>
    <t>Número de mantenimientos realizados</t>
  </si>
  <si>
    <t>Realizar, participar y mantener las  ocho (8) actividades enfocadas a resaltar las aptitudes artísticas de los Gamenses</t>
  </si>
  <si>
    <t>Número de actividades realizadas o en las que se participe</t>
  </si>
  <si>
    <t>Realizar y mantener  Una actividad de carácter artístico dirigida a población vulnerable</t>
  </si>
  <si>
    <t>Entregar cuatro (4) dotaciones para la escuelas de formacion</t>
  </si>
  <si>
    <t>RECREACIÓN Y DEPORTE</t>
  </si>
  <si>
    <t>DEPORTE RECREATIVO</t>
  </si>
  <si>
    <t>Aumentar en un 20%  practicans de alguna actividad deportiva</t>
  </si>
  <si>
    <t>% de personas que  practican alguna actividad deportiva (recreativa o aficionada)</t>
  </si>
  <si>
    <t>Realizar veinte (20) eventos deportivos de carácter individual y de conjunto</t>
  </si>
  <si>
    <t>Número de eventos deportivos realizados</t>
  </si>
  <si>
    <t>A.4</t>
  </si>
  <si>
    <t>Realizar cuatro (4) juegos comunales y/o campesinos</t>
  </si>
  <si>
    <t>Número de juegos comunales realizados</t>
  </si>
  <si>
    <t>Realizar cuarenta (40) actividades recreativas a toda la comunidad Gamense</t>
  </si>
  <si>
    <t>DEPORTE EDUCATIVO</t>
  </si>
  <si>
    <t>Realizar cuatro (4) festivales escolares</t>
  </si>
  <si>
    <t>Número de festivales realizados</t>
  </si>
  <si>
    <t>Realizar cuatro (4) juegos intercolegiados</t>
  </si>
  <si>
    <t>Número de intercolegiados realizados</t>
  </si>
  <si>
    <t>DEPORTE FORMATIVO</t>
  </si>
  <si>
    <t>Incrementar el 50% la participación de jóvenes en actividades deportivas</t>
  </si>
  <si>
    <t>Número de deportistas que asisten a juegos y competencias deportivas nacionales e internacionales</t>
  </si>
  <si>
    <t>Mantener 2 y Crear una (1) escuela de formación deportiva</t>
  </si>
  <si>
    <t>Numero dee scuelas de formacion deportiva mantenida</t>
  </si>
  <si>
    <t>Número de escuelas de formación deportivas creadas</t>
  </si>
  <si>
    <t>ESCENARIOS DEPORTIVOS ÓPTIMOS</t>
  </si>
  <si>
    <t>Realizar mantenimiento o adecuacion  a 10 escenarios deportivos</t>
  </si>
  <si>
    <t>Numero de escenarios mantenidos o adecuaciones realizadas</t>
  </si>
  <si>
    <t>Realizar entrega de dos (2) dotaciones a escuelas deportivas</t>
  </si>
  <si>
    <t>Realizar el 55% a mantenimientos o adecuaciones a escenarios deportivos</t>
  </si>
  <si>
    <t xml:space="preserve">Porcentaje de mantenimientos realizados o adecuaciones realizadas  </t>
  </si>
  <si>
    <t>POBLACIÓN VULNERABLE</t>
  </si>
  <si>
    <t>NIÑOS Y JÓVENES GAMENSES EN ARMONÍA CON LA VIDA</t>
  </si>
  <si>
    <t>Realizar elinforme de gestion de infancia y adolescencia al 100%</t>
  </si>
  <si>
    <t>Porcentaje de informe de gestion realizado</t>
  </si>
  <si>
    <t>Realizar cuatro acciones y sensibilizaciòn para evitar la deserciòn escolar</t>
  </si>
  <si>
    <t>Número de acciones realizadas</t>
  </si>
  <si>
    <t>Realizar seguimiento al 100% de la poblaciòn desertada</t>
  </si>
  <si>
    <t>Porcentaje de seguimiento realizado</t>
  </si>
  <si>
    <t>Realizar cuatro (4) campañas dirigidas a evitar el maltrato y trabajo en los niños y adolecentes.</t>
  </si>
  <si>
    <t>A.14</t>
  </si>
  <si>
    <t>Gestionar la creación del hogar de paso</t>
  </si>
  <si>
    <t>Número de proyectos gestionados</t>
  </si>
  <si>
    <t>FORJANDO RETOS</t>
  </si>
  <si>
    <t>Realizar cuatro (4) campañas de sensibilización sobre la importancia de la educación</t>
  </si>
  <si>
    <t>Realizar seguimiento y acompañamiento al 100% a las acciones sobre educación sexual, matoneo y sustancias psicoactivas</t>
  </si>
  <si>
    <t>Número de talleres realizados</t>
  </si>
  <si>
    <t>Promover la creación de un (1) consejo de juventud</t>
  </si>
  <si>
    <t>Número de asociaciones conformadas</t>
  </si>
  <si>
    <t>INFANCIA Y ADOLESCENCIA POR SIEMPRE</t>
  </si>
  <si>
    <t>Realizar seguimiento al 100% a los casos  de mortalidad  de los niños menores de un año</t>
  </si>
  <si>
    <t>Porcentaje de mortalidad en niños menores de 1 año</t>
  </si>
  <si>
    <t>Realizar seguimiento al 100% a la cobertura en vacunación</t>
  </si>
  <si>
    <t xml:space="preserve">Porcentaje de vacunación </t>
  </si>
  <si>
    <t>Actualizar al 100% el informe de gestion de infancia y adolescencia</t>
  </si>
  <si>
    <t>Número de eventos realizados</t>
  </si>
  <si>
    <t>TODO POR LOS NIÑOS, NIÑAS Y JÓVENES DEL MUNICIPIO</t>
  </si>
  <si>
    <t>Mantener al 100% el cumplimiento de los 7 programas dirigidos a la primera infancia</t>
  </si>
  <si>
    <t>Porcentaje de cumplimiento</t>
  </si>
  <si>
    <t>GAMA FUENTE DE EQUIDAD E IGUALDAD</t>
  </si>
  <si>
    <t>Realizar el 100% de cumplimiento de programas dirigidos a madres gestantes y lactantes</t>
  </si>
  <si>
    <t xml:space="preserve">Porcentaje de cumplimiento </t>
  </si>
  <si>
    <t>DULCE VEJES</t>
  </si>
  <si>
    <t>Brindar cobertura al 2% de la poblacion adulta mayor</t>
  </si>
  <si>
    <t>Porcentaje de adulto mayor en cobertura</t>
  </si>
  <si>
    <t>Realizar cuatro (4) convenios para brindar apoyo a la Fundación Hogar del Anciano</t>
  </si>
  <si>
    <t>Número de convenios</t>
  </si>
  <si>
    <t>PROGRAMA DE ALIMENTACIÓN PARA EL ADULTO MAYOR JUAN LUIS LONDOÑO DE LA CUESTA</t>
  </si>
  <si>
    <t xml:space="preserve">Mantener los 271 adulto mayor en los programas Juan Luis Londoño de la Cuesta y PPSAM  </t>
  </si>
  <si>
    <t xml:space="preserve">Gestionar el aumento en diez (10) cupos del programa Juan Luis Londoño de la Cuesta  </t>
  </si>
  <si>
    <t>Número de cupos aumentados</t>
  </si>
  <si>
    <t xml:space="preserve">POR QUE TODO ADULTO MAYOR TIENE DERECHO </t>
  </si>
  <si>
    <t>Realizar cuatro (4) actividades enfocadas a suplir necesidades de adultos mayores que no cuentan con beneficios de programas sociales</t>
  </si>
  <si>
    <t>GAMA POR EL RESPETO A LA IGUALDAD DE GENERO Y LOS DERECHOS HUMANOS</t>
  </si>
  <si>
    <t>Apoyar al 100% de los programas hacia la mujer</t>
  </si>
  <si>
    <t xml:space="preserve">Porcentaje de programas realizados </t>
  </si>
  <si>
    <t>Realizar cuatro (4) jornadas de sensibilización en contra del maltrato hacía la mujer.</t>
  </si>
  <si>
    <t>Número de jornadas realizadas</t>
  </si>
  <si>
    <t>Realizar dos (2) capacitaciones en Derechos Humanos</t>
  </si>
  <si>
    <t>Establecer cuatro (4) proyectos productivos para madres cabeza de familia</t>
  </si>
  <si>
    <t>Número de proyectos establecidos</t>
  </si>
  <si>
    <t>Realizar dos (2) capacitaciones en equidad de genero</t>
  </si>
  <si>
    <t>RED UNIDOS</t>
  </si>
  <si>
    <t>Lograr que el 30% a 50% de las familias beneficiadas a través de la Estrategia Unidos superen su situación de pobreza extrema</t>
  </si>
  <si>
    <t>% de la población que supero la pobreza extrema</t>
  </si>
  <si>
    <t xml:space="preserve">30% a 50% de las familias red unidos superen la pobreza extrema </t>
  </si>
  <si>
    <t>Lograr que el 10% de las familias de Red Unidos cuenten con al menos una fuente de ingreso o sustento económico.</t>
  </si>
  <si>
    <t>2.5%</t>
  </si>
  <si>
    <t>Realizar un (1) diagnostico para establecer el nivel educativo de personas en pobreza extrema</t>
  </si>
  <si>
    <t>Implementar cinco (5) programas que beneficien a personas de pobreza extrema según resultados del diagnostico</t>
  </si>
  <si>
    <t>Número de programas implementados</t>
  </si>
  <si>
    <t>Mantener en un 100% la cobertura en personas vinculadas al sistema de seguridad social de la RED UNIDOS</t>
  </si>
  <si>
    <t>Porcentaje de personas vinculadas</t>
  </si>
  <si>
    <t>Mantener en un 100% el conocimiento de métodos de planificación  en adolecentes y adultos</t>
  </si>
  <si>
    <t>Porcentaje de personas</t>
  </si>
  <si>
    <t>Mantener en 100% la cobertura en vacunación de niños y niñas en pobreza extrema</t>
  </si>
  <si>
    <t>Porcentaje de vacunación</t>
  </si>
  <si>
    <t>Mantener en 100% la cobertura en programas de prevención  y promoción de la salud en niños y niñas, mujeres  gestantes y personas en discapacidad.</t>
  </si>
  <si>
    <t>Realizar cuatro (4) actividades que promuevan adecuados hábitos alimenticios</t>
  </si>
  <si>
    <t xml:space="preserve">Número de actividades realizadas </t>
  </si>
  <si>
    <t>Beneficiar a cuarenta (40) familias de pobreza extrema con mejoras o entrega de vivienda</t>
  </si>
  <si>
    <t>Número de familias de extrema pobreza beneficiadas</t>
  </si>
  <si>
    <t>Mantener el porcentaje de familias en pobreza extrema que cumplen con la totalidad de sus logros identificados en el plan familiar.</t>
  </si>
  <si>
    <t>Porcentaje de familias</t>
  </si>
  <si>
    <t>Lograr que las familias en riesgo de violencia intrafamiliar y abuso sexual sean cero (0).</t>
  </si>
  <si>
    <t>Número de familias en riesgo de violencia</t>
  </si>
  <si>
    <t>Mantener en el 100% la participación activa de personas en organizaciones comunitarias, espacios de recreación y cultura.</t>
  </si>
  <si>
    <t>Mantener en 100% las familias que aplican pautas de crianza y generan espacios de  diálogo y convivencia familiar.</t>
  </si>
  <si>
    <t>Mantener el 10% de familias que acceden al sistema financiero y ahorran a través de mecanismos formales y no formales.</t>
  </si>
  <si>
    <t>Realizar cuatro (4) actividades que garanticen la apropiación de las herramientas para la solución a conflictos y que tengan acceso a los servicios de justicia</t>
  </si>
  <si>
    <t>SERVICIOS PÚBLICOS DIFERENTES A APSB</t>
  </si>
  <si>
    <t>GAS NATURAL - CALIDAD DE VIDA</t>
  </si>
  <si>
    <t>Elaborar un Proyecto</t>
  </si>
  <si>
    <t>Proyecto gestionado</t>
  </si>
  <si>
    <t>Gestionar un (1) estudio técnico que establezca la viabilidad de la implementación del gas natural en el municipio de Gama</t>
  </si>
  <si>
    <t>Número de estudios técnicos realizados</t>
  </si>
  <si>
    <t>A.6</t>
  </si>
  <si>
    <t>CALLES Y ESPACIOS PÚBLICOS ILUMINADOS</t>
  </si>
  <si>
    <t>Realizar al 100% el amntenimiento del alumbrado pùblico</t>
  </si>
  <si>
    <t>Porcentaje de mantenimiento en alumbrado pùblico</t>
  </si>
  <si>
    <t>Realizar cuatro (4) mantenimientos y optimizaciones al alumbrado publico</t>
  </si>
  <si>
    <t>Número de mantenimientos y optimizaciones realizadas.</t>
  </si>
  <si>
    <t>ENERGÍA ELÉCTRICA PARA TODOS LOS GAMENSES</t>
  </si>
  <si>
    <t>Lograr una cobertura del 98%  en el servicio de energía eléctrica</t>
  </si>
  <si>
    <t>Porcentaje de cobertura en energia elèctrica</t>
  </si>
  <si>
    <t>Ampliar en un 4% redes elèctricas del Municipio</t>
  </si>
  <si>
    <t>Porcentaje de ampliaciòn</t>
  </si>
  <si>
    <t>AMBIENTE NATURAL Y SERVICIOS PÚBLICOS</t>
  </si>
  <si>
    <t>AGUA POTABLE Y SANEAMIENTO BÁSICO</t>
  </si>
  <si>
    <t>AGUA POTABLE Y SANEAMIENTO BÁSICO PARA TODOS LOS GAMENSES</t>
  </si>
  <si>
    <t>Realizar el mantenimiento y/o optimizacion en un 20% de  los acueductos veredales</t>
  </si>
  <si>
    <t>Porcentaje de acueductos optimizados</t>
  </si>
  <si>
    <t>Realizar mantenimiento y/o optimización a dos (2) acueductos veredales</t>
  </si>
  <si>
    <t>A.3.</t>
  </si>
  <si>
    <t>Lograr al 100% la potabilizacion del agua en el casco urbano</t>
  </si>
  <si>
    <t>Porcentaje de calidad de agua</t>
  </si>
  <si>
    <t>Lograr el 23% del nivel potabilidad del agua de la planta del casco urbano</t>
  </si>
  <si>
    <t>100% de adecuacion de la planta de tratamiento de agua potable</t>
  </si>
  <si>
    <t>Porcentaje de adecuaciòn</t>
  </si>
  <si>
    <t>Realizar al 100% la  adecuacion y/o optimizacion  a la planta de tratamiento</t>
  </si>
  <si>
    <t>Porcentje de adecuacion o optimizacion realizada</t>
  </si>
  <si>
    <t>Implementar al 100% planes maestros de acueductos</t>
  </si>
  <si>
    <t>Porcentaje de plan maestro implementado</t>
  </si>
  <si>
    <t>Implementar al 100% el plan maestro del acueducto del casco urbano</t>
  </si>
  <si>
    <t>Porcentaje de implementación</t>
  </si>
  <si>
    <t>Implementar al 100% el plan maestro de acueducto de la inspección de san Roque</t>
  </si>
  <si>
    <t>Mantener al 100% la cobertura en el sistema de alcantarrillado en el Municipio</t>
  </si>
  <si>
    <t>Porcentaje de cobertura en red de alcantarrilaldo</t>
  </si>
  <si>
    <t>Realizar ocho (8) mantenimientos preventivos a la planta de aguas residuales</t>
  </si>
  <si>
    <t>Gestionar la implementación al 100% del plan maestro de alcantarillado</t>
  </si>
  <si>
    <t>Realizar cuatro (4) mantenimientos preventivos al alcantarillado sanitario y pluvial</t>
  </si>
  <si>
    <t>Implementar en un 60% el proceso de PSMV del casco urbano</t>
  </si>
  <si>
    <t xml:space="preserve">Porcentaje de implementación </t>
  </si>
  <si>
    <t>Gestionar la construcción del sistemas de tratamiento de aguas negras en el sector rural</t>
  </si>
  <si>
    <t>Porcentaje de construcción del sistema de tratamiento gestionado</t>
  </si>
  <si>
    <t>Formulación del PSMV de la inspección de San Roque</t>
  </si>
  <si>
    <t>Número de PSMV formulados</t>
  </si>
  <si>
    <t>Realizar la implementacion del PUEAA en el Casco Urbano al 80%</t>
  </si>
  <si>
    <t>Porcentaje de implementacion del PUEAA</t>
  </si>
  <si>
    <t>Implementación del 80% del programa (PUEAA)</t>
  </si>
  <si>
    <t>POR GAMA + SALUDABLE</t>
  </si>
  <si>
    <t>Lograr un 30% de mejoramiento de los procesos relacionados con los residuos sólidos</t>
  </si>
  <si>
    <t>Porcentaje de mejoramiento en los procesos logrado</t>
  </si>
  <si>
    <t>Realizar tres (3) campaña de técnicas de reciclaje y manejo de residuos sólidos</t>
  </si>
  <si>
    <t>Realizar un  (1) proyecto para el manejo de los residuos sólidos y reciclaje</t>
  </si>
  <si>
    <t xml:space="preserve">Número de proyectos </t>
  </si>
  <si>
    <t>Realizar la actualización de los PGIRS</t>
  </si>
  <si>
    <t>Número de actualizaciones</t>
  </si>
  <si>
    <t>Cumplir en un 70% las metas de los PGIRS</t>
  </si>
  <si>
    <t>Realizar cuatro (4) campañas de saneamiento básico</t>
  </si>
  <si>
    <t>Número de campañas</t>
  </si>
  <si>
    <t>MEDIO AMBIENTE</t>
  </si>
  <si>
    <t>POR UN AMBIENTE SANO PARA GAMA</t>
  </si>
  <si>
    <t>Ajustar al 100% el EOT</t>
  </si>
  <si>
    <t>EOT Ajustado</t>
  </si>
  <si>
    <t>Realizar la actualización del EOT</t>
  </si>
  <si>
    <t>A.17</t>
  </si>
  <si>
    <t>Fortalecer en un 20% al municipio en educacion ambiental</t>
  </si>
  <si>
    <t>Porcentaje de programas de educacion ambiental realizados</t>
  </si>
  <si>
    <t>Realizar cuatro (4) capacitaciones en educación ambiental en los centros educativos</t>
  </si>
  <si>
    <t>A.10</t>
  </si>
  <si>
    <t>Realizar tres (3) campañas de reforestación y cultura ambiental</t>
  </si>
  <si>
    <t>Realizar tres (3) Campañas sobre recolección de residuos peligrosos (agropecuarios)</t>
  </si>
  <si>
    <t>Realizar ocho (8) capacitaciones sobre recolección de residuos peligrosos (agropecuarios).</t>
  </si>
  <si>
    <t xml:space="preserve">Proteger y preservar 200 hectareas en el municipio </t>
  </si>
  <si>
    <t>Numero de hectareas protegidas y preservadas</t>
  </si>
  <si>
    <t>N.A</t>
  </si>
  <si>
    <t xml:space="preserve">Realizar un (1) mantenimiento a las plantaciones a cargo de la alcaldía </t>
  </si>
  <si>
    <t xml:space="preserve">Realizar la reforestación de cien (100) hectáreas </t>
  </si>
  <si>
    <t>Número de hectáreas reforestadas</t>
  </si>
  <si>
    <t>Adquirir cien (100) hectáreas de con fuentes hídricas</t>
  </si>
  <si>
    <t>Número de hectáreas adquiridas con fuentes hídricas</t>
  </si>
  <si>
    <t>Realizar un (1) censo de predios de importancia hídrica</t>
  </si>
  <si>
    <t>Cantidad de censos realizados</t>
  </si>
  <si>
    <t>Realizar la implementación ocho (8) proyectos dirigidos a la protección y conservación de recursos naturales</t>
  </si>
  <si>
    <t>Número de proyectos implementados</t>
  </si>
  <si>
    <t>Gestionar la realización de un (1) diagnostico de las riquezas naturales del subsuelo Gamense</t>
  </si>
  <si>
    <t>GESTIÓN DEL RIESGO</t>
  </si>
  <si>
    <t>LISTOS FRENTE AL RIESGO</t>
  </si>
  <si>
    <t>Implementar al 100% acciones de contingencia con respecto a emergencias y riesgo al municipio</t>
  </si>
  <si>
    <t>Porcentaje de acciones implementadas</t>
  </si>
  <si>
    <t>Elaborar el plan municipal de riesgo</t>
  </si>
  <si>
    <t>Documento elaborado</t>
  </si>
  <si>
    <t>A.12</t>
  </si>
  <si>
    <t>Actualizaciòn el documento de los protocolos establecidos en los plecs</t>
  </si>
  <si>
    <t>Documento actualizado</t>
  </si>
  <si>
    <t>Realizar veinticuatro (24) reuniones del CLOPAD para el establecimiento de mecanismos alerta y reacción ante situaciones de riesgo.</t>
  </si>
  <si>
    <t>Número de reuniones realizadas</t>
  </si>
  <si>
    <t>Realizar cuatro (4) capacitaciones por parte del CLOPAD en primeros auxilios</t>
  </si>
  <si>
    <t>Realizar dos (2) simulacros de catástrofe</t>
  </si>
  <si>
    <t>Número de simulacros realizados</t>
  </si>
  <si>
    <t>Realizar dos (2) capacitaciones del comité Local de Atención y Prevención de Desastres en atención y prevención del riesgo</t>
  </si>
  <si>
    <t>ECONÓMICA</t>
  </si>
  <si>
    <t>AGROPECUARIO</t>
  </si>
  <si>
    <t>POR UNA GAMA PRODUCTIVA Y UNIDA</t>
  </si>
  <si>
    <t>Ampliar en un 10% las hectáreas para la producción agrícola.</t>
  </si>
  <si>
    <t>Porcentaje de hectáreas para la producción agrícola ampliadas</t>
  </si>
  <si>
    <t>251,3 hectáreas de producción agrícola</t>
  </si>
  <si>
    <t>Realizar veinte (20) capacitaciones sobre buenas practicas agrícolas</t>
  </si>
  <si>
    <t>A.8</t>
  </si>
  <si>
    <t>Realizar veinte (20) capacitaciones en procesos asociativos</t>
  </si>
  <si>
    <t>Realizar un (1) proyecto de apoyo a la transformación de un producto agropecuario</t>
  </si>
  <si>
    <t>Número de proyectos apoyados</t>
  </si>
  <si>
    <t>Apoyar dos (2) asociaciones de productores y reactivar las existentes</t>
  </si>
  <si>
    <t>Apoyar cuatro (4) proyectos de agremiaciones legalmente constituidas</t>
  </si>
  <si>
    <t>Gestionar los estudios, diseños y construcción de un (1) distrito de riego</t>
  </si>
  <si>
    <t>Adecuación y mantenimiento de dos (2) viveros municipales</t>
  </si>
  <si>
    <t>Número de adecuaciones y mantenimientos realizados</t>
  </si>
  <si>
    <t>Desarrollar dos (2) proyectos en seguridad alimentaria</t>
  </si>
  <si>
    <t>Número de proyectos realizados</t>
  </si>
  <si>
    <t>Realizar veinticuatro (24) reuniones del consejo municipal de desarrollo rural  (CDMR)</t>
  </si>
  <si>
    <t>Aumentar en un 5% las toneladas de producción agrícola</t>
  </si>
  <si>
    <t>Porcentaje de toneladas de producción agrícola aumentadas</t>
  </si>
  <si>
    <t>650 toneladas de producción agrícola</t>
  </si>
  <si>
    <t>Realizar tres (3) convocatorias para participar en proyectos agrícolas</t>
  </si>
  <si>
    <t>Número de convocatorias realizadas</t>
  </si>
  <si>
    <t>Crear setenta (70) parcelas de frutales de clima frio</t>
  </si>
  <si>
    <t>Número de parcelas creadas</t>
  </si>
  <si>
    <t>Apoyar doscientas (200) parcelas de cultivos tradicionales</t>
  </si>
  <si>
    <t xml:space="preserve">Número de parcelas apoyados </t>
  </si>
  <si>
    <t>Establecer doscientas cincuenta (250) parcelas de frijol</t>
  </si>
  <si>
    <t>Número de parcelas establecidas</t>
  </si>
  <si>
    <t>Establecer o renovar veinte (20) hectáreas de café</t>
  </si>
  <si>
    <t>Número de hectáreas establecidas o renovadas</t>
  </si>
  <si>
    <t>Apoyar seis (6) proyectos productivos alternativos</t>
  </si>
  <si>
    <t>Mantener al 100% la asistencia técnica a los sistemas de producción agrícolas</t>
  </si>
  <si>
    <t>Gestionar la adquisición de un (1) tractor</t>
  </si>
  <si>
    <t>Número de maquinas adquiridas</t>
  </si>
  <si>
    <t>Gestionar la adquisición de una (1) maquina empacadora</t>
  </si>
  <si>
    <t>Gestionar la adquisición de una (1) maquina desgranadora</t>
  </si>
  <si>
    <t xml:space="preserve">Realizar dieciséis (16) capacitaciones sobre técnicas de sembrado  y/o manejo del cultivo </t>
  </si>
  <si>
    <t>Ampliar en un 5% la cobertura de vacunación animal en el municipio, en el cuatrienio</t>
  </si>
  <si>
    <t>Número de vacunas animal aplicadas en el municipio</t>
  </si>
  <si>
    <t>3946 vacunas triple bovina y desparasitación, y 1159 vacunas porcinas PPC</t>
  </si>
  <si>
    <t>Mantener la asistencia técnica para atender los sistemas de producción pecuarios del municipio</t>
  </si>
  <si>
    <t>Vacunar el 100% de animales del municipio</t>
  </si>
  <si>
    <t>Porcentaje de animales vacunados</t>
  </si>
  <si>
    <t>Realizar tres (3) proyectos encaminados a una buena nutrición y producción pecuaria</t>
  </si>
  <si>
    <t>Realizar dos (2) proyectos de mejoramiento genético</t>
  </si>
  <si>
    <t>Realizar cuatro (4) ferias agropecuarias</t>
  </si>
  <si>
    <t>Número de ferias agropecuarias realizadas</t>
  </si>
  <si>
    <t>TURISMO</t>
  </si>
  <si>
    <t>GAMA NATURAL Y AGRO TURÍSTICA</t>
  </si>
  <si>
    <t>Aumentar en 6% la demanda Turística durante el Periodo</t>
  </si>
  <si>
    <t>Demanda turística incrementada</t>
  </si>
  <si>
    <t>450 turistas visitaron al Municipio Durante la Administración 2008 - 2011</t>
  </si>
  <si>
    <t>Gestionar dos (2) convenios para dar cumplimiento al plan turístico municipal</t>
  </si>
  <si>
    <t>A.13</t>
  </si>
  <si>
    <t>Realizar cuatro (4) mantenimientos a zonas naturales de uso turístico</t>
  </si>
  <si>
    <t>Realizar una (1) investigación de mercado en turismo</t>
  </si>
  <si>
    <t>Número de investigaciones de mercado realizadas</t>
  </si>
  <si>
    <t>Brindar apoyo a dos (2) nuevos proyectos turísticos</t>
  </si>
  <si>
    <t>Número de apoyos brindados</t>
  </si>
  <si>
    <t>GAMA GASTRONÓMICA Y ARTESANAL</t>
  </si>
  <si>
    <t>Realizar dos (2) festivales gastronómicos</t>
  </si>
  <si>
    <t>Realizar cuatro (4) capacitaciones en artesanías</t>
  </si>
  <si>
    <t>Realizar cuatro (4) actividades de exposición y comercialización de productos artesanales</t>
  </si>
  <si>
    <t>LA RUTA DEL AGUA</t>
  </si>
  <si>
    <t>Realizar 3 actividades que promuevan la ruta del agua a nivel regional</t>
  </si>
  <si>
    <t>AMBIENTE CONSTRUIDO</t>
  </si>
  <si>
    <t>INFRAESTRUCTURA VIAL</t>
  </si>
  <si>
    <t>VÍAS ADECUADAS Y PROSPERAS</t>
  </si>
  <si>
    <t>Propiciar 2 mecanismos para que la población mejore su acceso a las vías del municipio</t>
  </si>
  <si>
    <t>Número de mecanismos propiciados</t>
  </si>
  <si>
    <t>Realizar mantenimiento a ciento ochenta (180) kilómetros de vías del municipio</t>
  </si>
  <si>
    <t>Número de kilómetros de vías a los que se les realice mantenimiento</t>
  </si>
  <si>
    <t>A.9</t>
  </si>
  <si>
    <t>Gestionar pavimentación de tres (3) kilómetros de vias</t>
  </si>
  <si>
    <t>Gestionar el mejoramiento de 10 kilómetros de vías en el municipio</t>
  </si>
  <si>
    <t>Número de kilómetros gestionados</t>
  </si>
  <si>
    <t>Realizar la construcción de trescientos (300) metros lineales de placa huella</t>
  </si>
  <si>
    <t>Número de metros lineales construidos</t>
  </si>
  <si>
    <t xml:space="preserve">Realizar el mantenimiento y rehabilitación a  mil (1000) metros de vías urbanas </t>
  </si>
  <si>
    <t>Número de kilómetros  de vías pavimentadas a las que se les realice demarcación y señalización</t>
  </si>
  <si>
    <t>Realizar la apertura de tres (3) kilómetros en nuevas vías</t>
  </si>
  <si>
    <t>Número de metros a los que se les realizo mantenimiento o se rehabilitaron</t>
  </si>
  <si>
    <t>Gestionar la legalizaciòn de la red secundaria entre gama y gachala</t>
  </si>
  <si>
    <t>Número de Kilómetros en nuevas vías</t>
  </si>
  <si>
    <t>Realizar la demarcación y señalización de siete (7) kilómetros de las vías pavimentadas intermunicipales</t>
  </si>
  <si>
    <t>SEGURIDAD VIAL</t>
  </si>
  <si>
    <t>Mantener en 0% la tasa de accidentalidad en el municipio</t>
  </si>
  <si>
    <t>Porcentaje de accidentalidad mantenido</t>
  </si>
  <si>
    <t>Realizar cuatro (4) actividades encaminadas a brindar seguridad vial</t>
  </si>
  <si>
    <t>MAQUINARIA ALENTADA</t>
  </si>
  <si>
    <t>Adquirir una herramienta que permitan el mantenimiento de las vías del municipio</t>
  </si>
  <si>
    <t>Número de herramientas adquiridas</t>
  </si>
  <si>
    <t>Adquirir una (1) maquina pesada</t>
  </si>
  <si>
    <t>Número de maquinas pesadas adquiridas</t>
  </si>
  <si>
    <t>Realizar ocho (8) mantenimientos a la maquinaria pesada</t>
  </si>
  <si>
    <t>FORTALECIMIENTO INSTITUCIONAL</t>
  </si>
  <si>
    <t>FORTALECIENDO LO INSTITUCIONAL</t>
  </si>
  <si>
    <t>Actualización del avaluó catastral y estratificación del municipio</t>
  </si>
  <si>
    <t>% de actualización del avaluó catastral y estratificación del municipio</t>
  </si>
  <si>
    <t>Realizar un (1) proyecto de cofinanciación para llevar a cabo la actualización catastral</t>
  </si>
  <si>
    <t>Realizar la estratificación</t>
  </si>
  <si>
    <t>Número de estratificaciones realizadas</t>
  </si>
  <si>
    <t>Implementar el 40% del Archivo General del municipio</t>
  </si>
  <si>
    <t>Acciones realizadas para la implementación del archivo general del municipio</t>
  </si>
  <si>
    <t>Implementar y mantener la Ley de archivo</t>
  </si>
  <si>
    <t>Porcentaje de Implementación de la ley de archivo</t>
  </si>
  <si>
    <t>Modernización del 100% de la estructura administrativa</t>
  </si>
  <si>
    <t>% de estructura administrativa modernizada</t>
  </si>
  <si>
    <t>Implementación de una (1) estructura administrativa acorde a la normatividad vigente.</t>
  </si>
  <si>
    <t>Realización de la restructuración</t>
  </si>
  <si>
    <t>Implementación del 100% del modelo estándar de control interno.
control interno.</t>
  </si>
  <si>
    <t>Modelo de control interno implementado.</t>
  </si>
  <si>
    <t>Realizar al 100% la implementación del MECI</t>
  </si>
  <si>
    <t>Porcentaje de Implementación</t>
  </si>
  <si>
    <t>GESTIÓN TRANSPARENTE ORIENTADA A RESULTADOS</t>
  </si>
  <si>
    <t>Implementar el 100% el plan de capacitación del Municipio durante el periodo de gobierno</t>
  </si>
  <si>
    <t>Plan de capacitación implementado.</t>
  </si>
  <si>
    <t xml:space="preserve">realizar 20 asistencias técnicas orientadas al desarrollo eficiente de las competencias del municipio por la ley </t>
  </si>
  <si>
    <t xml:space="preserve">Numero de asistencias realizadas </t>
  </si>
  <si>
    <t>Realizar cuatro (4) capacitaciones a los funcionarios de la administración</t>
  </si>
  <si>
    <t>Cancelar la cartera morosa del municipio</t>
  </si>
  <si>
    <t>% cancelado de la cartera morosa del municipio</t>
  </si>
  <si>
    <t>Gestionar la depuración de la cartera morosa, pago de bonos pensiónales y pago de deuda de pavimentación de un tramo de la vía Gama - Gacheta</t>
  </si>
  <si>
    <t>Porcentaje de saneamiento en las finanzas del municipio en cuanto a;  la depuración de la cartera morosa, pago de bonos pensiónales y pago de la deuda de pavimentación de un tramo de la vía Gama - Gacheta</t>
  </si>
  <si>
    <t>Implementación del 20% del Sistema de Gestión de Calidad</t>
  </si>
  <si>
    <t>Sistema de Gestión de calidad Implementado</t>
  </si>
  <si>
    <t>Implementar el 20% la primera fase del sistema de calidad</t>
  </si>
  <si>
    <t>EQUIPAMIENTO MUNICIPAL</t>
  </si>
  <si>
    <t>ENTORNO AMABLE</t>
  </si>
  <si>
    <t>Construir, gestionar, adquirir,  adecuar y mantenimiento de la infraestructura de física de las dependencias administrativas del municipio y bienes de uso público de propiedad del municipio</t>
  </si>
  <si>
    <t>Número de construcciones, gestiones, adecuaciones y mantenimientos realizados a la infraestructura física de las dependencias administrativas del municipio y bienes de uso público de propiedad del municipio</t>
  </si>
  <si>
    <t>Realizar diez (10) mantenimientos o adecuaciones a la infraestructura del municipio</t>
  </si>
  <si>
    <t>Número de mantenimientos o adecuaciones realizadas</t>
  </si>
  <si>
    <t>A.15</t>
  </si>
  <si>
    <t>PARQUE AUTOMOTOR OPTIMO</t>
  </si>
  <si>
    <t>Realizar cuatro(4) mantenimientos al parque automotor</t>
  </si>
  <si>
    <t xml:space="preserve">Realizar un (1) proyecto para cofinanciar la compra de un automotor </t>
  </si>
  <si>
    <t>PARQUES A LOS NIÑOS</t>
  </si>
  <si>
    <t>Realizar la construcción de dos (2) parques infantiles</t>
  </si>
  <si>
    <t>Número de parques infantiles construidos</t>
  </si>
  <si>
    <t>INSTALACIONES OPTIMAS- ADMINISTRACIÓN PUBLICA EFICAZ</t>
  </si>
  <si>
    <t>Realizar dos (2) compras de mobiliario para edificaciones e instalaciones de la alcaldía</t>
  </si>
  <si>
    <t>Número de compras realizadas</t>
  </si>
  <si>
    <t>Gestionar la construcción de dos (2) salones comunales para el municipio</t>
  </si>
  <si>
    <t xml:space="preserve">Realizar cuatro (4) Mantenimientos o adecuaciones a salones comunales </t>
  </si>
  <si>
    <t>Realizar dos (2) mantenimientos y/o adecuaciones a edificaciones e instalaciones de la alcaldía</t>
  </si>
  <si>
    <t>MUERTE DIGNA</t>
  </si>
  <si>
    <t>Gestionar la construcción o adecuación de la morgue</t>
  </si>
  <si>
    <t>TIC'S</t>
  </si>
  <si>
    <t>TODOS AMIGOS DE LA TECNOLOGÍA</t>
  </si>
  <si>
    <t>Implementar la Estrategia de Gobierno en línea en la entidad territorial</t>
  </si>
  <si>
    <t>Nivel de avance alto en el Índice de Gobierno en línea</t>
  </si>
  <si>
    <t>Realizar cuatro (4) capacitaciones sobre la importancia de las TICS</t>
  </si>
  <si>
    <t>Realizar cuatro (4) campañas informativa de la importancia de gobierno en línea</t>
  </si>
  <si>
    <t>Cumplir al 100% la implementación de la 4 primeras fases de gobierno en línea</t>
  </si>
  <si>
    <t>TECNOLOGÍA DE VANGUARDIA</t>
  </si>
  <si>
    <t>Dotar los implementos básicos para permitir el acceso a TIC</t>
  </si>
  <si>
    <t>Número de dotaciones realizadas</t>
  </si>
  <si>
    <t>Realizar dos (2) mantenimientos y optimizaciones  a la red de datos y equipos tecnológicos</t>
  </si>
  <si>
    <t>Número de mantenimientos y optimizaciones  realizados</t>
  </si>
  <si>
    <t>Cambio de ocho (8) equipos tecnológicos</t>
  </si>
  <si>
    <t>Número de equipos renovados</t>
  </si>
  <si>
    <t>Adquirir dos (2) software para el manejo de información</t>
  </si>
  <si>
    <t>Número de software adquiridos</t>
  </si>
  <si>
    <t>Gestionar un (1) proyecto  para fortalecer las Tics</t>
  </si>
  <si>
    <t>Número deproyectos  realizados</t>
  </si>
  <si>
    <t>Realizar una (1) gestión para que la alcaldía cuente con servicio de conectividad constante (Internet)</t>
  </si>
  <si>
    <t>Número de gestiones  realizados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</si>
</sst>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0.0%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6"/>
      <name val="Cambria"/>
      <family val="1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164" fontId="1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1">
    <xf numFmtId="0" fontId="0" fillId="0" borderId="0" xfId="0" applyFont="1" applyAlignment="1">
      <alignment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0" fontId="3" fillId="14" borderId="11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vertical="center" wrapText="1"/>
    </xf>
    <xf numFmtId="0" fontId="3" fillId="16" borderId="11" xfId="0" applyFont="1" applyFill="1" applyBorder="1" applyAlignment="1">
      <alignment vertical="center" wrapText="1"/>
    </xf>
    <xf numFmtId="0" fontId="3" fillId="13" borderId="11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vertical="center" wrapText="1"/>
    </xf>
    <xf numFmtId="0" fontId="3" fillId="38" borderId="11" xfId="0" applyFont="1" applyFill="1" applyBorder="1" applyAlignment="1">
      <alignment vertical="center" wrapText="1"/>
    </xf>
    <xf numFmtId="4" fontId="4" fillId="39" borderId="11" xfId="0" applyNumberFormat="1" applyFont="1" applyFill="1" applyBorder="1" applyAlignment="1">
      <alignment horizontal="center" vertical="center" wrapText="1"/>
    </xf>
    <xf numFmtId="4" fontId="4" fillId="40" borderId="11" xfId="0" applyNumberFormat="1" applyFont="1" applyFill="1" applyBorder="1" applyAlignment="1">
      <alignment horizontal="center" vertical="center" wrapText="1"/>
    </xf>
    <xf numFmtId="4" fontId="4" fillId="41" borderId="11" xfId="0" applyNumberFormat="1" applyFont="1" applyFill="1" applyBorder="1" applyAlignment="1">
      <alignment horizontal="center" vertical="center" wrapText="1"/>
    </xf>
    <xf numFmtId="4" fontId="4" fillId="4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/>
    </xf>
    <xf numFmtId="0" fontId="5" fillId="43" borderId="12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9" fontId="5" fillId="43" borderId="12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5" fillId="43" borderId="13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horizontal="center" vertical="center" wrapText="1"/>
    </xf>
    <xf numFmtId="9" fontId="5" fillId="43" borderId="13" xfId="0" applyNumberFormat="1" applyFont="1" applyFill="1" applyBorder="1" applyAlignment="1">
      <alignment horizontal="center" vertical="center" wrapText="1"/>
    </xf>
    <xf numFmtId="0" fontId="5" fillId="43" borderId="13" xfId="0" applyNumberFormat="1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>
      <alignment horizontal="center" vertical="center" wrapText="1"/>
    </xf>
    <xf numFmtId="0" fontId="5" fillId="44" borderId="12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9" fontId="5" fillId="44" borderId="12" xfId="0" applyNumberFormat="1" applyFont="1" applyFill="1" applyBorder="1" applyAlignment="1">
      <alignment horizontal="center" vertical="center" wrapText="1"/>
    </xf>
    <xf numFmtId="43" fontId="47" fillId="0" borderId="13" xfId="47" applyFont="1" applyBorder="1" applyAlignment="1">
      <alignment vertical="center"/>
    </xf>
    <xf numFmtId="0" fontId="5" fillId="44" borderId="13" xfId="0" applyFont="1" applyFill="1" applyBorder="1" applyAlignment="1">
      <alignment horizontal="center" vertical="center" wrapText="1"/>
    </xf>
    <xf numFmtId="0" fontId="3" fillId="44" borderId="13" xfId="0" applyFont="1" applyFill="1" applyBorder="1" applyAlignment="1">
      <alignment horizontal="center" vertical="center" wrapText="1"/>
    </xf>
    <xf numFmtId="9" fontId="5" fillId="44" borderId="13" xfId="0" applyNumberFormat="1" applyFont="1" applyFill="1" applyBorder="1" applyAlignment="1">
      <alignment horizontal="center" vertical="center" wrapText="1"/>
    </xf>
    <xf numFmtId="165" fontId="5" fillId="44" borderId="13" xfId="0" applyNumberFormat="1" applyFont="1" applyFill="1" applyBorder="1" applyAlignment="1">
      <alignment horizontal="center" vertical="center" wrapText="1"/>
    </xf>
    <xf numFmtId="10" fontId="5" fillId="44" borderId="13" xfId="0" applyNumberFormat="1" applyFont="1" applyFill="1" applyBorder="1" applyAlignment="1">
      <alignment horizontal="center" vertical="center" wrapText="1"/>
    </xf>
    <xf numFmtId="0" fontId="5" fillId="44" borderId="13" xfId="0" applyNumberFormat="1" applyFont="1" applyFill="1" applyBorder="1" applyAlignment="1">
      <alignment horizontal="center" vertical="center" wrapText="1"/>
    </xf>
    <xf numFmtId="0" fontId="5" fillId="44" borderId="14" xfId="0" applyFont="1" applyFill="1" applyBorder="1" applyAlignment="1">
      <alignment horizontal="center" vertical="center" wrapText="1"/>
    </xf>
    <xf numFmtId="0" fontId="3" fillId="44" borderId="14" xfId="0" applyFont="1" applyFill="1" applyBorder="1" applyAlignment="1">
      <alignment horizontal="center" vertical="center" wrapText="1"/>
    </xf>
    <xf numFmtId="9" fontId="5" fillId="44" borderId="14" xfId="0" applyNumberFormat="1" applyFont="1" applyFill="1" applyBorder="1" applyAlignment="1">
      <alignment horizontal="center" vertical="center" wrapText="1"/>
    </xf>
    <xf numFmtId="0" fontId="3" fillId="45" borderId="12" xfId="0" applyFont="1" applyFill="1" applyBorder="1" applyAlignment="1">
      <alignment horizontal="center" vertical="center" wrapText="1"/>
    </xf>
    <xf numFmtId="0" fontId="5" fillId="45" borderId="12" xfId="0" applyFont="1" applyFill="1" applyBorder="1" applyAlignment="1">
      <alignment horizontal="center" vertical="center" wrapText="1"/>
    </xf>
    <xf numFmtId="0" fontId="3" fillId="45" borderId="13" xfId="0" applyFont="1" applyFill="1" applyBorder="1" applyAlignment="1">
      <alignment horizontal="center" vertical="center" wrapText="1"/>
    </xf>
    <xf numFmtId="0" fontId="5" fillId="45" borderId="13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horizontal="center" vertical="center" wrapText="1"/>
    </xf>
    <xf numFmtId="0" fontId="5" fillId="45" borderId="15" xfId="0" applyFont="1" applyFill="1" applyBorder="1" applyAlignment="1">
      <alignment horizontal="center" vertical="center" wrapText="1"/>
    </xf>
    <xf numFmtId="0" fontId="5" fillId="46" borderId="12" xfId="0" applyFont="1" applyFill="1" applyBorder="1" applyAlignment="1">
      <alignment horizontal="center" vertical="center" wrapText="1"/>
    </xf>
    <xf numFmtId="0" fontId="3" fillId="46" borderId="12" xfId="0" applyFont="1" applyFill="1" applyBorder="1" applyAlignment="1">
      <alignment horizontal="center" vertical="center" wrapText="1"/>
    </xf>
    <xf numFmtId="0" fontId="5" fillId="46" borderId="13" xfId="0" applyFont="1" applyFill="1" applyBorder="1" applyAlignment="1">
      <alignment horizontal="center" vertical="center" wrapText="1"/>
    </xf>
    <xf numFmtId="0" fontId="3" fillId="46" borderId="13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3" fillId="46" borderId="14" xfId="0" applyFont="1" applyFill="1" applyBorder="1" applyAlignment="1">
      <alignment horizontal="center" vertical="center" wrapText="1"/>
    </xf>
    <xf numFmtId="0" fontId="5" fillId="47" borderId="12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  <xf numFmtId="0" fontId="5" fillId="47" borderId="13" xfId="0" applyFont="1" applyFill="1" applyBorder="1" applyAlignment="1">
      <alignment horizontal="center" vertical="center" wrapText="1"/>
    </xf>
    <xf numFmtId="0" fontId="3" fillId="47" borderId="13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horizontal="center" vertical="center" wrapText="1"/>
    </xf>
    <xf numFmtId="0" fontId="3" fillId="47" borderId="14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 quotePrefix="1">
      <alignment horizontal="center" vertical="center" wrapText="1"/>
    </xf>
    <xf numFmtId="0" fontId="5" fillId="48" borderId="12" xfId="0" applyFont="1" applyFill="1" applyBorder="1" applyAlignment="1">
      <alignment horizontal="center" vertical="center" wrapText="1"/>
    </xf>
    <xf numFmtId="0" fontId="3" fillId="48" borderId="12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3" xfId="56" applyFont="1" applyFill="1" applyBorder="1" applyAlignment="1" applyProtection="1">
      <alignment horizontal="center" vertical="center" wrapText="1"/>
      <protection/>
    </xf>
    <xf numFmtId="0" fontId="5" fillId="48" borderId="14" xfId="0" applyFont="1" applyFill="1" applyBorder="1" applyAlignment="1">
      <alignment horizontal="center" vertical="center" wrapText="1"/>
    </xf>
    <xf numFmtId="0" fontId="3" fillId="48" borderId="14" xfId="0" applyFont="1" applyFill="1" applyBorder="1" applyAlignment="1">
      <alignment horizontal="center" vertical="center" wrapText="1"/>
    </xf>
    <xf numFmtId="1" fontId="5" fillId="43" borderId="12" xfId="58" applyNumberFormat="1" applyFont="1" applyFill="1" applyBorder="1" applyAlignment="1">
      <alignment horizontal="center" vertical="center"/>
    </xf>
    <xf numFmtId="10" fontId="5" fillId="43" borderId="13" xfId="0" applyNumberFormat="1" applyFont="1" applyFill="1" applyBorder="1" applyAlignment="1">
      <alignment horizontal="center" vertical="center" wrapText="1"/>
    </xf>
    <xf numFmtId="9" fontId="5" fillId="43" borderId="13" xfId="58" applyNumberFormat="1" applyFont="1" applyFill="1" applyBorder="1" applyAlignment="1">
      <alignment horizontal="center" vertical="center"/>
    </xf>
    <xf numFmtId="1" fontId="3" fillId="43" borderId="13" xfId="0" applyNumberFormat="1" applyFont="1" applyFill="1" applyBorder="1" applyAlignment="1">
      <alignment horizontal="center" vertical="center" wrapText="1"/>
    </xf>
    <xf numFmtId="1" fontId="5" fillId="43" borderId="13" xfId="58" applyNumberFormat="1" applyFont="1" applyFill="1" applyBorder="1" applyAlignment="1">
      <alignment horizontal="center" vertical="center"/>
    </xf>
    <xf numFmtId="1" fontId="5" fillId="43" borderId="13" xfId="0" applyNumberFormat="1" applyFont="1" applyFill="1" applyBorder="1" applyAlignment="1">
      <alignment horizontal="center" vertical="center"/>
    </xf>
    <xf numFmtId="9" fontId="5" fillId="43" borderId="13" xfId="58" applyFont="1" applyFill="1" applyBorder="1" applyAlignment="1">
      <alignment horizontal="center" vertical="center"/>
    </xf>
    <xf numFmtId="9" fontId="5" fillId="43" borderId="13" xfId="58" applyFont="1" applyFill="1" applyBorder="1" applyAlignment="1">
      <alignment horizontal="center" vertical="center" wrapText="1"/>
    </xf>
    <xf numFmtId="1" fontId="5" fillId="43" borderId="13" xfId="0" applyNumberFormat="1" applyFont="1" applyFill="1" applyBorder="1" applyAlignment="1">
      <alignment horizontal="center" vertical="center" wrapText="1"/>
    </xf>
    <xf numFmtId="9" fontId="5" fillId="43" borderId="13" xfId="58" applyNumberFormat="1" applyFont="1" applyFill="1" applyBorder="1" applyAlignment="1">
      <alignment horizontal="center" vertical="center" wrapText="1"/>
    </xf>
    <xf numFmtId="1" fontId="3" fillId="43" borderId="14" xfId="0" applyNumberFormat="1" applyFont="1" applyFill="1" applyBorder="1" applyAlignment="1">
      <alignment horizontal="center" vertical="center" wrapText="1"/>
    </xf>
    <xf numFmtId="1" fontId="3" fillId="44" borderId="12" xfId="0" applyNumberFormat="1" applyFont="1" applyFill="1" applyBorder="1" applyAlignment="1">
      <alignment horizontal="center" vertical="center" wrapText="1"/>
    </xf>
    <xf numFmtId="0" fontId="5" fillId="44" borderId="12" xfId="58" applyNumberFormat="1" applyFont="1" applyFill="1" applyBorder="1" applyAlignment="1">
      <alignment horizontal="center" vertical="center" wrapText="1"/>
    </xf>
    <xf numFmtId="1" fontId="5" fillId="44" borderId="12" xfId="0" applyNumberFormat="1" applyFont="1" applyFill="1" applyBorder="1" applyAlignment="1">
      <alignment horizontal="center" vertical="center"/>
    </xf>
    <xf numFmtId="1" fontId="3" fillId="44" borderId="13" xfId="0" applyNumberFormat="1" applyFont="1" applyFill="1" applyBorder="1" applyAlignment="1">
      <alignment horizontal="center" vertical="center" wrapText="1"/>
    </xf>
    <xf numFmtId="1" fontId="5" fillId="44" borderId="13" xfId="0" applyNumberFormat="1" applyFont="1" applyFill="1" applyBorder="1" applyAlignment="1">
      <alignment horizontal="center" vertical="center"/>
    </xf>
    <xf numFmtId="1" fontId="3" fillId="44" borderId="14" xfId="0" applyNumberFormat="1" applyFont="1" applyFill="1" applyBorder="1" applyAlignment="1">
      <alignment horizontal="center" vertical="center" wrapText="1"/>
    </xf>
    <xf numFmtId="9" fontId="5" fillId="44" borderId="14" xfId="58" applyFont="1" applyFill="1" applyBorder="1" applyAlignment="1">
      <alignment horizontal="center" vertical="center"/>
    </xf>
    <xf numFmtId="1" fontId="3" fillId="45" borderId="12" xfId="0" applyNumberFormat="1" applyFont="1" applyFill="1" applyBorder="1" applyAlignment="1">
      <alignment horizontal="center" vertical="center" wrapText="1"/>
    </xf>
    <xf numFmtId="1" fontId="5" fillId="45" borderId="12" xfId="0" applyNumberFormat="1" applyFont="1" applyFill="1" applyBorder="1" applyAlignment="1">
      <alignment horizontal="center" vertical="center" wrapText="1"/>
    </xf>
    <xf numFmtId="9" fontId="5" fillId="45" borderId="12" xfId="58" applyFont="1" applyFill="1" applyBorder="1" applyAlignment="1">
      <alignment horizontal="center" vertical="center" wrapText="1"/>
    </xf>
    <xf numFmtId="1" fontId="5" fillId="45" borderId="16" xfId="58" applyNumberFormat="1" applyFont="1" applyFill="1" applyBorder="1" applyAlignment="1">
      <alignment horizontal="center" vertical="center"/>
    </xf>
    <xf numFmtId="1" fontId="3" fillId="45" borderId="13" xfId="0" applyNumberFormat="1" applyFont="1" applyFill="1" applyBorder="1" applyAlignment="1">
      <alignment horizontal="center" vertical="center" wrapText="1"/>
    </xf>
    <xf numFmtId="1" fontId="5" fillId="45" borderId="13" xfId="0" applyNumberFormat="1" applyFont="1" applyFill="1" applyBorder="1" applyAlignment="1">
      <alignment horizontal="center" vertical="center" wrapText="1"/>
    </xf>
    <xf numFmtId="9" fontId="5" fillId="45" borderId="13" xfId="58" applyFont="1" applyFill="1" applyBorder="1" applyAlignment="1">
      <alignment horizontal="center" vertical="center" wrapText="1"/>
    </xf>
    <xf numFmtId="9" fontId="5" fillId="45" borderId="13" xfId="0" applyNumberFormat="1" applyFont="1" applyFill="1" applyBorder="1" applyAlignment="1">
      <alignment horizontal="center" vertical="center" wrapText="1"/>
    </xf>
    <xf numFmtId="9" fontId="5" fillId="45" borderId="13" xfId="58" applyFont="1" applyFill="1" applyBorder="1" applyAlignment="1">
      <alignment horizontal="center" vertical="center"/>
    </xf>
    <xf numFmtId="1" fontId="5" fillId="45" borderId="13" xfId="58" applyNumberFormat="1" applyFont="1" applyFill="1" applyBorder="1" applyAlignment="1">
      <alignment horizontal="center" vertical="center"/>
    </xf>
    <xf numFmtId="2" fontId="5" fillId="45" borderId="13" xfId="58" applyNumberFormat="1" applyFont="1" applyFill="1" applyBorder="1" applyAlignment="1">
      <alignment horizontal="center" vertical="center"/>
    </xf>
    <xf numFmtId="165" fontId="5" fillId="45" borderId="13" xfId="0" applyNumberFormat="1" applyFont="1" applyFill="1" applyBorder="1" applyAlignment="1">
      <alignment horizontal="center" vertical="center" wrapText="1"/>
    </xf>
    <xf numFmtId="1" fontId="3" fillId="45" borderId="14" xfId="0" applyNumberFormat="1" applyFont="1" applyFill="1" applyBorder="1" applyAlignment="1">
      <alignment horizontal="center" vertical="center" wrapText="1"/>
    </xf>
    <xf numFmtId="1" fontId="5" fillId="45" borderId="15" xfId="58" applyNumberFormat="1" applyFont="1" applyFill="1" applyBorder="1" applyAlignment="1">
      <alignment horizontal="center" vertical="center"/>
    </xf>
    <xf numFmtId="9" fontId="5" fillId="46" borderId="12" xfId="58" applyFont="1" applyFill="1" applyBorder="1" applyAlignment="1">
      <alignment horizontal="center" vertical="center" wrapText="1"/>
    </xf>
    <xf numFmtId="1" fontId="3" fillId="46" borderId="12" xfId="0" applyNumberFormat="1" applyFont="1" applyFill="1" applyBorder="1" applyAlignment="1">
      <alignment horizontal="center" vertical="center" wrapText="1"/>
    </xf>
    <xf numFmtId="0" fontId="5" fillId="46" borderId="13" xfId="56" applyFont="1" applyFill="1" applyBorder="1" applyAlignment="1" applyProtection="1">
      <alignment horizontal="center" vertical="center" wrapText="1"/>
      <protection/>
    </xf>
    <xf numFmtId="1" fontId="3" fillId="46" borderId="13" xfId="0" applyNumberFormat="1" applyFont="1" applyFill="1" applyBorder="1" applyAlignment="1">
      <alignment horizontal="center" vertical="center" wrapText="1"/>
    </xf>
    <xf numFmtId="1" fontId="3" fillId="46" borderId="14" xfId="0" applyNumberFormat="1" applyFont="1" applyFill="1" applyBorder="1" applyAlignment="1">
      <alignment horizontal="center" vertical="center" wrapText="1"/>
    </xf>
    <xf numFmtId="1" fontId="3" fillId="47" borderId="12" xfId="0" applyNumberFormat="1" applyFont="1" applyFill="1" applyBorder="1" applyAlignment="1">
      <alignment horizontal="center" vertical="center" wrapText="1"/>
    </xf>
    <xf numFmtId="1" fontId="3" fillId="47" borderId="13" xfId="0" applyNumberFormat="1" applyFont="1" applyFill="1" applyBorder="1" applyAlignment="1">
      <alignment horizontal="center" vertical="center" wrapText="1"/>
    </xf>
    <xf numFmtId="1" fontId="3" fillId="47" borderId="14" xfId="0" applyNumberFormat="1" applyFont="1" applyFill="1" applyBorder="1" applyAlignment="1">
      <alignment horizontal="center" vertical="center" wrapText="1"/>
    </xf>
    <xf numFmtId="1" fontId="5" fillId="44" borderId="13" xfId="0" applyNumberFormat="1" applyFont="1" applyFill="1" applyBorder="1" applyAlignment="1">
      <alignment horizontal="center" vertical="center" wrapText="1"/>
    </xf>
    <xf numFmtId="1" fontId="3" fillId="48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/>
    </xf>
    <xf numFmtId="1" fontId="3" fillId="48" borderId="13" xfId="0" applyNumberFormat="1" applyFont="1" applyFill="1" applyBorder="1" applyAlignment="1">
      <alignment horizontal="center" vertical="center" wrapText="1"/>
    </xf>
    <xf numFmtId="1" fontId="3" fillId="48" borderId="14" xfId="0" applyNumberFormat="1" applyFont="1" applyFill="1" applyBorder="1" applyAlignment="1">
      <alignment horizontal="center" vertical="center" wrapText="1"/>
    </xf>
    <xf numFmtId="1" fontId="3" fillId="43" borderId="12" xfId="0" applyNumberFormat="1" applyFont="1" applyFill="1" applyBorder="1" applyAlignment="1">
      <alignment horizontal="center" vertical="center" wrapText="1"/>
    </xf>
    <xf numFmtId="166" fontId="5" fillId="43" borderId="13" xfId="58" applyNumberFormat="1" applyFont="1" applyFill="1" applyBorder="1" applyAlignment="1">
      <alignment horizontal="center" vertical="center"/>
    </xf>
    <xf numFmtId="1" fontId="5" fillId="43" borderId="14" xfId="58" applyNumberFormat="1" applyFont="1" applyFill="1" applyBorder="1" applyAlignment="1">
      <alignment horizontal="center" vertical="center"/>
    </xf>
    <xf numFmtId="10" fontId="5" fillId="46" borderId="13" xfId="0" applyNumberFormat="1" applyFont="1" applyFill="1" applyBorder="1" applyAlignment="1">
      <alignment horizontal="center" vertical="center" wrapText="1"/>
    </xf>
    <xf numFmtId="9" fontId="5" fillId="46" borderId="13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3" fillId="46" borderId="13" xfId="0" applyFont="1" applyFill="1" applyBorder="1" applyAlignment="1">
      <alignment horizontal="center" vertical="center" wrapText="1"/>
    </xf>
    <xf numFmtId="0" fontId="3" fillId="46" borderId="14" xfId="0" applyFont="1" applyFill="1" applyBorder="1" applyAlignment="1">
      <alignment horizontal="center" vertical="center" wrapText="1"/>
    </xf>
    <xf numFmtId="0" fontId="5" fillId="46" borderId="13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9" fontId="5" fillId="46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/>
    </xf>
    <xf numFmtId="0" fontId="5" fillId="46" borderId="12" xfId="0" applyFont="1" applyFill="1" applyBorder="1" applyAlignment="1">
      <alignment horizontal="center" vertical="center" wrapText="1"/>
    </xf>
    <xf numFmtId="9" fontId="5" fillId="46" borderId="12" xfId="0" applyNumberFormat="1" applyFont="1" applyFill="1" applyBorder="1" applyAlignment="1">
      <alignment horizontal="center" vertical="center" wrapText="1"/>
    </xf>
    <xf numFmtId="0" fontId="5" fillId="46" borderId="11" xfId="0" applyFont="1" applyFill="1" applyBorder="1" applyAlignment="1">
      <alignment horizontal="center" vertical="center" wrapText="1"/>
    </xf>
    <xf numFmtId="0" fontId="5" fillId="46" borderId="17" xfId="0" applyFont="1" applyFill="1" applyBorder="1" applyAlignment="1">
      <alignment horizontal="center" vertical="center" wrapText="1"/>
    </xf>
    <xf numFmtId="0" fontId="5" fillId="46" borderId="18" xfId="0" applyFont="1" applyFill="1" applyBorder="1" applyAlignment="1">
      <alignment horizontal="center" vertical="center" wrapText="1"/>
    </xf>
    <xf numFmtId="0" fontId="3" fillId="45" borderId="13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 wrapText="1"/>
    </xf>
    <xf numFmtId="0" fontId="3" fillId="46" borderId="21" xfId="0" applyFont="1" applyFill="1" applyBorder="1" applyAlignment="1">
      <alignment horizontal="center" vertical="center" wrapText="1"/>
    </xf>
    <xf numFmtId="9" fontId="3" fillId="46" borderId="12" xfId="0" applyNumberFormat="1" applyFont="1" applyFill="1" applyBorder="1" applyAlignment="1">
      <alignment horizontal="center" vertical="center" wrapText="1"/>
    </xf>
    <xf numFmtId="9" fontId="3" fillId="46" borderId="13" xfId="0" applyNumberFormat="1" applyFont="1" applyFill="1" applyBorder="1" applyAlignment="1">
      <alignment horizontal="center" vertical="center" wrapText="1"/>
    </xf>
    <xf numFmtId="9" fontId="3" fillId="46" borderId="14" xfId="0" applyNumberFormat="1" applyFont="1" applyFill="1" applyBorder="1" applyAlignment="1">
      <alignment horizontal="center" vertical="center" wrapText="1"/>
    </xf>
    <xf numFmtId="0" fontId="3" fillId="46" borderId="12" xfId="0" applyFont="1" applyFill="1" applyBorder="1" applyAlignment="1">
      <alignment horizontal="center" vertical="center" wrapText="1"/>
    </xf>
    <xf numFmtId="43" fontId="47" fillId="0" borderId="13" xfId="47" applyFont="1" applyBorder="1" applyAlignment="1">
      <alignment horizontal="center" vertical="center"/>
    </xf>
    <xf numFmtId="43" fontId="47" fillId="0" borderId="13" xfId="47" applyFont="1" applyFill="1" applyBorder="1" applyAlignment="1">
      <alignment horizontal="center" vertical="center"/>
    </xf>
    <xf numFmtId="0" fontId="5" fillId="45" borderId="12" xfId="0" applyFont="1" applyFill="1" applyBorder="1" applyAlignment="1">
      <alignment horizontal="center" vertical="center" wrapText="1"/>
    </xf>
    <xf numFmtId="0" fontId="5" fillId="45" borderId="13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horizontal="center" vertical="center" wrapText="1"/>
    </xf>
    <xf numFmtId="0" fontId="5" fillId="45" borderId="11" xfId="0" applyFont="1" applyFill="1" applyBorder="1" applyAlignment="1">
      <alignment horizontal="center" vertical="center" wrapText="1"/>
    </xf>
    <xf numFmtId="0" fontId="5" fillId="45" borderId="17" xfId="0" applyFont="1" applyFill="1" applyBorder="1" applyAlignment="1">
      <alignment horizontal="center" vertical="center" wrapText="1"/>
    </xf>
    <xf numFmtId="0" fontId="5" fillId="45" borderId="18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 vertical="center" wrapText="1"/>
    </xf>
    <xf numFmtId="9" fontId="3" fillId="45" borderId="12" xfId="0" applyNumberFormat="1" applyFont="1" applyFill="1" applyBorder="1" applyAlignment="1">
      <alignment horizontal="center" vertical="center" wrapText="1"/>
    </xf>
    <xf numFmtId="9" fontId="3" fillId="45" borderId="13" xfId="0" applyNumberFormat="1" applyFont="1" applyFill="1" applyBorder="1" applyAlignment="1">
      <alignment horizontal="center" vertical="center" wrapText="1"/>
    </xf>
    <xf numFmtId="9" fontId="3" fillId="45" borderId="14" xfId="0" applyNumberFormat="1" applyFont="1" applyFill="1" applyBorder="1" applyAlignment="1">
      <alignment horizontal="center" vertical="center" wrapText="1"/>
    </xf>
    <xf numFmtId="0" fontId="3" fillId="45" borderId="12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5" fillId="45" borderId="13" xfId="0" applyFont="1" applyFill="1" applyBorder="1" applyAlignment="1">
      <alignment horizontal="center" vertical="center"/>
    </xf>
    <xf numFmtId="0" fontId="5" fillId="45" borderId="14" xfId="0" applyFont="1" applyFill="1" applyBorder="1" applyAlignment="1">
      <alignment horizontal="center" vertical="center"/>
    </xf>
    <xf numFmtId="0" fontId="3" fillId="44" borderId="13" xfId="0" applyFont="1" applyFill="1" applyBorder="1" applyAlignment="1">
      <alignment horizontal="center" vertical="center" wrapText="1"/>
    </xf>
    <xf numFmtId="0" fontId="3" fillId="44" borderId="14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center" vertical="center" wrapText="1"/>
    </xf>
    <xf numFmtId="9" fontId="5" fillId="44" borderId="13" xfId="0" applyNumberFormat="1" applyFont="1" applyFill="1" applyBorder="1" applyAlignment="1">
      <alignment horizontal="center" vertical="center" wrapText="1"/>
    </xf>
    <xf numFmtId="43" fontId="47" fillId="0" borderId="13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" fillId="44" borderId="12" xfId="0" applyFont="1" applyFill="1" applyBorder="1" applyAlignment="1">
      <alignment horizontal="center" vertical="center" wrapText="1"/>
    </xf>
    <xf numFmtId="9" fontId="5" fillId="44" borderId="12" xfId="0" applyNumberFormat="1" applyFont="1" applyFill="1" applyBorder="1" applyAlignment="1">
      <alignment horizontal="center" vertical="center" wrapText="1"/>
    </xf>
    <xf numFmtId="0" fontId="5" fillId="44" borderId="11" xfId="0" applyFont="1" applyFill="1" applyBorder="1" applyAlignment="1">
      <alignment horizontal="center" vertical="center" wrapText="1"/>
    </xf>
    <xf numFmtId="0" fontId="5" fillId="44" borderId="17" xfId="0" applyFont="1" applyFill="1" applyBorder="1" applyAlignment="1">
      <alignment horizontal="center" vertical="center" wrapText="1"/>
    </xf>
    <xf numFmtId="0" fontId="5" fillId="44" borderId="18" xfId="0" applyFont="1" applyFill="1" applyBorder="1" applyAlignment="1">
      <alignment horizontal="center" vertical="center" wrapText="1"/>
    </xf>
    <xf numFmtId="0" fontId="3" fillId="50" borderId="19" xfId="0" applyFont="1" applyFill="1" applyBorder="1" applyAlignment="1">
      <alignment horizontal="center" vertical="center" wrapText="1"/>
    </xf>
    <xf numFmtId="0" fontId="3" fillId="50" borderId="20" xfId="0" applyFont="1" applyFill="1" applyBorder="1" applyAlignment="1">
      <alignment horizontal="center" vertical="center" wrapText="1"/>
    </xf>
    <xf numFmtId="0" fontId="3" fillId="50" borderId="21" xfId="0" applyFont="1" applyFill="1" applyBorder="1" applyAlignment="1">
      <alignment horizontal="center" vertical="center" wrapText="1"/>
    </xf>
    <xf numFmtId="9" fontId="3" fillId="44" borderId="12" xfId="0" applyNumberFormat="1" applyFont="1" applyFill="1" applyBorder="1" applyAlignment="1">
      <alignment horizontal="center" vertical="center" wrapText="1"/>
    </xf>
    <xf numFmtId="9" fontId="3" fillId="44" borderId="13" xfId="0" applyNumberFormat="1" applyFont="1" applyFill="1" applyBorder="1" applyAlignment="1">
      <alignment horizontal="center" vertical="center" wrapText="1"/>
    </xf>
    <xf numFmtId="9" fontId="3" fillId="44" borderId="14" xfId="0" applyNumberFormat="1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>
      <alignment horizontal="center" vertical="center" wrapText="1"/>
    </xf>
    <xf numFmtId="0" fontId="5" fillId="51" borderId="13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0" fontId="5" fillId="51" borderId="12" xfId="0" applyFont="1" applyFill="1" applyBorder="1" applyAlignment="1">
      <alignment horizontal="center" vertical="center" wrapText="1"/>
    </xf>
    <xf numFmtId="0" fontId="5" fillId="43" borderId="11" xfId="0" applyFont="1" applyFill="1" applyBorder="1" applyAlignment="1">
      <alignment horizontal="center" vertical="center" wrapText="1"/>
    </xf>
    <xf numFmtId="0" fontId="5" fillId="51" borderId="17" xfId="0" applyFont="1" applyFill="1" applyBorder="1" applyAlignment="1">
      <alignment horizontal="center" vertical="center" wrapText="1"/>
    </xf>
    <xf numFmtId="0" fontId="5" fillId="51" borderId="18" xfId="0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 vertical="center" wrapText="1"/>
    </xf>
    <xf numFmtId="0" fontId="3" fillId="48" borderId="22" xfId="0" applyFont="1" applyFill="1" applyBorder="1" applyAlignment="1">
      <alignment horizontal="center" vertical="center" wrapText="1"/>
    </xf>
    <xf numFmtId="0" fontId="3" fillId="48" borderId="23" xfId="0" applyFont="1" applyFill="1" applyBorder="1" applyAlignment="1">
      <alignment horizontal="center" vertical="center" wrapText="1"/>
    </xf>
    <xf numFmtId="9" fontId="3" fillId="48" borderId="24" xfId="0" applyNumberFormat="1" applyFont="1" applyFill="1" applyBorder="1" applyAlignment="1">
      <alignment horizontal="center" vertical="center" wrapText="1"/>
    </xf>
    <xf numFmtId="9" fontId="3" fillId="48" borderId="25" xfId="0" applyNumberFormat="1" applyFont="1" applyFill="1" applyBorder="1" applyAlignment="1">
      <alignment horizontal="center" vertical="center" wrapText="1"/>
    </xf>
    <xf numFmtId="9" fontId="3" fillId="48" borderId="26" xfId="0" applyNumberFormat="1" applyFont="1" applyFill="1" applyBorder="1" applyAlignment="1">
      <alignment horizontal="center" vertical="center" wrapText="1"/>
    </xf>
    <xf numFmtId="0" fontId="3" fillId="52" borderId="19" xfId="0" applyFont="1" applyFill="1" applyBorder="1" applyAlignment="1">
      <alignment horizontal="center" vertical="center" wrapText="1"/>
    </xf>
    <xf numFmtId="0" fontId="3" fillId="52" borderId="20" xfId="0" applyFont="1" applyFill="1" applyBorder="1" applyAlignment="1">
      <alignment horizontal="center" vertical="center" wrapText="1"/>
    </xf>
    <xf numFmtId="0" fontId="3" fillId="52" borderId="21" xfId="0" applyFont="1" applyFill="1" applyBorder="1" applyAlignment="1">
      <alignment horizontal="center" vertical="center" wrapText="1"/>
    </xf>
    <xf numFmtId="9" fontId="3" fillId="43" borderId="12" xfId="0" applyNumberFormat="1" applyFont="1" applyFill="1" applyBorder="1" applyAlignment="1">
      <alignment horizontal="center" vertical="center" wrapText="1"/>
    </xf>
    <xf numFmtId="9" fontId="3" fillId="43" borderId="13" xfId="0" applyNumberFormat="1" applyFont="1" applyFill="1" applyBorder="1" applyAlignment="1">
      <alignment horizontal="center" vertical="center" wrapText="1"/>
    </xf>
    <xf numFmtId="9" fontId="3" fillId="43" borderId="14" xfId="0" applyNumberFormat="1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5" fillId="48" borderId="17" xfId="0" applyFont="1" applyFill="1" applyBorder="1" applyAlignment="1">
      <alignment horizontal="center" vertical="center" wrapText="1"/>
    </xf>
    <xf numFmtId="0" fontId="5" fillId="48" borderId="18" xfId="0" applyFont="1" applyFill="1" applyBorder="1" applyAlignment="1">
      <alignment horizontal="center" vertical="center" wrapText="1"/>
    </xf>
    <xf numFmtId="9" fontId="5" fillId="44" borderId="14" xfId="0" applyNumberFormat="1" applyFont="1" applyFill="1" applyBorder="1" applyAlignment="1">
      <alignment horizontal="center" vertical="center" wrapText="1"/>
    </xf>
    <xf numFmtId="0" fontId="5" fillId="44" borderId="14" xfId="0" applyFont="1" applyFill="1" applyBorder="1" applyAlignment="1">
      <alignment horizontal="center" vertical="center" wrapText="1"/>
    </xf>
    <xf numFmtId="0" fontId="3" fillId="53" borderId="19" xfId="0" applyFont="1" applyFill="1" applyBorder="1" applyAlignment="1">
      <alignment horizontal="center" vertical="center" wrapText="1"/>
    </xf>
    <xf numFmtId="0" fontId="3" fillId="53" borderId="20" xfId="0" applyFont="1" applyFill="1" applyBorder="1" applyAlignment="1">
      <alignment horizontal="center" vertical="center" wrapText="1"/>
    </xf>
    <xf numFmtId="0" fontId="3" fillId="53" borderId="21" xfId="0" applyFont="1" applyFill="1" applyBorder="1" applyAlignment="1">
      <alignment horizontal="center" vertical="center" wrapText="1"/>
    </xf>
    <xf numFmtId="9" fontId="3" fillId="48" borderId="12" xfId="0" applyNumberFormat="1" applyFont="1" applyFill="1" applyBorder="1" applyAlignment="1">
      <alignment horizontal="center" vertical="center" wrapText="1"/>
    </xf>
    <xf numFmtId="9" fontId="3" fillId="48" borderId="13" xfId="0" applyNumberFormat="1" applyFont="1" applyFill="1" applyBorder="1" applyAlignment="1">
      <alignment horizontal="center" vertical="center" wrapText="1"/>
    </xf>
    <xf numFmtId="9" fontId="3" fillId="48" borderId="14" xfId="0" applyNumberFormat="1" applyFont="1" applyFill="1" applyBorder="1" applyAlignment="1">
      <alignment horizontal="center" vertical="center" wrapText="1"/>
    </xf>
    <xf numFmtId="0" fontId="3" fillId="48" borderId="12" xfId="0" applyFont="1" applyFill="1" applyBorder="1" applyAlignment="1">
      <alignment horizontal="center" vertical="center" wrapText="1"/>
    </xf>
    <xf numFmtId="0" fontId="3" fillId="48" borderId="14" xfId="0" applyFont="1" applyFill="1" applyBorder="1" applyAlignment="1">
      <alignment horizontal="center" vertical="center" wrapText="1"/>
    </xf>
    <xf numFmtId="0" fontId="5" fillId="48" borderId="12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center" wrapText="1"/>
    </xf>
    <xf numFmtId="0" fontId="5" fillId="48" borderId="14" xfId="0" applyFont="1" applyFill="1" applyBorder="1" applyAlignment="1">
      <alignment horizontal="center" vertical="center" wrapText="1"/>
    </xf>
    <xf numFmtId="9" fontId="5" fillId="48" borderId="12" xfId="0" applyNumberFormat="1" applyFont="1" applyFill="1" applyBorder="1" applyAlignment="1">
      <alignment horizontal="center" vertical="center" wrapText="1"/>
    </xf>
    <xf numFmtId="0" fontId="5" fillId="44" borderId="11" xfId="56" applyFont="1" applyFill="1" applyBorder="1" applyAlignment="1" applyProtection="1">
      <alignment horizontal="center" vertical="center" wrapText="1"/>
      <protection/>
    </xf>
    <xf numFmtId="0" fontId="5" fillId="44" borderId="17" xfId="56" applyFont="1" applyFill="1" applyBorder="1" applyAlignment="1" applyProtection="1">
      <alignment horizontal="center" vertical="center" wrapText="1"/>
      <protection/>
    </xf>
    <xf numFmtId="0" fontId="5" fillId="44" borderId="18" xfId="56" applyFont="1" applyFill="1" applyBorder="1" applyAlignment="1" applyProtection="1">
      <alignment horizontal="center" vertical="center" wrapText="1"/>
      <protection/>
    </xf>
    <xf numFmtId="0" fontId="3" fillId="54" borderId="19" xfId="0" applyFont="1" applyFill="1" applyBorder="1" applyAlignment="1">
      <alignment horizontal="center" vertical="center" wrapText="1"/>
    </xf>
    <xf numFmtId="0" fontId="3" fillId="54" borderId="20" xfId="0" applyFont="1" applyFill="1" applyBorder="1" applyAlignment="1">
      <alignment horizontal="center" vertical="center" wrapText="1"/>
    </xf>
    <xf numFmtId="0" fontId="3" fillId="54" borderId="21" xfId="0" applyFont="1" applyFill="1" applyBorder="1" applyAlignment="1">
      <alignment horizontal="center" vertical="center" wrapText="1"/>
    </xf>
    <xf numFmtId="0" fontId="5" fillId="47" borderId="11" xfId="56" applyFont="1" applyFill="1" applyBorder="1" applyAlignment="1" applyProtection="1">
      <alignment horizontal="center" vertical="center" wrapText="1"/>
      <protection/>
    </xf>
    <xf numFmtId="0" fontId="5" fillId="47" borderId="17" xfId="56" applyFont="1" applyFill="1" applyBorder="1" applyAlignment="1" applyProtection="1">
      <alignment horizontal="center" vertical="center" wrapText="1"/>
      <protection/>
    </xf>
    <xf numFmtId="0" fontId="5" fillId="47" borderId="18" xfId="56" applyFont="1" applyFill="1" applyBorder="1" applyAlignment="1" applyProtection="1">
      <alignment horizontal="center" vertical="center" wrapText="1"/>
      <protection/>
    </xf>
    <xf numFmtId="0" fontId="3" fillId="47" borderId="19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9" fontId="3" fillId="47" borderId="12" xfId="0" applyNumberFormat="1" applyFont="1" applyFill="1" applyBorder="1" applyAlignment="1">
      <alignment horizontal="center" vertical="center" wrapText="1"/>
    </xf>
    <xf numFmtId="9" fontId="3" fillId="47" borderId="13" xfId="0" applyNumberFormat="1" applyFont="1" applyFill="1" applyBorder="1" applyAlignment="1">
      <alignment horizontal="center" vertical="center" wrapText="1"/>
    </xf>
    <xf numFmtId="9" fontId="3" fillId="47" borderId="14" xfId="0" applyNumberFormat="1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  <xf numFmtId="0" fontId="3" fillId="47" borderId="13" xfId="0" applyFont="1" applyFill="1" applyBorder="1" applyAlignment="1">
      <alignment horizontal="center" vertical="center" wrapText="1"/>
    </xf>
    <xf numFmtId="0" fontId="3" fillId="47" borderId="14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 quotePrefix="1">
      <alignment horizontal="center" vertical="center" wrapText="1"/>
    </xf>
    <xf numFmtId="0" fontId="3" fillId="47" borderId="13" xfId="0" applyFont="1" applyFill="1" applyBorder="1" applyAlignment="1" quotePrefix="1">
      <alignment horizontal="center" vertical="center" wrapText="1"/>
    </xf>
    <xf numFmtId="0" fontId="3" fillId="47" borderId="14" xfId="0" applyFont="1" applyFill="1" applyBorder="1" applyAlignment="1" quotePrefix="1">
      <alignment horizontal="center" vertical="center" wrapText="1"/>
    </xf>
    <xf numFmtId="0" fontId="5" fillId="47" borderId="1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9" fontId="5" fillId="47" borderId="12" xfId="0" applyNumberFormat="1" applyFont="1" applyFill="1" applyBorder="1" applyAlignment="1">
      <alignment horizontal="center" vertical="center" wrapText="1"/>
    </xf>
    <xf numFmtId="9" fontId="5" fillId="46" borderId="13" xfId="58" applyFont="1" applyFill="1" applyBorder="1" applyAlignment="1">
      <alignment horizontal="center" vertical="center" wrapText="1"/>
    </xf>
    <xf numFmtId="0" fontId="5" fillId="46" borderId="15" xfId="56" applyFont="1" applyFill="1" applyBorder="1" applyAlignment="1" applyProtection="1">
      <alignment horizontal="center" vertical="center" wrapText="1"/>
      <protection/>
    </xf>
    <xf numFmtId="0" fontId="5" fillId="46" borderId="17" xfId="56" applyFont="1" applyFill="1" applyBorder="1" applyAlignment="1" applyProtection="1">
      <alignment horizontal="center" vertical="center" wrapText="1"/>
      <protection/>
    </xf>
    <xf numFmtId="0" fontId="5" fillId="46" borderId="18" xfId="56" applyFont="1" applyFill="1" applyBorder="1" applyAlignment="1" applyProtection="1">
      <alignment horizontal="center" vertical="center" wrapText="1"/>
      <protection/>
    </xf>
    <xf numFmtId="9" fontId="5" fillId="45" borderId="13" xfId="58" applyFont="1" applyFill="1" applyBorder="1" applyAlignment="1">
      <alignment horizontal="center" vertical="center" wrapText="1"/>
    </xf>
    <xf numFmtId="9" fontId="5" fillId="45" borderId="14" xfId="58" applyFont="1" applyFill="1" applyBorder="1" applyAlignment="1">
      <alignment horizontal="center" vertical="center" wrapText="1"/>
    </xf>
    <xf numFmtId="1" fontId="3" fillId="45" borderId="13" xfId="58" applyNumberFormat="1" applyFont="1" applyFill="1" applyBorder="1" applyAlignment="1">
      <alignment horizontal="center" vertical="center" wrapText="1"/>
    </xf>
    <xf numFmtId="1" fontId="3" fillId="45" borderId="13" xfId="0" applyNumberFormat="1" applyFont="1" applyFill="1" applyBorder="1" applyAlignment="1">
      <alignment horizontal="center" vertical="center" wrapText="1"/>
    </xf>
    <xf numFmtId="1" fontId="5" fillId="45" borderId="13" xfId="0" applyNumberFormat="1" applyFont="1" applyFill="1" applyBorder="1" applyAlignment="1">
      <alignment horizontal="center" vertical="center" wrapText="1"/>
    </xf>
    <xf numFmtId="0" fontId="5" fillId="45" borderId="16" xfId="0" applyFont="1" applyFill="1" applyBorder="1" applyAlignment="1">
      <alignment horizontal="center" vertical="center" wrapText="1"/>
    </xf>
    <xf numFmtId="9" fontId="5" fillId="43" borderId="13" xfId="58" applyFont="1" applyFill="1" applyBorder="1" applyAlignment="1">
      <alignment horizontal="center" vertical="center" wrapText="1"/>
    </xf>
    <xf numFmtId="9" fontId="5" fillId="43" borderId="12" xfId="0" applyNumberFormat="1" applyFont="1" applyFill="1" applyBorder="1" applyAlignment="1">
      <alignment horizontal="center" vertical="center" wrapText="1"/>
    </xf>
    <xf numFmtId="9" fontId="5" fillId="43" borderId="13" xfId="0" applyNumberFormat="1" applyFont="1" applyFill="1" applyBorder="1" applyAlignment="1">
      <alignment horizontal="center" vertical="center" wrapText="1"/>
    </xf>
    <xf numFmtId="0" fontId="5" fillId="51" borderId="15" xfId="0" applyFont="1" applyFill="1" applyBorder="1" applyAlignment="1">
      <alignment horizontal="center" vertical="center" wrapText="1"/>
    </xf>
    <xf numFmtId="0" fontId="5" fillId="51" borderId="16" xfId="0" applyFont="1" applyFill="1" applyBorder="1" applyAlignment="1">
      <alignment horizontal="center" vertical="center" wrapText="1"/>
    </xf>
    <xf numFmtId="10" fontId="5" fillId="43" borderId="15" xfId="0" applyNumberFormat="1" applyFont="1" applyFill="1" applyBorder="1" applyAlignment="1">
      <alignment horizontal="center" vertical="center" wrapText="1"/>
    </xf>
    <xf numFmtId="10" fontId="5" fillId="43" borderId="16" xfId="0" applyNumberFormat="1" applyFont="1" applyFill="1" applyBorder="1" applyAlignment="1">
      <alignment horizontal="center" vertical="center" wrapText="1"/>
    </xf>
    <xf numFmtId="9" fontId="5" fillId="43" borderId="15" xfId="0" applyNumberFormat="1" applyFont="1" applyFill="1" applyBorder="1" applyAlignment="1">
      <alignment horizontal="center" vertical="center" wrapText="1"/>
    </xf>
    <xf numFmtId="9" fontId="5" fillId="43" borderId="16" xfId="0" applyNumberFormat="1" applyFont="1" applyFill="1" applyBorder="1" applyAlignment="1">
      <alignment horizontal="center" vertical="center" wrapText="1"/>
    </xf>
    <xf numFmtId="9" fontId="5" fillId="43" borderId="17" xfId="0" applyNumberFormat="1" applyFont="1" applyFill="1" applyBorder="1" applyAlignment="1">
      <alignment horizontal="center" vertical="center" wrapText="1"/>
    </xf>
    <xf numFmtId="9" fontId="5" fillId="43" borderId="15" xfId="58" applyNumberFormat="1" applyFont="1" applyFill="1" applyBorder="1" applyAlignment="1">
      <alignment horizontal="center" vertical="center" wrapText="1"/>
    </xf>
    <xf numFmtId="9" fontId="5" fillId="43" borderId="17" xfId="58" applyNumberFormat="1" applyFont="1" applyFill="1" applyBorder="1" applyAlignment="1">
      <alignment horizontal="center" vertical="center" wrapText="1"/>
    </xf>
    <xf numFmtId="9" fontId="5" fillId="43" borderId="16" xfId="58" applyNumberFormat="1" applyFont="1" applyFill="1" applyBorder="1" applyAlignment="1">
      <alignment horizontal="center" vertical="center" wrapText="1"/>
    </xf>
    <xf numFmtId="0" fontId="3" fillId="48" borderId="13" xfId="56" applyFont="1" applyFill="1" applyBorder="1" applyAlignment="1" applyProtection="1">
      <alignment horizontal="center" vertical="center" wrapText="1"/>
      <protection/>
    </xf>
    <xf numFmtId="0" fontId="5" fillId="48" borderId="13" xfId="56" applyFont="1" applyFill="1" applyBorder="1" applyAlignment="1" applyProtection="1">
      <alignment horizontal="center" vertical="center" wrapText="1"/>
      <protection/>
    </xf>
    <xf numFmtId="0" fontId="5" fillId="48" borderId="12" xfId="0" applyFont="1" applyFill="1" applyBorder="1" applyAlignment="1" quotePrefix="1">
      <alignment horizontal="center" vertical="center" wrapText="1"/>
    </xf>
    <xf numFmtId="0" fontId="5" fillId="48" borderId="11" xfId="56" applyFont="1" applyFill="1" applyBorder="1" applyAlignment="1" applyProtection="1">
      <alignment horizontal="center" vertical="center" wrapText="1"/>
      <protection/>
    </xf>
    <xf numFmtId="0" fontId="5" fillId="48" borderId="17" xfId="56" applyFont="1" applyFill="1" applyBorder="1" applyAlignment="1" applyProtection="1">
      <alignment horizontal="center" vertical="center" wrapText="1"/>
      <protection/>
    </xf>
    <xf numFmtId="0" fontId="5" fillId="48" borderId="18" xfId="56" applyFont="1" applyFill="1" applyBorder="1" applyAlignment="1" applyProtection="1">
      <alignment horizontal="center" vertical="center" wrapText="1"/>
      <protection/>
    </xf>
    <xf numFmtId="9" fontId="5" fillId="44" borderId="13" xfId="0" applyNumberFormat="1" applyFont="1" applyFill="1" applyBorder="1" applyAlignment="1" quotePrefix="1">
      <alignment horizontal="center" vertical="center" wrapText="1"/>
    </xf>
    <xf numFmtId="9" fontId="5" fillId="47" borderId="13" xfId="0" applyNumberFormat="1" applyFont="1" applyFill="1" applyBorder="1" applyAlignment="1">
      <alignment horizontal="center" vertical="center" wrapText="1"/>
    </xf>
    <xf numFmtId="0" fontId="5" fillId="47" borderId="11" xfId="0" applyFont="1" applyFill="1" applyBorder="1" applyAlignment="1">
      <alignment horizontal="center" vertical="center" wrapText="1"/>
    </xf>
    <xf numFmtId="0" fontId="5" fillId="47" borderId="17" xfId="0" applyFont="1" applyFill="1" applyBorder="1" applyAlignment="1">
      <alignment horizontal="center" vertical="center" wrapText="1"/>
    </xf>
    <xf numFmtId="0" fontId="5" fillId="47" borderId="18" xfId="0" applyFont="1" applyFill="1" applyBorder="1" applyAlignment="1">
      <alignment horizontal="center" vertical="center" wrapText="1"/>
    </xf>
    <xf numFmtId="9" fontId="5" fillId="45" borderId="12" xfId="0" applyNumberFormat="1" applyFont="1" applyFill="1" applyBorder="1" applyAlignment="1">
      <alignment horizontal="center" vertical="center" wrapText="1"/>
    </xf>
    <xf numFmtId="10" fontId="5" fillId="44" borderId="13" xfId="0" applyNumberFormat="1" applyFont="1" applyFill="1" applyBorder="1" applyAlignment="1">
      <alignment horizontal="center" vertical="center" wrapText="1"/>
    </xf>
    <xf numFmtId="0" fontId="3" fillId="43" borderId="15" xfId="0" applyFont="1" applyFill="1" applyBorder="1" applyAlignment="1">
      <alignment horizontal="center" vertical="center" wrapText="1"/>
    </xf>
    <xf numFmtId="0" fontId="3" fillId="43" borderId="17" xfId="0" applyFont="1" applyFill="1" applyBorder="1" applyAlignment="1">
      <alignment horizontal="center" vertical="center" wrapText="1"/>
    </xf>
    <xf numFmtId="0" fontId="3" fillId="43" borderId="16" xfId="0" applyFont="1" applyFill="1" applyBorder="1" applyAlignment="1">
      <alignment horizontal="center" vertical="center" wrapText="1"/>
    </xf>
    <xf numFmtId="165" fontId="5" fillId="43" borderId="12" xfId="0" applyNumberFormat="1" applyFont="1" applyFill="1" applyBorder="1" applyAlignment="1">
      <alignment horizontal="center" vertical="center" wrapText="1"/>
    </xf>
    <xf numFmtId="165" fontId="5" fillId="43" borderId="13" xfId="0" applyNumberFormat="1" applyFont="1" applyFill="1" applyBorder="1" applyAlignment="1">
      <alignment horizontal="center" vertical="center" wrapText="1"/>
    </xf>
    <xf numFmtId="0" fontId="5" fillId="43" borderId="11" xfId="0" applyFont="1" applyFill="1" applyBorder="1" applyAlignment="1">
      <alignment horizontal="center" vertical="center"/>
    </xf>
    <xf numFmtId="0" fontId="5" fillId="43" borderId="17" xfId="0" applyFont="1" applyFill="1" applyBorder="1" applyAlignment="1">
      <alignment horizontal="center" vertical="center"/>
    </xf>
    <xf numFmtId="0" fontId="5" fillId="43" borderId="18" xfId="0" applyFont="1" applyFill="1" applyBorder="1" applyAlignment="1">
      <alignment horizontal="center" vertic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3" fillId="43" borderId="11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2 2" xfId="53"/>
    <cellStyle name="Normal 2 2" xfId="54"/>
    <cellStyle name="Normal 4 2" xfId="55"/>
    <cellStyle name="Normal_Hoja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garzon\Mis%20documentos\Downloads\Gama%20Plan%20Indicativo%20-%20PO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PLURIANUAL "/>
      <sheetName val="PLAN INDICATIVO"/>
      <sheetName val="POAI GAMA"/>
      <sheetName val="PRESUPUESTO"/>
      <sheetName val="PAC "/>
      <sheetName val="PLAN DE ACCION 2012"/>
      <sheetName val="FUT FORMATO  G. INVERSION "/>
    </sheetNames>
    <sheetDataSet>
      <sheetData sheetId="1">
        <row r="7">
          <cell r="E7">
            <v>1.0689912622146849</v>
          </cell>
        </row>
        <row r="18">
          <cell r="E18">
            <v>0.060009999999999994</v>
          </cell>
        </row>
        <row r="27">
          <cell r="E27">
            <v>0.009999999999999998</v>
          </cell>
        </row>
        <row r="31">
          <cell r="E31">
            <v>0.03</v>
          </cell>
        </row>
        <row r="35">
          <cell r="E35">
            <v>0.010000000000000002</v>
          </cell>
        </row>
        <row r="39">
          <cell r="E39">
            <v>0.03000150662317054</v>
          </cell>
        </row>
        <row r="54">
          <cell r="E54">
            <v>0.030010000000000002</v>
          </cell>
        </row>
        <row r="63">
          <cell r="E63">
            <v>0.09014000000000001</v>
          </cell>
        </row>
        <row r="98">
          <cell r="E98">
            <v>0.01001</v>
          </cell>
        </row>
        <row r="101">
          <cell r="E101">
            <v>0.07483123622403816</v>
          </cell>
        </row>
        <row r="118">
          <cell r="E118">
            <v>0.050010000000000006</v>
          </cell>
        </row>
        <row r="129">
          <cell r="E129">
            <v>0.020020000000000003</v>
          </cell>
        </row>
        <row r="135">
          <cell r="E135">
            <v>0.18004</v>
          </cell>
        </row>
        <row r="160">
          <cell r="E160">
            <v>0.02001</v>
          </cell>
        </row>
        <row r="168">
          <cell r="E168">
            <v>0.13001000000000001</v>
          </cell>
        </row>
        <row r="178">
          <cell r="E178">
            <v>0.13001000000000001</v>
          </cell>
        </row>
        <row r="187">
          <cell r="E187">
            <v>0.030019999999999998</v>
          </cell>
        </row>
        <row r="196">
          <cell r="E196">
            <v>0.01002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A203"/>
  <sheetViews>
    <sheetView tabSelected="1" zoomScale="50" zoomScaleNormal="50" zoomScalePageLayoutView="0" workbookViewId="0" topLeftCell="A1">
      <selection activeCell="C7" sqref="C7:C100"/>
    </sheetView>
  </sheetViews>
  <sheetFormatPr defaultColWidth="11.421875" defaultRowHeight="15"/>
  <cols>
    <col min="1" max="1" width="4.57421875" style="0" customWidth="1"/>
    <col min="2" max="2" width="19.57421875" style="0" customWidth="1"/>
    <col min="3" max="3" width="18.421875" style="0" customWidth="1"/>
    <col min="4" max="4" width="22.00390625" style="0" customWidth="1"/>
    <col min="5" max="5" width="15.7109375" style="0" customWidth="1"/>
    <col min="6" max="6" width="22.00390625" style="0" customWidth="1"/>
    <col min="7" max="7" width="9.7109375" style="0" customWidth="1"/>
    <col min="8" max="8" width="58.57421875" style="0" customWidth="1"/>
    <col min="9" max="9" width="37.57421875" style="0" customWidth="1"/>
    <col min="10" max="11" width="22.00390625" style="0" customWidth="1"/>
    <col min="12" max="12" width="21.421875" style="0" hidden="1" customWidth="1"/>
    <col min="13" max="14" width="22.00390625" style="0" hidden="1" customWidth="1"/>
    <col min="15" max="15" width="36.28125" style="0" customWidth="1"/>
    <col min="16" max="16" width="37.57421875" style="0" customWidth="1"/>
    <col min="17" max="18" width="22.00390625" style="0" hidden="1" customWidth="1"/>
    <col min="19" max="19" width="12.140625" style="0" customWidth="1"/>
    <col min="20" max="21" width="22.00390625" style="0" customWidth="1"/>
    <col min="22" max="22" width="18.28125" style="0" customWidth="1"/>
    <col min="23" max="25" width="22.00390625" style="0" hidden="1" customWidth="1"/>
    <col min="26" max="26" width="22.00390625" style="0" customWidth="1"/>
    <col min="27" max="36" width="22.00390625" style="0" hidden="1" customWidth="1"/>
    <col min="37" max="37" width="22.00390625" style="0" customWidth="1"/>
    <col min="38" max="38" width="22.00390625" style="0" hidden="1" customWidth="1"/>
    <col min="39" max="48" width="22.00390625" style="0" customWidth="1"/>
    <col min="49" max="77" width="22.00390625" style="0" hidden="1" customWidth="1"/>
    <col min="78" max="78" width="24.28125" style="0" hidden="1" customWidth="1"/>
    <col min="79" max="79" width="65.7109375" style="0" customWidth="1"/>
  </cols>
  <sheetData>
    <row r="1" ht="15.75" thickBot="1"/>
    <row r="2" spans="2:79" ht="5.25" customHeight="1">
      <c r="B2" s="284" t="s">
        <v>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6"/>
    </row>
    <row r="3" spans="2:79" ht="23.25" hidden="1">
      <c r="B3" s="287" t="s">
        <v>1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9"/>
    </row>
    <row r="4" spans="2:79" ht="3" customHeight="1">
      <c r="B4" s="287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9"/>
    </row>
    <row r="5" spans="2:79" ht="24" thickBot="1">
      <c r="B5" s="287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9"/>
    </row>
    <row r="6" spans="2:79" s="18" customFormat="1" ht="96" customHeight="1" thickBot="1">
      <c r="B6" s="1" t="s">
        <v>3</v>
      </c>
      <c r="C6" s="2" t="s">
        <v>4</v>
      </c>
      <c r="D6" s="3" t="s">
        <v>5</v>
      </c>
      <c r="E6" s="3" t="s">
        <v>6</v>
      </c>
      <c r="F6" s="4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6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7" t="s">
        <v>22</v>
      </c>
      <c r="V6" s="6" t="s">
        <v>23</v>
      </c>
      <c r="W6" s="6" t="s">
        <v>24</v>
      </c>
      <c r="X6" s="6" t="s">
        <v>25</v>
      </c>
      <c r="Y6" s="8" t="s">
        <v>26</v>
      </c>
      <c r="Z6" s="9" t="s">
        <v>27</v>
      </c>
      <c r="AA6" s="9" t="s">
        <v>28</v>
      </c>
      <c r="AB6" s="10" t="s">
        <v>29</v>
      </c>
      <c r="AC6" s="10" t="s">
        <v>30</v>
      </c>
      <c r="AD6" s="10" t="s">
        <v>31</v>
      </c>
      <c r="AE6" s="11" t="s">
        <v>32</v>
      </c>
      <c r="AF6" s="11" t="s">
        <v>33</v>
      </c>
      <c r="AG6" s="11" t="s">
        <v>34</v>
      </c>
      <c r="AH6" s="12" t="s">
        <v>35</v>
      </c>
      <c r="AI6" s="12" t="s">
        <v>36</v>
      </c>
      <c r="AJ6" s="12" t="s">
        <v>37</v>
      </c>
      <c r="AK6" s="13" t="s">
        <v>38</v>
      </c>
      <c r="AL6" s="9" t="s">
        <v>39</v>
      </c>
      <c r="AM6" s="14" t="s">
        <v>40</v>
      </c>
      <c r="AN6" s="14" t="s">
        <v>41</v>
      </c>
      <c r="AO6" s="14" t="s">
        <v>42</v>
      </c>
      <c r="AP6" s="14" t="s">
        <v>43</v>
      </c>
      <c r="AQ6" s="14" t="s">
        <v>44</v>
      </c>
      <c r="AR6" s="14" t="s">
        <v>45</v>
      </c>
      <c r="AS6" s="14" t="s">
        <v>46</v>
      </c>
      <c r="AT6" s="14" t="s">
        <v>47</v>
      </c>
      <c r="AU6" s="14" t="s">
        <v>48</v>
      </c>
      <c r="AV6" s="9" t="s">
        <v>49</v>
      </c>
      <c r="AW6" s="10" t="s">
        <v>50</v>
      </c>
      <c r="AX6" s="15" t="s">
        <v>40</v>
      </c>
      <c r="AY6" s="15" t="s">
        <v>51</v>
      </c>
      <c r="AZ6" s="15" t="s">
        <v>52</v>
      </c>
      <c r="BA6" s="15" t="s">
        <v>44</v>
      </c>
      <c r="BB6" s="15" t="s">
        <v>45</v>
      </c>
      <c r="BC6" s="15" t="s">
        <v>46</v>
      </c>
      <c r="BD6" s="15" t="s">
        <v>47</v>
      </c>
      <c r="BE6" s="15" t="s">
        <v>48</v>
      </c>
      <c r="BF6" s="10" t="s">
        <v>53</v>
      </c>
      <c r="BG6" s="11" t="s">
        <v>54</v>
      </c>
      <c r="BH6" s="16" t="s">
        <v>40</v>
      </c>
      <c r="BI6" s="16" t="s">
        <v>51</v>
      </c>
      <c r="BJ6" s="16" t="s">
        <v>52</v>
      </c>
      <c r="BK6" s="16" t="s">
        <v>44</v>
      </c>
      <c r="BL6" s="16" t="s">
        <v>45</v>
      </c>
      <c r="BM6" s="16" t="s">
        <v>46</v>
      </c>
      <c r="BN6" s="16" t="s">
        <v>47</v>
      </c>
      <c r="BO6" s="16" t="s">
        <v>48</v>
      </c>
      <c r="BP6" s="11" t="s">
        <v>55</v>
      </c>
      <c r="BQ6" s="12" t="s">
        <v>56</v>
      </c>
      <c r="BR6" s="17" t="s">
        <v>40</v>
      </c>
      <c r="BS6" s="17" t="s">
        <v>51</v>
      </c>
      <c r="BT6" s="17" t="s">
        <v>52</v>
      </c>
      <c r="BU6" s="17" t="s">
        <v>44</v>
      </c>
      <c r="BV6" s="17" t="s">
        <v>45</v>
      </c>
      <c r="BW6" s="17" t="s">
        <v>46</v>
      </c>
      <c r="BX6" s="17" t="s">
        <v>47</v>
      </c>
      <c r="BY6" s="17" t="s">
        <v>48</v>
      </c>
      <c r="BZ6" s="12" t="s">
        <v>57</v>
      </c>
      <c r="CA6" s="4" t="s">
        <v>58</v>
      </c>
    </row>
    <row r="7" spans="2:79" ht="15" customHeight="1">
      <c r="B7" s="185" t="s">
        <v>59</v>
      </c>
      <c r="C7" s="188">
        <f>SUM(E7:E100)</f>
        <v>1.3391627688378556</v>
      </c>
      <c r="D7" s="191" t="s">
        <v>60</v>
      </c>
      <c r="E7" s="194">
        <f>'[1]PLAN INDICATIVO'!E7:E17</f>
        <v>1.0689912622146849</v>
      </c>
      <c r="F7" s="290" t="s">
        <v>61</v>
      </c>
      <c r="G7" s="197">
        <v>1</v>
      </c>
      <c r="H7" s="180" t="s">
        <v>62</v>
      </c>
      <c r="I7" s="180" t="s">
        <v>63</v>
      </c>
      <c r="J7" s="279">
        <v>1</v>
      </c>
      <c r="K7" s="251">
        <v>1</v>
      </c>
      <c r="L7" s="19"/>
      <c r="M7" s="19"/>
      <c r="N7" s="19"/>
      <c r="O7" s="20" t="s">
        <v>64</v>
      </c>
      <c r="P7" s="20" t="s">
        <v>65</v>
      </c>
      <c r="Q7" s="19"/>
      <c r="R7" s="19"/>
      <c r="S7" s="21">
        <v>1</v>
      </c>
      <c r="T7" s="281" t="s">
        <v>66</v>
      </c>
      <c r="U7" s="19"/>
      <c r="V7" s="22">
        <v>1</v>
      </c>
      <c r="W7" s="19"/>
      <c r="X7" s="19"/>
      <c r="Y7" s="19"/>
      <c r="Z7" s="22">
        <v>1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40">
        <v>175759</v>
      </c>
      <c r="AL7" s="23"/>
      <c r="AM7" s="141"/>
      <c r="AN7" s="141">
        <v>2275</v>
      </c>
      <c r="AO7" s="141">
        <f>44513+8614</f>
        <v>53127</v>
      </c>
      <c r="AP7" s="141"/>
      <c r="AQ7" s="141"/>
      <c r="AR7" s="141"/>
      <c r="AS7" s="141"/>
      <c r="AT7" s="141">
        <v>21594</v>
      </c>
      <c r="AU7" s="141">
        <f>67000+31763</f>
        <v>98763</v>
      </c>
      <c r="AV7" s="140">
        <f>+AM7+AN7+AO7+AP7+AQ7+AR7+AS7+AT7+AU7</f>
        <v>175759</v>
      </c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</row>
    <row r="8" spans="2:79" ht="15" customHeight="1">
      <c r="B8" s="186"/>
      <c r="C8" s="189"/>
      <c r="D8" s="192"/>
      <c r="E8" s="195"/>
      <c r="F8" s="277"/>
      <c r="G8" s="176"/>
      <c r="H8" s="178"/>
      <c r="I8" s="178"/>
      <c r="J8" s="280"/>
      <c r="K8" s="252"/>
      <c r="L8" s="19"/>
      <c r="M8" s="19"/>
      <c r="N8" s="19"/>
      <c r="O8" s="24" t="s">
        <v>67</v>
      </c>
      <c r="P8" s="24" t="s">
        <v>65</v>
      </c>
      <c r="Q8" s="19"/>
      <c r="R8" s="19"/>
      <c r="S8" s="25">
        <v>2</v>
      </c>
      <c r="T8" s="282"/>
      <c r="U8" s="19" t="s">
        <v>68</v>
      </c>
      <c r="V8" s="26">
        <v>1</v>
      </c>
      <c r="W8" s="19"/>
      <c r="X8" s="19"/>
      <c r="Y8" s="19"/>
      <c r="Z8" s="26">
        <v>1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40"/>
      <c r="AL8" s="23"/>
      <c r="AM8" s="141"/>
      <c r="AN8" s="141"/>
      <c r="AO8" s="141"/>
      <c r="AP8" s="141"/>
      <c r="AQ8" s="141"/>
      <c r="AR8" s="141"/>
      <c r="AS8" s="141"/>
      <c r="AT8" s="141"/>
      <c r="AU8" s="141"/>
      <c r="AV8" s="14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</row>
    <row r="9" spans="2:79" ht="15" customHeight="1">
      <c r="B9" s="186"/>
      <c r="C9" s="189"/>
      <c r="D9" s="192"/>
      <c r="E9" s="195"/>
      <c r="F9" s="277"/>
      <c r="G9" s="176">
        <v>2</v>
      </c>
      <c r="H9" s="178" t="s">
        <v>69</v>
      </c>
      <c r="I9" s="178" t="s">
        <v>70</v>
      </c>
      <c r="J9" s="178"/>
      <c r="K9" s="252">
        <v>0.01</v>
      </c>
      <c r="L9" s="19"/>
      <c r="M9" s="19"/>
      <c r="N9" s="19"/>
      <c r="O9" s="24" t="s">
        <v>71</v>
      </c>
      <c r="P9" s="24" t="s">
        <v>72</v>
      </c>
      <c r="Q9" s="19"/>
      <c r="R9" s="19"/>
      <c r="S9" s="25">
        <v>3</v>
      </c>
      <c r="T9" s="282"/>
      <c r="U9" s="19"/>
      <c r="V9" s="24">
        <v>0</v>
      </c>
      <c r="W9" s="19"/>
      <c r="X9" s="19"/>
      <c r="Y9" s="19"/>
      <c r="Z9" s="24">
        <v>2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40"/>
      <c r="AL9" s="23"/>
      <c r="AM9" s="141"/>
      <c r="AN9" s="141"/>
      <c r="AO9" s="141"/>
      <c r="AP9" s="141"/>
      <c r="AQ9" s="141"/>
      <c r="AR9" s="141"/>
      <c r="AS9" s="141"/>
      <c r="AT9" s="141"/>
      <c r="AU9" s="141"/>
      <c r="AV9" s="14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</row>
    <row r="10" spans="2:79" ht="15" customHeight="1">
      <c r="B10" s="186"/>
      <c r="C10" s="189"/>
      <c r="D10" s="192"/>
      <c r="E10" s="195"/>
      <c r="F10" s="278"/>
      <c r="G10" s="176"/>
      <c r="H10" s="178"/>
      <c r="I10" s="178" t="s">
        <v>73</v>
      </c>
      <c r="J10" s="178">
        <v>0.102</v>
      </c>
      <c r="K10" s="178" t="s">
        <v>74</v>
      </c>
      <c r="L10" s="19"/>
      <c r="M10" s="19"/>
      <c r="N10" s="19"/>
      <c r="O10" s="24" t="s">
        <v>75</v>
      </c>
      <c r="P10" s="24" t="s">
        <v>76</v>
      </c>
      <c r="Q10" s="19"/>
      <c r="R10" s="19"/>
      <c r="S10" s="25">
        <v>4</v>
      </c>
      <c r="T10" s="282"/>
      <c r="U10" s="19"/>
      <c r="V10" s="24">
        <v>0</v>
      </c>
      <c r="W10" s="19"/>
      <c r="X10" s="19"/>
      <c r="Y10" s="19"/>
      <c r="Z10" s="24">
        <v>2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40"/>
      <c r="AL10" s="23"/>
      <c r="AM10" s="141"/>
      <c r="AN10" s="141"/>
      <c r="AO10" s="141"/>
      <c r="AP10" s="141"/>
      <c r="AQ10" s="141"/>
      <c r="AR10" s="141"/>
      <c r="AS10" s="141"/>
      <c r="AT10" s="141"/>
      <c r="AU10" s="141"/>
      <c r="AV10" s="14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</row>
    <row r="11" spans="2:79" ht="15" customHeight="1">
      <c r="B11" s="186"/>
      <c r="C11" s="189"/>
      <c r="D11" s="192"/>
      <c r="E11" s="195"/>
      <c r="F11" s="276" t="s">
        <v>77</v>
      </c>
      <c r="G11" s="176">
        <v>3</v>
      </c>
      <c r="H11" s="178" t="s">
        <v>78</v>
      </c>
      <c r="I11" s="178" t="s">
        <v>79</v>
      </c>
      <c r="J11" s="252" t="s">
        <v>80</v>
      </c>
      <c r="K11" s="178" t="s">
        <v>80</v>
      </c>
      <c r="L11" s="19"/>
      <c r="M11" s="19"/>
      <c r="N11" s="19"/>
      <c r="O11" s="24" t="s">
        <v>81</v>
      </c>
      <c r="P11" s="24" t="s">
        <v>82</v>
      </c>
      <c r="Q11" s="19"/>
      <c r="R11" s="19"/>
      <c r="S11" s="25">
        <v>5</v>
      </c>
      <c r="T11" s="282"/>
      <c r="U11" s="19"/>
      <c r="V11" s="26">
        <v>0</v>
      </c>
      <c r="W11" s="19"/>
      <c r="X11" s="19"/>
      <c r="Y11" s="19"/>
      <c r="Z11" s="26">
        <v>1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40"/>
      <c r="AL11" s="23"/>
      <c r="AM11" s="141"/>
      <c r="AN11" s="141"/>
      <c r="AO11" s="141"/>
      <c r="AP11" s="141"/>
      <c r="AQ11" s="141"/>
      <c r="AR11" s="141"/>
      <c r="AS11" s="141"/>
      <c r="AT11" s="141"/>
      <c r="AU11" s="141"/>
      <c r="AV11" s="14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</row>
    <row r="12" spans="2:79" ht="15" customHeight="1">
      <c r="B12" s="186"/>
      <c r="C12" s="189"/>
      <c r="D12" s="192"/>
      <c r="E12" s="195"/>
      <c r="F12" s="277"/>
      <c r="G12" s="176"/>
      <c r="H12" s="178"/>
      <c r="I12" s="178"/>
      <c r="J12" s="252"/>
      <c r="K12" s="178"/>
      <c r="L12" s="19"/>
      <c r="M12" s="19"/>
      <c r="N12" s="19"/>
      <c r="O12" s="24" t="s">
        <v>83</v>
      </c>
      <c r="P12" s="24" t="s">
        <v>84</v>
      </c>
      <c r="Q12" s="19"/>
      <c r="R12" s="19"/>
      <c r="S12" s="25">
        <v>6</v>
      </c>
      <c r="T12" s="282"/>
      <c r="U12" s="19"/>
      <c r="V12" s="27">
        <v>0</v>
      </c>
      <c r="W12" s="19"/>
      <c r="X12" s="19"/>
      <c r="Y12" s="19"/>
      <c r="Z12" s="27">
        <v>0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40"/>
      <c r="AL12" s="23"/>
      <c r="AM12" s="141"/>
      <c r="AN12" s="141"/>
      <c r="AO12" s="141"/>
      <c r="AP12" s="141"/>
      <c r="AQ12" s="141"/>
      <c r="AR12" s="141"/>
      <c r="AS12" s="141"/>
      <c r="AT12" s="141"/>
      <c r="AU12" s="141"/>
      <c r="AV12" s="14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</row>
    <row r="13" spans="2:79" ht="15" customHeight="1">
      <c r="B13" s="186"/>
      <c r="C13" s="189"/>
      <c r="D13" s="192"/>
      <c r="E13" s="195"/>
      <c r="F13" s="277"/>
      <c r="G13" s="176"/>
      <c r="H13" s="178"/>
      <c r="I13" s="178"/>
      <c r="J13" s="252"/>
      <c r="K13" s="178"/>
      <c r="L13" s="19"/>
      <c r="M13" s="19"/>
      <c r="N13" s="19"/>
      <c r="O13" s="24" t="s">
        <v>85</v>
      </c>
      <c r="P13" s="24" t="s">
        <v>84</v>
      </c>
      <c r="Q13" s="19"/>
      <c r="R13" s="19"/>
      <c r="S13" s="25">
        <v>7</v>
      </c>
      <c r="T13" s="282"/>
      <c r="U13" s="19"/>
      <c r="V13" s="27">
        <v>0</v>
      </c>
      <c r="W13" s="19"/>
      <c r="X13" s="19"/>
      <c r="Y13" s="19"/>
      <c r="Z13" s="27">
        <v>0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40"/>
      <c r="AL13" s="23"/>
      <c r="AM13" s="141"/>
      <c r="AN13" s="141"/>
      <c r="AO13" s="141"/>
      <c r="AP13" s="141"/>
      <c r="AQ13" s="141"/>
      <c r="AR13" s="141"/>
      <c r="AS13" s="141"/>
      <c r="AT13" s="141"/>
      <c r="AU13" s="141"/>
      <c r="AV13" s="14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</row>
    <row r="14" spans="2:79" ht="15" customHeight="1">
      <c r="B14" s="186"/>
      <c r="C14" s="189"/>
      <c r="D14" s="192"/>
      <c r="E14" s="195"/>
      <c r="F14" s="277"/>
      <c r="G14" s="176"/>
      <c r="H14" s="178"/>
      <c r="I14" s="178"/>
      <c r="J14" s="252"/>
      <c r="K14" s="178"/>
      <c r="L14" s="19"/>
      <c r="M14" s="19"/>
      <c r="N14" s="19"/>
      <c r="O14" s="24" t="s">
        <v>86</v>
      </c>
      <c r="P14" s="24" t="s">
        <v>87</v>
      </c>
      <c r="Q14" s="19"/>
      <c r="R14" s="19"/>
      <c r="S14" s="25">
        <v>8</v>
      </c>
      <c r="T14" s="282"/>
      <c r="U14" s="19"/>
      <c r="V14" s="24">
        <v>70</v>
      </c>
      <c r="W14" s="19"/>
      <c r="X14" s="19"/>
      <c r="Y14" s="19"/>
      <c r="Z14" s="24">
        <v>5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40"/>
      <c r="AL14" s="23"/>
      <c r="AM14" s="141"/>
      <c r="AN14" s="141"/>
      <c r="AO14" s="141"/>
      <c r="AP14" s="141"/>
      <c r="AQ14" s="141"/>
      <c r="AR14" s="141"/>
      <c r="AS14" s="141"/>
      <c r="AT14" s="141"/>
      <c r="AU14" s="141"/>
      <c r="AV14" s="14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</row>
    <row r="15" spans="2:79" ht="15" customHeight="1">
      <c r="B15" s="186"/>
      <c r="C15" s="189"/>
      <c r="D15" s="192"/>
      <c r="E15" s="195"/>
      <c r="F15" s="278"/>
      <c r="G15" s="176"/>
      <c r="H15" s="178"/>
      <c r="I15" s="178"/>
      <c r="J15" s="252"/>
      <c r="K15" s="178"/>
      <c r="L15" s="19"/>
      <c r="M15" s="19"/>
      <c r="N15" s="19"/>
      <c r="O15" s="24" t="s">
        <v>88</v>
      </c>
      <c r="P15" s="24" t="s">
        <v>89</v>
      </c>
      <c r="Q15" s="19"/>
      <c r="R15" s="19"/>
      <c r="S15" s="25">
        <v>9</v>
      </c>
      <c r="T15" s="282"/>
      <c r="U15" s="19"/>
      <c r="V15" s="24">
        <v>0</v>
      </c>
      <c r="W15" s="19"/>
      <c r="X15" s="19"/>
      <c r="Y15" s="19"/>
      <c r="Z15" s="24">
        <v>0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40"/>
      <c r="AL15" s="23"/>
      <c r="AM15" s="141"/>
      <c r="AN15" s="141"/>
      <c r="AO15" s="141"/>
      <c r="AP15" s="141"/>
      <c r="AQ15" s="141"/>
      <c r="AR15" s="141"/>
      <c r="AS15" s="141"/>
      <c r="AT15" s="141"/>
      <c r="AU15" s="141"/>
      <c r="AV15" s="14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</row>
    <row r="16" spans="2:79" ht="15" customHeight="1">
      <c r="B16" s="186"/>
      <c r="C16" s="189"/>
      <c r="D16" s="192"/>
      <c r="E16" s="195"/>
      <c r="F16" s="176" t="s">
        <v>90</v>
      </c>
      <c r="G16" s="176">
        <v>4</v>
      </c>
      <c r="H16" s="178" t="s">
        <v>91</v>
      </c>
      <c r="I16" s="178" t="s">
        <v>92</v>
      </c>
      <c r="J16" s="178" t="s">
        <v>80</v>
      </c>
      <c r="K16" s="178" t="s">
        <v>93</v>
      </c>
      <c r="L16" s="19"/>
      <c r="M16" s="19"/>
      <c r="N16" s="19"/>
      <c r="O16" s="24" t="s">
        <v>94</v>
      </c>
      <c r="P16" s="24" t="s">
        <v>95</v>
      </c>
      <c r="Q16" s="19"/>
      <c r="R16" s="19"/>
      <c r="S16" s="25">
        <v>10</v>
      </c>
      <c r="T16" s="282"/>
      <c r="U16" s="19"/>
      <c r="V16" s="24">
        <v>1</v>
      </c>
      <c r="W16" s="19"/>
      <c r="X16" s="19"/>
      <c r="Y16" s="19"/>
      <c r="Z16" s="24">
        <v>1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40"/>
      <c r="AL16" s="23"/>
      <c r="AM16" s="141"/>
      <c r="AN16" s="141"/>
      <c r="AO16" s="141"/>
      <c r="AP16" s="141"/>
      <c r="AQ16" s="141"/>
      <c r="AR16" s="141"/>
      <c r="AS16" s="141"/>
      <c r="AT16" s="141"/>
      <c r="AU16" s="141"/>
      <c r="AV16" s="14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</row>
    <row r="17" spans="2:79" ht="26.25" customHeight="1" thickBot="1">
      <c r="B17" s="186"/>
      <c r="C17" s="189"/>
      <c r="D17" s="193"/>
      <c r="E17" s="196"/>
      <c r="F17" s="177"/>
      <c r="G17" s="177"/>
      <c r="H17" s="179"/>
      <c r="I17" s="179"/>
      <c r="J17" s="179"/>
      <c r="K17" s="179"/>
      <c r="L17" s="19"/>
      <c r="M17" s="19"/>
      <c r="N17" s="19"/>
      <c r="O17" s="28" t="s">
        <v>96</v>
      </c>
      <c r="P17" s="28" t="s">
        <v>97</v>
      </c>
      <c r="Q17" s="19"/>
      <c r="R17" s="19"/>
      <c r="S17" s="29">
        <v>11</v>
      </c>
      <c r="T17" s="283"/>
      <c r="U17" s="19"/>
      <c r="V17" s="28">
        <v>23</v>
      </c>
      <c r="W17" s="19"/>
      <c r="X17" s="19"/>
      <c r="Y17" s="19"/>
      <c r="Z17" s="28">
        <v>24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40"/>
      <c r="AL17" s="23"/>
      <c r="AM17" s="141"/>
      <c r="AN17" s="141"/>
      <c r="AO17" s="141"/>
      <c r="AP17" s="141"/>
      <c r="AQ17" s="141"/>
      <c r="AR17" s="141"/>
      <c r="AS17" s="141"/>
      <c r="AT17" s="141"/>
      <c r="AU17" s="141"/>
      <c r="AV17" s="14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</row>
    <row r="18" spans="2:79" ht="15" customHeight="1">
      <c r="B18" s="186"/>
      <c r="C18" s="189"/>
      <c r="D18" s="169" t="s">
        <v>98</v>
      </c>
      <c r="E18" s="172">
        <f>'[1]PLAN INDICATIVO'!E18:E26</f>
        <v>0.060009999999999994</v>
      </c>
      <c r="F18" s="175" t="s">
        <v>99</v>
      </c>
      <c r="G18" s="175">
        <v>5</v>
      </c>
      <c r="H18" s="164" t="s">
        <v>100</v>
      </c>
      <c r="I18" s="164" t="s">
        <v>101</v>
      </c>
      <c r="J18" s="165">
        <v>0.99</v>
      </c>
      <c r="K18" s="164" t="s">
        <v>102</v>
      </c>
      <c r="L18" s="19"/>
      <c r="M18" s="19"/>
      <c r="N18" s="19"/>
      <c r="O18" s="30" t="s">
        <v>103</v>
      </c>
      <c r="P18" s="30" t="s">
        <v>104</v>
      </c>
      <c r="Q18" s="19"/>
      <c r="R18" s="19"/>
      <c r="S18" s="31">
        <v>12</v>
      </c>
      <c r="T18" s="166" t="s">
        <v>105</v>
      </c>
      <c r="U18" s="19"/>
      <c r="V18" s="32">
        <v>0.99</v>
      </c>
      <c r="W18" s="19"/>
      <c r="X18" s="19"/>
      <c r="Y18" s="19"/>
      <c r="Z18" s="32">
        <v>0.99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40">
        <v>1647585</v>
      </c>
      <c r="AL18" s="33"/>
      <c r="AM18" s="141"/>
      <c r="AN18" s="141">
        <v>5009</v>
      </c>
      <c r="AO18" s="141">
        <f>724549+19776</f>
        <v>744325</v>
      </c>
      <c r="AP18" s="141"/>
      <c r="AQ18" s="141"/>
      <c r="AR18" s="141"/>
      <c r="AS18" s="141">
        <v>420952</v>
      </c>
      <c r="AT18" s="141">
        <v>257074</v>
      </c>
      <c r="AU18" s="141">
        <f>200725+19500</f>
        <v>220225</v>
      </c>
      <c r="AV18" s="140">
        <f>+AM18+AN18+AO18+AP18+AQ18+AR18+AS18+AT18+AU18</f>
        <v>1647585</v>
      </c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</row>
    <row r="19" spans="2:79" ht="15" customHeight="1">
      <c r="B19" s="186"/>
      <c r="C19" s="189"/>
      <c r="D19" s="170"/>
      <c r="E19" s="173"/>
      <c r="F19" s="158"/>
      <c r="G19" s="158"/>
      <c r="H19" s="160"/>
      <c r="I19" s="160"/>
      <c r="J19" s="161"/>
      <c r="K19" s="160"/>
      <c r="L19" s="19"/>
      <c r="M19" s="19"/>
      <c r="N19" s="19"/>
      <c r="O19" s="34" t="s">
        <v>106</v>
      </c>
      <c r="P19" s="34" t="s">
        <v>107</v>
      </c>
      <c r="Q19" s="19"/>
      <c r="R19" s="19"/>
      <c r="S19" s="35">
        <v>13</v>
      </c>
      <c r="T19" s="167"/>
      <c r="U19" s="19"/>
      <c r="V19" s="36">
        <v>0.01</v>
      </c>
      <c r="W19" s="19"/>
      <c r="X19" s="19"/>
      <c r="Y19" s="19"/>
      <c r="Z19" s="37">
        <v>0.003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40"/>
      <c r="AL19" s="33"/>
      <c r="AM19" s="141"/>
      <c r="AN19" s="141"/>
      <c r="AO19" s="141"/>
      <c r="AP19" s="141"/>
      <c r="AQ19" s="141"/>
      <c r="AR19" s="141"/>
      <c r="AS19" s="141"/>
      <c r="AT19" s="141"/>
      <c r="AU19" s="141"/>
      <c r="AV19" s="14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</row>
    <row r="20" spans="2:79" ht="15" customHeight="1">
      <c r="B20" s="186"/>
      <c r="C20" s="189"/>
      <c r="D20" s="170"/>
      <c r="E20" s="173"/>
      <c r="F20" s="158"/>
      <c r="G20" s="158">
        <v>6</v>
      </c>
      <c r="H20" s="160" t="s">
        <v>108</v>
      </c>
      <c r="I20" s="275" t="s">
        <v>109</v>
      </c>
      <c r="J20" s="160">
        <v>1</v>
      </c>
      <c r="K20" s="160" t="s">
        <v>110</v>
      </c>
      <c r="L20" s="19"/>
      <c r="M20" s="19"/>
      <c r="N20" s="19"/>
      <c r="O20" s="34" t="s">
        <v>111</v>
      </c>
      <c r="P20" s="34" t="s">
        <v>112</v>
      </c>
      <c r="Q20" s="19"/>
      <c r="R20" s="19"/>
      <c r="S20" s="35">
        <v>14</v>
      </c>
      <c r="T20" s="167"/>
      <c r="U20" s="19"/>
      <c r="V20" s="34">
        <v>0</v>
      </c>
      <c r="W20" s="19"/>
      <c r="X20" s="19"/>
      <c r="Y20" s="19"/>
      <c r="Z20" s="34">
        <v>0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40"/>
      <c r="AL20" s="33"/>
      <c r="AM20" s="141"/>
      <c r="AN20" s="141"/>
      <c r="AO20" s="141"/>
      <c r="AP20" s="141"/>
      <c r="AQ20" s="141"/>
      <c r="AR20" s="141"/>
      <c r="AS20" s="141"/>
      <c r="AT20" s="141"/>
      <c r="AU20" s="141"/>
      <c r="AV20" s="14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</row>
    <row r="21" spans="2:79" ht="30">
      <c r="B21" s="186"/>
      <c r="C21" s="189"/>
      <c r="D21" s="170"/>
      <c r="E21" s="173"/>
      <c r="F21" s="158"/>
      <c r="G21" s="158"/>
      <c r="H21" s="160"/>
      <c r="I21" s="275"/>
      <c r="J21" s="160"/>
      <c r="K21" s="160"/>
      <c r="L21" s="19"/>
      <c r="M21" s="19"/>
      <c r="N21" s="19"/>
      <c r="O21" s="34" t="s">
        <v>113</v>
      </c>
      <c r="P21" s="34" t="s">
        <v>114</v>
      </c>
      <c r="Q21" s="19"/>
      <c r="R21" s="19"/>
      <c r="S21" s="35">
        <v>15</v>
      </c>
      <c r="T21" s="167"/>
      <c r="U21" s="19"/>
      <c r="V21" s="34">
        <v>0</v>
      </c>
      <c r="W21" s="19"/>
      <c r="X21" s="19"/>
      <c r="Y21" s="19"/>
      <c r="Z21" s="34">
        <v>2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40"/>
      <c r="AL21" s="33"/>
      <c r="AM21" s="141"/>
      <c r="AN21" s="141"/>
      <c r="AO21" s="141"/>
      <c r="AP21" s="141"/>
      <c r="AQ21" s="141"/>
      <c r="AR21" s="141"/>
      <c r="AS21" s="141"/>
      <c r="AT21" s="141"/>
      <c r="AU21" s="141"/>
      <c r="AV21" s="14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</row>
    <row r="22" spans="2:79" ht="45">
      <c r="B22" s="186"/>
      <c r="C22" s="189"/>
      <c r="D22" s="170"/>
      <c r="E22" s="173"/>
      <c r="F22" s="158"/>
      <c r="G22" s="158"/>
      <c r="H22" s="160"/>
      <c r="I22" s="275"/>
      <c r="J22" s="160"/>
      <c r="K22" s="160"/>
      <c r="L22" s="19"/>
      <c r="M22" s="19"/>
      <c r="N22" s="19"/>
      <c r="O22" s="38" t="s">
        <v>115</v>
      </c>
      <c r="P22" s="38" t="s">
        <v>116</v>
      </c>
      <c r="Q22" s="19"/>
      <c r="R22" s="19"/>
      <c r="S22" s="35">
        <v>16</v>
      </c>
      <c r="T22" s="167"/>
      <c r="U22" s="19"/>
      <c r="V22" s="36">
        <v>0</v>
      </c>
      <c r="W22" s="19"/>
      <c r="X22" s="19"/>
      <c r="Y22" s="19"/>
      <c r="Z22" s="36">
        <v>0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40"/>
      <c r="AL22" s="33"/>
      <c r="AM22" s="141"/>
      <c r="AN22" s="141"/>
      <c r="AO22" s="141"/>
      <c r="AP22" s="141"/>
      <c r="AQ22" s="141"/>
      <c r="AR22" s="141"/>
      <c r="AS22" s="141"/>
      <c r="AT22" s="141"/>
      <c r="AU22" s="141"/>
      <c r="AV22" s="14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</row>
    <row r="23" spans="2:79" ht="45">
      <c r="B23" s="186"/>
      <c r="C23" s="189"/>
      <c r="D23" s="170"/>
      <c r="E23" s="173"/>
      <c r="F23" s="158"/>
      <c r="G23" s="158"/>
      <c r="H23" s="160"/>
      <c r="I23" s="275"/>
      <c r="J23" s="160"/>
      <c r="K23" s="160"/>
      <c r="L23" s="19"/>
      <c r="M23" s="19"/>
      <c r="N23" s="19"/>
      <c r="O23" s="34" t="s">
        <v>117</v>
      </c>
      <c r="P23" s="34" t="s">
        <v>118</v>
      </c>
      <c r="Q23" s="19"/>
      <c r="R23" s="19"/>
      <c r="S23" s="35">
        <v>17</v>
      </c>
      <c r="T23" s="167"/>
      <c r="U23" s="19"/>
      <c r="V23" s="36">
        <v>0</v>
      </c>
      <c r="W23" s="19"/>
      <c r="X23" s="19"/>
      <c r="Y23" s="19"/>
      <c r="Z23" s="36">
        <v>0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40"/>
      <c r="AL23" s="33"/>
      <c r="AM23" s="141"/>
      <c r="AN23" s="141"/>
      <c r="AO23" s="141"/>
      <c r="AP23" s="141"/>
      <c r="AQ23" s="141"/>
      <c r="AR23" s="141"/>
      <c r="AS23" s="141"/>
      <c r="AT23" s="141"/>
      <c r="AU23" s="141"/>
      <c r="AV23" s="14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</row>
    <row r="24" spans="2:79" ht="45">
      <c r="B24" s="186"/>
      <c r="C24" s="189"/>
      <c r="D24" s="170"/>
      <c r="E24" s="173"/>
      <c r="F24" s="158"/>
      <c r="G24" s="158"/>
      <c r="H24" s="160"/>
      <c r="I24" s="275"/>
      <c r="J24" s="160"/>
      <c r="K24" s="160"/>
      <c r="L24" s="19"/>
      <c r="M24" s="19"/>
      <c r="N24" s="19"/>
      <c r="O24" s="34" t="s">
        <v>119</v>
      </c>
      <c r="P24" s="34" t="s">
        <v>120</v>
      </c>
      <c r="Q24" s="19"/>
      <c r="R24" s="19"/>
      <c r="S24" s="35">
        <v>18</v>
      </c>
      <c r="T24" s="167"/>
      <c r="U24" s="19"/>
      <c r="V24" s="39">
        <v>0</v>
      </c>
      <c r="W24" s="19"/>
      <c r="X24" s="19"/>
      <c r="Y24" s="19"/>
      <c r="Z24" s="39">
        <v>0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40"/>
      <c r="AL24" s="33"/>
      <c r="AM24" s="141"/>
      <c r="AN24" s="141"/>
      <c r="AO24" s="141"/>
      <c r="AP24" s="141"/>
      <c r="AQ24" s="141"/>
      <c r="AR24" s="141"/>
      <c r="AS24" s="141"/>
      <c r="AT24" s="141"/>
      <c r="AU24" s="141"/>
      <c r="AV24" s="14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</row>
    <row r="25" spans="2:79" ht="15" customHeight="1">
      <c r="B25" s="186"/>
      <c r="C25" s="189"/>
      <c r="D25" s="170"/>
      <c r="E25" s="173"/>
      <c r="F25" s="158" t="s">
        <v>121</v>
      </c>
      <c r="G25" s="158">
        <v>7</v>
      </c>
      <c r="H25" s="160" t="s">
        <v>122</v>
      </c>
      <c r="I25" s="160" t="s">
        <v>123</v>
      </c>
      <c r="J25" s="160">
        <v>1</v>
      </c>
      <c r="K25" s="160" t="s">
        <v>124</v>
      </c>
      <c r="L25" s="19"/>
      <c r="M25" s="19"/>
      <c r="N25" s="19"/>
      <c r="O25" s="34" t="s">
        <v>125</v>
      </c>
      <c r="P25" s="34" t="s">
        <v>126</v>
      </c>
      <c r="Q25" s="19"/>
      <c r="R25" s="19"/>
      <c r="S25" s="35">
        <v>19</v>
      </c>
      <c r="T25" s="167"/>
      <c r="U25" s="19"/>
      <c r="V25" s="34">
        <v>1</v>
      </c>
      <c r="W25" s="19"/>
      <c r="X25" s="19"/>
      <c r="Y25" s="19"/>
      <c r="Z25" s="34">
        <v>0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40"/>
      <c r="AL25" s="33"/>
      <c r="AM25" s="141"/>
      <c r="AN25" s="141"/>
      <c r="AO25" s="141"/>
      <c r="AP25" s="141"/>
      <c r="AQ25" s="141"/>
      <c r="AR25" s="141"/>
      <c r="AS25" s="141"/>
      <c r="AT25" s="141"/>
      <c r="AU25" s="141"/>
      <c r="AV25" s="14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</row>
    <row r="26" spans="2:79" ht="45.75" customHeight="1" thickBot="1">
      <c r="B26" s="186"/>
      <c r="C26" s="189"/>
      <c r="D26" s="171"/>
      <c r="E26" s="174"/>
      <c r="F26" s="159"/>
      <c r="G26" s="159"/>
      <c r="H26" s="202"/>
      <c r="I26" s="202"/>
      <c r="J26" s="202"/>
      <c r="K26" s="202"/>
      <c r="L26" s="19"/>
      <c r="M26" s="19"/>
      <c r="N26" s="19"/>
      <c r="O26" s="40" t="s">
        <v>127</v>
      </c>
      <c r="P26" s="40" t="s">
        <v>128</v>
      </c>
      <c r="Q26" s="19"/>
      <c r="R26" s="19"/>
      <c r="S26" s="41">
        <v>20</v>
      </c>
      <c r="T26" s="168"/>
      <c r="U26" s="19"/>
      <c r="V26" s="42">
        <v>1</v>
      </c>
      <c r="W26" s="19"/>
      <c r="X26" s="19"/>
      <c r="Y26" s="19"/>
      <c r="Z26" s="42">
        <v>0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40"/>
      <c r="AL26" s="33"/>
      <c r="AM26" s="141"/>
      <c r="AN26" s="141"/>
      <c r="AO26" s="141"/>
      <c r="AP26" s="141"/>
      <c r="AQ26" s="141"/>
      <c r="AR26" s="141"/>
      <c r="AS26" s="141"/>
      <c r="AT26" s="141"/>
      <c r="AU26" s="141"/>
      <c r="AV26" s="14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</row>
    <row r="27" spans="2:79" ht="47.25" customHeight="1">
      <c r="B27" s="186"/>
      <c r="C27" s="189"/>
      <c r="D27" s="148" t="s">
        <v>129</v>
      </c>
      <c r="E27" s="151">
        <f>'[1]PLAN INDICATIVO'!E27:E30</f>
        <v>0.009999999999999998</v>
      </c>
      <c r="F27" s="43" t="s">
        <v>130</v>
      </c>
      <c r="G27" s="154">
        <v>8</v>
      </c>
      <c r="H27" s="142" t="s">
        <v>131</v>
      </c>
      <c r="I27" s="142" t="s">
        <v>132</v>
      </c>
      <c r="J27" s="142" t="s">
        <v>133</v>
      </c>
      <c r="K27" s="274" t="s">
        <v>134</v>
      </c>
      <c r="L27" s="19"/>
      <c r="M27" s="19"/>
      <c r="N27" s="19"/>
      <c r="O27" s="44" t="s">
        <v>135</v>
      </c>
      <c r="P27" s="44" t="s">
        <v>136</v>
      </c>
      <c r="Q27" s="19"/>
      <c r="R27" s="19"/>
      <c r="S27" s="43">
        <v>21</v>
      </c>
      <c r="T27" s="145" t="s">
        <v>137</v>
      </c>
      <c r="U27" s="19"/>
      <c r="V27" s="44">
        <v>0</v>
      </c>
      <c r="W27" s="19"/>
      <c r="X27" s="19"/>
      <c r="Y27" s="19"/>
      <c r="Z27" s="44">
        <v>1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40">
        <f>83000+94570</f>
        <v>177570</v>
      </c>
      <c r="AL27" s="33"/>
      <c r="AM27" s="141"/>
      <c r="AN27" s="141">
        <v>18000</v>
      </c>
      <c r="AO27" s="141"/>
      <c r="AP27" s="141">
        <v>62000</v>
      </c>
      <c r="AQ27" s="141"/>
      <c r="AR27" s="141"/>
      <c r="AS27" s="141"/>
      <c r="AT27" s="141"/>
      <c r="AU27" s="141">
        <f>3000+94570</f>
        <v>97570</v>
      </c>
      <c r="AV27" s="140">
        <f>+AM27+AN27+AO27+AP27+AQ27+AR27+AS27+AT27+AU27</f>
        <v>177570</v>
      </c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</row>
    <row r="28" spans="2:79" ht="47.25">
      <c r="B28" s="186"/>
      <c r="C28" s="189"/>
      <c r="D28" s="149"/>
      <c r="E28" s="152"/>
      <c r="F28" s="45" t="s">
        <v>138</v>
      </c>
      <c r="G28" s="132"/>
      <c r="H28" s="143"/>
      <c r="I28" s="143"/>
      <c r="J28" s="143"/>
      <c r="K28" s="143"/>
      <c r="L28" s="19"/>
      <c r="M28" s="19"/>
      <c r="N28" s="19"/>
      <c r="O28" s="46" t="s">
        <v>139</v>
      </c>
      <c r="P28" s="46" t="s">
        <v>140</v>
      </c>
      <c r="Q28" s="19"/>
      <c r="R28" s="19"/>
      <c r="S28" s="45">
        <v>22</v>
      </c>
      <c r="T28" s="146"/>
      <c r="U28" s="19"/>
      <c r="V28" s="46">
        <v>0</v>
      </c>
      <c r="W28" s="19"/>
      <c r="X28" s="19"/>
      <c r="Y28" s="19"/>
      <c r="Z28" s="46">
        <v>1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40"/>
      <c r="AL28" s="33"/>
      <c r="AM28" s="141"/>
      <c r="AN28" s="141"/>
      <c r="AO28" s="141"/>
      <c r="AP28" s="141"/>
      <c r="AQ28" s="141"/>
      <c r="AR28" s="141"/>
      <c r="AS28" s="141"/>
      <c r="AT28" s="141"/>
      <c r="AU28" s="141"/>
      <c r="AV28" s="14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</row>
    <row r="29" spans="2:79" ht="75">
      <c r="B29" s="186"/>
      <c r="C29" s="189"/>
      <c r="D29" s="149"/>
      <c r="E29" s="152"/>
      <c r="F29" s="45" t="s">
        <v>141</v>
      </c>
      <c r="G29" s="132"/>
      <c r="H29" s="143"/>
      <c r="I29" s="143"/>
      <c r="J29" s="143"/>
      <c r="K29" s="143"/>
      <c r="L29" s="19"/>
      <c r="M29" s="19"/>
      <c r="N29" s="19"/>
      <c r="O29" s="46" t="s">
        <v>142</v>
      </c>
      <c r="P29" s="46" t="s">
        <v>143</v>
      </c>
      <c r="Q29" s="19"/>
      <c r="R29" s="19"/>
      <c r="S29" s="45">
        <v>23</v>
      </c>
      <c r="T29" s="146"/>
      <c r="U29" s="19"/>
      <c r="V29" s="46">
        <v>0</v>
      </c>
      <c r="W29" s="19"/>
      <c r="X29" s="19"/>
      <c r="Y29" s="19"/>
      <c r="Z29" s="46">
        <v>0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40"/>
      <c r="AL29" s="33"/>
      <c r="AM29" s="141"/>
      <c r="AN29" s="141"/>
      <c r="AO29" s="141"/>
      <c r="AP29" s="141"/>
      <c r="AQ29" s="141"/>
      <c r="AR29" s="141"/>
      <c r="AS29" s="141"/>
      <c r="AT29" s="141"/>
      <c r="AU29" s="141"/>
      <c r="AV29" s="14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</row>
    <row r="30" spans="2:79" ht="75.75" thickBot="1">
      <c r="B30" s="186"/>
      <c r="C30" s="189"/>
      <c r="D30" s="150"/>
      <c r="E30" s="153"/>
      <c r="F30" s="47" t="s">
        <v>144</v>
      </c>
      <c r="G30" s="155"/>
      <c r="H30" s="144"/>
      <c r="I30" s="144"/>
      <c r="J30" s="144"/>
      <c r="K30" s="144"/>
      <c r="L30" s="19"/>
      <c r="M30" s="19"/>
      <c r="N30" s="19"/>
      <c r="O30" s="48" t="s">
        <v>145</v>
      </c>
      <c r="P30" s="48" t="s">
        <v>140</v>
      </c>
      <c r="Q30" s="19"/>
      <c r="R30" s="19"/>
      <c r="S30" s="47">
        <v>24</v>
      </c>
      <c r="T30" s="147"/>
      <c r="U30" s="19"/>
      <c r="V30" s="48">
        <v>0</v>
      </c>
      <c r="W30" s="19"/>
      <c r="X30" s="19"/>
      <c r="Y30" s="19"/>
      <c r="Z30" s="49">
        <v>1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40"/>
      <c r="AL30" s="33"/>
      <c r="AM30" s="141"/>
      <c r="AN30" s="141"/>
      <c r="AO30" s="141"/>
      <c r="AP30" s="141"/>
      <c r="AQ30" s="141"/>
      <c r="AR30" s="141"/>
      <c r="AS30" s="141"/>
      <c r="AT30" s="141"/>
      <c r="AU30" s="141"/>
      <c r="AV30" s="14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</row>
    <row r="31" spans="2:79" ht="68.25" customHeight="1">
      <c r="B31" s="186"/>
      <c r="C31" s="189"/>
      <c r="D31" s="133" t="s">
        <v>146</v>
      </c>
      <c r="E31" s="136">
        <f>'[1]PLAN INDICATIVO'!E31:E34</f>
        <v>0.03</v>
      </c>
      <c r="F31" s="139" t="s">
        <v>147</v>
      </c>
      <c r="G31" s="139">
        <v>9</v>
      </c>
      <c r="H31" s="127" t="s">
        <v>148</v>
      </c>
      <c r="I31" s="127" t="s">
        <v>149</v>
      </c>
      <c r="J31" s="127" t="s">
        <v>150</v>
      </c>
      <c r="K31" s="127" t="s">
        <v>151</v>
      </c>
      <c r="L31" s="19"/>
      <c r="M31" s="19"/>
      <c r="N31" s="19"/>
      <c r="O31" s="50" t="s">
        <v>152</v>
      </c>
      <c r="P31" s="50" t="s">
        <v>153</v>
      </c>
      <c r="Q31" s="19"/>
      <c r="R31" s="19"/>
      <c r="S31" s="51">
        <v>25</v>
      </c>
      <c r="T31" s="129" t="s">
        <v>154</v>
      </c>
      <c r="U31" s="19"/>
      <c r="V31" s="50">
        <v>0</v>
      </c>
      <c r="W31" s="19"/>
      <c r="X31" s="19"/>
      <c r="Y31" s="19"/>
      <c r="Z31" s="50">
        <v>1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40">
        <v>87044</v>
      </c>
      <c r="AL31" s="33"/>
      <c r="AM31" s="141"/>
      <c r="AN31" s="141"/>
      <c r="AO31" s="141"/>
      <c r="AP31" s="141">
        <v>81044</v>
      </c>
      <c r="AQ31" s="141"/>
      <c r="AR31" s="141"/>
      <c r="AS31" s="141"/>
      <c r="AT31" s="141"/>
      <c r="AU31" s="141">
        <v>6000</v>
      </c>
      <c r="AV31" s="140">
        <f>+AM31+AN31+AO31+AP31+AQ31+AR31+AS31+AT31+AU31</f>
        <v>87044</v>
      </c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 t="s">
        <v>155</v>
      </c>
    </row>
    <row r="32" spans="2:79" ht="45">
      <c r="B32" s="186"/>
      <c r="C32" s="189"/>
      <c r="D32" s="134"/>
      <c r="E32" s="137"/>
      <c r="F32" s="121"/>
      <c r="G32" s="121"/>
      <c r="H32" s="123"/>
      <c r="I32" s="123"/>
      <c r="J32" s="123"/>
      <c r="K32" s="123"/>
      <c r="L32" s="19"/>
      <c r="M32" s="19"/>
      <c r="N32" s="19"/>
      <c r="O32" s="52" t="s">
        <v>156</v>
      </c>
      <c r="P32" s="52" t="s">
        <v>157</v>
      </c>
      <c r="Q32" s="19"/>
      <c r="R32" s="19"/>
      <c r="S32" s="53">
        <v>26</v>
      </c>
      <c r="T32" s="130"/>
      <c r="U32" s="19"/>
      <c r="V32" s="52">
        <v>0</v>
      </c>
      <c r="W32" s="19"/>
      <c r="X32" s="19"/>
      <c r="Y32" s="19"/>
      <c r="Z32" s="52">
        <v>0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40"/>
      <c r="AL32" s="33"/>
      <c r="AM32" s="141"/>
      <c r="AN32" s="141"/>
      <c r="AO32" s="141"/>
      <c r="AP32" s="141"/>
      <c r="AQ32" s="141"/>
      <c r="AR32" s="141"/>
      <c r="AS32" s="141"/>
      <c r="AT32" s="141"/>
      <c r="AU32" s="141"/>
      <c r="AV32" s="14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 t="s">
        <v>155</v>
      </c>
    </row>
    <row r="33" spans="2:79" ht="15" customHeight="1">
      <c r="B33" s="186"/>
      <c r="C33" s="189"/>
      <c r="D33" s="134"/>
      <c r="E33" s="137"/>
      <c r="F33" s="121"/>
      <c r="G33" s="121">
        <v>10</v>
      </c>
      <c r="H33" s="123" t="s">
        <v>158</v>
      </c>
      <c r="I33" s="123" t="s">
        <v>159</v>
      </c>
      <c r="J33" s="123" t="s">
        <v>133</v>
      </c>
      <c r="K33" s="123" t="s">
        <v>160</v>
      </c>
      <c r="L33" s="19"/>
      <c r="M33" s="19"/>
      <c r="N33" s="19"/>
      <c r="O33" s="52" t="s">
        <v>161</v>
      </c>
      <c r="P33" s="52" t="s">
        <v>159</v>
      </c>
      <c r="Q33" s="19"/>
      <c r="R33" s="19"/>
      <c r="S33" s="53">
        <v>27</v>
      </c>
      <c r="T33" s="130"/>
      <c r="U33" s="19"/>
      <c r="V33" s="52">
        <v>0</v>
      </c>
      <c r="W33" s="19"/>
      <c r="X33" s="19"/>
      <c r="Y33" s="19"/>
      <c r="Z33" s="52">
        <v>2</v>
      </c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40"/>
      <c r="AL33" s="33"/>
      <c r="AM33" s="141"/>
      <c r="AN33" s="141"/>
      <c r="AO33" s="141"/>
      <c r="AP33" s="141"/>
      <c r="AQ33" s="141"/>
      <c r="AR33" s="141"/>
      <c r="AS33" s="141"/>
      <c r="AT33" s="141"/>
      <c r="AU33" s="141"/>
      <c r="AV33" s="14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 t="s">
        <v>155</v>
      </c>
    </row>
    <row r="34" spans="2:79" ht="45.75" thickBot="1">
      <c r="B34" s="186"/>
      <c r="C34" s="189"/>
      <c r="D34" s="135"/>
      <c r="E34" s="138"/>
      <c r="F34" s="122"/>
      <c r="G34" s="122"/>
      <c r="H34" s="124"/>
      <c r="I34" s="124"/>
      <c r="J34" s="124"/>
      <c r="K34" s="124"/>
      <c r="L34" s="19"/>
      <c r="M34" s="19"/>
      <c r="N34" s="19"/>
      <c r="O34" s="54" t="s">
        <v>162</v>
      </c>
      <c r="P34" s="54" t="s">
        <v>163</v>
      </c>
      <c r="Q34" s="19"/>
      <c r="R34" s="19"/>
      <c r="S34" s="55">
        <v>28</v>
      </c>
      <c r="T34" s="131"/>
      <c r="U34" s="19"/>
      <c r="V34" s="54">
        <v>0</v>
      </c>
      <c r="W34" s="19"/>
      <c r="X34" s="19"/>
      <c r="Y34" s="19"/>
      <c r="Z34" s="54">
        <v>0</v>
      </c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40"/>
      <c r="AL34" s="33"/>
      <c r="AM34" s="141"/>
      <c r="AN34" s="141"/>
      <c r="AO34" s="141"/>
      <c r="AP34" s="141"/>
      <c r="AQ34" s="141"/>
      <c r="AR34" s="141"/>
      <c r="AS34" s="141"/>
      <c r="AT34" s="141"/>
      <c r="AU34" s="141">
        <v>6000</v>
      </c>
      <c r="AV34" s="14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 t="s">
        <v>155</v>
      </c>
    </row>
    <row r="35" spans="2:79" ht="15" customHeight="1">
      <c r="B35" s="186"/>
      <c r="C35" s="189"/>
      <c r="D35" s="224" t="s">
        <v>164</v>
      </c>
      <c r="E35" s="227">
        <f>'[1]PLAN INDICATIVO'!E35:E38</f>
        <v>0.010000000000000002</v>
      </c>
      <c r="F35" s="230" t="s">
        <v>165</v>
      </c>
      <c r="G35" s="230">
        <v>11</v>
      </c>
      <c r="H35" s="236" t="s">
        <v>166</v>
      </c>
      <c r="I35" s="236" t="s">
        <v>167</v>
      </c>
      <c r="J35" s="236" t="s">
        <v>168</v>
      </c>
      <c r="K35" s="239">
        <v>1</v>
      </c>
      <c r="L35" s="19"/>
      <c r="M35" s="19"/>
      <c r="N35" s="19"/>
      <c r="O35" s="56" t="s">
        <v>169</v>
      </c>
      <c r="P35" s="56" t="s">
        <v>170</v>
      </c>
      <c r="Q35" s="19"/>
      <c r="R35" s="19"/>
      <c r="S35" s="57">
        <v>29</v>
      </c>
      <c r="T35" s="271" t="s">
        <v>171</v>
      </c>
      <c r="U35" s="19"/>
      <c r="V35" s="56">
        <v>0</v>
      </c>
      <c r="W35" s="19"/>
      <c r="X35" s="19"/>
      <c r="Y35" s="19"/>
      <c r="Z35" s="56">
        <v>1</v>
      </c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40">
        <v>6000</v>
      </c>
      <c r="AL35" s="33"/>
      <c r="AM35" s="141"/>
      <c r="AN35" s="141"/>
      <c r="AO35" s="141"/>
      <c r="AP35" s="141">
        <v>4000</v>
      </c>
      <c r="AQ35" s="141"/>
      <c r="AR35" s="141"/>
      <c r="AS35" s="141"/>
      <c r="AT35" s="141"/>
      <c r="AU35" s="141">
        <v>2000</v>
      </c>
      <c r="AV35" s="140">
        <f>+AM35+AN35+AO35+AP35+AQ35+AR35+AS35+AT35+AU35</f>
        <v>6000</v>
      </c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</row>
    <row r="36" spans="2:79" ht="45">
      <c r="B36" s="186"/>
      <c r="C36" s="189"/>
      <c r="D36" s="225"/>
      <c r="E36" s="228"/>
      <c r="F36" s="231"/>
      <c r="G36" s="231"/>
      <c r="H36" s="237"/>
      <c r="I36" s="237"/>
      <c r="J36" s="237"/>
      <c r="K36" s="237"/>
      <c r="L36" s="19"/>
      <c r="M36" s="19"/>
      <c r="N36" s="19"/>
      <c r="O36" s="58" t="s">
        <v>172</v>
      </c>
      <c r="P36" s="58" t="s">
        <v>170</v>
      </c>
      <c r="Q36" s="19"/>
      <c r="R36" s="19"/>
      <c r="S36" s="59">
        <v>30</v>
      </c>
      <c r="T36" s="272"/>
      <c r="U36" s="19"/>
      <c r="V36" s="58">
        <v>0</v>
      </c>
      <c r="W36" s="19"/>
      <c r="X36" s="19"/>
      <c r="Y36" s="19"/>
      <c r="Z36" s="58">
        <v>2</v>
      </c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40"/>
      <c r="AL36" s="33"/>
      <c r="AM36" s="141"/>
      <c r="AN36" s="141"/>
      <c r="AO36" s="141"/>
      <c r="AP36" s="141"/>
      <c r="AQ36" s="141"/>
      <c r="AR36" s="141"/>
      <c r="AS36" s="141"/>
      <c r="AT36" s="141"/>
      <c r="AU36" s="141"/>
      <c r="AV36" s="14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</row>
    <row r="37" spans="2:79" ht="15" customHeight="1">
      <c r="B37" s="186"/>
      <c r="C37" s="189"/>
      <c r="D37" s="225"/>
      <c r="E37" s="228"/>
      <c r="F37" s="231"/>
      <c r="G37" s="231">
        <v>12</v>
      </c>
      <c r="H37" s="237" t="s">
        <v>173</v>
      </c>
      <c r="I37" s="237" t="s">
        <v>174</v>
      </c>
      <c r="J37" s="270">
        <v>1</v>
      </c>
      <c r="K37" s="270">
        <v>1</v>
      </c>
      <c r="L37" s="19"/>
      <c r="M37" s="19"/>
      <c r="N37" s="19"/>
      <c r="O37" s="58" t="s">
        <v>175</v>
      </c>
      <c r="P37" s="58" t="s">
        <v>140</v>
      </c>
      <c r="Q37" s="19"/>
      <c r="R37" s="19"/>
      <c r="S37" s="59">
        <v>31</v>
      </c>
      <c r="T37" s="272"/>
      <c r="U37" s="19"/>
      <c r="V37" s="58">
        <v>0</v>
      </c>
      <c r="W37" s="19"/>
      <c r="X37" s="19"/>
      <c r="Y37" s="19"/>
      <c r="Z37" s="58">
        <v>2</v>
      </c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40"/>
      <c r="AL37" s="33"/>
      <c r="AM37" s="141"/>
      <c r="AN37" s="141"/>
      <c r="AO37" s="141"/>
      <c r="AP37" s="141"/>
      <c r="AQ37" s="141"/>
      <c r="AR37" s="141"/>
      <c r="AS37" s="141"/>
      <c r="AT37" s="141"/>
      <c r="AU37" s="141"/>
      <c r="AV37" s="14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</row>
    <row r="38" spans="2:79" ht="45.75" thickBot="1">
      <c r="B38" s="186"/>
      <c r="C38" s="189"/>
      <c r="D38" s="226"/>
      <c r="E38" s="229"/>
      <c r="F38" s="232"/>
      <c r="G38" s="232"/>
      <c r="H38" s="238"/>
      <c r="I38" s="238"/>
      <c r="J38" s="238"/>
      <c r="K38" s="238"/>
      <c r="L38" s="19"/>
      <c r="M38" s="19"/>
      <c r="N38" s="19"/>
      <c r="O38" s="60" t="s">
        <v>176</v>
      </c>
      <c r="P38" s="60" t="s">
        <v>177</v>
      </c>
      <c r="Q38" s="19"/>
      <c r="R38" s="19"/>
      <c r="S38" s="61">
        <v>32</v>
      </c>
      <c r="T38" s="273"/>
      <c r="U38" s="19"/>
      <c r="V38" s="60">
        <v>0</v>
      </c>
      <c r="W38" s="19"/>
      <c r="X38" s="19"/>
      <c r="Y38" s="19"/>
      <c r="Z38" s="60">
        <v>2</v>
      </c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40"/>
      <c r="AL38" s="33"/>
      <c r="AM38" s="141"/>
      <c r="AN38" s="141"/>
      <c r="AO38" s="141"/>
      <c r="AP38" s="141"/>
      <c r="AQ38" s="141"/>
      <c r="AR38" s="141"/>
      <c r="AS38" s="141"/>
      <c r="AT38" s="141"/>
      <c r="AU38" s="141"/>
      <c r="AV38" s="14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</row>
    <row r="39" spans="2:79" ht="15" customHeight="1">
      <c r="B39" s="186"/>
      <c r="C39" s="189"/>
      <c r="D39" s="218" t="s">
        <v>178</v>
      </c>
      <c r="E39" s="172">
        <f>'[1]PLAN INDICATIVO'!E39:E53</f>
        <v>0.03000150662317054</v>
      </c>
      <c r="F39" s="175" t="s">
        <v>179</v>
      </c>
      <c r="G39" s="175">
        <v>13</v>
      </c>
      <c r="H39" s="164" t="s">
        <v>180</v>
      </c>
      <c r="I39" s="164" t="s">
        <v>181</v>
      </c>
      <c r="J39" s="164">
        <v>876</v>
      </c>
      <c r="K39" s="165">
        <v>1</v>
      </c>
      <c r="L39" s="19"/>
      <c r="M39" s="19"/>
      <c r="N39" s="19"/>
      <c r="O39" s="30" t="s">
        <v>182</v>
      </c>
      <c r="P39" s="30" t="s">
        <v>183</v>
      </c>
      <c r="Q39" s="19"/>
      <c r="R39" s="19"/>
      <c r="S39" s="31">
        <v>33</v>
      </c>
      <c r="T39" s="215" t="s">
        <v>184</v>
      </c>
      <c r="U39" s="19"/>
      <c r="V39" s="30">
        <v>0</v>
      </c>
      <c r="W39" s="19"/>
      <c r="X39" s="19"/>
      <c r="Y39" s="19"/>
      <c r="Z39" s="30">
        <v>50</v>
      </c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40">
        <v>64450</v>
      </c>
      <c r="AL39" s="33"/>
      <c r="AM39" s="141"/>
      <c r="AN39" s="141"/>
      <c r="AO39" s="141"/>
      <c r="AP39" s="141">
        <v>19450</v>
      </c>
      <c r="AQ39" s="141"/>
      <c r="AR39" s="141"/>
      <c r="AS39" s="141"/>
      <c r="AT39" s="141"/>
      <c r="AU39" s="141">
        <f>14000+31000</f>
        <v>45000</v>
      </c>
      <c r="AV39" s="140">
        <f>+AM39+AN39+AO39+AP39+AQ39+AR39+AS39+AT39+AU39</f>
        <v>64450</v>
      </c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</row>
    <row r="40" spans="2:79" ht="60">
      <c r="B40" s="186"/>
      <c r="C40" s="189"/>
      <c r="D40" s="219"/>
      <c r="E40" s="173"/>
      <c r="F40" s="158"/>
      <c r="G40" s="158"/>
      <c r="H40" s="160"/>
      <c r="I40" s="160"/>
      <c r="J40" s="160"/>
      <c r="K40" s="160"/>
      <c r="L40" s="19"/>
      <c r="M40" s="19"/>
      <c r="N40" s="19"/>
      <c r="O40" s="34" t="s">
        <v>185</v>
      </c>
      <c r="P40" s="34" t="s">
        <v>186</v>
      </c>
      <c r="Q40" s="19"/>
      <c r="R40" s="19"/>
      <c r="S40" s="35">
        <v>34</v>
      </c>
      <c r="T40" s="216"/>
      <c r="U40" s="19"/>
      <c r="V40" s="34">
        <v>9</v>
      </c>
      <c r="W40" s="19"/>
      <c r="X40" s="19"/>
      <c r="Y40" s="19"/>
      <c r="Z40" s="34">
        <v>2</v>
      </c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40"/>
      <c r="AL40" s="33"/>
      <c r="AM40" s="141"/>
      <c r="AN40" s="141"/>
      <c r="AO40" s="141"/>
      <c r="AP40" s="141"/>
      <c r="AQ40" s="141"/>
      <c r="AR40" s="141"/>
      <c r="AS40" s="141"/>
      <c r="AT40" s="141"/>
      <c r="AU40" s="141"/>
      <c r="AV40" s="14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</row>
    <row r="41" spans="2:79" ht="60">
      <c r="B41" s="186"/>
      <c r="C41" s="189"/>
      <c r="D41" s="219"/>
      <c r="E41" s="173"/>
      <c r="F41" s="158"/>
      <c r="G41" s="158"/>
      <c r="H41" s="160"/>
      <c r="I41" s="160"/>
      <c r="J41" s="160"/>
      <c r="K41" s="160"/>
      <c r="L41" s="19"/>
      <c r="M41" s="19"/>
      <c r="N41" s="19"/>
      <c r="O41" s="34" t="s">
        <v>187</v>
      </c>
      <c r="P41" s="34" t="s">
        <v>186</v>
      </c>
      <c r="Q41" s="19"/>
      <c r="R41" s="19"/>
      <c r="S41" s="35">
        <v>35</v>
      </c>
      <c r="T41" s="216"/>
      <c r="U41" s="19"/>
      <c r="V41" s="34">
        <v>9</v>
      </c>
      <c r="W41" s="19"/>
      <c r="X41" s="19"/>
      <c r="Y41" s="19"/>
      <c r="Z41" s="34">
        <v>3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40"/>
      <c r="AL41" s="33"/>
      <c r="AM41" s="141"/>
      <c r="AN41" s="141"/>
      <c r="AO41" s="141"/>
      <c r="AP41" s="141"/>
      <c r="AQ41" s="141"/>
      <c r="AR41" s="141"/>
      <c r="AS41" s="141"/>
      <c r="AT41" s="141"/>
      <c r="AU41" s="141"/>
      <c r="AV41" s="14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</row>
    <row r="42" spans="2:79" ht="30">
      <c r="B42" s="186"/>
      <c r="C42" s="189"/>
      <c r="D42" s="219"/>
      <c r="E42" s="173"/>
      <c r="F42" s="158"/>
      <c r="G42" s="158"/>
      <c r="H42" s="160"/>
      <c r="I42" s="160"/>
      <c r="J42" s="160"/>
      <c r="K42" s="160"/>
      <c r="L42" s="19"/>
      <c r="M42" s="19"/>
      <c r="N42" s="19"/>
      <c r="O42" s="34" t="s">
        <v>188</v>
      </c>
      <c r="P42" s="34" t="s">
        <v>140</v>
      </c>
      <c r="Q42" s="19"/>
      <c r="R42" s="19"/>
      <c r="S42" s="35">
        <v>36</v>
      </c>
      <c r="T42" s="216"/>
      <c r="U42" s="19"/>
      <c r="V42" s="34">
        <v>0</v>
      </c>
      <c r="W42" s="19"/>
      <c r="X42" s="19"/>
      <c r="Y42" s="19"/>
      <c r="Z42" s="34">
        <v>1</v>
      </c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40"/>
      <c r="AL42" s="33"/>
      <c r="AM42" s="141"/>
      <c r="AN42" s="141"/>
      <c r="AO42" s="141"/>
      <c r="AP42" s="141"/>
      <c r="AQ42" s="141"/>
      <c r="AR42" s="141"/>
      <c r="AS42" s="141"/>
      <c r="AT42" s="141"/>
      <c r="AU42" s="141"/>
      <c r="AV42" s="14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</row>
    <row r="43" spans="2:79" ht="30">
      <c r="B43" s="186"/>
      <c r="C43" s="189"/>
      <c r="D43" s="219"/>
      <c r="E43" s="173"/>
      <c r="F43" s="158"/>
      <c r="G43" s="158"/>
      <c r="H43" s="160"/>
      <c r="I43" s="160"/>
      <c r="J43" s="160"/>
      <c r="K43" s="160"/>
      <c r="L43" s="19"/>
      <c r="M43" s="19"/>
      <c r="N43" s="19"/>
      <c r="O43" s="34" t="s">
        <v>189</v>
      </c>
      <c r="P43" s="34" t="s">
        <v>190</v>
      </c>
      <c r="Q43" s="19"/>
      <c r="R43" s="19"/>
      <c r="S43" s="35">
        <v>37</v>
      </c>
      <c r="T43" s="216"/>
      <c r="U43" s="19"/>
      <c r="V43" s="34">
        <v>12</v>
      </c>
      <c r="W43" s="19"/>
      <c r="X43" s="19"/>
      <c r="Y43" s="19"/>
      <c r="Z43" s="34">
        <v>5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40"/>
      <c r="AL43" s="33"/>
      <c r="AM43" s="141"/>
      <c r="AN43" s="141"/>
      <c r="AO43" s="141"/>
      <c r="AP43" s="141"/>
      <c r="AQ43" s="141"/>
      <c r="AR43" s="141"/>
      <c r="AS43" s="141"/>
      <c r="AT43" s="141"/>
      <c r="AU43" s="141"/>
      <c r="AV43" s="14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</row>
    <row r="44" spans="2:79" ht="45">
      <c r="B44" s="186"/>
      <c r="C44" s="189"/>
      <c r="D44" s="219"/>
      <c r="E44" s="173"/>
      <c r="F44" s="158"/>
      <c r="G44" s="158"/>
      <c r="H44" s="160"/>
      <c r="I44" s="160"/>
      <c r="J44" s="160"/>
      <c r="K44" s="160"/>
      <c r="L44" s="19"/>
      <c r="M44" s="19"/>
      <c r="N44" s="19"/>
      <c r="O44" s="34" t="s">
        <v>191</v>
      </c>
      <c r="P44" s="34" t="s">
        <v>192</v>
      </c>
      <c r="Q44" s="19"/>
      <c r="R44" s="19"/>
      <c r="S44" s="35">
        <v>38</v>
      </c>
      <c r="T44" s="216"/>
      <c r="U44" s="19"/>
      <c r="V44" s="34">
        <v>6</v>
      </c>
      <c r="W44" s="19"/>
      <c r="X44" s="19"/>
      <c r="Y44" s="19"/>
      <c r="Z44" s="34">
        <v>5</v>
      </c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40"/>
      <c r="AL44" s="33"/>
      <c r="AM44" s="141"/>
      <c r="AN44" s="141"/>
      <c r="AO44" s="141"/>
      <c r="AP44" s="141"/>
      <c r="AQ44" s="141"/>
      <c r="AR44" s="141"/>
      <c r="AS44" s="141"/>
      <c r="AT44" s="141"/>
      <c r="AU44" s="141"/>
      <c r="AV44" s="14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</row>
    <row r="45" spans="2:79" ht="45">
      <c r="B45" s="186"/>
      <c r="C45" s="189"/>
      <c r="D45" s="219"/>
      <c r="E45" s="173"/>
      <c r="F45" s="35" t="s">
        <v>193</v>
      </c>
      <c r="G45" s="35">
        <v>14</v>
      </c>
      <c r="H45" s="34" t="s">
        <v>194</v>
      </c>
      <c r="I45" s="34" t="s">
        <v>195</v>
      </c>
      <c r="J45" s="62">
        <v>8</v>
      </c>
      <c r="K45" s="34"/>
      <c r="L45" s="19"/>
      <c r="M45" s="19"/>
      <c r="N45" s="19"/>
      <c r="O45" s="34" t="s">
        <v>196</v>
      </c>
      <c r="P45" s="34" t="s">
        <v>197</v>
      </c>
      <c r="Q45" s="19"/>
      <c r="R45" s="19"/>
      <c r="S45" s="35">
        <v>39</v>
      </c>
      <c r="T45" s="216"/>
      <c r="U45" s="19"/>
      <c r="V45" s="34">
        <v>8</v>
      </c>
      <c r="W45" s="19"/>
      <c r="X45" s="19"/>
      <c r="Y45" s="19"/>
      <c r="Z45" s="34">
        <v>8</v>
      </c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40"/>
      <c r="AL45" s="33"/>
      <c r="AM45" s="141"/>
      <c r="AN45" s="141"/>
      <c r="AO45" s="141"/>
      <c r="AP45" s="141"/>
      <c r="AQ45" s="141"/>
      <c r="AR45" s="141"/>
      <c r="AS45" s="141"/>
      <c r="AT45" s="141"/>
      <c r="AU45" s="141"/>
      <c r="AV45" s="14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</row>
    <row r="46" spans="2:79" ht="15" customHeight="1">
      <c r="B46" s="186"/>
      <c r="C46" s="189"/>
      <c r="D46" s="219"/>
      <c r="E46" s="173"/>
      <c r="F46" s="158" t="s">
        <v>198</v>
      </c>
      <c r="G46" s="158">
        <v>15</v>
      </c>
      <c r="H46" s="160" t="s">
        <v>199</v>
      </c>
      <c r="I46" s="160" t="s">
        <v>200</v>
      </c>
      <c r="J46" s="269">
        <v>1</v>
      </c>
      <c r="K46" s="161">
        <v>1</v>
      </c>
      <c r="L46" s="19"/>
      <c r="M46" s="19"/>
      <c r="N46" s="19"/>
      <c r="O46" s="34" t="s">
        <v>201</v>
      </c>
      <c r="P46" s="34" t="s">
        <v>153</v>
      </c>
      <c r="Q46" s="19"/>
      <c r="R46" s="19"/>
      <c r="S46" s="35">
        <v>40</v>
      </c>
      <c r="T46" s="216"/>
      <c r="U46" s="19"/>
      <c r="V46" s="34">
        <v>0</v>
      </c>
      <c r="W46" s="19"/>
      <c r="X46" s="19"/>
      <c r="Y46" s="19"/>
      <c r="Z46" s="34">
        <v>0</v>
      </c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40"/>
      <c r="AL46" s="33"/>
      <c r="AM46" s="141"/>
      <c r="AN46" s="141"/>
      <c r="AO46" s="141"/>
      <c r="AP46" s="141"/>
      <c r="AQ46" s="141"/>
      <c r="AR46" s="141"/>
      <c r="AS46" s="141"/>
      <c r="AT46" s="141"/>
      <c r="AU46" s="141"/>
      <c r="AV46" s="14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</row>
    <row r="47" spans="2:79" ht="60">
      <c r="B47" s="186"/>
      <c r="C47" s="189"/>
      <c r="D47" s="219"/>
      <c r="E47" s="173"/>
      <c r="F47" s="158"/>
      <c r="G47" s="158"/>
      <c r="H47" s="160"/>
      <c r="I47" s="160"/>
      <c r="J47" s="160"/>
      <c r="K47" s="160"/>
      <c r="L47" s="19"/>
      <c r="M47" s="19"/>
      <c r="N47" s="19"/>
      <c r="O47" s="34" t="s">
        <v>202</v>
      </c>
      <c r="P47" s="34" t="s">
        <v>140</v>
      </c>
      <c r="Q47" s="19"/>
      <c r="R47" s="19"/>
      <c r="S47" s="35">
        <v>41</v>
      </c>
      <c r="T47" s="216"/>
      <c r="U47" s="19"/>
      <c r="V47" s="34">
        <v>0</v>
      </c>
      <c r="W47" s="19"/>
      <c r="X47" s="19"/>
      <c r="Y47" s="19"/>
      <c r="Z47" s="34">
        <v>0</v>
      </c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40"/>
      <c r="AL47" s="33"/>
      <c r="AM47" s="141"/>
      <c r="AN47" s="141"/>
      <c r="AO47" s="141"/>
      <c r="AP47" s="141"/>
      <c r="AQ47" s="141"/>
      <c r="AR47" s="141"/>
      <c r="AS47" s="141"/>
      <c r="AT47" s="141"/>
      <c r="AU47" s="141"/>
      <c r="AV47" s="14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</row>
    <row r="48" spans="2:79" ht="45">
      <c r="B48" s="186"/>
      <c r="C48" s="189"/>
      <c r="D48" s="219"/>
      <c r="E48" s="173"/>
      <c r="F48" s="158"/>
      <c r="G48" s="158"/>
      <c r="H48" s="160"/>
      <c r="I48" s="160"/>
      <c r="J48" s="160"/>
      <c r="K48" s="160"/>
      <c r="L48" s="19"/>
      <c r="M48" s="19"/>
      <c r="N48" s="19"/>
      <c r="O48" s="34" t="s">
        <v>203</v>
      </c>
      <c r="P48" s="34" t="s">
        <v>140</v>
      </c>
      <c r="Q48" s="19"/>
      <c r="R48" s="19"/>
      <c r="S48" s="35">
        <v>42</v>
      </c>
      <c r="T48" s="216"/>
      <c r="U48" s="19"/>
      <c r="V48" s="34">
        <v>0</v>
      </c>
      <c r="W48" s="19"/>
      <c r="X48" s="19"/>
      <c r="Y48" s="19"/>
      <c r="Z48" s="34">
        <v>0</v>
      </c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40"/>
      <c r="AL48" s="33"/>
      <c r="AM48" s="141"/>
      <c r="AN48" s="141"/>
      <c r="AO48" s="141"/>
      <c r="AP48" s="141"/>
      <c r="AQ48" s="141"/>
      <c r="AR48" s="141"/>
      <c r="AS48" s="141"/>
      <c r="AT48" s="141"/>
      <c r="AU48" s="141"/>
      <c r="AV48" s="14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</row>
    <row r="49" spans="2:79" ht="45">
      <c r="B49" s="186"/>
      <c r="C49" s="189"/>
      <c r="D49" s="219"/>
      <c r="E49" s="173"/>
      <c r="F49" s="158"/>
      <c r="G49" s="158"/>
      <c r="H49" s="160"/>
      <c r="I49" s="160"/>
      <c r="J49" s="160"/>
      <c r="K49" s="160"/>
      <c r="L49" s="19"/>
      <c r="M49" s="19"/>
      <c r="N49" s="19"/>
      <c r="O49" s="34" t="s">
        <v>204</v>
      </c>
      <c r="P49" s="34" t="s">
        <v>205</v>
      </c>
      <c r="Q49" s="19"/>
      <c r="R49" s="19"/>
      <c r="S49" s="35">
        <v>43</v>
      </c>
      <c r="T49" s="216"/>
      <c r="U49" s="19"/>
      <c r="V49" s="34">
        <v>0</v>
      </c>
      <c r="W49" s="19"/>
      <c r="X49" s="19"/>
      <c r="Y49" s="19"/>
      <c r="Z49" s="34">
        <v>0</v>
      </c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40"/>
      <c r="AL49" s="33"/>
      <c r="AM49" s="141"/>
      <c r="AN49" s="141"/>
      <c r="AO49" s="141"/>
      <c r="AP49" s="141"/>
      <c r="AQ49" s="141"/>
      <c r="AR49" s="141"/>
      <c r="AS49" s="141"/>
      <c r="AT49" s="141"/>
      <c r="AU49" s="141"/>
      <c r="AV49" s="14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</row>
    <row r="50" spans="2:79" ht="15" customHeight="1">
      <c r="B50" s="186"/>
      <c r="C50" s="189"/>
      <c r="D50" s="219"/>
      <c r="E50" s="173"/>
      <c r="F50" s="158"/>
      <c r="G50" s="158">
        <v>16</v>
      </c>
      <c r="H50" s="160" t="s">
        <v>206</v>
      </c>
      <c r="I50" s="160" t="s">
        <v>207</v>
      </c>
      <c r="J50" s="269">
        <v>1</v>
      </c>
      <c r="K50" s="161">
        <v>1</v>
      </c>
      <c r="L50" s="19"/>
      <c r="M50" s="19"/>
      <c r="N50" s="19"/>
      <c r="O50" s="34" t="s">
        <v>208</v>
      </c>
      <c r="P50" s="34" t="s">
        <v>209</v>
      </c>
      <c r="Q50" s="19"/>
      <c r="R50" s="19"/>
      <c r="S50" s="35">
        <v>44</v>
      </c>
      <c r="T50" s="216"/>
      <c r="U50" s="19"/>
      <c r="V50" s="34">
        <v>3</v>
      </c>
      <c r="W50" s="19"/>
      <c r="X50" s="19"/>
      <c r="Y50" s="19"/>
      <c r="Z50" s="34">
        <v>0</v>
      </c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40"/>
      <c r="AL50" s="33"/>
      <c r="AM50" s="141"/>
      <c r="AN50" s="141"/>
      <c r="AO50" s="141"/>
      <c r="AP50" s="141"/>
      <c r="AQ50" s="141"/>
      <c r="AR50" s="141"/>
      <c r="AS50" s="141"/>
      <c r="AT50" s="141"/>
      <c r="AU50" s="141"/>
      <c r="AV50" s="14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</row>
    <row r="51" spans="2:79" ht="75">
      <c r="B51" s="186"/>
      <c r="C51" s="189"/>
      <c r="D51" s="219"/>
      <c r="E51" s="173"/>
      <c r="F51" s="158"/>
      <c r="G51" s="158"/>
      <c r="H51" s="160"/>
      <c r="I51" s="160"/>
      <c r="J51" s="160"/>
      <c r="K51" s="160"/>
      <c r="L51" s="19"/>
      <c r="M51" s="19"/>
      <c r="N51" s="19"/>
      <c r="O51" s="34" t="s">
        <v>210</v>
      </c>
      <c r="P51" s="34" t="s">
        <v>211</v>
      </c>
      <c r="Q51" s="19"/>
      <c r="R51" s="19"/>
      <c r="S51" s="35">
        <v>45</v>
      </c>
      <c r="T51" s="216"/>
      <c r="U51" s="19"/>
      <c r="V51" s="34">
        <v>8</v>
      </c>
      <c r="W51" s="19"/>
      <c r="X51" s="19"/>
      <c r="Y51" s="19"/>
      <c r="Z51" s="34">
        <v>8</v>
      </c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40"/>
      <c r="AL51" s="33"/>
      <c r="AM51" s="141"/>
      <c r="AN51" s="141"/>
      <c r="AO51" s="141"/>
      <c r="AP51" s="141"/>
      <c r="AQ51" s="141"/>
      <c r="AR51" s="141"/>
      <c r="AS51" s="141"/>
      <c r="AT51" s="141"/>
      <c r="AU51" s="141"/>
      <c r="AV51" s="14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</row>
    <row r="52" spans="2:79" ht="45">
      <c r="B52" s="186"/>
      <c r="C52" s="189"/>
      <c r="D52" s="219"/>
      <c r="E52" s="173"/>
      <c r="F52" s="158"/>
      <c r="G52" s="158"/>
      <c r="H52" s="160"/>
      <c r="I52" s="160"/>
      <c r="J52" s="160"/>
      <c r="K52" s="160"/>
      <c r="L52" s="19"/>
      <c r="M52" s="19"/>
      <c r="N52" s="19"/>
      <c r="O52" s="34" t="s">
        <v>212</v>
      </c>
      <c r="P52" s="34" t="s">
        <v>140</v>
      </c>
      <c r="Q52" s="19"/>
      <c r="R52" s="19"/>
      <c r="S52" s="35">
        <v>46</v>
      </c>
      <c r="T52" s="216"/>
      <c r="U52" s="19"/>
      <c r="V52" s="34">
        <v>1</v>
      </c>
      <c r="W52" s="19"/>
      <c r="X52" s="19"/>
      <c r="Y52" s="19"/>
      <c r="Z52" s="34">
        <v>1</v>
      </c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40"/>
      <c r="AL52" s="33"/>
      <c r="AM52" s="141"/>
      <c r="AN52" s="141"/>
      <c r="AO52" s="141"/>
      <c r="AP52" s="141"/>
      <c r="AQ52" s="141"/>
      <c r="AR52" s="141"/>
      <c r="AS52" s="141"/>
      <c r="AT52" s="141"/>
      <c r="AU52" s="141"/>
      <c r="AV52" s="14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</row>
    <row r="53" spans="2:79" ht="30.75" thickBot="1">
      <c r="B53" s="186"/>
      <c r="C53" s="189"/>
      <c r="D53" s="220"/>
      <c r="E53" s="174"/>
      <c r="F53" s="159"/>
      <c r="G53" s="159"/>
      <c r="H53" s="202"/>
      <c r="I53" s="202"/>
      <c r="J53" s="202"/>
      <c r="K53" s="202"/>
      <c r="L53" s="19"/>
      <c r="M53" s="19"/>
      <c r="N53" s="19"/>
      <c r="O53" s="40" t="s">
        <v>213</v>
      </c>
      <c r="P53" s="40" t="s">
        <v>136</v>
      </c>
      <c r="Q53" s="19"/>
      <c r="R53" s="19"/>
      <c r="S53" s="41">
        <v>47</v>
      </c>
      <c r="T53" s="217"/>
      <c r="U53" s="19"/>
      <c r="V53" s="40">
        <v>2</v>
      </c>
      <c r="W53" s="19"/>
      <c r="X53" s="19"/>
      <c r="Y53" s="19"/>
      <c r="Z53" s="40">
        <v>1</v>
      </c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40"/>
      <c r="AL53" s="33"/>
      <c r="AM53" s="141"/>
      <c r="AN53" s="141"/>
      <c r="AO53" s="141"/>
      <c r="AP53" s="141"/>
      <c r="AQ53" s="141"/>
      <c r="AR53" s="141"/>
      <c r="AS53" s="141"/>
      <c r="AT53" s="141"/>
      <c r="AU53" s="141"/>
      <c r="AV53" s="14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</row>
    <row r="54" spans="2:79" ht="15" customHeight="1">
      <c r="B54" s="186"/>
      <c r="C54" s="189"/>
      <c r="D54" s="203" t="s">
        <v>214</v>
      </c>
      <c r="E54" s="206">
        <f>'[1]PLAN INDICATIVO'!E54:E62</f>
        <v>0.030010000000000002</v>
      </c>
      <c r="F54" s="209" t="s">
        <v>215</v>
      </c>
      <c r="G54" s="209">
        <v>17</v>
      </c>
      <c r="H54" s="211" t="s">
        <v>216</v>
      </c>
      <c r="I54" s="211" t="s">
        <v>217</v>
      </c>
      <c r="J54" s="265">
        <v>1353</v>
      </c>
      <c r="K54" s="211">
        <v>271</v>
      </c>
      <c r="L54" s="19"/>
      <c r="M54" s="19"/>
      <c r="N54" s="19"/>
      <c r="O54" s="63" t="s">
        <v>218</v>
      </c>
      <c r="P54" s="63" t="s">
        <v>219</v>
      </c>
      <c r="Q54" s="19"/>
      <c r="R54" s="19"/>
      <c r="S54" s="64">
        <v>48</v>
      </c>
      <c r="T54" s="266" t="s">
        <v>220</v>
      </c>
      <c r="U54" s="19"/>
      <c r="V54" s="63">
        <v>12</v>
      </c>
      <c r="W54" s="19"/>
      <c r="X54" s="19"/>
      <c r="Y54" s="19"/>
      <c r="Z54" s="63">
        <v>5</v>
      </c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40">
        <v>66135</v>
      </c>
      <c r="AL54" s="33"/>
      <c r="AM54" s="141"/>
      <c r="AN54" s="141"/>
      <c r="AO54" s="141"/>
      <c r="AP54" s="141">
        <v>25935</v>
      </c>
      <c r="AQ54" s="141"/>
      <c r="AR54" s="141"/>
      <c r="AS54" s="141"/>
      <c r="AT54" s="141">
        <v>11200</v>
      </c>
      <c r="AU54" s="141">
        <f>29000</f>
        <v>29000</v>
      </c>
      <c r="AV54" s="140">
        <f>+AM54+AN54+AO54+AP54+AQ54+AR54+AS54+AT54+AU54</f>
        <v>66135</v>
      </c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</row>
    <row r="55" spans="2:79" ht="30">
      <c r="B55" s="186"/>
      <c r="C55" s="189"/>
      <c r="D55" s="204"/>
      <c r="E55" s="207"/>
      <c r="F55" s="184"/>
      <c r="G55" s="184"/>
      <c r="H55" s="212"/>
      <c r="I55" s="212"/>
      <c r="J55" s="212"/>
      <c r="K55" s="212"/>
      <c r="L55" s="19"/>
      <c r="M55" s="19"/>
      <c r="N55" s="19"/>
      <c r="O55" s="65" t="s">
        <v>221</v>
      </c>
      <c r="P55" s="65" t="s">
        <v>222</v>
      </c>
      <c r="Q55" s="19"/>
      <c r="R55" s="19"/>
      <c r="S55" s="66">
        <v>49</v>
      </c>
      <c r="T55" s="267"/>
      <c r="U55" s="19"/>
      <c r="V55" s="65">
        <v>4</v>
      </c>
      <c r="W55" s="19"/>
      <c r="X55" s="19"/>
      <c r="Y55" s="19"/>
      <c r="Z55" s="65">
        <v>1</v>
      </c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40"/>
      <c r="AL55" s="33"/>
      <c r="AM55" s="141"/>
      <c r="AN55" s="141"/>
      <c r="AO55" s="141"/>
      <c r="AP55" s="141"/>
      <c r="AQ55" s="141"/>
      <c r="AR55" s="141"/>
      <c r="AS55" s="141"/>
      <c r="AT55" s="141"/>
      <c r="AU55" s="141"/>
      <c r="AV55" s="14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</row>
    <row r="56" spans="2:79" ht="45">
      <c r="B56" s="186"/>
      <c r="C56" s="189"/>
      <c r="D56" s="204"/>
      <c r="E56" s="207"/>
      <c r="F56" s="184"/>
      <c r="G56" s="184"/>
      <c r="H56" s="212"/>
      <c r="I56" s="212"/>
      <c r="J56" s="212"/>
      <c r="K56" s="212"/>
      <c r="L56" s="19"/>
      <c r="M56" s="19"/>
      <c r="N56" s="19"/>
      <c r="O56" s="65" t="s">
        <v>223</v>
      </c>
      <c r="P56" s="65" t="s">
        <v>140</v>
      </c>
      <c r="Q56" s="19"/>
      <c r="R56" s="19"/>
      <c r="S56" s="66">
        <v>50</v>
      </c>
      <c r="T56" s="267"/>
      <c r="U56" s="19"/>
      <c r="V56" s="65">
        <v>20</v>
      </c>
      <c r="W56" s="19"/>
      <c r="X56" s="19"/>
      <c r="Y56" s="19"/>
      <c r="Z56" s="65">
        <v>10</v>
      </c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40"/>
      <c r="AL56" s="33"/>
      <c r="AM56" s="141"/>
      <c r="AN56" s="141"/>
      <c r="AO56" s="141"/>
      <c r="AP56" s="141"/>
      <c r="AQ56" s="141"/>
      <c r="AR56" s="141"/>
      <c r="AS56" s="141"/>
      <c r="AT56" s="141"/>
      <c r="AU56" s="141"/>
      <c r="AV56" s="14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</row>
    <row r="57" spans="2:79" ht="30">
      <c r="B57" s="186"/>
      <c r="C57" s="189"/>
      <c r="D57" s="204"/>
      <c r="E57" s="207"/>
      <c r="F57" s="184" t="s">
        <v>224</v>
      </c>
      <c r="G57" s="184"/>
      <c r="H57" s="212"/>
      <c r="I57" s="212"/>
      <c r="J57" s="212"/>
      <c r="K57" s="212"/>
      <c r="L57" s="19"/>
      <c r="M57" s="19"/>
      <c r="N57" s="19"/>
      <c r="O57" s="65" t="s">
        <v>225</v>
      </c>
      <c r="P57" s="65" t="s">
        <v>226</v>
      </c>
      <c r="Q57" s="19"/>
      <c r="R57" s="19"/>
      <c r="S57" s="66">
        <v>51</v>
      </c>
      <c r="T57" s="267"/>
      <c r="U57" s="19"/>
      <c r="V57" s="65">
        <v>0</v>
      </c>
      <c r="W57" s="19"/>
      <c r="X57" s="19"/>
      <c r="Y57" s="19"/>
      <c r="Z57" s="65">
        <v>1</v>
      </c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40"/>
      <c r="AL57" s="33"/>
      <c r="AM57" s="141"/>
      <c r="AN57" s="141"/>
      <c r="AO57" s="141"/>
      <c r="AP57" s="141"/>
      <c r="AQ57" s="141"/>
      <c r="AR57" s="141"/>
      <c r="AS57" s="141"/>
      <c r="AT57" s="141"/>
      <c r="AU57" s="141"/>
      <c r="AV57" s="14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</row>
    <row r="58" spans="2:79" ht="30">
      <c r="B58" s="186"/>
      <c r="C58" s="189"/>
      <c r="D58" s="204"/>
      <c r="E58" s="207"/>
      <c r="F58" s="184"/>
      <c r="G58" s="184"/>
      <c r="H58" s="212"/>
      <c r="I58" s="212"/>
      <c r="J58" s="212"/>
      <c r="K58" s="212"/>
      <c r="L58" s="19"/>
      <c r="M58" s="19"/>
      <c r="N58" s="19"/>
      <c r="O58" s="65" t="s">
        <v>227</v>
      </c>
      <c r="P58" s="65" t="s">
        <v>228</v>
      </c>
      <c r="Q58" s="19"/>
      <c r="R58" s="19"/>
      <c r="S58" s="66">
        <v>52</v>
      </c>
      <c r="T58" s="267"/>
      <c r="U58" s="19"/>
      <c r="V58" s="65">
        <v>0</v>
      </c>
      <c r="W58" s="19"/>
      <c r="X58" s="19"/>
      <c r="Y58" s="19"/>
      <c r="Z58" s="65">
        <v>1</v>
      </c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40"/>
      <c r="AL58" s="33"/>
      <c r="AM58" s="141"/>
      <c r="AN58" s="141"/>
      <c r="AO58" s="141"/>
      <c r="AP58" s="141"/>
      <c r="AQ58" s="141"/>
      <c r="AR58" s="141"/>
      <c r="AS58" s="141"/>
      <c r="AT58" s="141"/>
      <c r="AU58" s="141"/>
      <c r="AV58" s="14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</row>
    <row r="59" spans="2:79" ht="15" customHeight="1">
      <c r="B59" s="186"/>
      <c r="C59" s="189"/>
      <c r="D59" s="204"/>
      <c r="E59" s="207"/>
      <c r="F59" s="263" t="s">
        <v>229</v>
      </c>
      <c r="G59" s="263">
        <v>18</v>
      </c>
      <c r="H59" s="264" t="s">
        <v>230</v>
      </c>
      <c r="I59" s="264" t="s">
        <v>231</v>
      </c>
      <c r="J59" s="264">
        <v>299</v>
      </c>
      <c r="K59" s="264">
        <v>149</v>
      </c>
      <c r="L59" s="19"/>
      <c r="M59" s="19"/>
      <c r="N59" s="19"/>
      <c r="O59" s="212" t="s">
        <v>232</v>
      </c>
      <c r="P59" s="65" t="s">
        <v>233</v>
      </c>
      <c r="Q59" s="19"/>
      <c r="R59" s="19"/>
      <c r="S59" s="67"/>
      <c r="T59" s="267"/>
      <c r="U59" s="19"/>
      <c r="V59" s="65">
        <v>2</v>
      </c>
      <c r="W59" s="19"/>
      <c r="X59" s="19"/>
      <c r="Y59" s="19"/>
      <c r="Z59" s="65">
        <v>2</v>
      </c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40"/>
      <c r="AL59" s="33"/>
      <c r="AM59" s="141"/>
      <c r="AN59" s="141"/>
      <c r="AO59" s="141"/>
      <c r="AP59" s="141"/>
      <c r="AQ59" s="141"/>
      <c r="AR59" s="141"/>
      <c r="AS59" s="141"/>
      <c r="AT59" s="141"/>
      <c r="AU59" s="141"/>
      <c r="AV59" s="14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</row>
    <row r="60" spans="2:79" ht="30">
      <c r="B60" s="186"/>
      <c r="C60" s="189"/>
      <c r="D60" s="204"/>
      <c r="E60" s="207"/>
      <c r="F60" s="263"/>
      <c r="G60" s="263"/>
      <c r="H60" s="264"/>
      <c r="I60" s="264"/>
      <c r="J60" s="264"/>
      <c r="K60" s="264"/>
      <c r="L60" s="19"/>
      <c r="M60" s="19"/>
      <c r="N60" s="19"/>
      <c r="O60" s="212"/>
      <c r="P60" s="65" t="s">
        <v>234</v>
      </c>
      <c r="Q60" s="19"/>
      <c r="R60" s="19"/>
      <c r="S60" s="67">
        <v>53</v>
      </c>
      <c r="T60" s="267"/>
      <c r="U60" s="19"/>
      <c r="V60" s="65">
        <v>0</v>
      </c>
      <c r="W60" s="19"/>
      <c r="X60" s="19"/>
      <c r="Y60" s="19"/>
      <c r="Z60" s="65">
        <v>0</v>
      </c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40"/>
      <c r="AL60" s="33"/>
      <c r="AM60" s="141"/>
      <c r="AN60" s="141"/>
      <c r="AO60" s="141"/>
      <c r="AP60" s="141"/>
      <c r="AQ60" s="141"/>
      <c r="AR60" s="141"/>
      <c r="AS60" s="141"/>
      <c r="AT60" s="141"/>
      <c r="AU60" s="141"/>
      <c r="AV60" s="14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</row>
    <row r="61" spans="2:79" ht="15" customHeight="1">
      <c r="B61" s="186"/>
      <c r="C61" s="189"/>
      <c r="D61" s="204"/>
      <c r="E61" s="207"/>
      <c r="F61" s="184" t="s">
        <v>235</v>
      </c>
      <c r="G61" s="184">
        <v>19</v>
      </c>
      <c r="H61" s="212" t="s">
        <v>236</v>
      </c>
      <c r="I61" s="212" t="s">
        <v>237</v>
      </c>
      <c r="J61" s="212">
        <v>18</v>
      </c>
      <c r="K61" s="212">
        <v>10</v>
      </c>
      <c r="L61" s="19"/>
      <c r="M61" s="19"/>
      <c r="N61" s="19"/>
      <c r="O61" s="65" t="s">
        <v>238</v>
      </c>
      <c r="P61" s="65" t="s">
        <v>136</v>
      </c>
      <c r="Q61" s="19"/>
      <c r="R61" s="19"/>
      <c r="S61" s="66">
        <v>54</v>
      </c>
      <c r="T61" s="267"/>
      <c r="U61" s="19"/>
      <c r="V61" s="65">
        <v>0</v>
      </c>
      <c r="W61" s="19"/>
      <c r="X61" s="19"/>
      <c r="Y61" s="19"/>
      <c r="Z61" s="65">
        <v>0</v>
      </c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40"/>
      <c r="AL61" s="33"/>
      <c r="AM61" s="141"/>
      <c r="AN61" s="141"/>
      <c r="AO61" s="141"/>
      <c r="AP61" s="141"/>
      <c r="AQ61" s="141"/>
      <c r="AR61" s="141"/>
      <c r="AS61" s="141"/>
      <c r="AT61" s="141"/>
      <c r="AU61" s="141"/>
      <c r="AV61" s="14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</row>
    <row r="62" spans="2:79" ht="60.75" thickBot="1">
      <c r="B62" s="186"/>
      <c r="C62" s="189"/>
      <c r="D62" s="205"/>
      <c r="E62" s="208"/>
      <c r="F62" s="210"/>
      <c r="G62" s="210"/>
      <c r="H62" s="213"/>
      <c r="I62" s="213"/>
      <c r="J62" s="213"/>
      <c r="K62" s="213"/>
      <c r="L62" s="19"/>
      <c r="M62" s="19"/>
      <c r="N62" s="19"/>
      <c r="O62" s="68" t="s">
        <v>239</v>
      </c>
      <c r="P62" s="68" t="s">
        <v>240</v>
      </c>
      <c r="Q62" s="19"/>
      <c r="R62" s="19"/>
      <c r="S62" s="69">
        <v>55</v>
      </c>
      <c r="T62" s="268"/>
      <c r="U62" s="19"/>
      <c r="V62" s="68">
        <v>18</v>
      </c>
      <c r="W62" s="19"/>
      <c r="X62" s="19"/>
      <c r="Y62" s="19"/>
      <c r="Z62" s="68">
        <v>2</v>
      </c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40"/>
      <c r="AL62" s="33"/>
      <c r="AM62" s="141"/>
      <c r="AN62" s="141"/>
      <c r="AO62" s="141"/>
      <c r="AP62" s="141"/>
      <c r="AQ62" s="141"/>
      <c r="AR62" s="141"/>
      <c r="AS62" s="141"/>
      <c r="AT62" s="141"/>
      <c r="AU62" s="141"/>
      <c r="AV62" s="14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</row>
    <row r="63" spans="2:79" ht="15" customHeight="1">
      <c r="B63" s="186"/>
      <c r="C63" s="189"/>
      <c r="D63" s="191" t="s">
        <v>241</v>
      </c>
      <c r="E63" s="194">
        <f>'[1]PLAN INDICATIVO'!E63:E97</f>
        <v>0.09014000000000001</v>
      </c>
      <c r="F63" s="197" t="s">
        <v>242</v>
      </c>
      <c r="G63" s="197">
        <v>20</v>
      </c>
      <c r="H63" s="180" t="s">
        <v>243</v>
      </c>
      <c r="I63" s="180" t="s">
        <v>244</v>
      </c>
      <c r="J63" s="251">
        <v>1</v>
      </c>
      <c r="K63" s="251">
        <v>1</v>
      </c>
      <c r="L63" s="19"/>
      <c r="M63" s="19"/>
      <c r="N63" s="19"/>
      <c r="O63" s="20" t="s">
        <v>245</v>
      </c>
      <c r="P63" s="20" t="s">
        <v>246</v>
      </c>
      <c r="Q63" s="19"/>
      <c r="R63" s="19"/>
      <c r="S63" s="21">
        <v>56</v>
      </c>
      <c r="T63" s="181" t="s">
        <v>66</v>
      </c>
      <c r="U63" s="19"/>
      <c r="V63" s="22">
        <v>0</v>
      </c>
      <c r="W63" s="19"/>
      <c r="X63" s="19"/>
      <c r="Y63" s="19"/>
      <c r="Z63" s="70">
        <v>1</v>
      </c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40">
        <v>67000</v>
      </c>
      <c r="AL63" s="33"/>
      <c r="AM63" s="141"/>
      <c r="AN63" s="141">
        <v>7000</v>
      </c>
      <c r="AO63" s="141"/>
      <c r="AP63" s="141">
        <v>50000</v>
      </c>
      <c r="AQ63" s="141"/>
      <c r="AR63" s="141"/>
      <c r="AS63" s="141"/>
      <c r="AT63" s="141"/>
      <c r="AU63" s="141">
        <v>10000</v>
      </c>
      <c r="AV63" s="140">
        <f>+AM63+AN63+AO63+AP63+AQ63+AR63+AS63+AT63+AU63</f>
        <v>67000</v>
      </c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</row>
    <row r="64" spans="2:79" ht="30">
      <c r="B64" s="186"/>
      <c r="C64" s="189"/>
      <c r="D64" s="192"/>
      <c r="E64" s="195"/>
      <c r="F64" s="176"/>
      <c r="G64" s="176"/>
      <c r="H64" s="178"/>
      <c r="I64" s="178"/>
      <c r="J64" s="178"/>
      <c r="K64" s="252"/>
      <c r="L64" s="19"/>
      <c r="M64" s="19"/>
      <c r="N64" s="19"/>
      <c r="O64" s="24" t="s">
        <v>247</v>
      </c>
      <c r="P64" s="24" t="s">
        <v>248</v>
      </c>
      <c r="Q64" s="19"/>
      <c r="R64" s="19"/>
      <c r="S64" s="25">
        <v>57</v>
      </c>
      <c r="T64" s="254"/>
      <c r="U64" s="19"/>
      <c r="V64" s="71">
        <v>1</v>
      </c>
      <c r="W64" s="19"/>
      <c r="X64" s="19"/>
      <c r="Y64" s="19"/>
      <c r="Z64" s="72">
        <v>0.25</v>
      </c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40"/>
      <c r="AL64" s="33"/>
      <c r="AM64" s="141"/>
      <c r="AN64" s="141"/>
      <c r="AO64" s="141"/>
      <c r="AP64" s="141"/>
      <c r="AQ64" s="141"/>
      <c r="AR64" s="141"/>
      <c r="AS64" s="141"/>
      <c r="AT64" s="141"/>
      <c r="AU64" s="141"/>
      <c r="AV64" s="14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</row>
    <row r="65" spans="2:79" ht="60">
      <c r="B65" s="186"/>
      <c r="C65" s="189"/>
      <c r="D65" s="192"/>
      <c r="E65" s="195"/>
      <c r="F65" s="176"/>
      <c r="G65" s="176"/>
      <c r="H65" s="178"/>
      <c r="I65" s="178"/>
      <c r="J65" s="178"/>
      <c r="K65" s="252"/>
      <c r="L65" s="19"/>
      <c r="M65" s="19"/>
      <c r="N65" s="19"/>
      <c r="O65" s="24" t="s">
        <v>249</v>
      </c>
      <c r="P65" s="24" t="s">
        <v>114</v>
      </c>
      <c r="Q65" s="19"/>
      <c r="R65" s="19"/>
      <c r="S65" s="73">
        <v>58</v>
      </c>
      <c r="T65" s="253" t="s">
        <v>250</v>
      </c>
      <c r="U65" s="19"/>
      <c r="V65" s="24">
        <v>0</v>
      </c>
      <c r="W65" s="19"/>
      <c r="X65" s="19"/>
      <c r="Y65" s="19"/>
      <c r="Z65" s="74">
        <v>1.3337673401312615</v>
      </c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40"/>
      <c r="AL65" s="33"/>
      <c r="AM65" s="141"/>
      <c r="AN65" s="141"/>
      <c r="AO65" s="141"/>
      <c r="AP65" s="141"/>
      <c r="AQ65" s="141"/>
      <c r="AR65" s="141"/>
      <c r="AS65" s="141"/>
      <c r="AT65" s="141"/>
      <c r="AU65" s="141"/>
      <c r="AV65" s="14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</row>
    <row r="66" spans="2:79" ht="30">
      <c r="B66" s="186"/>
      <c r="C66" s="189"/>
      <c r="D66" s="192"/>
      <c r="E66" s="195"/>
      <c r="F66" s="176"/>
      <c r="G66" s="176"/>
      <c r="H66" s="178"/>
      <c r="I66" s="178"/>
      <c r="J66" s="178"/>
      <c r="K66" s="252"/>
      <c r="L66" s="19"/>
      <c r="M66" s="19"/>
      <c r="N66" s="19"/>
      <c r="O66" s="24" t="s">
        <v>251</v>
      </c>
      <c r="P66" s="24" t="s">
        <v>252</v>
      </c>
      <c r="Q66" s="19"/>
      <c r="R66" s="19"/>
      <c r="S66" s="73">
        <v>59</v>
      </c>
      <c r="T66" s="254"/>
      <c r="U66" s="19"/>
      <c r="V66" s="24">
        <v>0</v>
      </c>
      <c r="W66" s="19"/>
      <c r="X66" s="19"/>
      <c r="Y66" s="19"/>
      <c r="Z66" s="74">
        <v>0</v>
      </c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40"/>
      <c r="AL66" s="33"/>
      <c r="AM66" s="141"/>
      <c r="AN66" s="141"/>
      <c r="AO66" s="141"/>
      <c r="AP66" s="141"/>
      <c r="AQ66" s="141"/>
      <c r="AR66" s="141"/>
      <c r="AS66" s="141"/>
      <c r="AT66" s="141"/>
      <c r="AU66" s="141"/>
      <c r="AV66" s="14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</row>
    <row r="67" spans="2:79" ht="45">
      <c r="B67" s="186"/>
      <c r="C67" s="189"/>
      <c r="D67" s="192"/>
      <c r="E67" s="195"/>
      <c r="F67" s="176" t="s">
        <v>253</v>
      </c>
      <c r="G67" s="176"/>
      <c r="H67" s="178"/>
      <c r="I67" s="178"/>
      <c r="J67" s="178"/>
      <c r="K67" s="252"/>
      <c r="L67" s="19"/>
      <c r="M67" s="19"/>
      <c r="N67" s="19"/>
      <c r="O67" s="24" t="s">
        <v>254</v>
      </c>
      <c r="P67" s="24" t="s">
        <v>114</v>
      </c>
      <c r="Q67" s="19"/>
      <c r="R67" s="19"/>
      <c r="S67" s="73">
        <v>60</v>
      </c>
      <c r="T67" s="255" t="s">
        <v>66</v>
      </c>
      <c r="U67" s="19"/>
      <c r="V67" s="24">
        <v>0</v>
      </c>
      <c r="W67" s="19"/>
      <c r="X67" s="19"/>
      <c r="Y67" s="19"/>
      <c r="Z67" s="74">
        <v>0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40"/>
      <c r="AL67" s="33"/>
      <c r="AM67" s="141"/>
      <c r="AN67" s="141"/>
      <c r="AO67" s="141"/>
      <c r="AP67" s="141"/>
      <c r="AQ67" s="141"/>
      <c r="AR67" s="141"/>
      <c r="AS67" s="141"/>
      <c r="AT67" s="141"/>
      <c r="AU67" s="141"/>
      <c r="AV67" s="14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</row>
    <row r="68" spans="2:79" ht="60" customHeight="1">
      <c r="B68" s="186"/>
      <c r="C68" s="189"/>
      <c r="D68" s="192"/>
      <c r="E68" s="195"/>
      <c r="F68" s="176"/>
      <c r="G68" s="176"/>
      <c r="H68" s="178"/>
      <c r="I68" s="178"/>
      <c r="J68" s="178"/>
      <c r="K68" s="252"/>
      <c r="L68" s="19"/>
      <c r="M68" s="19"/>
      <c r="N68" s="19"/>
      <c r="O68" s="24" t="s">
        <v>255</v>
      </c>
      <c r="P68" s="24" t="s">
        <v>256</v>
      </c>
      <c r="Q68" s="19"/>
      <c r="R68" s="19"/>
      <c r="S68" s="73">
        <v>61</v>
      </c>
      <c r="T68" s="256"/>
      <c r="U68" s="19"/>
      <c r="V68" s="24">
        <v>0</v>
      </c>
      <c r="W68" s="19"/>
      <c r="X68" s="19"/>
      <c r="Y68" s="19"/>
      <c r="Z68" s="72">
        <v>0.25</v>
      </c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40"/>
      <c r="AL68" s="33"/>
      <c r="AM68" s="141"/>
      <c r="AN68" s="141"/>
      <c r="AO68" s="141"/>
      <c r="AP68" s="141"/>
      <c r="AQ68" s="141"/>
      <c r="AR68" s="141"/>
      <c r="AS68" s="141"/>
      <c r="AT68" s="141"/>
      <c r="AU68" s="141"/>
      <c r="AV68" s="14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</row>
    <row r="69" spans="2:79" ht="30">
      <c r="B69" s="186"/>
      <c r="C69" s="189"/>
      <c r="D69" s="192"/>
      <c r="E69" s="195"/>
      <c r="F69" s="176"/>
      <c r="G69" s="176"/>
      <c r="H69" s="178"/>
      <c r="I69" s="178"/>
      <c r="J69" s="178"/>
      <c r="K69" s="252"/>
      <c r="L69" s="19"/>
      <c r="M69" s="19"/>
      <c r="N69" s="19"/>
      <c r="O69" s="24" t="s">
        <v>257</v>
      </c>
      <c r="P69" s="24" t="s">
        <v>258</v>
      </c>
      <c r="Q69" s="19"/>
      <c r="R69" s="19"/>
      <c r="S69" s="73">
        <v>62</v>
      </c>
      <c r="T69" s="257" t="s">
        <v>250</v>
      </c>
      <c r="U69" s="19"/>
      <c r="V69" s="24">
        <v>0</v>
      </c>
      <c r="W69" s="19"/>
      <c r="X69" s="19"/>
      <c r="Y69" s="19"/>
      <c r="Z69" s="75">
        <v>0</v>
      </c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40"/>
      <c r="AL69" s="33"/>
      <c r="AM69" s="141"/>
      <c r="AN69" s="141"/>
      <c r="AO69" s="141"/>
      <c r="AP69" s="141"/>
      <c r="AQ69" s="141"/>
      <c r="AR69" s="141"/>
      <c r="AS69" s="141"/>
      <c r="AT69" s="141"/>
      <c r="AU69" s="141"/>
      <c r="AV69" s="14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</row>
    <row r="70" spans="2:79" ht="45">
      <c r="B70" s="186"/>
      <c r="C70" s="189"/>
      <c r="D70" s="192"/>
      <c r="E70" s="195"/>
      <c r="F70" s="176" t="s">
        <v>259</v>
      </c>
      <c r="G70" s="176"/>
      <c r="H70" s="178"/>
      <c r="I70" s="178"/>
      <c r="J70" s="178"/>
      <c r="K70" s="252"/>
      <c r="L70" s="19"/>
      <c r="M70" s="19"/>
      <c r="N70" s="19"/>
      <c r="O70" s="24" t="s">
        <v>260</v>
      </c>
      <c r="P70" s="24" t="s">
        <v>261</v>
      </c>
      <c r="Q70" s="19"/>
      <c r="R70" s="19"/>
      <c r="S70" s="73">
        <v>63</v>
      </c>
      <c r="T70" s="258"/>
      <c r="U70" s="19"/>
      <c r="V70" s="26">
        <v>0</v>
      </c>
      <c r="W70" s="19"/>
      <c r="X70" s="19"/>
      <c r="Y70" s="19"/>
      <c r="Z70" s="72">
        <v>1</v>
      </c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40"/>
      <c r="AL70" s="33"/>
      <c r="AM70" s="141"/>
      <c r="AN70" s="141"/>
      <c r="AO70" s="141"/>
      <c r="AP70" s="141"/>
      <c r="AQ70" s="141"/>
      <c r="AR70" s="141"/>
      <c r="AS70" s="141"/>
      <c r="AT70" s="141"/>
      <c r="AU70" s="141"/>
      <c r="AV70" s="14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</row>
    <row r="71" spans="2:79" ht="30">
      <c r="B71" s="186"/>
      <c r="C71" s="189"/>
      <c r="D71" s="192"/>
      <c r="E71" s="195"/>
      <c r="F71" s="176"/>
      <c r="G71" s="176"/>
      <c r="H71" s="178"/>
      <c r="I71" s="178"/>
      <c r="J71" s="178"/>
      <c r="K71" s="252"/>
      <c r="L71" s="19"/>
      <c r="M71" s="19"/>
      <c r="N71" s="19"/>
      <c r="O71" s="24" t="s">
        <v>262</v>
      </c>
      <c r="P71" s="24" t="s">
        <v>263</v>
      </c>
      <c r="Q71" s="19"/>
      <c r="R71" s="19"/>
      <c r="S71" s="73">
        <v>64</v>
      </c>
      <c r="T71" s="26" t="s">
        <v>105</v>
      </c>
      <c r="U71" s="19"/>
      <c r="V71" s="26">
        <v>1</v>
      </c>
      <c r="W71" s="19"/>
      <c r="X71" s="19"/>
      <c r="Y71" s="19"/>
      <c r="Z71" s="72">
        <v>1</v>
      </c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40"/>
      <c r="AL71" s="33"/>
      <c r="AM71" s="141"/>
      <c r="AN71" s="141"/>
      <c r="AO71" s="141"/>
      <c r="AP71" s="141"/>
      <c r="AQ71" s="141"/>
      <c r="AR71" s="141"/>
      <c r="AS71" s="141"/>
      <c r="AT71" s="141"/>
      <c r="AU71" s="141"/>
      <c r="AV71" s="14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</row>
    <row r="72" spans="2:79" ht="30" customHeight="1">
      <c r="B72" s="186"/>
      <c r="C72" s="189"/>
      <c r="D72" s="192"/>
      <c r="E72" s="195"/>
      <c r="F72" s="176"/>
      <c r="G72" s="176"/>
      <c r="H72" s="178"/>
      <c r="I72" s="178"/>
      <c r="J72" s="178"/>
      <c r="K72" s="252"/>
      <c r="L72" s="19"/>
      <c r="M72" s="19"/>
      <c r="N72" s="19"/>
      <c r="O72" s="24" t="s">
        <v>264</v>
      </c>
      <c r="P72" s="24" t="s">
        <v>265</v>
      </c>
      <c r="Q72" s="19"/>
      <c r="R72" s="19"/>
      <c r="S72" s="73">
        <v>65</v>
      </c>
      <c r="T72" s="257" t="s">
        <v>250</v>
      </c>
      <c r="U72" s="19"/>
      <c r="V72" s="26">
        <v>1</v>
      </c>
      <c r="W72" s="19"/>
      <c r="X72" s="19"/>
      <c r="Y72" s="19"/>
      <c r="Z72" s="76">
        <v>1</v>
      </c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40"/>
      <c r="AL72" s="33"/>
      <c r="AM72" s="141"/>
      <c r="AN72" s="141"/>
      <c r="AO72" s="141"/>
      <c r="AP72" s="141"/>
      <c r="AQ72" s="141"/>
      <c r="AR72" s="141"/>
      <c r="AS72" s="141"/>
      <c r="AT72" s="141"/>
      <c r="AU72" s="141"/>
      <c r="AV72" s="14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</row>
    <row r="73" spans="2:79" ht="63">
      <c r="B73" s="186"/>
      <c r="C73" s="189"/>
      <c r="D73" s="192"/>
      <c r="E73" s="195"/>
      <c r="F73" s="25" t="s">
        <v>266</v>
      </c>
      <c r="G73" s="176">
        <v>21</v>
      </c>
      <c r="H73" s="178"/>
      <c r="I73" s="178"/>
      <c r="J73" s="178"/>
      <c r="K73" s="178"/>
      <c r="L73" s="19"/>
      <c r="M73" s="19"/>
      <c r="N73" s="19"/>
      <c r="O73" s="24" t="s">
        <v>267</v>
      </c>
      <c r="P73" s="24" t="s">
        <v>268</v>
      </c>
      <c r="Q73" s="19"/>
      <c r="R73" s="19"/>
      <c r="S73" s="73">
        <v>66</v>
      </c>
      <c r="T73" s="259"/>
      <c r="U73" s="19"/>
      <c r="V73" s="77">
        <v>1</v>
      </c>
      <c r="W73" s="19"/>
      <c r="X73" s="19"/>
      <c r="Y73" s="19"/>
      <c r="Z73" s="26">
        <v>1</v>
      </c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40"/>
      <c r="AL73" s="33"/>
      <c r="AM73" s="141"/>
      <c r="AN73" s="141"/>
      <c r="AO73" s="141"/>
      <c r="AP73" s="141"/>
      <c r="AQ73" s="141"/>
      <c r="AR73" s="141"/>
      <c r="AS73" s="141"/>
      <c r="AT73" s="141"/>
      <c r="AU73" s="141"/>
      <c r="AV73" s="14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</row>
    <row r="74" spans="2:79" ht="60">
      <c r="B74" s="186"/>
      <c r="C74" s="189"/>
      <c r="D74" s="192"/>
      <c r="E74" s="195"/>
      <c r="F74" s="25" t="s">
        <v>269</v>
      </c>
      <c r="G74" s="176"/>
      <c r="H74" s="178"/>
      <c r="I74" s="178"/>
      <c r="J74" s="178"/>
      <c r="K74" s="178"/>
      <c r="L74" s="19"/>
      <c r="M74" s="19"/>
      <c r="N74" s="19"/>
      <c r="O74" s="24" t="s">
        <v>270</v>
      </c>
      <c r="P74" s="24" t="s">
        <v>271</v>
      </c>
      <c r="Q74" s="19"/>
      <c r="R74" s="19"/>
      <c r="S74" s="73">
        <v>67</v>
      </c>
      <c r="T74" s="259"/>
      <c r="U74" s="19"/>
      <c r="V74" s="77">
        <v>1</v>
      </c>
      <c r="W74" s="19"/>
      <c r="X74" s="19"/>
      <c r="Y74" s="19"/>
      <c r="Z74" s="26">
        <v>1</v>
      </c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40"/>
      <c r="AL74" s="33"/>
      <c r="AM74" s="141"/>
      <c r="AN74" s="141"/>
      <c r="AO74" s="141"/>
      <c r="AP74" s="141"/>
      <c r="AQ74" s="141"/>
      <c r="AR74" s="141"/>
      <c r="AS74" s="141"/>
      <c r="AT74" s="141"/>
      <c r="AU74" s="141"/>
      <c r="AV74" s="14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</row>
    <row r="75" spans="2:79" ht="45">
      <c r="B75" s="186"/>
      <c r="C75" s="189"/>
      <c r="D75" s="192"/>
      <c r="E75" s="195"/>
      <c r="F75" s="25" t="s">
        <v>272</v>
      </c>
      <c r="G75" s="176">
        <v>22</v>
      </c>
      <c r="H75" s="178" t="s">
        <v>273</v>
      </c>
      <c r="I75" s="178" t="s">
        <v>274</v>
      </c>
      <c r="J75" s="250">
        <v>0.37</v>
      </c>
      <c r="K75" s="250">
        <v>0.39</v>
      </c>
      <c r="L75" s="19"/>
      <c r="M75" s="19"/>
      <c r="N75" s="19"/>
      <c r="O75" s="24" t="s">
        <v>275</v>
      </c>
      <c r="P75" s="24" t="s">
        <v>276</v>
      </c>
      <c r="Q75" s="19"/>
      <c r="R75" s="19"/>
      <c r="S75" s="73">
        <v>68</v>
      </c>
      <c r="T75" s="259"/>
      <c r="U75" s="19"/>
      <c r="V75" s="78">
        <v>0</v>
      </c>
      <c r="W75" s="19"/>
      <c r="X75" s="19"/>
      <c r="Y75" s="19"/>
      <c r="Z75" s="24">
        <v>1</v>
      </c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40"/>
      <c r="AL75" s="33"/>
      <c r="AM75" s="141"/>
      <c r="AN75" s="141"/>
      <c r="AO75" s="141"/>
      <c r="AP75" s="141"/>
      <c r="AQ75" s="141"/>
      <c r="AR75" s="141"/>
      <c r="AS75" s="141"/>
      <c r="AT75" s="141"/>
      <c r="AU75" s="141"/>
      <c r="AV75" s="14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</row>
    <row r="76" spans="2:79" ht="60">
      <c r="B76" s="186"/>
      <c r="C76" s="189"/>
      <c r="D76" s="192"/>
      <c r="E76" s="195"/>
      <c r="F76" s="176" t="s">
        <v>277</v>
      </c>
      <c r="G76" s="176"/>
      <c r="H76" s="178"/>
      <c r="I76" s="178"/>
      <c r="J76" s="250"/>
      <c r="K76" s="250"/>
      <c r="L76" s="19"/>
      <c r="M76" s="19"/>
      <c r="N76" s="19"/>
      <c r="O76" s="24" t="s">
        <v>278</v>
      </c>
      <c r="P76" s="24" t="s">
        <v>65</v>
      </c>
      <c r="Q76" s="19"/>
      <c r="R76" s="19"/>
      <c r="S76" s="73">
        <v>69</v>
      </c>
      <c r="T76" s="259"/>
      <c r="U76" s="19"/>
      <c r="V76" s="78">
        <v>271</v>
      </c>
      <c r="W76" s="19"/>
      <c r="X76" s="19"/>
      <c r="Y76" s="19"/>
      <c r="Z76" s="26">
        <v>1</v>
      </c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40"/>
      <c r="AL76" s="33"/>
      <c r="AM76" s="141"/>
      <c r="AN76" s="141"/>
      <c r="AO76" s="141"/>
      <c r="AP76" s="141"/>
      <c r="AQ76" s="141"/>
      <c r="AR76" s="141"/>
      <c r="AS76" s="141"/>
      <c r="AT76" s="141"/>
      <c r="AU76" s="141"/>
      <c r="AV76" s="14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</row>
    <row r="77" spans="2:79" ht="45">
      <c r="B77" s="186"/>
      <c r="C77" s="189"/>
      <c r="D77" s="192"/>
      <c r="E77" s="195"/>
      <c r="F77" s="176"/>
      <c r="G77" s="176"/>
      <c r="H77" s="178"/>
      <c r="I77" s="178"/>
      <c r="J77" s="250"/>
      <c r="K77" s="250"/>
      <c r="L77" s="19"/>
      <c r="M77" s="19"/>
      <c r="N77" s="19"/>
      <c r="O77" s="24" t="s">
        <v>279</v>
      </c>
      <c r="P77" s="24" t="s">
        <v>280</v>
      </c>
      <c r="Q77" s="19"/>
      <c r="R77" s="19"/>
      <c r="S77" s="73">
        <v>70</v>
      </c>
      <c r="T77" s="259"/>
      <c r="U77" s="19"/>
      <c r="V77" s="26" t="s">
        <v>80</v>
      </c>
      <c r="W77" s="19"/>
      <c r="X77" s="19"/>
      <c r="Y77" s="19"/>
      <c r="Z77" s="24">
        <v>0</v>
      </c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40"/>
      <c r="AL77" s="33"/>
      <c r="AM77" s="141"/>
      <c r="AN77" s="141"/>
      <c r="AO77" s="141"/>
      <c r="AP77" s="141"/>
      <c r="AQ77" s="141"/>
      <c r="AR77" s="141"/>
      <c r="AS77" s="141"/>
      <c r="AT77" s="141"/>
      <c r="AU77" s="141"/>
      <c r="AV77" s="14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</row>
    <row r="78" spans="2:79" ht="90">
      <c r="B78" s="186"/>
      <c r="C78" s="189"/>
      <c r="D78" s="192"/>
      <c r="E78" s="195"/>
      <c r="F78" s="25" t="s">
        <v>281</v>
      </c>
      <c r="G78" s="176"/>
      <c r="H78" s="178"/>
      <c r="I78" s="178"/>
      <c r="J78" s="250"/>
      <c r="K78" s="250"/>
      <c r="L78" s="19"/>
      <c r="M78" s="19"/>
      <c r="N78" s="19"/>
      <c r="O78" s="24" t="s">
        <v>282</v>
      </c>
      <c r="P78" s="24" t="s">
        <v>140</v>
      </c>
      <c r="Q78" s="19"/>
      <c r="R78" s="19"/>
      <c r="S78" s="73">
        <v>71</v>
      </c>
      <c r="T78" s="258"/>
      <c r="U78" s="19"/>
      <c r="V78" s="24">
        <v>0</v>
      </c>
      <c r="W78" s="19"/>
      <c r="X78" s="19"/>
      <c r="Y78" s="19"/>
      <c r="Z78" s="24">
        <v>1</v>
      </c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40"/>
      <c r="AL78" s="33"/>
      <c r="AM78" s="141"/>
      <c r="AN78" s="141"/>
      <c r="AO78" s="141"/>
      <c r="AP78" s="141"/>
      <c r="AQ78" s="141"/>
      <c r="AR78" s="141"/>
      <c r="AS78" s="141"/>
      <c r="AT78" s="141"/>
      <c r="AU78" s="141"/>
      <c r="AV78" s="14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</row>
    <row r="79" spans="2:79" ht="45">
      <c r="B79" s="186"/>
      <c r="C79" s="189"/>
      <c r="D79" s="192"/>
      <c r="E79" s="195"/>
      <c r="F79" s="176" t="s">
        <v>283</v>
      </c>
      <c r="G79" s="176">
        <v>23</v>
      </c>
      <c r="H79" s="178" t="s">
        <v>284</v>
      </c>
      <c r="I79" s="178" t="s">
        <v>285</v>
      </c>
      <c r="J79" s="250">
        <v>0</v>
      </c>
      <c r="K79" s="250">
        <v>1</v>
      </c>
      <c r="L79" s="19"/>
      <c r="M79" s="19"/>
      <c r="N79" s="19"/>
      <c r="O79" s="24" t="s">
        <v>286</v>
      </c>
      <c r="P79" s="24" t="s">
        <v>287</v>
      </c>
      <c r="Q79" s="19"/>
      <c r="R79" s="19"/>
      <c r="S79" s="73">
        <v>72</v>
      </c>
      <c r="T79" s="79" t="s">
        <v>105</v>
      </c>
      <c r="U79" s="19"/>
      <c r="V79" s="24">
        <v>0</v>
      </c>
      <c r="W79" s="19"/>
      <c r="X79" s="19"/>
      <c r="Y79" s="19"/>
      <c r="Z79" s="24">
        <v>1</v>
      </c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40"/>
      <c r="AL79" s="33"/>
      <c r="AM79" s="141"/>
      <c r="AN79" s="141"/>
      <c r="AO79" s="141"/>
      <c r="AP79" s="141"/>
      <c r="AQ79" s="141"/>
      <c r="AR79" s="141"/>
      <c r="AS79" s="141"/>
      <c r="AT79" s="141"/>
      <c r="AU79" s="141"/>
      <c r="AV79" s="14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</row>
    <row r="80" spans="2:79" ht="45">
      <c r="B80" s="186"/>
      <c r="C80" s="189"/>
      <c r="D80" s="192"/>
      <c r="E80" s="195"/>
      <c r="F80" s="176"/>
      <c r="G80" s="176"/>
      <c r="H80" s="178"/>
      <c r="I80" s="178"/>
      <c r="J80" s="250"/>
      <c r="K80" s="250"/>
      <c r="L80" s="19"/>
      <c r="M80" s="19"/>
      <c r="N80" s="19"/>
      <c r="O80" s="24" t="s">
        <v>288</v>
      </c>
      <c r="P80" s="24" t="s">
        <v>170</v>
      </c>
      <c r="Q80" s="19"/>
      <c r="R80" s="19"/>
      <c r="S80" s="73">
        <v>73</v>
      </c>
      <c r="T80" s="260" t="s">
        <v>250</v>
      </c>
      <c r="U80" s="19"/>
      <c r="V80" s="24">
        <v>0</v>
      </c>
      <c r="W80" s="19"/>
      <c r="X80" s="19"/>
      <c r="Y80" s="19"/>
      <c r="Z80" s="24">
        <v>0</v>
      </c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40"/>
      <c r="AL80" s="33"/>
      <c r="AM80" s="141"/>
      <c r="AN80" s="141"/>
      <c r="AO80" s="141"/>
      <c r="AP80" s="141"/>
      <c r="AQ80" s="141"/>
      <c r="AR80" s="141"/>
      <c r="AS80" s="141"/>
      <c r="AT80" s="141"/>
      <c r="AU80" s="141"/>
      <c r="AV80" s="14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</row>
    <row r="81" spans="2:79" ht="45">
      <c r="B81" s="186"/>
      <c r="C81" s="189"/>
      <c r="D81" s="192"/>
      <c r="E81" s="195"/>
      <c r="F81" s="176"/>
      <c r="G81" s="176"/>
      <c r="H81" s="178"/>
      <c r="I81" s="178"/>
      <c r="J81" s="250"/>
      <c r="K81" s="250"/>
      <c r="L81" s="19"/>
      <c r="M81" s="19"/>
      <c r="N81" s="19"/>
      <c r="O81" s="24" t="s">
        <v>289</v>
      </c>
      <c r="P81" s="24" t="s">
        <v>290</v>
      </c>
      <c r="Q81" s="19"/>
      <c r="R81" s="19"/>
      <c r="S81" s="73">
        <v>74</v>
      </c>
      <c r="T81" s="261"/>
      <c r="U81" s="19"/>
      <c r="V81" s="24">
        <v>0</v>
      </c>
      <c r="W81" s="19"/>
      <c r="X81" s="19"/>
      <c r="Y81" s="19"/>
      <c r="Z81" s="24">
        <v>1</v>
      </c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40"/>
      <c r="AL81" s="33"/>
      <c r="AM81" s="141"/>
      <c r="AN81" s="141"/>
      <c r="AO81" s="141"/>
      <c r="AP81" s="141"/>
      <c r="AQ81" s="141"/>
      <c r="AR81" s="141"/>
      <c r="AS81" s="141"/>
      <c r="AT81" s="141"/>
      <c r="AU81" s="141"/>
      <c r="AV81" s="14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</row>
    <row r="82" spans="2:79" ht="45">
      <c r="B82" s="186"/>
      <c r="C82" s="189"/>
      <c r="D82" s="192"/>
      <c r="E82" s="195"/>
      <c r="F82" s="176"/>
      <c r="G82" s="176"/>
      <c r="H82" s="178"/>
      <c r="I82" s="178"/>
      <c r="J82" s="250"/>
      <c r="K82" s="250"/>
      <c r="L82" s="19"/>
      <c r="M82" s="19"/>
      <c r="N82" s="19"/>
      <c r="O82" s="24" t="s">
        <v>291</v>
      </c>
      <c r="P82" s="24" t="s">
        <v>170</v>
      </c>
      <c r="Q82" s="19"/>
      <c r="R82" s="19"/>
      <c r="S82" s="73">
        <v>75</v>
      </c>
      <c r="T82" s="261"/>
      <c r="U82" s="19"/>
      <c r="V82" s="24">
        <v>0</v>
      </c>
      <c r="W82" s="19"/>
      <c r="X82" s="19"/>
      <c r="Y82" s="19"/>
      <c r="Z82" s="24">
        <v>0</v>
      </c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40"/>
      <c r="AL82" s="33"/>
      <c r="AM82" s="141"/>
      <c r="AN82" s="141"/>
      <c r="AO82" s="141"/>
      <c r="AP82" s="141"/>
      <c r="AQ82" s="141"/>
      <c r="AR82" s="141"/>
      <c r="AS82" s="141"/>
      <c r="AT82" s="141"/>
      <c r="AU82" s="141"/>
      <c r="AV82" s="14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</row>
    <row r="83" spans="2:79" ht="15" customHeight="1">
      <c r="B83" s="186"/>
      <c r="C83" s="189"/>
      <c r="D83" s="192"/>
      <c r="E83" s="195"/>
      <c r="F83" s="176" t="s">
        <v>292</v>
      </c>
      <c r="G83" s="176">
        <v>24</v>
      </c>
      <c r="H83" s="178" t="s">
        <v>293</v>
      </c>
      <c r="I83" s="178" t="s">
        <v>294</v>
      </c>
      <c r="J83" s="178" t="s">
        <v>133</v>
      </c>
      <c r="K83" s="178" t="s">
        <v>295</v>
      </c>
      <c r="L83" s="19"/>
      <c r="M83" s="19"/>
      <c r="N83" s="19"/>
      <c r="O83" s="24" t="s">
        <v>296</v>
      </c>
      <c r="P83" s="24" t="s">
        <v>268</v>
      </c>
      <c r="Q83" s="19"/>
      <c r="R83" s="19"/>
      <c r="S83" s="73">
        <v>76</v>
      </c>
      <c r="T83" s="261"/>
      <c r="U83" s="19"/>
      <c r="V83" s="26">
        <v>0.98</v>
      </c>
      <c r="W83" s="19"/>
      <c r="X83" s="19"/>
      <c r="Y83" s="19"/>
      <c r="Z83" s="24" t="s">
        <v>297</v>
      </c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40"/>
      <c r="AL83" s="33"/>
      <c r="AM83" s="141"/>
      <c r="AN83" s="141"/>
      <c r="AO83" s="141"/>
      <c r="AP83" s="141"/>
      <c r="AQ83" s="141"/>
      <c r="AR83" s="141"/>
      <c r="AS83" s="141"/>
      <c r="AT83" s="141"/>
      <c r="AU83" s="141"/>
      <c r="AV83" s="14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</row>
    <row r="84" spans="2:79" ht="60">
      <c r="B84" s="186"/>
      <c r="C84" s="189"/>
      <c r="D84" s="192"/>
      <c r="E84" s="195"/>
      <c r="F84" s="176"/>
      <c r="G84" s="176"/>
      <c r="H84" s="178"/>
      <c r="I84" s="178"/>
      <c r="J84" s="178"/>
      <c r="K84" s="178"/>
      <c r="L84" s="19"/>
      <c r="M84" s="19"/>
      <c r="N84" s="19"/>
      <c r="O84" s="24" t="s">
        <v>298</v>
      </c>
      <c r="P84" s="24" t="s">
        <v>153</v>
      </c>
      <c r="Q84" s="19"/>
      <c r="R84" s="19"/>
      <c r="S84" s="73">
        <v>77</v>
      </c>
      <c r="T84" s="261"/>
      <c r="U84" s="19"/>
      <c r="V84" s="24">
        <v>0</v>
      </c>
      <c r="W84" s="19"/>
      <c r="X84" s="19"/>
      <c r="Y84" s="19"/>
      <c r="Z84" s="24">
        <v>1</v>
      </c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40"/>
      <c r="AL84" s="33"/>
      <c r="AM84" s="141"/>
      <c r="AN84" s="141"/>
      <c r="AO84" s="141"/>
      <c r="AP84" s="141"/>
      <c r="AQ84" s="141"/>
      <c r="AR84" s="141"/>
      <c r="AS84" s="141"/>
      <c r="AT84" s="141"/>
      <c r="AU84" s="141"/>
      <c r="AV84" s="14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</row>
    <row r="85" spans="2:79" ht="75">
      <c r="B85" s="186"/>
      <c r="C85" s="189"/>
      <c r="D85" s="192"/>
      <c r="E85" s="195"/>
      <c r="F85" s="176"/>
      <c r="G85" s="176"/>
      <c r="H85" s="178"/>
      <c r="I85" s="178"/>
      <c r="J85" s="178"/>
      <c r="K85" s="178"/>
      <c r="L85" s="19"/>
      <c r="M85" s="19"/>
      <c r="N85" s="19"/>
      <c r="O85" s="24" t="s">
        <v>299</v>
      </c>
      <c r="P85" s="24" t="s">
        <v>300</v>
      </c>
      <c r="Q85" s="19"/>
      <c r="R85" s="19"/>
      <c r="S85" s="73">
        <v>78</v>
      </c>
      <c r="T85" s="261"/>
      <c r="U85" s="19"/>
      <c r="V85" s="24">
        <v>0</v>
      </c>
      <c r="W85" s="19"/>
      <c r="X85" s="19"/>
      <c r="Y85" s="19"/>
      <c r="Z85" s="24">
        <v>0</v>
      </c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40"/>
      <c r="AL85" s="33"/>
      <c r="AM85" s="141"/>
      <c r="AN85" s="141"/>
      <c r="AO85" s="141"/>
      <c r="AP85" s="141"/>
      <c r="AQ85" s="141"/>
      <c r="AR85" s="141"/>
      <c r="AS85" s="141"/>
      <c r="AT85" s="141"/>
      <c r="AU85" s="141"/>
      <c r="AV85" s="14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</row>
    <row r="86" spans="2:79" ht="75">
      <c r="B86" s="186"/>
      <c r="C86" s="189"/>
      <c r="D86" s="192"/>
      <c r="E86" s="195"/>
      <c r="F86" s="176"/>
      <c r="G86" s="176"/>
      <c r="H86" s="178"/>
      <c r="I86" s="178"/>
      <c r="J86" s="178"/>
      <c r="K86" s="178"/>
      <c r="L86" s="19"/>
      <c r="M86" s="19"/>
      <c r="N86" s="19"/>
      <c r="O86" s="24" t="s">
        <v>301</v>
      </c>
      <c r="P86" s="24" t="s">
        <v>302</v>
      </c>
      <c r="Q86" s="19"/>
      <c r="R86" s="19"/>
      <c r="S86" s="73">
        <v>79</v>
      </c>
      <c r="T86" s="262"/>
      <c r="U86" s="19"/>
      <c r="V86" s="26">
        <v>1</v>
      </c>
      <c r="W86" s="19"/>
      <c r="X86" s="19"/>
      <c r="Y86" s="19"/>
      <c r="Z86" s="26">
        <v>1</v>
      </c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40"/>
      <c r="AL86" s="33"/>
      <c r="AM86" s="141"/>
      <c r="AN86" s="141"/>
      <c r="AO86" s="141"/>
      <c r="AP86" s="141"/>
      <c r="AQ86" s="141"/>
      <c r="AR86" s="141"/>
      <c r="AS86" s="141"/>
      <c r="AT86" s="141"/>
      <c r="AU86" s="141"/>
      <c r="AV86" s="14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</row>
    <row r="87" spans="2:79" ht="60">
      <c r="B87" s="186"/>
      <c r="C87" s="189"/>
      <c r="D87" s="192"/>
      <c r="E87" s="195"/>
      <c r="F87" s="176"/>
      <c r="G87" s="176"/>
      <c r="H87" s="178"/>
      <c r="I87" s="178"/>
      <c r="J87" s="178"/>
      <c r="K87" s="178"/>
      <c r="L87" s="19"/>
      <c r="M87" s="19"/>
      <c r="N87" s="19"/>
      <c r="O87" s="24" t="s">
        <v>303</v>
      </c>
      <c r="P87" s="24" t="s">
        <v>304</v>
      </c>
      <c r="Q87" s="19"/>
      <c r="R87" s="19"/>
      <c r="S87" s="73">
        <v>80</v>
      </c>
      <c r="T87" s="24" t="s">
        <v>105</v>
      </c>
      <c r="U87" s="19"/>
      <c r="V87" s="26">
        <v>1</v>
      </c>
      <c r="W87" s="19"/>
      <c r="X87" s="19"/>
      <c r="Y87" s="19"/>
      <c r="Z87" s="26">
        <v>0.25</v>
      </c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40"/>
      <c r="AL87" s="33"/>
      <c r="AM87" s="141"/>
      <c r="AN87" s="141"/>
      <c r="AO87" s="141"/>
      <c r="AP87" s="141"/>
      <c r="AQ87" s="141"/>
      <c r="AR87" s="141"/>
      <c r="AS87" s="141"/>
      <c r="AT87" s="141"/>
      <c r="AU87" s="141"/>
      <c r="AV87" s="14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</row>
    <row r="88" spans="2:79" ht="60">
      <c r="B88" s="186"/>
      <c r="C88" s="189"/>
      <c r="D88" s="192"/>
      <c r="E88" s="195"/>
      <c r="F88" s="176"/>
      <c r="G88" s="176"/>
      <c r="H88" s="178"/>
      <c r="I88" s="178"/>
      <c r="J88" s="178"/>
      <c r="K88" s="178"/>
      <c r="L88" s="19"/>
      <c r="M88" s="19"/>
      <c r="N88" s="19"/>
      <c r="O88" s="24" t="s">
        <v>305</v>
      </c>
      <c r="P88" s="24" t="s">
        <v>306</v>
      </c>
      <c r="Q88" s="19"/>
      <c r="R88" s="19"/>
      <c r="S88" s="73">
        <v>81</v>
      </c>
      <c r="T88" s="253" t="s">
        <v>250</v>
      </c>
      <c r="U88" s="19"/>
      <c r="V88" s="26">
        <v>1</v>
      </c>
      <c r="W88" s="19"/>
      <c r="X88" s="19"/>
      <c r="Y88" s="19"/>
      <c r="Z88" s="26">
        <v>0.25</v>
      </c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40"/>
      <c r="AL88" s="33"/>
      <c r="AM88" s="141"/>
      <c r="AN88" s="141"/>
      <c r="AO88" s="141"/>
      <c r="AP88" s="141"/>
      <c r="AQ88" s="141"/>
      <c r="AR88" s="141"/>
      <c r="AS88" s="141"/>
      <c r="AT88" s="141"/>
      <c r="AU88" s="141"/>
      <c r="AV88" s="14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</row>
    <row r="89" spans="2:79" ht="90">
      <c r="B89" s="186"/>
      <c r="C89" s="189"/>
      <c r="D89" s="192"/>
      <c r="E89" s="195"/>
      <c r="F89" s="176"/>
      <c r="G89" s="176"/>
      <c r="H89" s="178"/>
      <c r="I89" s="178"/>
      <c r="J89" s="178"/>
      <c r="K89" s="178"/>
      <c r="L89" s="19"/>
      <c r="M89" s="19"/>
      <c r="N89" s="19"/>
      <c r="O89" s="24" t="s">
        <v>307</v>
      </c>
      <c r="P89" s="24" t="s">
        <v>268</v>
      </c>
      <c r="Q89" s="19"/>
      <c r="R89" s="19"/>
      <c r="S89" s="73">
        <v>82</v>
      </c>
      <c r="T89" s="182"/>
      <c r="U89" s="19"/>
      <c r="V89" s="26">
        <v>1</v>
      </c>
      <c r="W89" s="19"/>
      <c r="X89" s="19"/>
      <c r="Y89" s="19"/>
      <c r="Z89" s="26">
        <v>0.25</v>
      </c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40"/>
      <c r="AL89" s="33"/>
      <c r="AM89" s="141"/>
      <c r="AN89" s="141"/>
      <c r="AO89" s="141"/>
      <c r="AP89" s="141"/>
      <c r="AQ89" s="141"/>
      <c r="AR89" s="141"/>
      <c r="AS89" s="141"/>
      <c r="AT89" s="141"/>
      <c r="AU89" s="141"/>
      <c r="AV89" s="14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</row>
    <row r="90" spans="2:79" ht="45">
      <c r="B90" s="186"/>
      <c r="C90" s="189"/>
      <c r="D90" s="192"/>
      <c r="E90" s="195"/>
      <c r="F90" s="176"/>
      <c r="G90" s="176"/>
      <c r="H90" s="178"/>
      <c r="I90" s="178"/>
      <c r="J90" s="178"/>
      <c r="K90" s="178"/>
      <c r="L90" s="19"/>
      <c r="M90" s="19"/>
      <c r="N90" s="19"/>
      <c r="O90" s="24" t="s">
        <v>308</v>
      </c>
      <c r="P90" s="24" t="s">
        <v>309</v>
      </c>
      <c r="Q90" s="19"/>
      <c r="R90" s="19"/>
      <c r="S90" s="73">
        <v>83</v>
      </c>
      <c r="T90" s="254"/>
      <c r="U90" s="19"/>
      <c r="V90" s="24">
        <v>0</v>
      </c>
      <c r="W90" s="19"/>
      <c r="X90" s="19"/>
      <c r="Y90" s="19"/>
      <c r="Z90" s="24">
        <v>1</v>
      </c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40"/>
      <c r="AL90" s="33"/>
      <c r="AM90" s="141"/>
      <c r="AN90" s="141"/>
      <c r="AO90" s="141"/>
      <c r="AP90" s="141"/>
      <c r="AQ90" s="141"/>
      <c r="AR90" s="141"/>
      <c r="AS90" s="141"/>
      <c r="AT90" s="141"/>
      <c r="AU90" s="141"/>
      <c r="AV90" s="14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</row>
    <row r="91" spans="2:79" ht="60">
      <c r="B91" s="186"/>
      <c r="C91" s="189"/>
      <c r="D91" s="192"/>
      <c r="E91" s="195"/>
      <c r="F91" s="176"/>
      <c r="G91" s="176"/>
      <c r="H91" s="178"/>
      <c r="I91" s="178"/>
      <c r="J91" s="178"/>
      <c r="K91" s="178"/>
      <c r="L91" s="19"/>
      <c r="M91" s="19"/>
      <c r="N91" s="19"/>
      <c r="O91" s="24" t="s">
        <v>310</v>
      </c>
      <c r="P91" s="24" t="s">
        <v>311</v>
      </c>
      <c r="Q91" s="19"/>
      <c r="R91" s="19"/>
      <c r="S91" s="73">
        <v>84</v>
      </c>
      <c r="T91" s="24" t="s">
        <v>154</v>
      </c>
      <c r="U91" s="19"/>
      <c r="V91" s="24">
        <v>0</v>
      </c>
      <c r="W91" s="19"/>
      <c r="X91" s="19"/>
      <c r="Y91" s="19"/>
      <c r="Z91" s="24">
        <v>10</v>
      </c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40"/>
      <c r="AL91" s="33"/>
      <c r="AM91" s="141"/>
      <c r="AN91" s="141"/>
      <c r="AO91" s="141"/>
      <c r="AP91" s="141"/>
      <c r="AQ91" s="141"/>
      <c r="AR91" s="141"/>
      <c r="AS91" s="141"/>
      <c r="AT91" s="141"/>
      <c r="AU91" s="141"/>
      <c r="AV91" s="14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</row>
    <row r="92" spans="2:79" ht="75">
      <c r="B92" s="186"/>
      <c r="C92" s="189"/>
      <c r="D92" s="192"/>
      <c r="E92" s="195"/>
      <c r="F92" s="176"/>
      <c r="G92" s="176"/>
      <c r="H92" s="178"/>
      <c r="I92" s="178"/>
      <c r="J92" s="178"/>
      <c r="K92" s="178"/>
      <c r="L92" s="19"/>
      <c r="M92" s="19"/>
      <c r="N92" s="19"/>
      <c r="O92" s="24" t="s">
        <v>312</v>
      </c>
      <c r="P92" s="24" t="s">
        <v>313</v>
      </c>
      <c r="Q92" s="19"/>
      <c r="R92" s="19"/>
      <c r="S92" s="73">
        <v>85</v>
      </c>
      <c r="T92" s="24" t="s">
        <v>250</v>
      </c>
      <c r="U92" s="19"/>
      <c r="V92" s="26">
        <v>1</v>
      </c>
      <c r="W92" s="19"/>
      <c r="X92" s="19"/>
      <c r="Y92" s="19"/>
      <c r="Z92" s="26">
        <v>0.25</v>
      </c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40"/>
      <c r="AL92" s="33"/>
      <c r="AM92" s="141"/>
      <c r="AN92" s="141"/>
      <c r="AO92" s="141"/>
      <c r="AP92" s="141"/>
      <c r="AQ92" s="141"/>
      <c r="AR92" s="141"/>
      <c r="AS92" s="141"/>
      <c r="AT92" s="141"/>
      <c r="AU92" s="141"/>
      <c r="AV92" s="14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</row>
    <row r="93" spans="2:79" ht="60">
      <c r="B93" s="186"/>
      <c r="C93" s="189"/>
      <c r="D93" s="192"/>
      <c r="E93" s="195"/>
      <c r="F93" s="176"/>
      <c r="G93" s="176"/>
      <c r="H93" s="178"/>
      <c r="I93" s="178"/>
      <c r="J93" s="178"/>
      <c r="K93" s="178"/>
      <c r="L93" s="19"/>
      <c r="M93" s="19"/>
      <c r="N93" s="19"/>
      <c r="O93" s="24" t="s">
        <v>314</v>
      </c>
      <c r="P93" s="24" t="s">
        <v>315</v>
      </c>
      <c r="Q93" s="19"/>
      <c r="R93" s="19"/>
      <c r="S93" s="73">
        <v>86</v>
      </c>
      <c r="T93" s="24" t="s">
        <v>105</v>
      </c>
      <c r="U93" s="19"/>
      <c r="V93" s="27">
        <v>0</v>
      </c>
      <c r="W93" s="19"/>
      <c r="X93" s="19"/>
      <c r="Y93" s="19"/>
      <c r="Z93" s="26">
        <v>0.06</v>
      </c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40"/>
      <c r="AL93" s="33"/>
      <c r="AM93" s="141"/>
      <c r="AN93" s="141"/>
      <c r="AO93" s="141"/>
      <c r="AP93" s="141"/>
      <c r="AQ93" s="141"/>
      <c r="AR93" s="141"/>
      <c r="AS93" s="141"/>
      <c r="AT93" s="141"/>
      <c r="AU93" s="141"/>
      <c r="AV93" s="14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</row>
    <row r="94" spans="2:79" ht="75">
      <c r="B94" s="186"/>
      <c r="C94" s="189"/>
      <c r="D94" s="192"/>
      <c r="E94" s="195"/>
      <c r="F94" s="176"/>
      <c r="G94" s="176"/>
      <c r="H94" s="178"/>
      <c r="I94" s="178"/>
      <c r="J94" s="178"/>
      <c r="K94" s="178"/>
      <c r="L94" s="19"/>
      <c r="M94" s="19"/>
      <c r="N94" s="19"/>
      <c r="O94" s="24" t="s">
        <v>316</v>
      </c>
      <c r="P94" s="24" t="s">
        <v>268</v>
      </c>
      <c r="Q94" s="19"/>
      <c r="R94" s="19"/>
      <c r="S94" s="73">
        <v>87</v>
      </c>
      <c r="T94" s="24" t="s">
        <v>220</v>
      </c>
      <c r="U94" s="19"/>
      <c r="V94" s="26">
        <v>1</v>
      </c>
      <c r="W94" s="19"/>
      <c r="X94" s="19"/>
      <c r="Y94" s="19"/>
      <c r="Z94" s="26">
        <v>0.25</v>
      </c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40"/>
      <c r="AL94" s="33"/>
      <c r="AM94" s="141"/>
      <c r="AN94" s="141"/>
      <c r="AO94" s="141"/>
      <c r="AP94" s="141"/>
      <c r="AQ94" s="141"/>
      <c r="AR94" s="141"/>
      <c r="AS94" s="141"/>
      <c r="AT94" s="141"/>
      <c r="AU94" s="141"/>
      <c r="AV94" s="14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</row>
    <row r="95" spans="2:79" ht="60">
      <c r="B95" s="186"/>
      <c r="C95" s="189"/>
      <c r="D95" s="192"/>
      <c r="E95" s="195"/>
      <c r="F95" s="176"/>
      <c r="G95" s="176"/>
      <c r="H95" s="178"/>
      <c r="I95" s="178"/>
      <c r="J95" s="178"/>
      <c r="K95" s="178"/>
      <c r="L95" s="19"/>
      <c r="M95" s="19"/>
      <c r="N95" s="19"/>
      <c r="O95" s="24" t="s">
        <v>317</v>
      </c>
      <c r="P95" s="24" t="s">
        <v>268</v>
      </c>
      <c r="Q95" s="19"/>
      <c r="R95" s="19"/>
      <c r="S95" s="73">
        <v>88</v>
      </c>
      <c r="T95" s="24" t="s">
        <v>137</v>
      </c>
      <c r="U95" s="19"/>
      <c r="V95" s="26">
        <v>1</v>
      </c>
      <c r="W95" s="19"/>
      <c r="X95" s="19"/>
      <c r="Y95" s="19"/>
      <c r="Z95" s="26">
        <v>1</v>
      </c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40"/>
      <c r="AL95" s="33"/>
      <c r="AM95" s="141"/>
      <c r="AN95" s="141"/>
      <c r="AO95" s="141"/>
      <c r="AP95" s="141"/>
      <c r="AQ95" s="141"/>
      <c r="AR95" s="141"/>
      <c r="AS95" s="141"/>
      <c r="AT95" s="141"/>
      <c r="AU95" s="141"/>
      <c r="AV95" s="14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</row>
    <row r="96" spans="2:79" ht="75">
      <c r="B96" s="186"/>
      <c r="C96" s="189"/>
      <c r="D96" s="192"/>
      <c r="E96" s="195"/>
      <c r="F96" s="176"/>
      <c r="G96" s="176"/>
      <c r="H96" s="178"/>
      <c r="I96" s="178"/>
      <c r="J96" s="178"/>
      <c r="K96" s="178"/>
      <c r="L96" s="19"/>
      <c r="M96" s="19"/>
      <c r="N96" s="19"/>
      <c r="O96" s="24" t="s">
        <v>318</v>
      </c>
      <c r="P96" s="24" t="s">
        <v>268</v>
      </c>
      <c r="Q96" s="19"/>
      <c r="R96" s="19"/>
      <c r="S96" s="73">
        <v>89</v>
      </c>
      <c r="T96" s="24" t="s">
        <v>250</v>
      </c>
      <c r="U96" s="19"/>
      <c r="V96" s="26">
        <v>0.1</v>
      </c>
      <c r="W96" s="19"/>
      <c r="X96" s="19"/>
      <c r="Y96" s="19"/>
      <c r="Z96" s="26">
        <v>0.25</v>
      </c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40"/>
      <c r="AL96" s="33"/>
      <c r="AM96" s="141"/>
      <c r="AN96" s="141"/>
      <c r="AO96" s="141"/>
      <c r="AP96" s="141"/>
      <c r="AQ96" s="141"/>
      <c r="AR96" s="141"/>
      <c r="AS96" s="141"/>
      <c r="AT96" s="141"/>
      <c r="AU96" s="141"/>
      <c r="AV96" s="14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</row>
    <row r="97" spans="2:79" ht="90.75" thickBot="1">
      <c r="B97" s="186"/>
      <c r="C97" s="189"/>
      <c r="D97" s="193"/>
      <c r="E97" s="196"/>
      <c r="F97" s="177"/>
      <c r="G97" s="177"/>
      <c r="H97" s="179"/>
      <c r="I97" s="179"/>
      <c r="J97" s="179"/>
      <c r="K97" s="179"/>
      <c r="L97" s="19"/>
      <c r="M97" s="19"/>
      <c r="N97" s="19"/>
      <c r="O97" s="28" t="s">
        <v>319</v>
      </c>
      <c r="P97" s="28" t="s">
        <v>140</v>
      </c>
      <c r="Q97" s="19"/>
      <c r="R97" s="19"/>
      <c r="S97" s="80">
        <v>90</v>
      </c>
      <c r="T97" s="28" t="s">
        <v>137</v>
      </c>
      <c r="U97" s="19"/>
      <c r="V97" s="28">
        <v>0</v>
      </c>
      <c r="W97" s="19"/>
      <c r="X97" s="19"/>
      <c r="Y97" s="19"/>
      <c r="Z97" s="28">
        <v>1</v>
      </c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40"/>
      <c r="AL97" s="33"/>
      <c r="AM97" s="141"/>
      <c r="AN97" s="141"/>
      <c r="AO97" s="141"/>
      <c r="AP97" s="141"/>
      <c r="AQ97" s="141"/>
      <c r="AR97" s="141"/>
      <c r="AS97" s="141"/>
      <c r="AT97" s="141"/>
      <c r="AU97" s="141"/>
      <c r="AV97" s="14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</row>
    <row r="98" spans="2:79" ht="47.25" customHeight="1">
      <c r="B98" s="186"/>
      <c r="C98" s="189"/>
      <c r="D98" s="169" t="s">
        <v>320</v>
      </c>
      <c r="E98" s="172">
        <f>'[1]PLAN INDICATIVO'!E98:E100</f>
        <v>0.01001</v>
      </c>
      <c r="F98" s="31" t="s">
        <v>321</v>
      </c>
      <c r="G98" s="31">
        <v>25</v>
      </c>
      <c r="H98" s="30" t="s">
        <v>322</v>
      </c>
      <c r="I98" s="30" t="s">
        <v>323</v>
      </c>
      <c r="J98" s="30">
        <v>0</v>
      </c>
      <c r="K98" s="30">
        <v>1</v>
      </c>
      <c r="L98" s="19"/>
      <c r="M98" s="19"/>
      <c r="N98" s="19"/>
      <c r="O98" s="30" t="s">
        <v>324</v>
      </c>
      <c r="P98" s="30" t="s">
        <v>325</v>
      </c>
      <c r="Q98" s="19"/>
      <c r="R98" s="19"/>
      <c r="S98" s="81">
        <v>91</v>
      </c>
      <c r="T98" s="166" t="s">
        <v>326</v>
      </c>
      <c r="U98" s="19"/>
      <c r="V98" s="82">
        <v>0</v>
      </c>
      <c r="W98" s="19"/>
      <c r="X98" s="19"/>
      <c r="Y98" s="19"/>
      <c r="Z98" s="83">
        <v>0</v>
      </c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40">
        <v>53322</v>
      </c>
      <c r="AL98" s="33"/>
      <c r="AM98" s="141">
        <v>13784</v>
      </c>
      <c r="AN98" s="141">
        <v>13186</v>
      </c>
      <c r="AO98" s="141"/>
      <c r="AP98" s="141">
        <v>16352</v>
      </c>
      <c r="AQ98" s="141"/>
      <c r="AR98" s="141"/>
      <c r="AS98" s="141"/>
      <c r="AT98" s="141"/>
      <c r="AU98" s="141">
        <v>10000</v>
      </c>
      <c r="AV98" s="140">
        <f>+AM98+AN98+AO98+AP98+AQ98+AR98+AS98+AT98+AU98</f>
        <v>53322</v>
      </c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</row>
    <row r="99" spans="2:79" ht="63">
      <c r="B99" s="186"/>
      <c r="C99" s="189"/>
      <c r="D99" s="170"/>
      <c r="E99" s="173"/>
      <c r="F99" s="35" t="s">
        <v>327</v>
      </c>
      <c r="G99" s="35">
        <v>26</v>
      </c>
      <c r="H99" s="34" t="s">
        <v>328</v>
      </c>
      <c r="I99" s="34" t="s">
        <v>329</v>
      </c>
      <c r="J99" s="36">
        <v>1</v>
      </c>
      <c r="K99" s="36">
        <v>1</v>
      </c>
      <c r="L99" s="19"/>
      <c r="M99" s="19"/>
      <c r="N99" s="19"/>
      <c r="O99" s="34" t="s">
        <v>330</v>
      </c>
      <c r="P99" s="34" t="s">
        <v>331</v>
      </c>
      <c r="Q99" s="19"/>
      <c r="R99" s="19"/>
      <c r="S99" s="84">
        <v>92</v>
      </c>
      <c r="T99" s="167"/>
      <c r="U99" s="19"/>
      <c r="V99" s="36">
        <v>1</v>
      </c>
      <c r="W99" s="19"/>
      <c r="X99" s="19"/>
      <c r="Y99" s="19"/>
      <c r="Z99" s="85">
        <v>1.3337673469096876</v>
      </c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40"/>
      <c r="AL99" s="33"/>
      <c r="AM99" s="141"/>
      <c r="AN99" s="141"/>
      <c r="AO99" s="141"/>
      <c r="AP99" s="141"/>
      <c r="AQ99" s="141"/>
      <c r="AR99" s="141"/>
      <c r="AS99" s="141"/>
      <c r="AT99" s="141"/>
      <c r="AU99" s="141"/>
      <c r="AV99" s="14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</row>
    <row r="100" spans="2:79" ht="63.75" thickBot="1">
      <c r="B100" s="187"/>
      <c r="C100" s="190"/>
      <c r="D100" s="171"/>
      <c r="E100" s="174"/>
      <c r="F100" s="41" t="s">
        <v>332</v>
      </c>
      <c r="G100" s="41">
        <v>27</v>
      </c>
      <c r="H100" s="42" t="s">
        <v>333</v>
      </c>
      <c r="I100" s="42" t="s">
        <v>334</v>
      </c>
      <c r="J100" s="42">
        <v>0.94</v>
      </c>
      <c r="K100" s="42">
        <v>0.98</v>
      </c>
      <c r="L100" s="19"/>
      <c r="M100" s="19"/>
      <c r="N100" s="19"/>
      <c r="O100" s="42" t="s">
        <v>335</v>
      </c>
      <c r="P100" s="42" t="s">
        <v>336</v>
      </c>
      <c r="Q100" s="19"/>
      <c r="R100" s="19"/>
      <c r="S100" s="86">
        <v>93</v>
      </c>
      <c r="T100" s="168"/>
      <c r="U100" s="19"/>
      <c r="V100" s="42">
        <v>0.94</v>
      </c>
      <c r="W100" s="19"/>
      <c r="X100" s="19"/>
      <c r="Y100" s="19"/>
      <c r="Z100" s="87">
        <v>0</v>
      </c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40"/>
      <c r="AL100" s="33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</row>
    <row r="101" spans="2:79" ht="45">
      <c r="B101" s="185" t="s">
        <v>337</v>
      </c>
      <c r="C101" s="188">
        <f>SUM(E101:E134)</f>
        <v>0.14486123622403818</v>
      </c>
      <c r="D101" s="148" t="s">
        <v>338</v>
      </c>
      <c r="E101" s="151">
        <f>'[1]PLAN INDICATIVO'!E101:E117</f>
        <v>0.07483123622403816</v>
      </c>
      <c r="F101" s="154" t="s">
        <v>339</v>
      </c>
      <c r="G101" s="88">
        <v>28</v>
      </c>
      <c r="H101" s="89" t="s">
        <v>340</v>
      </c>
      <c r="I101" s="89" t="s">
        <v>341</v>
      </c>
      <c r="J101" s="90">
        <v>0</v>
      </c>
      <c r="K101" s="90">
        <v>0.2</v>
      </c>
      <c r="L101" s="19"/>
      <c r="M101" s="19"/>
      <c r="N101" s="19"/>
      <c r="O101" s="44" t="s">
        <v>342</v>
      </c>
      <c r="P101" s="44" t="s">
        <v>209</v>
      </c>
      <c r="Q101" s="19"/>
      <c r="R101" s="19"/>
      <c r="S101" s="88">
        <v>94</v>
      </c>
      <c r="T101" s="145" t="s">
        <v>343</v>
      </c>
      <c r="U101" s="19"/>
      <c r="V101" s="44">
        <v>10</v>
      </c>
      <c r="W101" s="19"/>
      <c r="X101" s="19"/>
      <c r="Y101" s="19"/>
      <c r="Z101" s="91">
        <v>0</v>
      </c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40">
        <v>185481</v>
      </c>
      <c r="AL101" s="33"/>
      <c r="AM101" s="141"/>
      <c r="AN101" s="141"/>
      <c r="AO101" s="141">
        <v>185481</v>
      </c>
      <c r="AP101" s="141"/>
      <c r="AQ101" s="141"/>
      <c r="AR101" s="141"/>
      <c r="AS101" s="141"/>
      <c r="AT101" s="141"/>
      <c r="AU101" s="141"/>
      <c r="AV101" s="140">
        <f>+AM101+AN101+AO101+AP101+AQ101+AR101+AS101+AT101+AU101</f>
        <v>185481</v>
      </c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</row>
    <row r="102" spans="2:79" ht="45">
      <c r="B102" s="186"/>
      <c r="C102" s="189"/>
      <c r="D102" s="149"/>
      <c r="E102" s="152"/>
      <c r="F102" s="132"/>
      <c r="G102" s="92">
        <v>29</v>
      </c>
      <c r="H102" s="93" t="s">
        <v>344</v>
      </c>
      <c r="I102" s="93" t="s">
        <v>345</v>
      </c>
      <c r="J102" s="94">
        <v>0.77</v>
      </c>
      <c r="K102" s="94">
        <v>0.23</v>
      </c>
      <c r="L102" s="19"/>
      <c r="M102" s="19"/>
      <c r="N102" s="19"/>
      <c r="O102" s="46" t="s">
        <v>346</v>
      </c>
      <c r="P102" s="46" t="s">
        <v>268</v>
      </c>
      <c r="Q102" s="19"/>
      <c r="R102" s="19"/>
      <c r="S102" s="92">
        <v>95</v>
      </c>
      <c r="T102" s="146"/>
      <c r="U102" s="19"/>
      <c r="V102" s="95">
        <v>0.77</v>
      </c>
      <c r="W102" s="19"/>
      <c r="X102" s="19"/>
      <c r="Y102" s="19"/>
      <c r="Z102" s="96">
        <v>0.04</v>
      </c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40"/>
      <c r="AL102" s="33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</row>
    <row r="103" spans="2:79" ht="45">
      <c r="B103" s="186"/>
      <c r="C103" s="189"/>
      <c r="D103" s="149"/>
      <c r="E103" s="152"/>
      <c r="F103" s="132"/>
      <c r="G103" s="92">
        <v>30</v>
      </c>
      <c r="H103" s="93" t="s">
        <v>347</v>
      </c>
      <c r="I103" s="93" t="s">
        <v>348</v>
      </c>
      <c r="J103" s="94">
        <v>0</v>
      </c>
      <c r="K103" s="94">
        <v>1</v>
      </c>
      <c r="L103" s="19"/>
      <c r="M103" s="19"/>
      <c r="N103" s="19"/>
      <c r="O103" s="46" t="s">
        <v>349</v>
      </c>
      <c r="P103" s="46" t="s">
        <v>350</v>
      </c>
      <c r="Q103" s="19"/>
      <c r="R103" s="19"/>
      <c r="S103" s="92">
        <v>96</v>
      </c>
      <c r="T103" s="146"/>
      <c r="U103" s="19"/>
      <c r="V103" s="94">
        <v>0</v>
      </c>
      <c r="W103" s="19"/>
      <c r="X103" s="19"/>
      <c r="Y103" s="19"/>
      <c r="Z103" s="97">
        <v>0</v>
      </c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40"/>
      <c r="AL103" s="33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</row>
    <row r="104" spans="2:79" ht="45">
      <c r="B104" s="186"/>
      <c r="C104" s="189"/>
      <c r="D104" s="149"/>
      <c r="E104" s="152"/>
      <c r="F104" s="132"/>
      <c r="G104" s="247">
        <v>31</v>
      </c>
      <c r="H104" s="248" t="s">
        <v>351</v>
      </c>
      <c r="I104" s="248" t="s">
        <v>352</v>
      </c>
      <c r="J104" s="244">
        <v>0</v>
      </c>
      <c r="K104" s="248">
        <v>100</v>
      </c>
      <c r="L104" s="19"/>
      <c r="M104" s="19"/>
      <c r="N104" s="19"/>
      <c r="O104" s="46" t="s">
        <v>353</v>
      </c>
      <c r="P104" s="46" t="s">
        <v>354</v>
      </c>
      <c r="Q104" s="19"/>
      <c r="R104" s="19"/>
      <c r="S104" s="92">
        <v>97</v>
      </c>
      <c r="T104" s="146"/>
      <c r="U104" s="19"/>
      <c r="V104" s="95">
        <v>0</v>
      </c>
      <c r="W104" s="19"/>
      <c r="X104" s="19"/>
      <c r="Y104" s="19"/>
      <c r="Z104" s="96">
        <v>0</v>
      </c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40"/>
      <c r="AL104" s="33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</row>
    <row r="105" spans="2:79" ht="45">
      <c r="B105" s="186"/>
      <c r="C105" s="189"/>
      <c r="D105" s="149"/>
      <c r="E105" s="152"/>
      <c r="F105" s="132"/>
      <c r="G105" s="247"/>
      <c r="H105" s="248"/>
      <c r="I105" s="248"/>
      <c r="J105" s="244"/>
      <c r="K105" s="248"/>
      <c r="L105" s="19"/>
      <c r="M105" s="19"/>
      <c r="N105" s="19"/>
      <c r="O105" s="46" t="s">
        <v>355</v>
      </c>
      <c r="P105" s="46" t="s">
        <v>354</v>
      </c>
      <c r="Q105" s="19"/>
      <c r="R105" s="19"/>
      <c r="S105" s="92">
        <v>98</v>
      </c>
      <c r="T105" s="146"/>
      <c r="U105" s="19"/>
      <c r="V105" s="95">
        <v>0</v>
      </c>
      <c r="W105" s="19"/>
      <c r="X105" s="19"/>
      <c r="Y105" s="19"/>
      <c r="Z105" s="96">
        <v>0</v>
      </c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40"/>
      <c r="AL105" s="33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</row>
    <row r="106" spans="2:79" ht="15" customHeight="1">
      <c r="B106" s="186"/>
      <c r="C106" s="189"/>
      <c r="D106" s="149"/>
      <c r="E106" s="152"/>
      <c r="F106" s="132"/>
      <c r="G106" s="246">
        <v>32</v>
      </c>
      <c r="H106" s="244" t="s">
        <v>356</v>
      </c>
      <c r="I106" s="244" t="s">
        <v>357</v>
      </c>
      <c r="J106" s="244">
        <v>1</v>
      </c>
      <c r="K106" s="244">
        <v>1</v>
      </c>
      <c r="L106" s="19"/>
      <c r="M106" s="19"/>
      <c r="N106" s="19"/>
      <c r="O106" s="46" t="s">
        <v>358</v>
      </c>
      <c r="P106" s="46" t="s">
        <v>209</v>
      </c>
      <c r="Q106" s="19"/>
      <c r="R106" s="19"/>
      <c r="S106" s="92">
        <v>99</v>
      </c>
      <c r="T106" s="146"/>
      <c r="U106" s="19"/>
      <c r="V106" s="46">
        <v>2</v>
      </c>
      <c r="W106" s="19"/>
      <c r="X106" s="19"/>
      <c r="Y106" s="19"/>
      <c r="Z106" s="97">
        <v>2.379972371045622</v>
      </c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40"/>
      <c r="AL106" s="33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</row>
    <row r="107" spans="2:79" ht="45">
      <c r="B107" s="186"/>
      <c r="C107" s="189"/>
      <c r="D107" s="149"/>
      <c r="E107" s="152"/>
      <c r="F107" s="132"/>
      <c r="G107" s="246"/>
      <c r="H107" s="244"/>
      <c r="I107" s="244"/>
      <c r="J107" s="244"/>
      <c r="K107" s="244"/>
      <c r="L107" s="19"/>
      <c r="M107" s="19"/>
      <c r="N107" s="19"/>
      <c r="O107" s="46" t="s">
        <v>359</v>
      </c>
      <c r="P107" s="46" t="s">
        <v>354</v>
      </c>
      <c r="Q107" s="19"/>
      <c r="R107" s="19"/>
      <c r="S107" s="92">
        <v>100</v>
      </c>
      <c r="T107" s="146"/>
      <c r="U107" s="19"/>
      <c r="V107" s="95">
        <v>0.6</v>
      </c>
      <c r="W107" s="19"/>
      <c r="X107" s="19"/>
      <c r="Y107" s="19"/>
      <c r="Z107" s="96">
        <v>0</v>
      </c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40"/>
      <c r="AL107" s="33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</row>
    <row r="108" spans="2:79" ht="60">
      <c r="B108" s="186"/>
      <c r="C108" s="189"/>
      <c r="D108" s="149"/>
      <c r="E108" s="152"/>
      <c r="F108" s="132"/>
      <c r="G108" s="246"/>
      <c r="H108" s="244"/>
      <c r="I108" s="244"/>
      <c r="J108" s="244"/>
      <c r="K108" s="244"/>
      <c r="L108" s="19"/>
      <c r="M108" s="19"/>
      <c r="N108" s="19"/>
      <c r="O108" s="46" t="s">
        <v>360</v>
      </c>
      <c r="P108" s="46" t="s">
        <v>209</v>
      </c>
      <c r="Q108" s="19"/>
      <c r="R108" s="19"/>
      <c r="S108" s="92">
        <v>101</v>
      </c>
      <c r="T108" s="146"/>
      <c r="U108" s="19"/>
      <c r="V108" s="46">
        <v>0</v>
      </c>
      <c r="W108" s="19"/>
      <c r="X108" s="19"/>
      <c r="Y108" s="19"/>
      <c r="Z108" s="97">
        <v>1</v>
      </c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40"/>
      <c r="AL108" s="33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</row>
    <row r="109" spans="2:79" ht="30" customHeight="1">
      <c r="B109" s="186"/>
      <c r="C109" s="189"/>
      <c r="D109" s="149"/>
      <c r="E109" s="152"/>
      <c r="F109" s="132"/>
      <c r="G109" s="246"/>
      <c r="H109" s="244"/>
      <c r="I109" s="244"/>
      <c r="J109" s="244"/>
      <c r="K109" s="244"/>
      <c r="L109" s="19"/>
      <c r="M109" s="19"/>
      <c r="N109" s="19"/>
      <c r="O109" s="95" t="s">
        <v>361</v>
      </c>
      <c r="P109" s="95" t="s">
        <v>362</v>
      </c>
      <c r="Q109" s="19"/>
      <c r="R109" s="19"/>
      <c r="S109" s="92">
        <v>102</v>
      </c>
      <c r="T109" s="146"/>
      <c r="U109" s="19"/>
      <c r="V109" s="95">
        <v>0.29</v>
      </c>
      <c r="W109" s="19"/>
      <c r="X109" s="19"/>
      <c r="Y109" s="19"/>
      <c r="Z109" s="96">
        <v>0.1</v>
      </c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40"/>
      <c r="AL109" s="33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</row>
    <row r="110" spans="2:79" ht="60">
      <c r="B110" s="186"/>
      <c r="C110" s="189"/>
      <c r="D110" s="149"/>
      <c r="E110" s="152"/>
      <c r="F110" s="132"/>
      <c r="G110" s="246"/>
      <c r="H110" s="244"/>
      <c r="I110" s="244"/>
      <c r="J110" s="244"/>
      <c r="K110" s="244"/>
      <c r="L110" s="19"/>
      <c r="M110" s="19"/>
      <c r="N110" s="19"/>
      <c r="O110" s="95" t="s">
        <v>363</v>
      </c>
      <c r="P110" s="95" t="s">
        <v>364</v>
      </c>
      <c r="Q110" s="19"/>
      <c r="R110" s="19"/>
      <c r="S110" s="92">
        <v>103</v>
      </c>
      <c r="T110" s="146"/>
      <c r="U110" s="19"/>
      <c r="V110" s="95">
        <v>0</v>
      </c>
      <c r="W110" s="19"/>
      <c r="X110" s="19"/>
      <c r="Y110" s="19"/>
      <c r="Z110" s="96">
        <v>0</v>
      </c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40"/>
      <c r="AL110" s="33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</row>
    <row r="111" spans="2:79" ht="30">
      <c r="B111" s="186"/>
      <c r="C111" s="189"/>
      <c r="D111" s="149"/>
      <c r="E111" s="152"/>
      <c r="F111" s="132"/>
      <c r="G111" s="246"/>
      <c r="H111" s="244"/>
      <c r="I111" s="244"/>
      <c r="J111" s="244"/>
      <c r="K111" s="244"/>
      <c r="L111" s="19"/>
      <c r="M111" s="19"/>
      <c r="N111" s="19"/>
      <c r="O111" s="95" t="s">
        <v>365</v>
      </c>
      <c r="P111" s="95" t="s">
        <v>366</v>
      </c>
      <c r="Q111" s="19"/>
      <c r="R111" s="19"/>
      <c r="S111" s="92">
        <v>104</v>
      </c>
      <c r="T111" s="146"/>
      <c r="U111" s="19"/>
      <c r="V111" s="94">
        <v>0</v>
      </c>
      <c r="W111" s="19"/>
      <c r="X111" s="19"/>
      <c r="Y111" s="19"/>
      <c r="Z111" s="98">
        <v>0.29504483295254164</v>
      </c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40"/>
      <c r="AL111" s="33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</row>
    <row r="112" spans="2:79" ht="30">
      <c r="B112" s="186"/>
      <c r="C112" s="189"/>
      <c r="D112" s="149"/>
      <c r="E112" s="152"/>
      <c r="F112" s="132"/>
      <c r="G112" s="45">
        <v>33</v>
      </c>
      <c r="H112" s="46" t="s">
        <v>367</v>
      </c>
      <c r="I112" s="46" t="s">
        <v>368</v>
      </c>
      <c r="J112" s="93">
        <v>0</v>
      </c>
      <c r="K112" s="94">
        <v>0.8</v>
      </c>
      <c r="L112" s="19"/>
      <c r="M112" s="19"/>
      <c r="N112" s="19"/>
      <c r="O112" s="46" t="s">
        <v>369</v>
      </c>
      <c r="P112" s="46" t="s">
        <v>354</v>
      </c>
      <c r="Q112" s="19"/>
      <c r="R112" s="19"/>
      <c r="S112" s="92">
        <v>105</v>
      </c>
      <c r="T112" s="146"/>
      <c r="U112" s="19"/>
      <c r="V112" s="95">
        <v>0</v>
      </c>
      <c r="W112" s="19"/>
      <c r="X112" s="19"/>
      <c r="Y112" s="19"/>
      <c r="Z112" s="96">
        <v>0</v>
      </c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40"/>
      <c r="AL112" s="33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</row>
    <row r="113" spans="2:79" ht="15" customHeight="1">
      <c r="B113" s="186"/>
      <c r="C113" s="189"/>
      <c r="D113" s="149"/>
      <c r="E113" s="152"/>
      <c r="F113" s="132" t="s">
        <v>370</v>
      </c>
      <c r="G113" s="132">
        <v>34</v>
      </c>
      <c r="H113" s="143" t="s">
        <v>371</v>
      </c>
      <c r="I113" s="143" t="s">
        <v>372</v>
      </c>
      <c r="J113" s="244">
        <v>0</v>
      </c>
      <c r="K113" s="244">
        <v>0.3</v>
      </c>
      <c r="L113" s="19"/>
      <c r="M113" s="19"/>
      <c r="N113" s="19"/>
      <c r="O113" s="46" t="s">
        <v>373</v>
      </c>
      <c r="P113" s="46" t="s">
        <v>114</v>
      </c>
      <c r="Q113" s="19"/>
      <c r="R113" s="19"/>
      <c r="S113" s="92">
        <v>106</v>
      </c>
      <c r="T113" s="146"/>
      <c r="U113" s="19"/>
      <c r="V113" s="46">
        <v>0</v>
      </c>
      <c r="W113" s="19"/>
      <c r="X113" s="19"/>
      <c r="Y113" s="19"/>
      <c r="Z113" s="97">
        <v>0</v>
      </c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40"/>
      <c r="AL113" s="33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</row>
    <row r="114" spans="2:79" ht="45">
      <c r="B114" s="186"/>
      <c r="C114" s="189"/>
      <c r="D114" s="149"/>
      <c r="E114" s="152"/>
      <c r="F114" s="132"/>
      <c r="G114" s="132"/>
      <c r="H114" s="143"/>
      <c r="I114" s="143"/>
      <c r="J114" s="244"/>
      <c r="K114" s="244"/>
      <c r="L114" s="19"/>
      <c r="M114" s="19"/>
      <c r="N114" s="19"/>
      <c r="O114" s="46" t="s">
        <v>374</v>
      </c>
      <c r="P114" s="46" t="s">
        <v>375</v>
      </c>
      <c r="Q114" s="19"/>
      <c r="R114" s="19"/>
      <c r="S114" s="92">
        <v>107</v>
      </c>
      <c r="T114" s="146"/>
      <c r="U114" s="19"/>
      <c r="V114" s="94">
        <v>0</v>
      </c>
      <c r="W114" s="19"/>
      <c r="X114" s="19"/>
      <c r="Y114" s="19"/>
      <c r="Z114" s="97">
        <v>0</v>
      </c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40"/>
      <c r="AL114" s="33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</row>
    <row r="115" spans="2:79" ht="30">
      <c r="B115" s="186"/>
      <c r="C115" s="189"/>
      <c r="D115" s="149"/>
      <c r="E115" s="152"/>
      <c r="F115" s="132"/>
      <c r="G115" s="132"/>
      <c r="H115" s="143"/>
      <c r="I115" s="143"/>
      <c r="J115" s="244"/>
      <c r="K115" s="244"/>
      <c r="L115" s="19"/>
      <c r="M115" s="19"/>
      <c r="N115" s="19"/>
      <c r="O115" s="46" t="s">
        <v>376</v>
      </c>
      <c r="P115" s="46" t="s">
        <v>377</v>
      </c>
      <c r="Q115" s="19"/>
      <c r="R115" s="19"/>
      <c r="S115" s="92">
        <v>108</v>
      </c>
      <c r="T115" s="146"/>
      <c r="U115" s="19"/>
      <c r="V115" s="94">
        <v>0</v>
      </c>
      <c r="W115" s="19"/>
      <c r="X115" s="19"/>
      <c r="Y115" s="19"/>
      <c r="Z115" s="96">
        <v>0.5</v>
      </c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40"/>
      <c r="AL115" s="33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</row>
    <row r="116" spans="2:79" ht="30">
      <c r="B116" s="186"/>
      <c r="C116" s="189"/>
      <c r="D116" s="149"/>
      <c r="E116" s="152"/>
      <c r="F116" s="132"/>
      <c r="G116" s="132"/>
      <c r="H116" s="143"/>
      <c r="I116" s="143"/>
      <c r="J116" s="244"/>
      <c r="K116" s="244"/>
      <c r="L116" s="19"/>
      <c r="M116" s="19"/>
      <c r="N116" s="19"/>
      <c r="O116" s="46" t="s">
        <v>378</v>
      </c>
      <c r="P116" s="46" t="s">
        <v>268</v>
      </c>
      <c r="Q116" s="19"/>
      <c r="R116" s="19"/>
      <c r="S116" s="92">
        <v>109</v>
      </c>
      <c r="T116" s="249"/>
      <c r="U116" s="19"/>
      <c r="V116" s="99">
        <v>0.2987</v>
      </c>
      <c r="W116" s="19"/>
      <c r="X116" s="19"/>
      <c r="Y116" s="19"/>
      <c r="Z116" s="96">
        <v>0</v>
      </c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40"/>
      <c r="AL116" s="33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</row>
    <row r="117" spans="2:79" ht="30.75" thickBot="1">
      <c r="B117" s="186"/>
      <c r="C117" s="189"/>
      <c r="D117" s="150"/>
      <c r="E117" s="153"/>
      <c r="F117" s="155"/>
      <c r="G117" s="155"/>
      <c r="H117" s="144"/>
      <c r="I117" s="144"/>
      <c r="J117" s="245"/>
      <c r="K117" s="245"/>
      <c r="L117" s="19"/>
      <c r="M117" s="19"/>
      <c r="N117" s="19"/>
      <c r="O117" s="48" t="s">
        <v>379</v>
      </c>
      <c r="P117" s="48" t="s">
        <v>380</v>
      </c>
      <c r="Q117" s="19"/>
      <c r="R117" s="19"/>
      <c r="S117" s="100">
        <v>110</v>
      </c>
      <c r="T117" s="48" t="s">
        <v>154</v>
      </c>
      <c r="U117" s="19"/>
      <c r="V117" s="48">
        <v>0</v>
      </c>
      <c r="W117" s="19"/>
      <c r="X117" s="19"/>
      <c r="Y117" s="19"/>
      <c r="Z117" s="101">
        <v>1.3337672174978998</v>
      </c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40"/>
      <c r="AL117" s="33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</row>
    <row r="118" spans="2:79" ht="30">
      <c r="B118" s="186"/>
      <c r="C118" s="189"/>
      <c r="D118" s="133" t="s">
        <v>381</v>
      </c>
      <c r="E118" s="136">
        <f>'[1]PLAN INDICATIVO'!E118:E128</f>
        <v>0.050010000000000006</v>
      </c>
      <c r="F118" s="139" t="s">
        <v>382</v>
      </c>
      <c r="G118" s="51">
        <v>35</v>
      </c>
      <c r="H118" s="50" t="s">
        <v>383</v>
      </c>
      <c r="I118" s="50" t="s">
        <v>384</v>
      </c>
      <c r="J118" s="50">
        <v>0</v>
      </c>
      <c r="K118" s="102">
        <v>1</v>
      </c>
      <c r="L118" s="19"/>
      <c r="M118" s="19"/>
      <c r="N118" s="19"/>
      <c r="O118" s="50" t="s">
        <v>385</v>
      </c>
      <c r="P118" s="50" t="s">
        <v>126</v>
      </c>
      <c r="Q118" s="19"/>
      <c r="R118" s="19"/>
      <c r="S118" s="103">
        <v>111</v>
      </c>
      <c r="T118" s="104" t="s">
        <v>386</v>
      </c>
      <c r="U118" s="19"/>
      <c r="V118" s="102">
        <v>0</v>
      </c>
      <c r="W118" s="19"/>
      <c r="X118" s="19"/>
      <c r="Y118" s="19"/>
      <c r="Z118" s="102">
        <v>0</v>
      </c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40">
        <v>663999</v>
      </c>
      <c r="AL118" s="33"/>
      <c r="AM118" s="141"/>
      <c r="AN118" s="141">
        <v>4001</v>
      </c>
      <c r="AO118" s="141"/>
      <c r="AP118" s="141">
        <v>8000</v>
      </c>
      <c r="AQ118" s="141"/>
      <c r="AR118" s="141">
        <v>588998</v>
      </c>
      <c r="AS118" s="141"/>
      <c r="AT118" s="141"/>
      <c r="AU118" s="141">
        <v>63000</v>
      </c>
      <c r="AV118" s="140">
        <f>+AM118+AN118+AO118+AP118+AQ118+AR118+AS118+AT118+AU118</f>
        <v>663999</v>
      </c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</row>
    <row r="119" spans="2:79" ht="15" customHeight="1">
      <c r="B119" s="186"/>
      <c r="C119" s="189"/>
      <c r="D119" s="134"/>
      <c r="E119" s="137"/>
      <c r="F119" s="121"/>
      <c r="G119" s="121">
        <v>36</v>
      </c>
      <c r="H119" s="123" t="s">
        <v>387</v>
      </c>
      <c r="I119" s="123" t="s">
        <v>388</v>
      </c>
      <c r="J119" s="125">
        <v>0.3</v>
      </c>
      <c r="K119" s="240">
        <v>0.5</v>
      </c>
      <c r="L119" s="19"/>
      <c r="M119" s="19"/>
      <c r="N119" s="19"/>
      <c r="O119" s="52" t="s">
        <v>389</v>
      </c>
      <c r="P119" s="52" t="s">
        <v>170</v>
      </c>
      <c r="Q119" s="19"/>
      <c r="R119" s="19"/>
      <c r="S119" s="105">
        <v>112</v>
      </c>
      <c r="T119" s="241" t="s">
        <v>390</v>
      </c>
      <c r="U119" s="19"/>
      <c r="V119" s="52">
        <v>0</v>
      </c>
      <c r="W119" s="19"/>
      <c r="X119" s="19"/>
      <c r="Y119" s="19"/>
      <c r="Z119" s="52">
        <v>0</v>
      </c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40"/>
      <c r="AL119" s="33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</row>
    <row r="120" spans="2:79" ht="45">
      <c r="B120" s="186"/>
      <c r="C120" s="189"/>
      <c r="D120" s="134"/>
      <c r="E120" s="137"/>
      <c r="F120" s="121"/>
      <c r="G120" s="121"/>
      <c r="H120" s="123"/>
      <c r="I120" s="123"/>
      <c r="J120" s="123"/>
      <c r="K120" s="240"/>
      <c r="L120" s="19"/>
      <c r="M120" s="19"/>
      <c r="N120" s="19"/>
      <c r="O120" s="52" t="s">
        <v>391</v>
      </c>
      <c r="P120" s="52" t="s">
        <v>114</v>
      </c>
      <c r="Q120" s="19"/>
      <c r="R120" s="19"/>
      <c r="S120" s="105">
        <v>113</v>
      </c>
      <c r="T120" s="242"/>
      <c r="U120" s="19"/>
      <c r="V120" s="52">
        <v>0</v>
      </c>
      <c r="W120" s="19"/>
      <c r="X120" s="19"/>
      <c r="Y120" s="19"/>
      <c r="Z120" s="52">
        <v>1</v>
      </c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40"/>
      <c r="AL120" s="33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</row>
    <row r="121" spans="2:79" ht="45">
      <c r="B121" s="186"/>
      <c r="C121" s="189"/>
      <c r="D121" s="134"/>
      <c r="E121" s="137"/>
      <c r="F121" s="121"/>
      <c r="G121" s="121"/>
      <c r="H121" s="123"/>
      <c r="I121" s="123"/>
      <c r="J121" s="123"/>
      <c r="K121" s="240"/>
      <c r="L121" s="19"/>
      <c r="M121" s="19"/>
      <c r="N121" s="19"/>
      <c r="O121" s="52" t="s">
        <v>392</v>
      </c>
      <c r="P121" s="52" t="s">
        <v>114</v>
      </c>
      <c r="Q121" s="19"/>
      <c r="R121" s="19"/>
      <c r="S121" s="105">
        <v>114</v>
      </c>
      <c r="T121" s="242"/>
      <c r="U121" s="19"/>
      <c r="V121" s="52">
        <v>0</v>
      </c>
      <c r="W121" s="19"/>
      <c r="X121" s="19"/>
      <c r="Y121" s="19"/>
      <c r="Z121" s="52">
        <v>1</v>
      </c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40"/>
      <c r="AL121" s="33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</row>
    <row r="122" spans="2:79" ht="60">
      <c r="B122" s="186"/>
      <c r="C122" s="189"/>
      <c r="D122" s="134"/>
      <c r="E122" s="137"/>
      <c r="F122" s="121"/>
      <c r="G122" s="121"/>
      <c r="H122" s="123"/>
      <c r="I122" s="123"/>
      <c r="J122" s="123"/>
      <c r="K122" s="240"/>
      <c r="L122" s="19"/>
      <c r="M122" s="19"/>
      <c r="N122" s="19"/>
      <c r="O122" s="52" t="s">
        <v>393</v>
      </c>
      <c r="P122" s="52" t="s">
        <v>170</v>
      </c>
      <c r="Q122" s="19"/>
      <c r="R122" s="19"/>
      <c r="S122" s="105">
        <v>115</v>
      </c>
      <c r="T122" s="242"/>
      <c r="U122" s="19"/>
      <c r="V122" s="52">
        <v>0</v>
      </c>
      <c r="W122" s="19"/>
      <c r="X122" s="19"/>
      <c r="Y122" s="19"/>
      <c r="Z122" s="52">
        <v>3</v>
      </c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40"/>
      <c r="AL122" s="33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</row>
    <row r="123" spans="2:79" ht="45">
      <c r="B123" s="186"/>
      <c r="C123" s="189"/>
      <c r="D123" s="134"/>
      <c r="E123" s="137"/>
      <c r="F123" s="121"/>
      <c r="G123" s="121">
        <v>37</v>
      </c>
      <c r="H123" s="123" t="s">
        <v>394</v>
      </c>
      <c r="I123" s="123" t="s">
        <v>395</v>
      </c>
      <c r="J123" s="123" t="s">
        <v>396</v>
      </c>
      <c r="K123" s="123">
        <v>200</v>
      </c>
      <c r="L123" s="19"/>
      <c r="M123" s="19"/>
      <c r="N123" s="19"/>
      <c r="O123" s="52" t="s">
        <v>397</v>
      </c>
      <c r="P123" s="52" t="s">
        <v>209</v>
      </c>
      <c r="Q123" s="19"/>
      <c r="R123" s="19"/>
      <c r="S123" s="105">
        <v>116</v>
      </c>
      <c r="T123" s="242"/>
      <c r="U123" s="19"/>
      <c r="V123" s="52">
        <v>1</v>
      </c>
      <c r="W123" s="19"/>
      <c r="X123" s="19"/>
      <c r="Y123" s="19"/>
      <c r="Z123" s="52">
        <v>0</v>
      </c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40"/>
      <c r="AL123" s="33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</row>
    <row r="124" spans="2:79" ht="30">
      <c r="B124" s="186"/>
      <c r="C124" s="189"/>
      <c r="D124" s="134"/>
      <c r="E124" s="137"/>
      <c r="F124" s="121"/>
      <c r="G124" s="121"/>
      <c r="H124" s="123"/>
      <c r="I124" s="123"/>
      <c r="J124" s="123"/>
      <c r="K124" s="123"/>
      <c r="L124" s="19"/>
      <c r="M124" s="19"/>
      <c r="N124" s="19"/>
      <c r="O124" s="52" t="s">
        <v>398</v>
      </c>
      <c r="P124" s="52" t="s">
        <v>399</v>
      </c>
      <c r="Q124" s="19"/>
      <c r="R124" s="19"/>
      <c r="S124" s="105">
        <v>117</v>
      </c>
      <c r="T124" s="242"/>
      <c r="U124" s="19"/>
      <c r="V124" s="52">
        <v>0</v>
      </c>
      <c r="W124" s="19"/>
      <c r="X124" s="19"/>
      <c r="Y124" s="19"/>
      <c r="Z124" s="52">
        <v>50</v>
      </c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40"/>
      <c r="AL124" s="33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</row>
    <row r="125" spans="2:79" ht="30">
      <c r="B125" s="186"/>
      <c r="C125" s="189"/>
      <c r="D125" s="134"/>
      <c r="E125" s="137"/>
      <c r="F125" s="121"/>
      <c r="G125" s="121"/>
      <c r="H125" s="123"/>
      <c r="I125" s="123"/>
      <c r="J125" s="123"/>
      <c r="K125" s="123"/>
      <c r="L125" s="19"/>
      <c r="M125" s="19"/>
      <c r="N125" s="19"/>
      <c r="O125" s="52" t="s">
        <v>400</v>
      </c>
      <c r="P125" s="52" t="s">
        <v>401</v>
      </c>
      <c r="Q125" s="19"/>
      <c r="R125" s="19"/>
      <c r="S125" s="105">
        <v>118</v>
      </c>
      <c r="T125" s="242"/>
      <c r="U125" s="19"/>
      <c r="V125" s="52">
        <v>0</v>
      </c>
      <c r="W125" s="19"/>
      <c r="X125" s="19"/>
      <c r="Y125" s="19"/>
      <c r="Z125" s="52">
        <v>30</v>
      </c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40"/>
      <c r="AL125" s="33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</row>
    <row r="126" spans="2:79" ht="30">
      <c r="B126" s="186"/>
      <c r="C126" s="189"/>
      <c r="D126" s="134"/>
      <c r="E126" s="137"/>
      <c r="F126" s="121"/>
      <c r="G126" s="121"/>
      <c r="H126" s="123"/>
      <c r="I126" s="123"/>
      <c r="J126" s="123"/>
      <c r="K126" s="123"/>
      <c r="L126" s="19"/>
      <c r="M126" s="19"/>
      <c r="N126" s="19"/>
      <c r="O126" s="52" t="s">
        <v>402</v>
      </c>
      <c r="P126" s="52" t="s">
        <v>403</v>
      </c>
      <c r="Q126" s="19"/>
      <c r="R126" s="19"/>
      <c r="S126" s="105">
        <v>119</v>
      </c>
      <c r="T126" s="242"/>
      <c r="U126" s="19"/>
      <c r="V126" s="52">
        <v>0</v>
      </c>
      <c r="W126" s="19"/>
      <c r="X126" s="19"/>
      <c r="Y126" s="19"/>
      <c r="Z126" s="52">
        <v>1</v>
      </c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40"/>
      <c r="AL126" s="33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</row>
    <row r="127" spans="2:79" ht="60">
      <c r="B127" s="186"/>
      <c r="C127" s="189"/>
      <c r="D127" s="134"/>
      <c r="E127" s="137"/>
      <c r="F127" s="121"/>
      <c r="G127" s="121"/>
      <c r="H127" s="123"/>
      <c r="I127" s="123"/>
      <c r="J127" s="123"/>
      <c r="K127" s="123"/>
      <c r="L127" s="19"/>
      <c r="M127" s="19"/>
      <c r="N127" s="19"/>
      <c r="O127" s="52" t="s">
        <v>404</v>
      </c>
      <c r="P127" s="52" t="s">
        <v>405</v>
      </c>
      <c r="Q127" s="19"/>
      <c r="R127" s="19"/>
      <c r="S127" s="105">
        <v>120</v>
      </c>
      <c r="T127" s="242"/>
      <c r="U127" s="19"/>
      <c r="V127" s="52">
        <v>0</v>
      </c>
      <c r="W127" s="19"/>
      <c r="X127" s="19"/>
      <c r="Y127" s="19"/>
      <c r="Z127" s="52">
        <v>1</v>
      </c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40"/>
      <c r="AL127" s="33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</row>
    <row r="128" spans="2:79" ht="60.75" thickBot="1">
      <c r="B128" s="186"/>
      <c r="C128" s="189"/>
      <c r="D128" s="135"/>
      <c r="E128" s="138"/>
      <c r="F128" s="122"/>
      <c r="G128" s="122"/>
      <c r="H128" s="124"/>
      <c r="I128" s="124"/>
      <c r="J128" s="124"/>
      <c r="K128" s="124"/>
      <c r="L128" s="19"/>
      <c r="M128" s="19"/>
      <c r="N128" s="19"/>
      <c r="O128" s="54" t="s">
        <v>406</v>
      </c>
      <c r="P128" s="54" t="s">
        <v>153</v>
      </c>
      <c r="Q128" s="19"/>
      <c r="R128" s="19"/>
      <c r="S128" s="106">
        <v>121</v>
      </c>
      <c r="T128" s="243"/>
      <c r="U128" s="19"/>
      <c r="V128" s="54">
        <v>0</v>
      </c>
      <c r="W128" s="19"/>
      <c r="X128" s="19"/>
      <c r="Y128" s="19"/>
      <c r="Z128" s="54">
        <v>0</v>
      </c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40"/>
      <c r="AL128" s="33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</row>
    <row r="129" spans="2:79" ht="15" customHeight="1">
      <c r="B129" s="186"/>
      <c r="C129" s="189"/>
      <c r="D129" s="224" t="s">
        <v>407</v>
      </c>
      <c r="E129" s="227">
        <f>'[1]PLAN INDICATIVO'!E129:E134</f>
        <v>0.020020000000000003</v>
      </c>
      <c r="F129" s="230" t="s">
        <v>408</v>
      </c>
      <c r="G129" s="233">
        <v>38</v>
      </c>
      <c r="H129" s="236" t="s">
        <v>409</v>
      </c>
      <c r="I129" s="236" t="s">
        <v>410</v>
      </c>
      <c r="J129" s="236" t="s">
        <v>396</v>
      </c>
      <c r="K129" s="239">
        <v>1</v>
      </c>
      <c r="L129" s="19"/>
      <c r="M129" s="19"/>
      <c r="N129" s="19"/>
      <c r="O129" s="56" t="s">
        <v>411</v>
      </c>
      <c r="P129" s="56" t="s">
        <v>412</v>
      </c>
      <c r="Q129" s="19"/>
      <c r="R129" s="19"/>
      <c r="S129" s="107">
        <v>122</v>
      </c>
      <c r="T129" s="221" t="s">
        <v>413</v>
      </c>
      <c r="U129" s="19"/>
      <c r="V129" s="56">
        <v>0</v>
      </c>
      <c r="W129" s="19"/>
      <c r="X129" s="19"/>
      <c r="Y129" s="19"/>
      <c r="Z129" s="56">
        <v>1</v>
      </c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40">
        <v>120065</v>
      </c>
      <c r="AL129" s="33"/>
      <c r="AM129" s="141"/>
      <c r="AN129" s="141"/>
      <c r="AO129" s="141"/>
      <c r="AP129" s="141">
        <v>15000</v>
      </c>
      <c r="AQ129" s="141"/>
      <c r="AR129" s="141"/>
      <c r="AS129" s="141">
        <v>95065</v>
      </c>
      <c r="AT129" s="141"/>
      <c r="AU129" s="141">
        <v>10000</v>
      </c>
      <c r="AV129" s="140">
        <f>+AM129+AN129+AO129+AP129+AQ129+AR129+AS129+AT129+AU129</f>
        <v>120065</v>
      </c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</row>
    <row r="130" spans="2:79" ht="45">
      <c r="B130" s="186"/>
      <c r="C130" s="189"/>
      <c r="D130" s="225"/>
      <c r="E130" s="228"/>
      <c r="F130" s="231"/>
      <c r="G130" s="234"/>
      <c r="H130" s="237"/>
      <c r="I130" s="237"/>
      <c r="J130" s="237"/>
      <c r="K130" s="237"/>
      <c r="L130" s="19"/>
      <c r="M130" s="19"/>
      <c r="N130" s="19"/>
      <c r="O130" s="58" t="s">
        <v>414</v>
      </c>
      <c r="P130" s="58" t="s">
        <v>415</v>
      </c>
      <c r="Q130" s="19"/>
      <c r="R130" s="19"/>
      <c r="S130" s="108">
        <v>123</v>
      </c>
      <c r="T130" s="222"/>
      <c r="U130" s="19"/>
      <c r="V130" s="58">
        <v>1</v>
      </c>
      <c r="W130" s="19"/>
      <c r="X130" s="19"/>
      <c r="Y130" s="19"/>
      <c r="Z130" s="58">
        <v>1</v>
      </c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40"/>
      <c r="AL130" s="33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</row>
    <row r="131" spans="2:79" ht="75">
      <c r="B131" s="186"/>
      <c r="C131" s="189"/>
      <c r="D131" s="225"/>
      <c r="E131" s="228"/>
      <c r="F131" s="231"/>
      <c r="G131" s="234"/>
      <c r="H131" s="237"/>
      <c r="I131" s="237"/>
      <c r="J131" s="237"/>
      <c r="K131" s="237"/>
      <c r="L131" s="19"/>
      <c r="M131" s="19"/>
      <c r="N131" s="19"/>
      <c r="O131" s="58" t="s">
        <v>416</v>
      </c>
      <c r="P131" s="58" t="s">
        <v>417</v>
      </c>
      <c r="Q131" s="19"/>
      <c r="R131" s="19"/>
      <c r="S131" s="108">
        <v>124</v>
      </c>
      <c r="T131" s="222"/>
      <c r="U131" s="19"/>
      <c r="V131" s="58">
        <v>12</v>
      </c>
      <c r="W131" s="19"/>
      <c r="X131" s="19"/>
      <c r="Y131" s="19"/>
      <c r="Z131" s="58">
        <v>6</v>
      </c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40"/>
      <c r="AL131" s="33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</row>
    <row r="132" spans="2:79" ht="45">
      <c r="B132" s="186"/>
      <c r="C132" s="189"/>
      <c r="D132" s="225"/>
      <c r="E132" s="228"/>
      <c r="F132" s="231"/>
      <c r="G132" s="234"/>
      <c r="H132" s="237"/>
      <c r="I132" s="237"/>
      <c r="J132" s="237"/>
      <c r="K132" s="237"/>
      <c r="L132" s="19"/>
      <c r="M132" s="19"/>
      <c r="N132" s="19"/>
      <c r="O132" s="58" t="s">
        <v>418</v>
      </c>
      <c r="P132" s="58" t="s">
        <v>170</v>
      </c>
      <c r="Q132" s="19"/>
      <c r="R132" s="19"/>
      <c r="S132" s="108">
        <v>125</v>
      </c>
      <c r="T132" s="222"/>
      <c r="U132" s="19"/>
      <c r="V132" s="58">
        <v>0</v>
      </c>
      <c r="W132" s="19"/>
      <c r="X132" s="19"/>
      <c r="Y132" s="19"/>
      <c r="Z132" s="58">
        <v>1</v>
      </c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40"/>
      <c r="AL132" s="33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</row>
    <row r="133" spans="2:79" ht="30">
      <c r="B133" s="186"/>
      <c r="C133" s="189"/>
      <c r="D133" s="225"/>
      <c r="E133" s="228"/>
      <c r="F133" s="231"/>
      <c r="G133" s="234"/>
      <c r="H133" s="237"/>
      <c r="I133" s="237"/>
      <c r="J133" s="237"/>
      <c r="K133" s="237"/>
      <c r="L133" s="19"/>
      <c r="M133" s="19"/>
      <c r="N133" s="19"/>
      <c r="O133" s="58" t="s">
        <v>419</v>
      </c>
      <c r="P133" s="58" t="s">
        <v>420</v>
      </c>
      <c r="Q133" s="19"/>
      <c r="R133" s="19"/>
      <c r="S133" s="108">
        <v>126</v>
      </c>
      <c r="T133" s="222"/>
      <c r="U133" s="19"/>
      <c r="V133" s="58">
        <v>0</v>
      </c>
      <c r="W133" s="19"/>
      <c r="X133" s="19"/>
      <c r="Y133" s="19"/>
      <c r="Z133" s="58">
        <v>1</v>
      </c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40"/>
      <c r="AL133" s="33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</row>
    <row r="134" spans="2:79" ht="90.75" thickBot="1">
      <c r="B134" s="187"/>
      <c r="C134" s="190"/>
      <c r="D134" s="226"/>
      <c r="E134" s="229"/>
      <c r="F134" s="232"/>
      <c r="G134" s="235"/>
      <c r="H134" s="238"/>
      <c r="I134" s="238"/>
      <c r="J134" s="238"/>
      <c r="K134" s="238"/>
      <c r="L134" s="19"/>
      <c r="M134" s="19"/>
      <c r="N134" s="19"/>
      <c r="O134" s="60" t="s">
        <v>421</v>
      </c>
      <c r="P134" s="60" t="s">
        <v>170</v>
      </c>
      <c r="Q134" s="19"/>
      <c r="R134" s="19"/>
      <c r="S134" s="109">
        <v>127</v>
      </c>
      <c r="T134" s="223"/>
      <c r="U134" s="19"/>
      <c r="V134" s="60">
        <v>0</v>
      </c>
      <c r="W134" s="19"/>
      <c r="X134" s="19"/>
      <c r="Y134" s="19"/>
      <c r="Z134" s="60">
        <v>0</v>
      </c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40"/>
      <c r="AL134" s="33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</row>
    <row r="135" spans="2:79" ht="15" customHeight="1">
      <c r="B135" s="185" t="s">
        <v>422</v>
      </c>
      <c r="C135" s="188">
        <f>SUM(E135:E167)</f>
        <v>0.20005</v>
      </c>
      <c r="D135" s="218" t="s">
        <v>423</v>
      </c>
      <c r="E135" s="172">
        <f>'[1]PLAN INDICATIVO'!E135:E159</f>
        <v>0.18004</v>
      </c>
      <c r="F135" s="175" t="s">
        <v>424</v>
      </c>
      <c r="G135" s="175">
        <v>39</v>
      </c>
      <c r="H135" s="164" t="s">
        <v>425</v>
      </c>
      <c r="I135" s="164" t="s">
        <v>426</v>
      </c>
      <c r="J135" s="164" t="s">
        <v>427</v>
      </c>
      <c r="K135" s="164"/>
      <c r="L135" s="19"/>
      <c r="M135" s="19"/>
      <c r="N135" s="19"/>
      <c r="O135" s="30" t="s">
        <v>428</v>
      </c>
      <c r="P135" s="30" t="s">
        <v>170</v>
      </c>
      <c r="Q135" s="19"/>
      <c r="R135" s="19"/>
      <c r="S135" s="81">
        <v>128</v>
      </c>
      <c r="T135" s="215" t="s">
        <v>429</v>
      </c>
      <c r="U135" s="19"/>
      <c r="V135" s="30">
        <v>15</v>
      </c>
      <c r="W135" s="19"/>
      <c r="X135" s="19"/>
      <c r="Y135" s="19"/>
      <c r="Z135" s="30">
        <v>2</v>
      </c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40">
        <v>188433</v>
      </c>
      <c r="AL135" s="33"/>
      <c r="AM135" s="141">
        <v>42065</v>
      </c>
      <c r="AN135" s="141"/>
      <c r="AO135" s="141"/>
      <c r="AP135" s="141">
        <v>84368</v>
      </c>
      <c r="AQ135" s="141"/>
      <c r="AR135" s="141"/>
      <c r="AS135" s="141"/>
      <c r="AT135" s="141"/>
      <c r="AU135" s="141">
        <v>62000</v>
      </c>
      <c r="AV135" s="140">
        <f>+AM135+AN135+AO135+AP135+AQ135+AR135+AS135+AT135+AU135</f>
        <v>188433</v>
      </c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</row>
    <row r="136" spans="2:79" ht="45">
      <c r="B136" s="186"/>
      <c r="C136" s="189"/>
      <c r="D136" s="219"/>
      <c r="E136" s="173"/>
      <c r="F136" s="158"/>
      <c r="G136" s="158"/>
      <c r="H136" s="160"/>
      <c r="I136" s="160"/>
      <c r="J136" s="160"/>
      <c r="K136" s="160"/>
      <c r="L136" s="19"/>
      <c r="M136" s="19"/>
      <c r="N136" s="19"/>
      <c r="O136" s="34" t="s">
        <v>430</v>
      </c>
      <c r="P136" s="34" t="s">
        <v>170</v>
      </c>
      <c r="Q136" s="19"/>
      <c r="R136" s="19"/>
      <c r="S136" s="84">
        <v>129</v>
      </c>
      <c r="T136" s="216"/>
      <c r="U136" s="19"/>
      <c r="V136" s="34">
        <v>12</v>
      </c>
      <c r="W136" s="19"/>
      <c r="X136" s="19"/>
      <c r="Y136" s="19"/>
      <c r="Z136" s="34">
        <v>2</v>
      </c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40"/>
      <c r="AL136" s="33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</row>
    <row r="137" spans="2:79" ht="45">
      <c r="B137" s="186"/>
      <c r="C137" s="189"/>
      <c r="D137" s="219"/>
      <c r="E137" s="173"/>
      <c r="F137" s="158"/>
      <c r="G137" s="158"/>
      <c r="H137" s="160"/>
      <c r="I137" s="160"/>
      <c r="J137" s="160"/>
      <c r="K137" s="160"/>
      <c r="L137" s="19"/>
      <c r="M137" s="19"/>
      <c r="N137" s="19"/>
      <c r="O137" s="34" t="s">
        <v>431</v>
      </c>
      <c r="P137" s="34" t="s">
        <v>432</v>
      </c>
      <c r="Q137" s="19"/>
      <c r="R137" s="19"/>
      <c r="S137" s="84">
        <v>130</v>
      </c>
      <c r="T137" s="216"/>
      <c r="U137" s="19"/>
      <c r="V137" s="34">
        <v>0</v>
      </c>
      <c r="W137" s="19"/>
      <c r="X137" s="19"/>
      <c r="Y137" s="19"/>
      <c r="Z137" s="34">
        <v>0</v>
      </c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40"/>
      <c r="AL137" s="33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</row>
    <row r="138" spans="2:79" ht="45">
      <c r="B138" s="186"/>
      <c r="C138" s="189"/>
      <c r="D138" s="219"/>
      <c r="E138" s="173"/>
      <c r="F138" s="158"/>
      <c r="G138" s="158"/>
      <c r="H138" s="160"/>
      <c r="I138" s="160"/>
      <c r="J138" s="160"/>
      <c r="K138" s="160"/>
      <c r="L138" s="19"/>
      <c r="M138" s="19"/>
      <c r="N138" s="19"/>
      <c r="O138" s="34" t="s">
        <v>433</v>
      </c>
      <c r="P138" s="34" t="s">
        <v>258</v>
      </c>
      <c r="Q138" s="19"/>
      <c r="R138" s="19"/>
      <c r="S138" s="84">
        <v>131</v>
      </c>
      <c r="T138" s="216"/>
      <c r="U138" s="19"/>
      <c r="V138" s="34">
        <v>3</v>
      </c>
      <c r="W138" s="19"/>
      <c r="X138" s="19"/>
      <c r="Y138" s="19"/>
      <c r="Z138" s="34">
        <v>0</v>
      </c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40"/>
      <c r="AL138" s="33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</row>
    <row r="139" spans="2:79" ht="45">
      <c r="B139" s="186"/>
      <c r="C139" s="189"/>
      <c r="D139" s="219"/>
      <c r="E139" s="173"/>
      <c r="F139" s="158"/>
      <c r="G139" s="158"/>
      <c r="H139" s="160"/>
      <c r="I139" s="160"/>
      <c r="J139" s="160"/>
      <c r="K139" s="160"/>
      <c r="L139" s="19"/>
      <c r="M139" s="19"/>
      <c r="N139" s="19"/>
      <c r="O139" s="34" t="s">
        <v>434</v>
      </c>
      <c r="P139" s="34" t="s">
        <v>432</v>
      </c>
      <c r="Q139" s="19"/>
      <c r="R139" s="19"/>
      <c r="S139" s="84">
        <v>132</v>
      </c>
      <c r="T139" s="216"/>
      <c r="U139" s="19"/>
      <c r="V139" s="34">
        <v>3</v>
      </c>
      <c r="W139" s="19"/>
      <c r="X139" s="19"/>
      <c r="Y139" s="19"/>
      <c r="Z139" s="34">
        <v>0</v>
      </c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40"/>
      <c r="AL139" s="33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</row>
    <row r="140" spans="2:79" ht="45">
      <c r="B140" s="186"/>
      <c r="C140" s="189"/>
      <c r="D140" s="219"/>
      <c r="E140" s="173"/>
      <c r="F140" s="158"/>
      <c r="G140" s="158"/>
      <c r="H140" s="160"/>
      <c r="I140" s="160"/>
      <c r="J140" s="160"/>
      <c r="K140" s="160"/>
      <c r="L140" s="19"/>
      <c r="M140" s="19"/>
      <c r="N140" s="19"/>
      <c r="O140" s="34" t="s">
        <v>435</v>
      </c>
      <c r="P140" s="34" t="s">
        <v>120</v>
      </c>
      <c r="Q140" s="19"/>
      <c r="R140" s="19"/>
      <c r="S140" s="84">
        <v>133</v>
      </c>
      <c r="T140" s="216"/>
      <c r="U140" s="19"/>
      <c r="V140" s="34">
        <v>0</v>
      </c>
      <c r="W140" s="19"/>
      <c r="X140" s="19"/>
      <c r="Y140" s="19"/>
      <c r="Z140" s="34">
        <v>0</v>
      </c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40"/>
      <c r="AL140" s="33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</row>
    <row r="141" spans="2:79" ht="30">
      <c r="B141" s="186"/>
      <c r="C141" s="189"/>
      <c r="D141" s="219"/>
      <c r="E141" s="173"/>
      <c r="F141" s="158"/>
      <c r="G141" s="158"/>
      <c r="H141" s="160"/>
      <c r="I141" s="160"/>
      <c r="J141" s="160"/>
      <c r="K141" s="160"/>
      <c r="L141" s="19"/>
      <c r="M141" s="19"/>
      <c r="N141" s="19"/>
      <c r="O141" s="34" t="s">
        <v>436</v>
      </c>
      <c r="P141" s="34" t="s">
        <v>437</v>
      </c>
      <c r="Q141" s="19"/>
      <c r="R141" s="19"/>
      <c r="S141" s="84">
        <v>134</v>
      </c>
      <c r="T141" s="216"/>
      <c r="U141" s="19"/>
      <c r="V141" s="34">
        <v>0</v>
      </c>
      <c r="W141" s="19"/>
      <c r="X141" s="19"/>
      <c r="Y141" s="19"/>
      <c r="Z141" s="34">
        <v>0</v>
      </c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40"/>
      <c r="AL141" s="33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</row>
    <row r="142" spans="2:79" ht="30">
      <c r="B142" s="186"/>
      <c r="C142" s="189"/>
      <c r="D142" s="219"/>
      <c r="E142" s="173"/>
      <c r="F142" s="158"/>
      <c r="G142" s="158"/>
      <c r="H142" s="160"/>
      <c r="I142" s="160"/>
      <c r="J142" s="160"/>
      <c r="K142" s="160"/>
      <c r="L142" s="19"/>
      <c r="M142" s="19"/>
      <c r="N142" s="19"/>
      <c r="O142" s="34" t="s">
        <v>438</v>
      </c>
      <c r="P142" s="34" t="s">
        <v>439</v>
      </c>
      <c r="Q142" s="19"/>
      <c r="R142" s="19"/>
      <c r="S142" s="84">
        <v>135</v>
      </c>
      <c r="T142" s="216"/>
      <c r="U142" s="19"/>
      <c r="V142" s="34">
        <v>0</v>
      </c>
      <c r="W142" s="19"/>
      <c r="X142" s="19"/>
      <c r="Y142" s="19"/>
      <c r="Z142" s="34">
        <v>0</v>
      </c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40"/>
      <c r="AL142" s="33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</row>
    <row r="143" spans="2:79" ht="60">
      <c r="B143" s="186"/>
      <c r="C143" s="189"/>
      <c r="D143" s="219"/>
      <c r="E143" s="173"/>
      <c r="F143" s="158"/>
      <c r="G143" s="158"/>
      <c r="H143" s="160"/>
      <c r="I143" s="160"/>
      <c r="J143" s="160"/>
      <c r="K143" s="160"/>
      <c r="L143" s="19"/>
      <c r="M143" s="19"/>
      <c r="N143" s="19"/>
      <c r="O143" s="34" t="s">
        <v>440</v>
      </c>
      <c r="P143" s="34" t="s">
        <v>417</v>
      </c>
      <c r="Q143" s="19"/>
      <c r="R143" s="19"/>
      <c r="S143" s="84">
        <v>136</v>
      </c>
      <c r="T143" s="216"/>
      <c r="U143" s="19"/>
      <c r="V143" s="34">
        <v>20</v>
      </c>
      <c r="W143" s="19"/>
      <c r="X143" s="19"/>
      <c r="Y143" s="19"/>
      <c r="Z143" s="34">
        <v>4</v>
      </c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40"/>
      <c r="AL143" s="33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</row>
    <row r="144" spans="2:79" ht="15" customHeight="1">
      <c r="B144" s="186"/>
      <c r="C144" s="189"/>
      <c r="D144" s="219"/>
      <c r="E144" s="173"/>
      <c r="F144" s="158"/>
      <c r="G144" s="158">
        <v>40</v>
      </c>
      <c r="H144" s="160" t="s">
        <v>441</v>
      </c>
      <c r="I144" s="160" t="s">
        <v>442</v>
      </c>
      <c r="J144" s="160" t="s">
        <v>443</v>
      </c>
      <c r="K144" s="160"/>
      <c r="L144" s="19"/>
      <c r="M144" s="19"/>
      <c r="N144" s="19"/>
      <c r="O144" s="34" t="s">
        <v>444</v>
      </c>
      <c r="P144" s="34" t="s">
        <v>445</v>
      </c>
      <c r="Q144" s="19"/>
      <c r="R144" s="19"/>
      <c r="S144" s="84">
        <v>137</v>
      </c>
      <c r="T144" s="216"/>
      <c r="U144" s="19"/>
      <c r="V144" s="34">
        <v>1</v>
      </c>
      <c r="W144" s="19"/>
      <c r="X144" s="19"/>
      <c r="Y144" s="19"/>
      <c r="Z144" s="34">
        <v>0</v>
      </c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40"/>
      <c r="AL144" s="33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</row>
    <row r="145" spans="2:79" ht="30">
      <c r="B145" s="186"/>
      <c r="C145" s="189"/>
      <c r="D145" s="219"/>
      <c r="E145" s="173"/>
      <c r="F145" s="158"/>
      <c r="G145" s="158"/>
      <c r="H145" s="160"/>
      <c r="I145" s="160"/>
      <c r="J145" s="160"/>
      <c r="K145" s="160"/>
      <c r="L145" s="19"/>
      <c r="M145" s="19"/>
      <c r="N145" s="19"/>
      <c r="O145" s="34" t="s">
        <v>446</v>
      </c>
      <c r="P145" s="34" t="s">
        <v>447</v>
      </c>
      <c r="Q145" s="19"/>
      <c r="R145" s="19"/>
      <c r="S145" s="84">
        <v>138</v>
      </c>
      <c r="T145" s="216"/>
      <c r="U145" s="19"/>
      <c r="V145" s="34">
        <v>0</v>
      </c>
      <c r="W145" s="19"/>
      <c r="X145" s="19"/>
      <c r="Y145" s="19"/>
      <c r="Z145" s="34">
        <v>20</v>
      </c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40"/>
      <c r="AL145" s="33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</row>
    <row r="146" spans="2:79" ht="45">
      <c r="B146" s="186"/>
      <c r="C146" s="189"/>
      <c r="D146" s="219"/>
      <c r="E146" s="173"/>
      <c r="F146" s="158"/>
      <c r="G146" s="158"/>
      <c r="H146" s="160"/>
      <c r="I146" s="160"/>
      <c r="J146" s="160"/>
      <c r="K146" s="160"/>
      <c r="L146" s="19"/>
      <c r="M146" s="19"/>
      <c r="N146" s="19"/>
      <c r="O146" s="34" t="s">
        <v>448</v>
      </c>
      <c r="P146" s="34" t="s">
        <v>449</v>
      </c>
      <c r="Q146" s="19"/>
      <c r="R146" s="19"/>
      <c r="S146" s="84">
        <v>139</v>
      </c>
      <c r="T146" s="216"/>
      <c r="U146" s="19"/>
      <c r="V146" s="34">
        <v>50</v>
      </c>
      <c r="W146" s="19"/>
      <c r="X146" s="19"/>
      <c r="Y146" s="19"/>
      <c r="Z146" s="34">
        <v>70</v>
      </c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40"/>
      <c r="AL146" s="33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</row>
    <row r="147" spans="2:79" ht="45">
      <c r="B147" s="186"/>
      <c r="C147" s="189"/>
      <c r="D147" s="219"/>
      <c r="E147" s="173"/>
      <c r="F147" s="158"/>
      <c r="G147" s="158"/>
      <c r="H147" s="160"/>
      <c r="I147" s="160"/>
      <c r="J147" s="160"/>
      <c r="K147" s="160"/>
      <c r="L147" s="19"/>
      <c r="M147" s="19"/>
      <c r="N147" s="19"/>
      <c r="O147" s="34" t="s">
        <v>450</v>
      </c>
      <c r="P147" s="34" t="s">
        <v>451</v>
      </c>
      <c r="Q147" s="19"/>
      <c r="R147" s="19"/>
      <c r="S147" s="84">
        <v>140</v>
      </c>
      <c r="T147" s="216"/>
      <c r="U147" s="19"/>
      <c r="V147" s="34">
        <v>230</v>
      </c>
      <c r="W147" s="19"/>
      <c r="X147" s="19"/>
      <c r="Y147" s="19"/>
      <c r="Z147" s="34">
        <v>70</v>
      </c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40"/>
      <c r="AL147" s="33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</row>
    <row r="148" spans="2:79" ht="30">
      <c r="B148" s="186"/>
      <c r="C148" s="189"/>
      <c r="D148" s="219"/>
      <c r="E148" s="173"/>
      <c r="F148" s="158"/>
      <c r="G148" s="158"/>
      <c r="H148" s="160"/>
      <c r="I148" s="160"/>
      <c r="J148" s="160"/>
      <c r="K148" s="160"/>
      <c r="L148" s="19"/>
      <c r="M148" s="19"/>
      <c r="N148" s="19"/>
      <c r="O148" s="34" t="s">
        <v>452</v>
      </c>
      <c r="P148" s="34" t="s">
        <v>453</v>
      </c>
      <c r="Q148" s="19"/>
      <c r="R148" s="19"/>
      <c r="S148" s="84">
        <v>141</v>
      </c>
      <c r="T148" s="216"/>
      <c r="U148" s="19"/>
      <c r="V148" s="34">
        <v>20</v>
      </c>
      <c r="W148" s="19"/>
      <c r="X148" s="19"/>
      <c r="Y148" s="19"/>
      <c r="Z148" s="34">
        <v>5</v>
      </c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40"/>
      <c r="AL148" s="33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</row>
    <row r="149" spans="2:79" ht="30">
      <c r="B149" s="186"/>
      <c r="C149" s="189"/>
      <c r="D149" s="219"/>
      <c r="E149" s="173"/>
      <c r="F149" s="158"/>
      <c r="G149" s="158"/>
      <c r="H149" s="160"/>
      <c r="I149" s="160"/>
      <c r="J149" s="160"/>
      <c r="K149" s="160"/>
      <c r="L149" s="19"/>
      <c r="M149" s="19"/>
      <c r="N149" s="19"/>
      <c r="O149" s="34" t="s">
        <v>454</v>
      </c>
      <c r="P149" s="34" t="s">
        <v>432</v>
      </c>
      <c r="Q149" s="19"/>
      <c r="R149" s="19"/>
      <c r="S149" s="84">
        <v>142</v>
      </c>
      <c r="T149" s="216"/>
      <c r="U149" s="19"/>
      <c r="V149" s="34">
        <v>2</v>
      </c>
      <c r="W149" s="19"/>
      <c r="X149" s="19"/>
      <c r="Y149" s="19"/>
      <c r="Z149" s="34">
        <v>0</v>
      </c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40"/>
      <c r="AL149" s="33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</row>
    <row r="150" spans="2:79" ht="60">
      <c r="B150" s="186"/>
      <c r="C150" s="189"/>
      <c r="D150" s="219"/>
      <c r="E150" s="173"/>
      <c r="F150" s="158"/>
      <c r="G150" s="158"/>
      <c r="H150" s="160"/>
      <c r="I150" s="160"/>
      <c r="J150" s="160"/>
      <c r="K150" s="160"/>
      <c r="L150" s="19"/>
      <c r="M150" s="19"/>
      <c r="N150" s="19"/>
      <c r="O150" s="34" t="s">
        <v>455</v>
      </c>
      <c r="P150" s="34" t="s">
        <v>268</v>
      </c>
      <c r="Q150" s="19"/>
      <c r="R150" s="19"/>
      <c r="S150" s="84">
        <v>143</v>
      </c>
      <c r="T150" s="216"/>
      <c r="U150" s="19"/>
      <c r="V150" s="36">
        <v>1</v>
      </c>
      <c r="W150" s="19"/>
      <c r="X150" s="19"/>
      <c r="Y150" s="19"/>
      <c r="Z150" s="36">
        <v>1</v>
      </c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40"/>
      <c r="AL150" s="33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</row>
    <row r="151" spans="2:79" ht="30">
      <c r="B151" s="186"/>
      <c r="C151" s="189"/>
      <c r="D151" s="219"/>
      <c r="E151" s="173"/>
      <c r="F151" s="158"/>
      <c r="G151" s="158"/>
      <c r="H151" s="160"/>
      <c r="I151" s="160"/>
      <c r="J151" s="160"/>
      <c r="K151" s="160"/>
      <c r="L151" s="19"/>
      <c r="M151" s="19"/>
      <c r="N151" s="19"/>
      <c r="O151" s="34" t="s">
        <v>456</v>
      </c>
      <c r="P151" s="34" t="s">
        <v>457</v>
      </c>
      <c r="Q151" s="19"/>
      <c r="R151" s="19"/>
      <c r="S151" s="84">
        <v>144</v>
      </c>
      <c r="T151" s="216"/>
      <c r="U151" s="19"/>
      <c r="V151" s="110">
        <v>0</v>
      </c>
      <c r="W151" s="19"/>
      <c r="X151" s="19"/>
      <c r="Y151" s="19"/>
      <c r="Z151" s="110">
        <v>0</v>
      </c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40"/>
      <c r="AL151" s="33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</row>
    <row r="152" spans="2:79" ht="30">
      <c r="B152" s="186"/>
      <c r="C152" s="189"/>
      <c r="D152" s="219"/>
      <c r="E152" s="173"/>
      <c r="F152" s="158"/>
      <c r="G152" s="158"/>
      <c r="H152" s="160"/>
      <c r="I152" s="160"/>
      <c r="J152" s="160"/>
      <c r="K152" s="160"/>
      <c r="L152" s="19"/>
      <c r="M152" s="19"/>
      <c r="N152" s="19"/>
      <c r="O152" s="34" t="s">
        <v>458</v>
      </c>
      <c r="P152" s="34" t="s">
        <v>457</v>
      </c>
      <c r="Q152" s="19"/>
      <c r="R152" s="19"/>
      <c r="S152" s="84">
        <v>145</v>
      </c>
      <c r="T152" s="216"/>
      <c r="U152" s="19"/>
      <c r="V152" s="110">
        <v>0</v>
      </c>
      <c r="W152" s="19"/>
      <c r="X152" s="19"/>
      <c r="Y152" s="19"/>
      <c r="Z152" s="110">
        <v>0</v>
      </c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40"/>
      <c r="AL152" s="33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</row>
    <row r="153" spans="2:79" ht="45">
      <c r="B153" s="186"/>
      <c r="C153" s="189"/>
      <c r="D153" s="219"/>
      <c r="E153" s="173"/>
      <c r="F153" s="158"/>
      <c r="G153" s="158"/>
      <c r="H153" s="160"/>
      <c r="I153" s="160"/>
      <c r="J153" s="160"/>
      <c r="K153" s="160"/>
      <c r="L153" s="19"/>
      <c r="M153" s="19"/>
      <c r="N153" s="19"/>
      <c r="O153" s="34" t="s">
        <v>459</v>
      </c>
      <c r="P153" s="34" t="s">
        <v>457</v>
      </c>
      <c r="Q153" s="19"/>
      <c r="R153" s="19"/>
      <c r="S153" s="84">
        <v>146</v>
      </c>
      <c r="T153" s="216"/>
      <c r="U153" s="19"/>
      <c r="V153" s="110">
        <v>0</v>
      </c>
      <c r="W153" s="19"/>
      <c r="X153" s="19"/>
      <c r="Y153" s="19"/>
      <c r="Z153" s="110">
        <v>0</v>
      </c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40"/>
      <c r="AL153" s="33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</row>
    <row r="154" spans="2:79" ht="60">
      <c r="B154" s="186"/>
      <c r="C154" s="189"/>
      <c r="D154" s="219"/>
      <c r="E154" s="173"/>
      <c r="F154" s="158"/>
      <c r="G154" s="158"/>
      <c r="H154" s="160"/>
      <c r="I154" s="160"/>
      <c r="J154" s="160"/>
      <c r="K154" s="160"/>
      <c r="L154" s="19"/>
      <c r="M154" s="19"/>
      <c r="N154" s="19"/>
      <c r="O154" s="34" t="s">
        <v>460</v>
      </c>
      <c r="P154" s="34" t="s">
        <v>170</v>
      </c>
      <c r="Q154" s="19"/>
      <c r="R154" s="19"/>
      <c r="S154" s="84">
        <v>147</v>
      </c>
      <c r="T154" s="216"/>
      <c r="U154" s="19"/>
      <c r="V154" s="34">
        <v>0</v>
      </c>
      <c r="W154" s="19"/>
      <c r="X154" s="19"/>
      <c r="Y154" s="19"/>
      <c r="Z154" s="34">
        <v>2</v>
      </c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40"/>
      <c r="AL154" s="33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</row>
    <row r="155" spans="2:79" ht="15" customHeight="1">
      <c r="B155" s="186"/>
      <c r="C155" s="189"/>
      <c r="D155" s="219"/>
      <c r="E155" s="173"/>
      <c r="F155" s="158"/>
      <c r="G155" s="158">
        <v>41</v>
      </c>
      <c r="H155" s="160" t="s">
        <v>461</v>
      </c>
      <c r="I155" s="160" t="s">
        <v>462</v>
      </c>
      <c r="J155" s="161" t="s">
        <v>463</v>
      </c>
      <c r="K155" s="160"/>
      <c r="L155" s="19"/>
      <c r="M155" s="19"/>
      <c r="N155" s="19"/>
      <c r="O155" s="34" t="s">
        <v>464</v>
      </c>
      <c r="P155" s="34" t="s">
        <v>268</v>
      </c>
      <c r="Q155" s="19"/>
      <c r="R155" s="19"/>
      <c r="S155" s="84">
        <v>148</v>
      </c>
      <c r="T155" s="216"/>
      <c r="U155" s="19"/>
      <c r="V155" s="36">
        <v>1</v>
      </c>
      <c r="W155" s="19"/>
      <c r="X155" s="19"/>
      <c r="Y155" s="19"/>
      <c r="Z155" s="36">
        <v>1</v>
      </c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40"/>
      <c r="AL155" s="33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</row>
    <row r="156" spans="2:79" ht="30">
      <c r="B156" s="186"/>
      <c r="C156" s="189"/>
      <c r="D156" s="219"/>
      <c r="E156" s="173"/>
      <c r="F156" s="158"/>
      <c r="G156" s="158"/>
      <c r="H156" s="160"/>
      <c r="I156" s="160"/>
      <c r="J156" s="161"/>
      <c r="K156" s="160"/>
      <c r="L156" s="19"/>
      <c r="M156" s="19"/>
      <c r="N156" s="19"/>
      <c r="O156" s="34" t="s">
        <v>465</v>
      </c>
      <c r="P156" s="34" t="s">
        <v>466</v>
      </c>
      <c r="Q156" s="19"/>
      <c r="R156" s="19"/>
      <c r="S156" s="84">
        <v>149</v>
      </c>
      <c r="T156" s="216"/>
      <c r="U156" s="19"/>
      <c r="V156" s="36">
        <v>0.96</v>
      </c>
      <c r="W156" s="19"/>
      <c r="X156" s="19"/>
      <c r="Y156" s="19"/>
      <c r="Z156" s="36">
        <v>0.97</v>
      </c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40"/>
      <c r="AL156" s="33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</row>
    <row r="157" spans="2:79" ht="60">
      <c r="B157" s="186"/>
      <c r="C157" s="189"/>
      <c r="D157" s="219"/>
      <c r="E157" s="173"/>
      <c r="F157" s="158"/>
      <c r="G157" s="158"/>
      <c r="H157" s="160"/>
      <c r="I157" s="160"/>
      <c r="J157" s="161"/>
      <c r="K157" s="160"/>
      <c r="L157" s="19"/>
      <c r="M157" s="19"/>
      <c r="N157" s="19"/>
      <c r="O157" s="34" t="s">
        <v>467</v>
      </c>
      <c r="P157" s="34" t="s">
        <v>439</v>
      </c>
      <c r="Q157" s="19"/>
      <c r="R157" s="19"/>
      <c r="S157" s="84">
        <v>150</v>
      </c>
      <c r="T157" s="216"/>
      <c r="U157" s="19"/>
      <c r="V157" s="34">
        <v>0</v>
      </c>
      <c r="W157" s="19"/>
      <c r="X157" s="19"/>
      <c r="Y157" s="19"/>
      <c r="Z157" s="34">
        <v>0</v>
      </c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40"/>
      <c r="AL157" s="33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</row>
    <row r="158" spans="2:79" ht="30">
      <c r="B158" s="186"/>
      <c r="C158" s="189"/>
      <c r="D158" s="219"/>
      <c r="E158" s="173"/>
      <c r="F158" s="158"/>
      <c r="G158" s="158"/>
      <c r="H158" s="160"/>
      <c r="I158" s="160"/>
      <c r="J158" s="161"/>
      <c r="K158" s="160"/>
      <c r="L158" s="19"/>
      <c r="M158" s="19"/>
      <c r="N158" s="19"/>
      <c r="O158" s="34" t="s">
        <v>468</v>
      </c>
      <c r="P158" s="34" t="s">
        <v>439</v>
      </c>
      <c r="Q158" s="19"/>
      <c r="R158" s="19"/>
      <c r="S158" s="84">
        <v>151</v>
      </c>
      <c r="T158" s="216"/>
      <c r="U158" s="19"/>
      <c r="V158" s="34">
        <v>0</v>
      </c>
      <c r="W158" s="19"/>
      <c r="X158" s="19"/>
      <c r="Y158" s="19"/>
      <c r="Z158" s="34">
        <v>0</v>
      </c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40"/>
      <c r="AL158" s="33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</row>
    <row r="159" spans="2:79" ht="30.75" thickBot="1">
      <c r="B159" s="186"/>
      <c r="C159" s="189"/>
      <c r="D159" s="220"/>
      <c r="E159" s="174"/>
      <c r="F159" s="159"/>
      <c r="G159" s="159"/>
      <c r="H159" s="202"/>
      <c r="I159" s="202"/>
      <c r="J159" s="201"/>
      <c r="K159" s="202"/>
      <c r="L159" s="19"/>
      <c r="M159" s="19"/>
      <c r="N159" s="19"/>
      <c r="O159" s="40" t="s">
        <v>469</v>
      </c>
      <c r="P159" s="40" t="s">
        <v>470</v>
      </c>
      <c r="Q159" s="19"/>
      <c r="R159" s="19"/>
      <c r="S159" s="86">
        <v>152</v>
      </c>
      <c r="T159" s="217"/>
      <c r="U159" s="19"/>
      <c r="V159" s="40">
        <v>3</v>
      </c>
      <c r="W159" s="19"/>
      <c r="X159" s="19"/>
      <c r="Y159" s="19"/>
      <c r="Z159" s="40">
        <v>1</v>
      </c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40"/>
      <c r="AL159" s="33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</row>
    <row r="160" spans="2:79" ht="15" customHeight="1">
      <c r="B160" s="186"/>
      <c r="C160" s="189"/>
      <c r="D160" s="203" t="s">
        <v>471</v>
      </c>
      <c r="E160" s="206">
        <f>'[1]PLAN INDICATIVO'!E160:E167</f>
        <v>0.02001</v>
      </c>
      <c r="F160" s="209" t="s">
        <v>472</v>
      </c>
      <c r="G160" s="209">
        <v>42</v>
      </c>
      <c r="H160" s="211" t="s">
        <v>473</v>
      </c>
      <c r="I160" s="211" t="s">
        <v>474</v>
      </c>
      <c r="J160" s="211" t="s">
        <v>475</v>
      </c>
      <c r="K160" s="214">
        <v>0.06</v>
      </c>
      <c r="L160" s="19"/>
      <c r="M160" s="19"/>
      <c r="N160" s="19"/>
      <c r="O160" s="63" t="s">
        <v>476</v>
      </c>
      <c r="P160" s="63" t="s">
        <v>120</v>
      </c>
      <c r="Q160" s="19"/>
      <c r="R160" s="19"/>
      <c r="S160" s="111">
        <v>153</v>
      </c>
      <c r="T160" s="198" t="s">
        <v>477</v>
      </c>
      <c r="U160" s="19"/>
      <c r="V160" s="63">
        <v>1</v>
      </c>
      <c r="W160" s="19"/>
      <c r="X160" s="19"/>
      <c r="Y160" s="19"/>
      <c r="Z160" s="63">
        <v>0</v>
      </c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26"/>
      <c r="AL160" s="112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</row>
    <row r="161" spans="2:79" ht="30" customHeight="1">
      <c r="B161" s="186"/>
      <c r="C161" s="189"/>
      <c r="D161" s="204"/>
      <c r="E161" s="207"/>
      <c r="F161" s="184"/>
      <c r="G161" s="184"/>
      <c r="H161" s="212"/>
      <c r="I161" s="212"/>
      <c r="J161" s="212"/>
      <c r="K161" s="212"/>
      <c r="L161" s="19"/>
      <c r="M161" s="19"/>
      <c r="N161" s="19"/>
      <c r="O161" s="65" t="s">
        <v>478</v>
      </c>
      <c r="P161" s="65" t="s">
        <v>209</v>
      </c>
      <c r="Q161" s="19"/>
      <c r="R161" s="19"/>
      <c r="S161" s="113">
        <v>154</v>
      </c>
      <c r="T161" s="199"/>
      <c r="U161" s="19"/>
      <c r="V161" s="65">
        <v>0</v>
      </c>
      <c r="W161" s="19"/>
      <c r="X161" s="19"/>
      <c r="Y161" s="19"/>
      <c r="Z161" s="65">
        <v>0</v>
      </c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26"/>
      <c r="AL161" s="112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</row>
    <row r="162" spans="2:79" ht="30">
      <c r="B162" s="186"/>
      <c r="C162" s="189"/>
      <c r="D162" s="204"/>
      <c r="E162" s="207"/>
      <c r="F162" s="184"/>
      <c r="G162" s="184"/>
      <c r="H162" s="212"/>
      <c r="I162" s="212"/>
      <c r="J162" s="212"/>
      <c r="K162" s="212"/>
      <c r="L162" s="19"/>
      <c r="M162" s="19"/>
      <c r="N162" s="19"/>
      <c r="O162" s="65" t="s">
        <v>479</v>
      </c>
      <c r="P162" s="65" t="s">
        <v>480</v>
      </c>
      <c r="Q162" s="19"/>
      <c r="R162" s="19"/>
      <c r="S162" s="113">
        <v>155</v>
      </c>
      <c r="T162" s="199"/>
      <c r="U162" s="19"/>
      <c r="V162" s="65">
        <v>0</v>
      </c>
      <c r="W162" s="19"/>
      <c r="X162" s="19"/>
      <c r="Y162" s="19"/>
      <c r="Z162" s="65">
        <v>0</v>
      </c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26"/>
      <c r="AL162" s="112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</row>
    <row r="163" spans="2:79" ht="30">
      <c r="B163" s="186"/>
      <c r="C163" s="189"/>
      <c r="D163" s="204"/>
      <c r="E163" s="207"/>
      <c r="F163" s="184"/>
      <c r="G163" s="184"/>
      <c r="H163" s="212"/>
      <c r="I163" s="212"/>
      <c r="J163" s="212"/>
      <c r="K163" s="212"/>
      <c r="L163" s="19"/>
      <c r="M163" s="19"/>
      <c r="N163" s="19"/>
      <c r="O163" s="65" t="s">
        <v>481</v>
      </c>
      <c r="P163" s="65" t="s">
        <v>482</v>
      </c>
      <c r="Q163" s="19"/>
      <c r="R163" s="19"/>
      <c r="S163" s="113">
        <v>156</v>
      </c>
      <c r="T163" s="199"/>
      <c r="U163" s="19"/>
      <c r="V163" s="65">
        <v>0</v>
      </c>
      <c r="W163" s="19"/>
      <c r="X163" s="19"/>
      <c r="Y163" s="19"/>
      <c r="Z163" s="65">
        <v>0</v>
      </c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26"/>
      <c r="AL163" s="112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</row>
    <row r="164" spans="2:79" ht="30">
      <c r="B164" s="186"/>
      <c r="C164" s="189"/>
      <c r="D164" s="204"/>
      <c r="E164" s="207"/>
      <c r="F164" s="184" t="s">
        <v>483</v>
      </c>
      <c r="G164" s="184"/>
      <c r="H164" s="212"/>
      <c r="I164" s="212"/>
      <c r="J164" s="212"/>
      <c r="K164" s="212"/>
      <c r="L164" s="19"/>
      <c r="M164" s="19"/>
      <c r="N164" s="19"/>
      <c r="O164" s="65" t="s">
        <v>484</v>
      </c>
      <c r="P164" s="65" t="s">
        <v>226</v>
      </c>
      <c r="Q164" s="19"/>
      <c r="R164" s="19"/>
      <c r="S164" s="113">
        <v>157</v>
      </c>
      <c r="T164" s="199"/>
      <c r="U164" s="19"/>
      <c r="V164" s="65">
        <v>0</v>
      </c>
      <c r="W164" s="19"/>
      <c r="X164" s="19"/>
      <c r="Y164" s="19"/>
      <c r="Z164" s="65">
        <v>0</v>
      </c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26"/>
      <c r="AL164" s="112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</row>
    <row r="165" spans="2:79" ht="30">
      <c r="B165" s="186"/>
      <c r="C165" s="189"/>
      <c r="D165" s="204"/>
      <c r="E165" s="207"/>
      <c r="F165" s="184"/>
      <c r="G165" s="184"/>
      <c r="H165" s="212"/>
      <c r="I165" s="212"/>
      <c r="J165" s="212"/>
      <c r="K165" s="212"/>
      <c r="L165" s="19"/>
      <c r="M165" s="19"/>
      <c r="N165" s="19"/>
      <c r="O165" s="65" t="s">
        <v>485</v>
      </c>
      <c r="P165" s="65" t="s">
        <v>170</v>
      </c>
      <c r="Q165" s="19"/>
      <c r="R165" s="19"/>
      <c r="S165" s="113">
        <v>158</v>
      </c>
      <c r="T165" s="199"/>
      <c r="U165" s="19"/>
      <c r="V165" s="65">
        <v>0</v>
      </c>
      <c r="W165" s="19"/>
      <c r="X165" s="19"/>
      <c r="Y165" s="19"/>
      <c r="Z165" s="65">
        <v>1</v>
      </c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26"/>
      <c r="AL165" s="112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</row>
    <row r="166" spans="2:79" ht="60">
      <c r="B166" s="186"/>
      <c r="C166" s="189"/>
      <c r="D166" s="204"/>
      <c r="E166" s="207"/>
      <c r="F166" s="184"/>
      <c r="G166" s="184"/>
      <c r="H166" s="212"/>
      <c r="I166" s="212"/>
      <c r="J166" s="212"/>
      <c r="K166" s="212"/>
      <c r="L166" s="19"/>
      <c r="M166" s="19"/>
      <c r="N166" s="19"/>
      <c r="O166" s="65" t="s">
        <v>486</v>
      </c>
      <c r="P166" s="65" t="s">
        <v>140</v>
      </c>
      <c r="Q166" s="19"/>
      <c r="R166" s="19"/>
      <c r="S166" s="113">
        <v>159</v>
      </c>
      <c r="T166" s="199"/>
      <c r="U166" s="19"/>
      <c r="V166" s="65">
        <v>0</v>
      </c>
      <c r="W166" s="19"/>
      <c r="X166" s="19"/>
      <c r="Y166" s="19"/>
      <c r="Z166" s="65">
        <v>0</v>
      </c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26"/>
      <c r="AL166" s="112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</row>
    <row r="167" spans="2:79" ht="45.75" thickBot="1">
      <c r="B167" s="187"/>
      <c r="C167" s="190"/>
      <c r="D167" s="205"/>
      <c r="E167" s="208"/>
      <c r="F167" s="69" t="s">
        <v>487</v>
      </c>
      <c r="G167" s="210"/>
      <c r="H167" s="213"/>
      <c r="I167" s="213"/>
      <c r="J167" s="213"/>
      <c r="K167" s="213"/>
      <c r="L167" s="19"/>
      <c r="M167" s="19"/>
      <c r="N167" s="19"/>
      <c r="O167" s="68" t="s">
        <v>488</v>
      </c>
      <c r="P167" s="68" t="s">
        <v>140</v>
      </c>
      <c r="Q167" s="19"/>
      <c r="R167" s="19"/>
      <c r="S167" s="114">
        <v>160</v>
      </c>
      <c r="T167" s="200"/>
      <c r="U167" s="19"/>
      <c r="V167" s="68">
        <v>0</v>
      </c>
      <c r="W167" s="19"/>
      <c r="X167" s="19"/>
      <c r="Y167" s="19"/>
      <c r="Z167" s="68">
        <v>0</v>
      </c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26"/>
      <c r="AL167" s="112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</row>
    <row r="168" spans="2:79" ht="15" customHeight="1">
      <c r="B168" s="185" t="s">
        <v>489</v>
      </c>
      <c r="C168" s="188">
        <f>SUM(E168:E203)</f>
        <v>0.30006</v>
      </c>
      <c r="D168" s="191" t="s">
        <v>490</v>
      </c>
      <c r="E168" s="194">
        <f>'[1]PLAN INDICATIVO'!E168:E177</f>
        <v>0.13001000000000001</v>
      </c>
      <c r="F168" s="197" t="s">
        <v>491</v>
      </c>
      <c r="G168" s="197">
        <v>43</v>
      </c>
      <c r="H168" s="180" t="s">
        <v>492</v>
      </c>
      <c r="I168" s="180" t="s">
        <v>493</v>
      </c>
      <c r="J168" s="180">
        <v>0</v>
      </c>
      <c r="K168" s="180">
        <v>2</v>
      </c>
      <c r="L168" s="19"/>
      <c r="M168" s="19"/>
      <c r="N168" s="19"/>
      <c r="O168" s="20" t="s">
        <v>494</v>
      </c>
      <c r="P168" s="20" t="s">
        <v>495</v>
      </c>
      <c r="Q168" s="19"/>
      <c r="R168" s="19"/>
      <c r="S168" s="115">
        <v>161</v>
      </c>
      <c r="T168" s="181" t="s">
        <v>496</v>
      </c>
      <c r="U168" s="19"/>
      <c r="V168" s="20">
        <v>0</v>
      </c>
      <c r="W168" s="19"/>
      <c r="X168" s="19"/>
      <c r="Y168" s="19"/>
      <c r="Z168" s="70">
        <v>45</v>
      </c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40">
        <v>431954</v>
      </c>
      <c r="AL168" s="33"/>
      <c r="AM168" s="141"/>
      <c r="AN168" s="141"/>
      <c r="AO168" s="141"/>
      <c r="AP168" s="141">
        <v>125954</v>
      </c>
      <c r="AQ168" s="141"/>
      <c r="AR168" s="141"/>
      <c r="AS168" s="141"/>
      <c r="AT168" s="141">
        <v>280000</v>
      </c>
      <c r="AU168" s="141">
        <f>26000</f>
        <v>26000</v>
      </c>
      <c r="AV168" s="140">
        <f>+AM168+AN168+AO168+AP168+AQ168+AR168+AS168+AT168+AU168</f>
        <v>431954</v>
      </c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</row>
    <row r="169" spans="2:79" ht="30">
      <c r="B169" s="186"/>
      <c r="C169" s="189"/>
      <c r="D169" s="192"/>
      <c r="E169" s="195"/>
      <c r="F169" s="176"/>
      <c r="G169" s="176"/>
      <c r="H169" s="178"/>
      <c r="I169" s="178"/>
      <c r="J169" s="178"/>
      <c r="K169" s="178"/>
      <c r="L169" s="19"/>
      <c r="M169" s="19"/>
      <c r="N169" s="19"/>
      <c r="O169" s="24" t="s">
        <v>497</v>
      </c>
      <c r="P169" s="24" t="s">
        <v>252</v>
      </c>
      <c r="Q169" s="19"/>
      <c r="R169" s="19"/>
      <c r="S169" s="73">
        <v>162</v>
      </c>
      <c r="T169" s="182"/>
      <c r="U169" s="19"/>
      <c r="V169" s="24">
        <v>7</v>
      </c>
      <c r="W169" s="19"/>
      <c r="X169" s="19"/>
      <c r="Y169" s="19"/>
      <c r="Z169" s="74">
        <v>0</v>
      </c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40"/>
      <c r="AL169" s="33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</row>
    <row r="170" spans="2:79" ht="15" customHeight="1">
      <c r="B170" s="186"/>
      <c r="C170" s="189"/>
      <c r="D170" s="192"/>
      <c r="E170" s="195"/>
      <c r="F170" s="176"/>
      <c r="G170" s="176">
        <v>44</v>
      </c>
      <c r="H170" s="178" t="s">
        <v>498</v>
      </c>
      <c r="I170" s="178" t="s">
        <v>499</v>
      </c>
      <c r="J170" s="178">
        <v>0</v>
      </c>
      <c r="K170" s="178">
        <v>10</v>
      </c>
      <c r="L170" s="19"/>
      <c r="M170" s="19"/>
      <c r="N170" s="19"/>
      <c r="O170" s="24" t="s">
        <v>500</v>
      </c>
      <c r="P170" s="24" t="s">
        <v>501</v>
      </c>
      <c r="Q170" s="19"/>
      <c r="R170" s="19"/>
      <c r="S170" s="73">
        <v>163</v>
      </c>
      <c r="T170" s="182"/>
      <c r="U170" s="19"/>
      <c r="V170" s="24">
        <v>0</v>
      </c>
      <c r="W170" s="19"/>
      <c r="X170" s="19"/>
      <c r="Y170" s="19"/>
      <c r="Z170" s="74">
        <v>50</v>
      </c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40"/>
      <c r="AL170" s="33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</row>
    <row r="171" spans="2:79" ht="60">
      <c r="B171" s="186"/>
      <c r="C171" s="189"/>
      <c r="D171" s="192"/>
      <c r="E171" s="195"/>
      <c r="F171" s="176"/>
      <c r="G171" s="176"/>
      <c r="H171" s="178"/>
      <c r="I171" s="178"/>
      <c r="J171" s="178"/>
      <c r="K171" s="178"/>
      <c r="L171" s="19"/>
      <c r="M171" s="19"/>
      <c r="N171" s="19"/>
      <c r="O171" s="71" t="s">
        <v>502</v>
      </c>
      <c r="P171" s="24" t="s">
        <v>503</v>
      </c>
      <c r="Q171" s="19"/>
      <c r="R171" s="19"/>
      <c r="S171" s="73">
        <v>164</v>
      </c>
      <c r="T171" s="182"/>
      <c r="U171" s="19"/>
      <c r="V171" s="24">
        <v>0</v>
      </c>
      <c r="W171" s="19"/>
      <c r="X171" s="19"/>
      <c r="Y171" s="19"/>
      <c r="Z171" s="74">
        <v>3.64787242324196</v>
      </c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40"/>
      <c r="AL171" s="33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</row>
    <row r="172" spans="2:79" ht="45">
      <c r="B172" s="186"/>
      <c r="C172" s="189"/>
      <c r="D172" s="192"/>
      <c r="E172" s="195"/>
      <c r="F172" s="176"/>
      <c r="G172" s="176"/>
      <c r="H172" s="178"/>
      <c r="I172" s="178"/>
      <c r="J172" s="178"/>
      <c r="K172" s="178"/>
      <c r="L172" s="19"/>
      <c r="M172" s="19"/>
      <c r="N172" s="19"/>
      <c r="O172" s="24" t="s">
        <v>504</v>
      </c>
      <c r="P172" s="71" t="s">
        <v>505</v>
      </c>
      <c r="Q172" s="19"/>
      <c r="R172" s="19"/>
      <c r="S172" s="73">
        <v>165</v>
      </c>
      <c r="T172" s="182"/>
      <c r="U172" s="19"/>
      <c r="V172" s="24">
        <v>0</v>
      </c>
      <c r="W172" s="19"/>
      <c r="X172" s="19"/>
      <c r="Y172" s="19"/>
      <c r="Z172" s="116">
        <v>0.5</v>
      </c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40"/>
      <c r="AL172" s="33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</row>
    <row r="173" spans="2:79" ht="45">
      <c r="B173" s="186"/>
      <c r="C173" s="189"/>
      <c r="D173" s="192"/>
      <c r="E173" s="195"/>
      <c r="F173" s="176"/>
      <c r="G173" s="176"/>
      <c r="H173" s="178"/>
      <c r="I173" s="178"/>
      <c r="J173" s="178"/>
      <c r="K173" s="178"/>
      <c r="L173" s="19"/>
      <c r="M173" s="19"/>
      <c r="N173" s="19"/>
      <c r="O173" s="24" t="s">
        <v>506</v>
      </c>
      <c r="P173" s="24" t="s">
        <v>507</v>
      </c>
      <c r="Q173" s="19"/>
      <c r="R173" s="19"/>
      <c r="S173" s="73">
        <v>166</v>
      </c>
      <c r="T173" s="182"/>
      <c r="U173" s="19"/>
      <c r="V173" s="24">
        <v>0</v>
      </c>
      <c r="W173" s="19"/>
      <c r="X173" s="19"/>
      <c r="Y173" s="19"/>
      <c r="Z173" s="74">
        <v>0</v>
      </c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40"/>
      <c r="AL173" s="33"/>
      <c r="AM173" s="141"/>
      <c r="AN173" s="141"/>
      <c r="AO173" s="141"/>
      <c r="AP173" s="141"/>
      <c r="AQ173" s="141"/>
      <c r="AR173" s="141"/>
      <c r="AS173" s="141"/>
      <c r="AT173" s="141">
        <v>200000</v>
      </c>
      <c r="AU173" s="141"/>
      <c r="AV173" s="14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</row>
    <row r="174" spans="2:79" ht="75">
      <c r="B174" s="186"/>
      <c r="C174" s="189"/>
      <c r="D174" s="192"/>
      <c r="E174" s="195"/>
      <c r="F174" s="176"/>
      <c r="G174" s="176"/>
      <c r="H174" s="178"/>
      <c r="I174" s="178"/>
      <c r="J174" s="178"/>
      <c r="K174" s="178"/>
      <c r="L174" s="19"/>
      <c r="M174" s="19"/>
      <c r="N174" s="19"/>
      <c r="O174" s="24" t="s">
        <v>508</v>
      </c>
      <c r="P174" s="24" t="s">
        <v>120</v>
      </c>
      <c r="Q174" s="19"/>
      <c r="R174" s="19"/>
      <c r="S174" s="73">
        <v>167</v>
      </c>
      <c r="T174" s="182"/>
      <c r="U174" s="19"/>
      <c r="V174" s="24">
        <v>0</v>
      </c>
      <c r="W174" s="19"/>
      <c r="X174" s="19"/>
      <c r="Y174" s="19"/>
      <c r="Z174" s="74">
        <v>0</v>
      </c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40"/>
      <c r="AL174" s="33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</row>
    <row r="175" spans="2:79" ht="45">
      <c r="B175" s="186"/>
      <c r="C175" s="189"/>
      <c r="D175" s="192"/>
      <c r="E175" s="195"/>
      <c r="F175" s="25" t="s">
        <v>509</v>
      </c>
      <c r="G175" s="25">
        <v>45</v>
      </c>
      <c r="H175" s="24" t="s">
        <v>510</v>
      </c>
      <c r="I175" s="24" t="s">
        <v>511</v>
      </c>
      <c r="J175" s="77">
        <v>0</v>
      </c>
      <c r="K175" s="77">
        <v>1</v>
      </c>
      <c r="L175" s="19"/>
      <c r="M175" s="19"/>
      <c r="N175" s="19"/>
      <c r="O175" s="24" t="s">
        <v>512</v>
      </c>
      <c r="P175" s="24" t="s">
        <v>140</v>
      </c>
      <c r="Q175" s="19"/>
      <c r="R175" s="19"/>
      <c r="S175" s="73">
        <v>168</v>
      </c>
      <c r="T175" s="182"/>
      <c r="U175" s="19"/>
      <c r="V175" s="24">
        <v>0</v>
      </c>
      <c r="W175" s="19"/>
      <c r="X175" s="19"/>
      <c r="Y175" s="19"/>
      <c r="Z175" s="74">
        <v>1</v>
      </c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40"/>
      <c r="AL175" s="33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</row>
    <row r="176" spans="2:79" ht="15" customHeight="1">
      <c r="B176" s="186"/>
      <c r="C176" s="189"/>
      <c r="D176" s="192"/>
      <c r="E176" s="195"/>
      <c r="F176" s="176" t="s">
        <v>513</v>
      </c>
      <c r="G176" s="176">
        <v>46</v>
      </c>
      <c r="H176" s="178" t="s">
        <v>514</v>
      </c>
      <c r="I176" s="178" t="s">
        <v>515</v>
      </c>
      <c r="J176" s="178">
        <v>0</v>
      </c>
      <c r="K176" s="178">
        <v>1</v>
      </c>
      <c r="L176" s="19"/>
      <c r="M176" s="19"/>
      <c r="N176" s="19"/>
      <c r="O176" s="24" t="s">
        <v>516</v>
      </c>
      <c r="P176" s="24" t="s">
        <v>517</v>
      </c>
      <c r="Q176" s="19"/>
      <c r="R176" s="19"/>
      <c r="S176" s="73">
        <v>169</v>
      </c>
      <c r="T176" s="182"/>
      <c r="U176" s="19"/>
      <c r="V176" s="24">
        <v>0</v>
      </c>
      <c r="W176" s="19"/>
      <c r="X176" s="19"/>
      <c r="Y176" s="19"/>
      <c r="Z176" s="74">
        <v>0</v>
      </c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40"/>
      <c r="AL176" s="33"/>
      <c r="AM176" s="141"/>
      <c r="AN176" s="141">
        <v>23000</v>
      </c>
      <c r="AO176" s="141"/>
      <c r="AP176" s="141"/>
      <c r="AQ176" s="141"/>
      <c r="AR176" s="141"/>
      <c r="AS176" s="141"/>
      <c r="AT176" s="141"/>
      <c r="AU176" s="141"/>
      <c r="AV176" s="14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</row>
    <row r="177" spans="2:79" ht="45.75" thickBot="1">
      <c r="B177" s="186"/>
      <c r="C177" s="189"/>
      <c r="D177" s="193"/>
      <c r="E177" s="196"/>
      <c r="F177" s="177"/>
      <c r="G177" s="177"/>
      <c r="H177" s="179"/>
      <c r="I177" s="179"/>
      <c r="J177" s="179"/>
      <c r="K177" s="179"/>
      <c r="L177" s="19"/>
      <c r="M177" s="19"/>
      <c r="N177" s="19"/>
      <c r="O177" s="28" t="s">
        <v>518</v>
      </c>
      <c r="P177" s="28" t="s">
        <v>209</v>
      </c>
      <c r="Q177" s="19"/>
      <c r="R177" s="19"/>
      <c r="S177" s="80">
        <v>170</v>
      </c>
      <c r="T177" s="183"/>
      <c r="U177" s="19"/>
      <c r="V177" s="28">
        <v>0</v>
      </c>
      <c r="W177" s="19"/>
      <c r="X177" s="19"/>
      <c r="Y177" s="19"/>
      <c r="Z177" s="117">
        <v>2</v>
      </c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40"/>
      <c r="AL177" s="33"/>
      <c r="AM177" s="141"/>
      <c r="AN177" s="141">
        <v>97954</v>
      </c>
      <c r="AO177" s="141"/>
      <c r="AP177" s="141"/>
      <c r="AQ177" s="141"/>
      <c r="AR177" s="141"/>
      <c r="AS177" s="141"/>
      <c r="AT177" s="141"/>
      <c r="AU177" s="141"/>
      <c r="AV177" s="14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</row>
    <row r="178" spans="2:79" ht="15" customHeight="1">
      <c r="B178" s="186"/>
      <c r="C178" s="189"/>
      <c r="D178" s="169" t="s">
        <v>519</v>
      </c>
      <c r="E178" s="172">
        <f>'[1]PLAN INDICATIVO'!E178:E186</f>
        <v>0.13001000000000001</v>
      </c>
      <c r="F178" s="175" t="s">
        <v>520</v>
      </c>
      <c r="G178" s="175">
        <v>47</v>
      </c>
      <c r="H178" s="164" t="s">
        <v>521</v>
      </c>
      <c r="I178" s="164" t="s">
        <v>522</v>
      </c>
      <c r="J178" s="164" t="s">
        <v>133</v>
      </c>
      <c r="K178" s="165">
        <v>1</v>
      </c>
      <c r="L178" s="19"/>
      <c r="M178" s="19"/>
      <c r="N178" s="19"/>
      <c r="O178" s="30" t="s">
        <v>523</v>
      </c>
      <c r="P178" s="30" t="s">
        <v>439</v>
      </c>
      <c r="Q178" s="19"/>
      <c r="R178" s="19"/>
      <c r="S178" s="81">
        <v>171</v>
      </c>
      <c r="T178" s="166" t="s">
        <v>386</v>
      </c>
      <c r="U178" s="19"/>
      <c r="V178" s="30">
        <v>0</v>
      </c>
      <c r="W178" s="19"/>
      <c r="X178" s="19"/>
      <c r="Y178" s="19"/>
      <c r="Z178" s="30">
        <v>0</v>
      </c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40">
        <v>321163</v>
      </c>
      <c r="AL178" s="33"/>
      <c r="AM178" s="141">
        <v>25000</v>
      </c>
      <c r="AN178" s="141">
        <v>320</v>
      </c>
      <c r="AO178" s="141"/>
      <c r="AP178" s="141">
        <v>27343</v>
      </c>
      <c r="AQ178" s="141"/>
      <c r="AR178" s="141"/>
      <c r="AS178" s="141"/>
      <c r="AT178" s="141"/>
      <c r="AU178" s="141">
        <v>268500</v>
      </c>
      <c r="AV178" s="162">
        <f>+AM178+AN178+AO178+AP178+AQ178+AR178+AS178+AT178+AU178</f>
        <v>321163</v>
      </c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</row>
    <row r="179" spans="2:79" ht="30">
      <c r="B179" s="186"/>
      <c r="C179" s="189"/>
      <c r="D179" s="170"/>
      <c r="E179" s="173"/>
      <c r="F179" s="158"/>
      <c r="G179" s="158"/>
      <c r="H179" s="160"/>
      <c r="I179" s="160"/>
      <c r="J179" s="160"/>
      <c r="K179" s="160"/>
      <c r="L179" s="19"/>
      <c r="M179" s="19"/>
      <c r="N179" s="19"/>
      <c r="O179" s="34" t="s">
        <v>524</v>
      </c>
      <c r="P179" s="34" t="s">
        <v>525</v>
      </c>
      <c r="Q179" s="19"/>
      <c r="R179" s="19"/>
      <c r="S179" s="84">
        <v>172</v>
      </c>
      <c r="T179" s="167"/>
      <c r="U179" s="19"/>
      <c r="V179" s="34">
        <v>0</v>
      </c>
      <c r="W179" s="19"/>
      <c r="X179" s="19"/>
      <c r="Y179" s="19"/>
      <c r="Z179" s="34">
        <v>0</v>
      </c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40"/>
      <c r="AL179" s="33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63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</row>
    <row r="180" spans="2:79" ht="45">
      <c r="B180" s="186"/>
      <c r="C180" s="189"/>
      <c r="D180" s="170"/>
      <c r="E180" s="173"/>
      <c r="F180" s="158"/>
      <c r="G180" s="35">
        <v>48</v>
      </c>
      <c r="H180" s="34" t="s">
        <v>526</v>
      </c>
      <c r="I180" s="34" t="s">
        <v>527</v>
      </c>
      <c r="J180" s="34" t="s">
        <v>133</v>
      </c>
      <c r="K180" s="36">
        <v>0.4</v>
      </c>
      <c r="L180" s="19"/>
      <c r="M180" s="19"/>
      <c r="N180" s="19"/>
      <c r="O180" s="34" t="s">
        <v>528</v>
      </c>
      <c r="P180" s="34" t="s">
        <v>529</v>
      </c>
      <c r="Q180" s="19"/>
      <c r="R180" s="19"/>
      <c r="S180" s="84">
        <v>173</v>
      </c>
      <c r="T180" s="167"/>
      <c r="U180" s="19"/>
      <c r="V180" s="34">
        <v>0</v>
      </c>
      <c r="W180" s="19"/>
      <c r="X180" s="19"/>
      <c r="Y180" s="19"/>
      <c r="Z180" s="34">
        <v>0</v>
      </c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40"/>
      <c r="AL180" s="33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63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</row>
    <row r="181" spans="2:79" ht="60">
      <c r="B181" s="186"/>
      <c r="C181" s="189"/>
      <c r="D181" s="170"/>
      <c r="E181" s="173"/>
      <c r="F181" s="158"/>
      <c r="G181" s="35">
        <v>49</v>
      </c>
      <c r="H181" s="34" t="s">
        <v>530</v>
      </c>
      <c r="I181" s="34" t="s">
        <v>531</v>
      </c>
      <c r="J181" s="34" t="s">
        <v>133</v>
      </c>
      <c r="K181" s="36">
        <v>1</v>
      </c>
      <c r="L181" s="19"/>
      <c r="M181" s="19"/>
      <c r="N181" s="19"/>
      <c r="O181" s="34" t="s">
        <v>532</v>
      </c>
      <c r="P181" s="34" t="s">
        <v>533</v>
      </c>
      <c r="Q181" s="19"/>
      <c r="R181" s="19"/>
      <c r="S181" s="84">
        <v>174</v>
      </c>
      <c r="T181" s="167"/>
      <c r="U181" s="19"/>
      <c r="V181" s="34">
        <v>0</v>
      </c>
      <c r="W181" s="19"/>
      <c r="X181" s="19"/>
      <c r="Y181" s="19"/>
      <c r="Z181" s="34">
        <v>1</v>
      </c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40"/>
      <c r="AL181" s="33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63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</row>
    <row r="182" spans="2:79" ht="45">
      <c r="B182" s="186"/>
      <c r="C182" s="189"/>
      <c r="D182" s="170"/>
      <c r="E182" s="173"/>
      <c r="F182" s="158"/>
      <c r="G182" s="35">
        <v>50</v>
      </c>
      <c r="H182" s="34" t="s">
        <v>534</v>
      </c>
      <c r="I182" s="34" t="s">
        <v>535</v>
      </c>
      <c r="J182" s="36">
        <v>0.72</v>
      </c>
      <c r="K182" s="36">
        <v>1</v>
      </c>
      <c r="L182" s="19"/>
      <c r="M182" s="19"/>
      <c r="N182" s="19"/>
      <c r="O182" s="34" t="s">
        <v>536</v>
      </c>
      <c r="P182" s="34" t="s">
        <v>537</v>
      </c>
      <c r="Q182" s="19"/>
      <c r="R182" s="19"/>
      <c r="S182" s="84">
        <v>175</v>
      </c>
      <c r="T182" s="167"/>
      <c r="U182" s="19"/>
      <c r="V182" s="36">
        <v>0.72</v>
      </c>
      <c r="W182" s="19"/>
      <c r="X182" s="19"/>
      <c r="Y182" s="19"/>
      <c r="Z182" s="36">
        <v>0.78</v>
      </c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40"/>
      <c r="AL182" s="33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63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</row>
    <row r="183" spans="2:79" ht="15" customHeight="1">
      <c r="B183" s="186"/>
      <c r="C183" s="189"/>
      <c r="D183" s="170"/>
      <c r="E183" s="173"/>
      <c r="F183" s="158" t="s">
        <v>538</v>
      </c>
      <c r="G183" s="158">
        <v>51</v>
      </c>
      <c r="H183" s="160" t="s">
        <v>539</v>
      </c>
      <c r="I183" s="160" t="s">
        <v>540</v>
      </c>
      <c r="J183" s="161" t="s">
        <v>133</v>
      </c>
      <c r="K183" s="161">
        <v>1</v>
      </c>
      <c r="L183" s="19"/>
      <c r="M183" s="19"/>
      <c r="N183" s="19"/>
      <c r="O183" s="34" t="s">
        <v>541</v>
      </c>
      <c r="P183" s="34" t="s">
        <v>542</v>
      </c>
      <c r="Q183" s="19"/>
      <c r="R183" s="19"/>
      <c r="S183" s="84">
        <v>176</v>
      </c>
      <c r="T183" s="167"/>
      <c r="U183" s="19"/>
      <c r="V183" s="36">
        <v>0</v>
      </c>
      <c r="W183" s="19"/>
      <c r="X183" s="19"/>
      <c r="Y183" s="19"/>
      <c r="Z183" s="110">
        <v>5</v>
      </c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40"/>
      <c r="AL183" s="33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63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</row>
    <row r="184" spans="2:79" ht="60">
      <c r="B184" s="186"/>
      <c r="C184" s="189"/>
      <c r="D184" s="170"/>
      <c r="E184" s="173"/>
      <c r="F184" s="158"/>
      <c r="G184" s="158"/>
      <c r="H184" s="160"/>
      <c r="I184" s="160"/>
      <c r="J184" s="161"/>
      <c r="K184" s="161"/>
      <c r="L184" s="19"/>
      <c r="M184" s="19"/>
      <c r="N184" s="19"/>
      <c r="O184" s="34" t="s">
        <v>543</v>
      </c>
      <c r="P184" s="34" t="s">
        <v>170</v>
      </c>
      <c r="Q184" s="19"/>
      <c r="R184" s="19"/>
      <c r="S184" s="84">
        <v>177</v>
      </c>
      <c r="T184" s="167"/>
      <c r="U184" s="19"/>
      <c r="V184" s="34">
        <v>0</v>
      </c>
      <c r="W184" s="19"/>
      <c r="X184" s="19"/>
      <c r="Y184" s="19"/>
      <c r="Z184" s="34">
        <v>1</v>
      </c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40"/>
      <c r="AL184" s="33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63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</row>
    <row r="185" spans="2:79" ht="105">
      <c r="B185" s="186"/>
      <c r="C185" s="189"/>
      <c r="D185" s="170"/>
      <c r="E185" s="173"/>
      <c r="F185" s="158"/>
      <c r="G185" s="35">
        <v>52</v>
      </c>
      <c r="H185" s="34" t="s">
        <v>544</v>
      </c>
      <c r="I185" s="34" t="s">
        <v>545</v>
      </c>
      <c r="J185" s="36" t="s">
        <v>133</v>
      </c>
      <c r="K185" s="36">
        <v>1</v>
      </c>
      <c r="L185" s="19"/>
      <c r="M185" s="19"/>
      <c r="N185" s="19"/>
      <c r="O185" s="34" t="s">
        <v>546</v>
      </c>
      <c r="P185" s="34" t="s">
        <v>547</v>
      </c>
      <c r="Q185" s="19"/>
      <c r="R185" s="19"/>
      <c r="S185" s="84">
        <v>178</v>
      </c>
      <c r="T185" s="167"/>
      <c r="U185" s="19"/>
      <c r="V185" s="36">
        <v>0</v>
      </c>
      <c r="W185" s="19"/>
      <c r="X185" s="19"/>
      <c r="Y185" s="19"/>
      <c r="Z185" s="36">
        <v>0.5</v>
      </c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40"/>
      <c r="AL185" s="33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63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</row>
    <row r="186" spans="2:79" ht="45.75" thickBot="1">
      <c r="B186" s="186"/>
      <c r="C186" s="189"/>
      <c r="D186" s="171"/>
      <c r="E186" s="174"/>
      <c r="F186" s="159"/>
      <c r="G186" s="41">
        <v>53</v>
      </c>
      <c r="H186" s="40" t="s">
        <v>548</v>
      </c>
      <c r="I186" s="40" t="s">
        <v>549</v>
      </c>
      <c r="J186" s="40" t="s">
        <v>133</v>
      </c>
      <c r="K186" s="42">
        <v>0.2</v>
      </c>
      <c r="L186" s="19"/>
      <c r="M186" s="19"/>
      <c r="N186" s="19"/>
      <c r="O186" s="40" t="s">
        <v>550</v>
      </c>
      <c r="P186" s="40" t="s">
        <v>354</v>
      </c>
      <c r="Q186" s="19"/>
      <c r="R186" s="19"/>
      <c r="S186" s="86">
        <v>179</v>
      </c>
      <c r="T186" s="168"/>
      <c r="U186" s="19"/>
      <c r="V186" s="40">
        <v>0</v>
      </c>
      <c r="W186" s="19"/>
      <c r="X186" s="19"/>
      <c r="Y186" s="19"/>
      <c r="Z186" s="42">
        <v>0</v>
      </c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40"/>
      <c r="AL186" s="33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63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</row>
    <row r="187" spans="2:79" ht="31.5" customHeight="1">
      <c r="B187" s="186"/>
      <c r="C187" s="189"/>
      <c r="D187" s="148" t="s">
        <v>551</v>
      </c>
      <c r="E187" s="151">
        <f>'[1]PLAN INDICATIVO'!E187:E195</f>
        <v>0.030019999999999998</v>
      </c>
      <c r="F187" s="43" t="s">
        <v>552</v>
      </c>
      <c r="G187" s="154">
        <v>54</v>
      </c>
      <c r="H187" s="142" t="s">
        <v>553</v>
      </c>
      <c r="I187" s="142" t="s">
        <v>554</v>
      </c>
      <c r="J187" s="142">
        <v>0</v>
      </c>
      <c r="K187" s="142">
        <v>18</v>
      </c>
      <c r="L187" s="19"/>
      <c r="M187" s="19"/>
      <c r="N187" s="19"/>
      <c r="O187" s="44" t="s">
        <v>555</v>
      </c>
      <c r="P187" s="44" t="s">
        <v>556</v>
      </c>
      <c r="Q187" s="19"/>
      <c r="R187" s="19"/>
      <c r="S187" s="88">
        <v>180</v>
      </c>
      <c r="T187" s="145" t="s">
        <v>557</v>
      </c>
      <c r="U187" s="19"/>
      <c r="V187" s="44">
        <v>0</v>
      </c>
      <c r="W187" s="19"/>
      <c r="X187" s="19"/>
      <c r="Y187" s="19"/>
      <c r="Z187" s="91">
        <v>2</v>
      </c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40">
        <v>68090</v>
      </c>
      <c r="AL187" s="33"/>
      <c r="AM187" s="141"/>
      <c r="AN187" s="141"/>
      <c r="AO187" s="141"/>
      <c r="AP187" s="141">
        <v>63090</v>
      </c>
      <c r="AQ187" s="141"/>
      <c r="AR187" s="141"/>
      <c r="AS187" s="141"/>
      <c r="AT187" s="141"/>
      <c r="AU187" s="141">
        <v>5000</v>
      </c>
      <c r="AV187" s="140">
        <f>+AM187+AN187+AO187+AP187+AQ187+AR187+AS187+AT187+AU187</f>
        <v>68090</v>
      </c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</row>
    <row r="188" spans="2:79" ht="45">
      <c r="B188" s="186"/>
      <c r="C188" s="189"/>
      <c r="D188" s="149"/>
      <c r="E188" s="152"/>
      <c r="F188" s="132" t="s">
        <v>558</v>
      </c>
      <c r="G188" s="132"/>
      <c r="H188" s="156"/>
      <c r="I188" s="156"/>
      <c r="J188" s="143"/>
      <c r="K188" s="143"/>
      <c r="L188" s="19"/>
      <c r="M188" s="19"/>
      <c r="N188" s="19"/>
      <c r="O188" s="46" t="s">
        <v>559</v>
      </c>
      <c r="P188" s="46" t="s">
        <v>209</v>
      </c>
      <c r="Q188" s="19"/>
      <c r="R188" s="19"/>
      <c r="S188" s="92">
        <v>181</v>
      </c>
      <c r="T188" s="146"/>
      <c r="U188" s="19"/>
      <c r="V188" s="46">
        <v>0</v>
      </c>
      <c r="W188" s="19"/>
      <c r="X188" s="19"/>
      <c r="Y188" s="19"/>
      <c r="Z188" s="97">
        <v>1.2982442295493262</v>
      </c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40"/>
      <c r="AL188" s="33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</row>
    <row r="189" spans="2:79" ht="45">
      <c r="B189" s="186"/>
      <c r="C189" s="189"/>
      <c r="D189" s="149"/>
      <c r="E189" s="152"/>
      <c r="F189" s="132"/>
      <c r="G189" s="132"/>
      <c r="H189" s="156"/>
      <c r="I189" s="156"/>
      <c r="J189" s="143"/>
      <c r="K189" s="143"/>
      <c r="L189" s="19"/>
      <c r="M189" s="19"/>
      <c r="N189" s="19"/>
      <c r="O189" s="46" t="s">
        <v>560</v>
      </c>
      <c r="P189" s="46" t="s">
        <v>439</v>
      </c>
      <c r="Q189" s="19"/>
      <c r="R189" s="19"/>
      <c r="S189" s="92">
        <v>182</v>
      </c>
      <c r="T189" s="146"/>
      <c r="U189" s="19"/>
      <c r="V189" s="46">
        <v>0</v>
      </c>
      <c r="W189" s="19"/>
      <c r="X189" s="19"/>
      <c r="Y189" s="19"/>
      <c r="Z189" s="97">
        <v>0</v>
      </c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40"/>
      <c r="AL189" s="33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</row>
    <row r="190" spans="2:79" ht="31.5">
      <c r="B190" s="186"/>
      <c r="C190" s="189"/>
      <c r="D190" s="149"/>
      <c r="E190" s="152"/>
      <c r="F190" s="45" t="s">
        <v>561</v>
      </c>
      <c r="G190" s="132"/>
      <c r="H190" s="156"/>
      <c r="I190" s="156"/>
      <c r="J190" s="143"/>
      <c r="K190" s="143"/>
      <c r="L190" s="19"/>
      <c r="M190" s="19"/>
      <c r="N190" s="19"/>
      <c r="O190" s="46" t="s">
        <v>562</v>
      </c>
      <c r="P190" s="46" t="s">
        <v>563</v>
      </c>
      <c r="Q190" s="19"/>
      <c r="R190" s="19"/>
      <c r="S190" s="92">
        <v>183</v>
      </c>
      <c r="T190" s="146"/>
      <c r="U190" s="19"/>
      <c r="V190" s="46">
        <v>0</v>
      </c>
      <c r="W190" s="19"/>
      <c r="X190" s="19"/>
      <c r="Y190" s="19"/>
      <c r="Z190" s="97">
        <v>0</v>
      </c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40"/>
      <c r="AL190" s="33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</row>
    <row r="191" spans="2:79" ht="45">
      <c r="B191" s="186"/>
      <c r="C191" s="189"/>
      <c r="D191" s="149"/>
      <c r="E191" s="152"/>
      <c r="F191" s="132" t="s">
        <v>564</v>
      </c>
      <c r="G191" s="132"/>
      <c r="H191" s="156"/>
      <c r="I191" s="156"/>
      <c r="J191" s="143"/>
      <c r="K191" s="143"/>
      <c r="L191" s="19"/>
      <c r="M191" s="19"/>
      <c r="N191" s="19"/>
      <c r="O191" s="46" t="s">
        <v>565</v>
      </c>
      <c r="P191" s="46" t="s">
        <v>566</v>
      </c>
      <c r="Q191" s="19"/>
      <c r="R191" s="19"/>
      <c r="S191" s="92">
        <v>184</v>
      </c>
      <c r="T191" s="146"/>
      <c r="U191" s="19"/>
      <c r="V191" s="46">
        <v>0</v>
      </c>
      <c r="W191" s="19"/>
      <c r="X191" s="19"/>
      <c r="Y191" s="19"/>
      <c r="Z191" s="97">
        <v>0</v>
      </c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40"/>
      <c r="AL191" s="33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</row>
    <row r="192" spans="2:79" ht="45">
      <c r="B192" s="186"/>
      <c r="C192" s="189"/>
      <c r="D192" s="149"/>
      <c r="E192" s="152"/>
      <c r="F192" s="132"/>
      <c r="G192" s="132"/>
      <c r="H192" s="156"/>
      <c r="I192" s="156"/>
      <c r="J192" s="143"/>
      <c r="K192" s="143"/>
      <c r="L192" s="19"/>
      <c r="M192" s="19"/>
      <c r="N192" s="19"/>
      <c r="O192" s="46" t="s">
        <v>567</v>
      </c>
      <c r="P192" s="46" t="s">
        <v>120</v>
      </c>
      <c r="Q192" s="19"/>
      <c r="R192" s="19"/>
      <c r="S192" s="92">
        <v>185</v>
      </c>
      <c r="T192" s="146"/>
      <c r="U192" s="19"/>
      <c r="V192" s="46">
        <v>0</v>
      </c>
      <c r="W192" s="19"/>
      <c r="X192" s="19"/>
      <c r="Y192" s="19"/>
      <c r="Z192" s="97">
        <v>0</v>
      </c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40"/>
      <c r="AL192" s="33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</row>
    <row r="193" spans="2:79" ht="45">
      <c r="B193" s="186"/>
      <c r="C193" s="189"/>
      <c r="D193" s="149"/>
      <c r="E193" s="152"/>
      <c r="F193" s="132"/>
      <c r="G193" s="132"/>
      <c r="H193" s="156"/>
      <c r="I193" s="156"/>
      <c r="J193" s="143"/>
      <c r="K193" s="143"/>
      <c r="L193" s="19"/>
      <c r="M193" s="19"/>
      <c r="N193" s="19"/>
      <c r="O193" s="46" t="s">
        <v>568</v>
      </c>
      <c r="P193" s="46" t="s">
        <v>556</v>
      </c>
      <c r="Q193" s="19"/>
      <c r="R193" s="19"/>
      <c r="S193" s="92">
        <v>186</v>
      </c>
      <c r="T193" s="146"/>
      <c r="U193" s="19"/>
      <c r="V193" s="46">
        <v>0</v>
      </c>
      <c r="W193" s="19"/>
      <c r="X193" s="19"/>
      <c r="Y193" s="19"/>
      <c r="Z193" s="97">
        <v>0</v>
      </c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40"/>
      <c r="AL193" s="33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</row>
    <row r="194" spans="2:79" ht="45">
      <c r="B194" s="186"/>
      <c r="C194" s="189"/>
      <c r="D194" s="149"/>
      <c r="E194" s="152"/>
      <c r="F194" s="132"/>
      <c r="G194" s="132"/>
      <c r="H194" s="156"/>
      <c r="I194" s="156"/>
      <c r="J194" s="143"/>
      <c r="K194" s="143"/>
      <c r="L194" s="19"/>
      <c r="M194" s="19"/>
      <c r="N194" s="19"/>
      <c r="O194" s="46" t="s">
        <v>569</v>
      </c>
      <c r="P194" s="46" t="s">
        <v>209</v>
      </c>
      <c r="Q194" s="19"/>
      <c r="R194" s="19"/>
      <c r="S194" s="92">
        <v>187</v>
      </c>
      <c r="T194" s="146"/>
      <c r="U194" s="19"/>
      <c r="V194" s="46">
        <v>0</v>
      </c>
      <c r="W194" s="19"/>
      <c r="X194" s="19"/>
      <c r="Y194" s="19"/>
      <c r="Z194" s="97">
        <v>0</v>
      </c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40"/>
      <c r="AL194" s="33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</row>
    <row r="195" spans="2:79" ht="30.75" thickBot="1">
      <c r="B195" s="186"/>
      <c r="C195" s="189"/>
      <c r="D195" s="150"/>
      <c r="E195" s="153"/>
      <c r="F195" s="47" t="s">
        <v>570</v>
      </c>
      <c r="G195" s="155"/>
      <c r="H195" s="157"/>
      <c r="I195" s="157"/>
      <c r="J195" s="144"/>
      <c r="K195" s="144"/>
      <c r="L195" s="19"/>
      <c r="M195" s="19"/>
      <c r="N195" s="19"/>
      <c r="O195" s="48" t="s">
        <v>571</v>
      </c>
      <c r="P195" s="48" t="s">
        <v>439</v>
      </c>
      <c r="Q195" s="19"/>
      <c r="R195" s="19"/>
      <c r="S195" s="100">
        <v>188</v>
      </c>
      <c r="T195" s="147"/>
      <c r="U195" s="19"/>
      <c r="V195" s="48">
        <v>0</v>
      </c>
      <c r="W195" s="19"/>
      <c r="X195" s="19"/>
      <c r="Y195" s="19"/>
      <c r="Z195" s="101">
        <v>0</v>
      </c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40"/>
      <c r="AL195" s="33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</row>
    <row r="196" spans="2:79" ht="15" customHeight="1">
      <c r="B196" s="186"/>
      <c r="C196" s="189"/>
      <c r="D196" s="133" t="s">
        <v>572</v>
      </c>
      <c r="E196" s="136">
        <f>'[1]PLAN INDICATIVO'!E196:E203</f>
        <v>0.01002</v>
      </c>
      <c r="F196" s="139" t="s">
        <v>573</v>
      </c>
      <c r="G196" s="139">
        <v>55</v>
      </c>
      <c r="H196" s="127" t="s">
        <v>574</v>
      </c>
      <c r="I196" s="127" t="s">
        <v>575</v>
      </c>
      <c r="J196" s="127" t="s">
        <v>133</v>
      </c>
      <c r="K196" s="128">
        <v>1</v>
      </c>
      <c r="L196" s="19"/>
      <c r="M196" s="19"/>
      <c r="N196" s="19"/>
      <c r="O196" s="50" t="s">
        <v>576</v>
      </c>
      <c r="P196" s="50" t="s">
        <v>170</v>
      </c>
      <c r="Q196" s="19"/>
      <c r="R196" s="19"/>
      <c r="S196" s="103">
        <v>189</v>
      </c>
      <c r="T196" s="129" t="s">
        <v>477</v>
      </c>
      <c r="U196" s="19"/>
      <c r="V196" s="50">
        <v>0</v>
      </c>
      <c r="W196" s="19"/>
      <c r="X196" s="19"/>
      <c r="Y196" s="19"/>
      <c r="Z196" s="50">
        <v>1</v>
      </c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26"/>
      <c r="AL196" s="112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</row>
    <row r="197" spans="2:79" ht="45">
      <c r="B197" s="186"/>
      <c r="C197" s="189"/>
      <c r="D197" s="134"/>
      <c r="E197" s="137"/>
      <c r="F197" s="121"/>
      <c r="G197" s="121"/>
      <c r="H197" s="123"/>
      <c r="I197" s="123"/>
      <c r="J197" s="123"/>
      <c r="K197" s="123"/>
      <c r="L197" s="19"/>
      <c r="M197" s="19"/>
      <c r="N197" s="19"/>
      <c r="O197" s="52" t="s">
        <v>577</v>
      </c>
      <c r="P197" s="52" t="s">
        <v>114</v>
      </c>
      <c r="Q197" s="19"/>
      <c r="R197" s="19"/>
      <c r="S197" s="105">
        <v>190</v>
      </c>
      <c r="T197" s="130"/>
      <c r="U197" s="19"/>
      <c r="V197" s="52">
        <v>0</v>
      </c>
      <c r="W197" s="19"/>
      <c r="X197" s="19"/>
      <c r="Y197" s="19"/>
      <c r="Z197" s="52">
        <v>1</v>
      </c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26"/>
      <c r="AL197" s="112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</row>
    <row r="198" spans="2:79" ht="45">
      <c r="B198" s="186"/>
      <c r="C198" s="189"/>
      <c r="D198" s="134"/>
      <c r="E198" s="137"/>
      <c r="F198" s="121"/>
      <c r="G198" s="121"/>
      <c r="H198" s="123"/>
      <c r="I198" s="123"/>
      <c r="J198" s="123"/>
      <c r="K198" s="123"/>
      <c r="L198" s="19"/>
      <c r="M198" s="19"/>
      <c r="N198" s="19"/>
      <c r="O198" s="52" t="s">
        <v>578</v>
      </c>
      <c r="P198" s="52" t="s">
        <v>268</v>
      </c>
      <c r="Q198" s="19"/>
      <c r="R198" s="19"/>
      <c r="S198" s="105">
        <v>191</v>
      </c>
      <c r="T198" s="130"/>
      <c r="U198" s="19"/>
      <c r="V198" s="118">
        <v>0.4632</v>
      </c>
      <c r="W198" s="19"/>
      <c r="X198" s="19"/>
      <c r="Y198" s="19"/>
      <c r="Z198" s="119">
        <v>0.8</v>
      </c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26"/>
      <c r="AL198" s="112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</row>
    <row r="199" spans="2:79" ht="15" customHeight="1">
      <c r="B199" s="186"/>
      <c r="C199" s="189"/>
      <c r="D199" s="134"/>
      <c r="E199" s="137"/>
      <c r="F199" s="121" t="s">
        <v>579</v>
      </c>
      <c r="G199" s="121">
        <v>56</v>
      </c>
      <c r="H199" s="123" t="s">
        <v>580</v>
      </c>
      <c r="I199" s="123" t="s">
        <v>581</v>
      </c>
      <c r="J199" s="123" t="s">
        <v>133</v>
      </c>
      <c r="K199" s="125">
        <v>1</v>
      </c>
      <c r="L199" s="19"/>
      <c r="M199" s="19"/>
      <c r="N199" s="19"/>
      <c r="O199" s="52" t="s">
        <v>582</v>
      </c>
      <c r="P199" s="52" t="s">
        <v>583</v>
      </c>
      <c r="Q199" s="19"/>
      <c r="R199" s="19"/>
      <c r="S199" s="105">
        <v>192</v>
      </c>
      <c r="T199" s="130"/>
      <c r="U199" s="19"/>
      <c r="V199" s="52">
        <v>0</v>
      </c>
      <c r="W199" s="19"/>
      <c r="X199" s="19"/>
      <c r="Y199" s="19"/>
      <c r="Z199" s="52">
        <v>1</v>
      </c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26"/>
      <c r="AL199" s="112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</row>
    <row r="200" spans="2:79" ht="30">
      <c r="B200" s="186"/>
      <c r="C200" s="189"/>
      <c r="D200" s="134"/>
      <c r="E200" s="137"/>
      <c r="F200" s="121"/>
      <c r="G200" s="121"/>
      <c r="H200" s="123"/>
      <c r="I200" s="123"/>
      <c r="J200" s="123"/>
      <c r="K200" s="123"/>
      <c r="L200" s="19"/>
      <c r="M200" s="19"/>
      <c r="N200" s="19"/>
      <c r="O200" s="52" t="s">
        <v>584</v>
      </c>
      <c r="P200" s="52" t="s">
        <v>585</v>
      </c>
      <c r="Q200" s="19"/>
      <c r="R200" s="19"/>
      <c r="S200" s="105">
        <v>193</v>
      </c>
      <c r="T200" s="130"/>
      <c r="U200" s="19"/>
      <c r="V200" s="52">
        <v>0</v>
      </c>
      <c r="W200" s="19"/>
      <c r="X200" s="19"/>
      <c r="Y200" s="19"/>
      <c r="Z200" s="52">
        <v>1</v>
      </c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26"/>
      <c r="AL200" s="112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</row>
    <row r="201" spans="2:79" ht="30">
      <c r="B201" s="186"/>
      <c r="C201" s="189"/>
      <c r="D201" s="134"/>
      <c r="E201" s="137"/>
      <c r="F201" s="121"/>
      <c r="G201" s="121"/>
      <c r="H201" s="123"/>
      <c r="I201" s="123"/>
      <c r="J201" s="123"/>
      <c r="K201" s="123"/>
      <c r="L201" s="19"/>
      <c r="M201" s="19"/>
      <c r="N201" s="19"/>
      <c r="O201" s="52" t="s">
        <v>586</v>
      </c>
      <c r="P201" s="52" t="s">
        <v>587</v>
      </c>
      <c r="Q201" s="19"/>
      <c r="R201" s="19"/>
      <c r="S201" s="105">
        <v>194</v>
      </c>
      <c r="T201" s="130"/>
      <c r="U201" s="19"/>
      <c r="V201" s="52">
        <v>0</v>
      </c>
      <c r="W201" s="19"/>
      <c r="X201" s="19"/>
      <c r="Y201" s="19"/>
      <c r="Z201" s="52">
        <v>1</v>
      </c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26"/>
      <c r="AL201" s="112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</row>
    <row r="202" spans="2:79" ht="30">
      <c r="B202" s="186"/>
      <c r="C202" s="189"/>
      <c r="D202" s="134"/>
      <c r="E202" s="137"/>
      <c r="F202" s="121"/>
      <c r="G202" s="121"/>
      <c r="H202" s="123"/>
      <c r="I202" s="123"/>
      <c r="J202" s="123"/>
      <c r="K202" s="123"/>
      <c r="L202" s="19"/>
      <c r="M202" s="19"/>
      <c r="N202" s="19"/>
      <c r="O202" s="52" t="s">
        <v>588</v>
      </c>
      <c r="P202" s="52" t="s">
        <v>589</v>
      </c>
      <c r="Q202" s="19"/>
      <c r="R202" s="19"/>
      <c r="S202" s="105">
        <v>195</v>
      </c>
      <c r="T202" s="130"/>
      <c r="U202" s="19"/>
      <c r="V202" s="52">
        <v>0</v>
      </c>
      <c r="W202" s="19"/>
      <c r="X202" s="19"/>
      <c r="Y202" s="19"/>
      <c r="Z202" s="52">
        <v>0</v>
      </c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26"/>
      <c r="AL202" s="112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</row>
    <row r="203" spans="2:79" ht="45.75" thickBot="1">
      <c r="B203" s="187"/>
      <c r="C203" s="190"/>
      <c r="D203" s="135"/>
      <c r="E203" s="138"/>
      <c r="F203" s="122"/>
      <c r="G203" s="122"/>
      <c r="H203" s="124"/>
      <c r="I203" s="124"/>
      <c r="J203" s="124"/>
      <c r="K203" s="124"/>
      <c r="L203" s="19"/>
      <c r="M203" s="19"/>
      <c r="N203" s="19"/>
      <c r="O203" s="54" t="s">
        <v>590</v>
      </c>
      <c r="P203" s="54" t="s">
        <v>591</v>
      </c>
      <c r="Q203" s="19"/>
      <c r="R203" s="19"/>
      <c r="S203" s="106">
        <v>196</v>
      </c>
      <c r="T203" s="131"/>
      <c r="U203" s="19"/>
      <c r="V203" s="54">
        <v>0</v>
      </c>
      <c r="W203" s="19"/>
      <c r="X203" s="19"/>
      <c r="Y203" s="19"/>
      <c r="Z203" s="54">
        <v>0</v>
      </c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26"/>
      <c r="AL203" s="112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</row>
  </sheetData>
  <sheetProtection/>
  <mergeCells count="1068">
    <mergeCell ref="B2:CA2"/>
    <mergeCell ref="B3:CA3"/>
    <mergeCell ref="B4:CA4"/>
    <mergeCell ref="B5:CA5"/>
    <mergeCell ref="B7:B100"/>
    <mergeCell ref="C7:C100"/>
    <mergeCell ref="D7:D17"/>
    <mergeCell ref="E7:E17"/>
    <mergeCell ref="F7:F10"/>
    <mergeCell ref="G7:G8"/>
    <mergeCell ref="BI7:BI17"/>
    <mergeCell ref="BJ7:BJ17"/>
    <mergeCell ref="AY7:AY17"/>
    <mergeCell ref="AZ7:AZ17"/>
    <mergeCell ref="BA7:BA17"/>
    <mergeCell ref="BB7:BB17"/>
    <mergeCell ref="BC7:BC17"/>
    <mergeCell ref="BD7:BD17"/>
    <mergeCell ref="AS7:AS17"/>
    <mergeCell ref="AT7:AT17"/>
    <mergeCell ref="AU7:AU17"/>
    <mergeCell ref="AV7:AV17"/>
    <mergeCell ref="AW7:AW17"/>
    <mergeCell ref="AX7:AX17"/>
    <mergeCell ref="AM7:AM17"/>
    <mergeCell ref="AN7:AN17"/>
    <mergeCell ref="H11:H15"/>
    <mergeCell ref="I11:I15"/>
    <mergeCell ref="J11:J15"/>
    <mergeCell ref="K11:K15"/>
    <mergeCell ref="BW7:BW17"/>
    <mergeCell ref="BX7:BX17"/>
    <mergeCell ref="BY7:BY17"/>
    <mergeCell ref="BZ7:BZ17"/>
    <mergeCell ref="CA7:CA17"/>
    <mergeCell ref="G9:G10"/>
    <mergeCell ref="H9:H10"/>
    <mergeCell ref="I9:I10"/>
    <mergeCell ref="J9:J10"/>
    <mergeCell ref="K9:K10"/>
    <mergeCell ref="BQ7:BQ17"/>
    <mergeCell ref="BR7:BR17"/>
    <mergeCell ref="BS7:BS17"/>
    <mergeCell ref="BT7:BT17"/>
    <mergeCell ref="BU7:BU17"/>
    <mergeCell ref="BV7:BV17"/>
    <mergeCell ref="BK7:BK17"/>
    <mergeCell ref="BL7:BL17"/>
    <mergeCell ref="BM7:BM17"/>
    <mergeCell ref="BN7:BN17"/>
    <mergeCell ref="BO7:BO17"/>
    <mergeCell ref="BP7:BP17"/>
    <mergeCell ref="H7:H8"/>
    <mergeCell ref="I7:I8"/>
    <mergeCell ref="J7:J8"/>
    <mergeCell ref="K7:K8"/>
    <mergeCell ref="T7:T17"/>
    <mergeCell ref="AK7:AK17"/>
    <mergeCell ref="BE7:BE17"/>
    <mergeCell ref="BF7:BF17"/>
    <mergeCell ref="BG7:BG17"/>
    <mergeCell ref="BH7:BH17"/>
    <mergeCell ref="J18:J19"/>
    <mergeCell ref="K18:K19"/>
    <mergeCell ref="T18:T26"/>
    <mergeCell ref="AK18:AK26"/>
    <mergeCell ref="AM18:AM26"/>
    <mergeCell ref="AN18:AN26"/>
    <mergeCell ref="J25:J26"/>
    <mergeCell ref="K25:K26"/>
    <mergeCell ref="D18:D26"/>
    <mergeCell ref="E18:E26"/>
    <mergeCell ref="F18:F24"/>
    <mergeCell ref="G18:G19"/>
    <mergeCell ref="H18:H19"/>
    <mergeCell ref="I18:I19"/>
    <mergeCell ref="F25:F26"/>
    <mergeCell ref="I25:I26"/>
    <mergeCell ref="F16:F17"/>
    <mergeCell ref="G16:G17"/>
    <mergeCell ref="H16:H17"/>
    <mergeCell ref="I16:I17"/>
    <mergeCell ref="J16:J17"/>
    <mergeCell ref="K16:K17"/>
    <mergeCell ref="AO7:AO17"/>
    <mergeCell ref="AP7:AP17"/>
    <mergeCell ref="AQ7:AQ17"/>
    <mergeCell ref="AR7:AR17"/>
    <mergeCell ref="F11:F15"/>
    <mergeCell ref="G11:G15"/>
    <mergeCell ref="BK18:BK26"/>
    <mergeCell ref="BL18:BL26"/>
    <mergeCell ref="BA18:BA26"/>
    <mergeCell ref="BB18:BB26"/>
    <mergeCell ref="BC18:BC26"/>
    <mergeCell ref="BD18:BD26"/>
    <mergeCell ref="BE18:BE26"/>
    <mergeCell ref="BF18:BF26"/>
    <mergeCell ref="AU18:AU26"/>
    <mergeCell ref="AV18:AV26"/>
    <mergeCell ref="AW18:AW26"/>
    <mergeCell ref="AX18:AX26"/>
    <mergeCell ref="AY18:AY26"/>
    <mergeCell ref="AZ18:AZ26"/>
    <mergeCell ref="AO18:AO26"/>
    <mergeCell ref="AP18:AP26"/>
    <mergeCell ref="AQ18:AQ26"/>
    <mergeCell ref="AR18:AR26"/>
    <mergeCell ref="AS18:AS26"/>
    <mergeCell ref="AT18:AT26"/>
    <mergeCell ref="D27:D30"/>
    <mergeCell ref="E27:E30"/>
    <mergeCell ref="G27:G30"/>
    <mergeCell ref="H27:H30"/>
    <mergeCell ref="I27:I30"/>
    <mergeCell ref="J27:J30"/>
    <mergeCell ref="BY18:BY26"/>
    <mergeCell ref="BZ18:BZ26"/>
    <mergeCell ref="CA18:CA26"/>
    <mergeCell ref="G20:G24"/>
    <mergeCell ref="H20:H24"/>
    <mergeCell ref="I20:I24"/>
    <mergeCell ref="J20:J24"/>
    <mergeCell ref="K20:K24"/>
    <mergeCell ref="G25:G26"/>
    <mergeCell ref="H25:H26"/>
    <mergeCell ref="BS18:BS26"/>
    <mergeCell ref="BT18:BT26"/>
    <mergeCell ref="BU18:BU26"/>
    <mergeCell ref="BV18:BV26"/>
    <mergeCell ref="BW18:BW26"/>
    <mergeCell ref="BX18:BX26"/>
    <mergeCell ref="BM18:BM26"/>
    <mergeCell ref="BN18:BN26"/>
    <mergeCell ref="BO18:BO26"/>
    <mergeCell ref="BP18:BP26"/>
    <mergeCell ref="BQ18:BQ26"/>
    <mergeCell ref="BR18:BR26"/>
    <mergeCell ref="BG18:BG26"/>
    <mergeCell ref="BH18:BH26"/>
    <mergeCell ref="BI18:BI26"/>
    <mergeCell ref="BJ18:BJ26"/>
    <mergeCell ref="BF27:BF30"/>
    <mergeCell ref="BG27:BG30"/>
    <mergeCell ref="AV27:AV30"/>
    <mergeCell ref="AW27:AW30"/>
    <mergeCell ref="AX27:AX30"/>
    <mergeCell ref="AY27:AY30"/>
    <mergeCell ref="AZ27:AZ30"/>
    <mergeCell ref="BA27:BA30"/>
    <mergeCell ref="AP27:AP30"/>
    <mergeCell ref="AQ27:AQ30"/>
    <mergeCell ref="AR27:AR30"/>
    <mergeCell ref="AS27:AS30"/>
    <mergeCell ref="AT27:AT30"/>
    <mergeCell ref="AU27:AU30"/>
    <mergeCell ref="K27:K30"/>
    <mergeCell ref="T27:T30"/>
    <mergeCell ref="AK27:AK30"/>
    <mergeCell ref="AM27:AM30"/>
    <mergeCell ref="AN27:AN30"/>
    <mergeCell ref="AO27:AO30"/>
    <mergeCell ref="BZ27:BZ30"/>
    <mergeCell ref="CA27:CA30"/>
    <mergeCell ref="D31:D34"/>
    <mergeCell ref="E31:E34"/>
    <mergeCell ref="F31:F34"/>
    <mergeCell ref="G31:G32"/>
    <mergeCell ref="H31:H32"/>
    <mergeCell ref="I31:I32"/>
    <mergeCell ref="J31:J32"/>
    <mergeCell ref="K31:K32"/>
    <mergeCell ref="BT27:BT30"/>
    <mergeCell ref="BU27:BU30"/>
    <mergeCell ref="BV27:BV30"/>
    <mergeCell ref="BW27:BW30"/>
    <mergeCell ref="BX27:BX30"/>
    <mergeCell ref="BY27:BY30"/>
    <mergeCell ref="BN27:BN30"/>
    <mergeCell ref="BO27:BO30"/>
    <mergeCell ref="BP27:BP30"/>
    <mergeCell ref="BQ27:BQ30"/>
    <mergeCell ref="BR27:BR30"/>
    <mergeCell ref="BS27:BS30"/>
    <mergeCell ref="BH27:BH30"/>
    <mergeCell ref="BI27:BI30"/>
    <mergeCell ref="BJ27:BJ30"/>
    <mergeCell ref="BK27:BK30"/>
    <mergeCell ref="BL27:BL30"/>
    <mergeCell ref="BM27:BM30"/>
    <mergeCell ref="BB27:BB30"/>
    <mergeCell ref="BC27:BC30"/>
    <mergeCell ref="BD27:BD30"/>
    <mergeCell ref="BE27:BE30"/>
    <mergeCell ref="BE31:BE34"/>
    <mergeCell ref="BF31:BF34"/>
    <mergeCell ref="BG31:BG34"/>
    <mergeCell ref="BH31:BH34"/>
    <mergeCell ref="AW31:AW34"/>
    <mergeCell ref="AX31:AX34"/>
    <mergeCell ref="AY31:AY34"/>
    <mergeCell ref="AZ31:AZ34"/>
    <mergeCell ref="BA31:BA34"/>
    <mergeCell ref="BB31:BB34"/>
    <mergeCell ref="AQ31:AQ34"/>
    <mergeCell ref="AR31:AR34"/>
    <mergeCell ref="AS31:AS34"/>
    <mergeCell ref="AT31:AT34"/>
    <mergeCell ref="AU31:AU34"/>
    <mergeCell ref="AV31:AV34"/>
    <mergeCell ref="T31:T34"/>
    <mergeCell ref="AK31:AK34"/>
    <mergeCell ref="AM31:AM34"/>
    <mergeCell ref="AN31:AN34"/>
    <mergeCell ref="AO31:AO34"/>
    <mergeCell ref="AP31:AP34"/>
    <mergeCell ref="D35:D38"/>
    <mergeCell ref="E35:E38"/>
    <mergeCell ref="F35:F38"/>
    <mergeCell ref="G35:G36"/>
    <mergeCell ref="H35:H36"/>
    <mergeCell ref="I35:I36"/>
    <mergeCell ref="CA31:CA34"/>
    <mergeCell ref="G33:G34"/>
    <mergeCell ref="H33:H34"/>
    <mergeCell ref="I33:I34"/>
    <mergeCell ref="J33:J34"/>
    <mergeCell ref="K33:K34"/>
    <mergeCell ref="BU31:BU34"/>
    <mergeCell ref="BV31:BV34"/>
    <mergeCell ref="BW31:BW34"/>
    <mergeCell ref="BX31:BX34"/>
    <mergeCell ref="BY31:BY34"/>
    <mergeCell ref="BZ31:BZ34"/>
    <mergeCell ref="BO31:BO34"/>
    <mergeCell ref="BP31:BP34"/>
    <mergeCell ref="BQ31:BQ34"/>
    <mergeCell ref="BR31:BR34"/>
    <mergeCell ref="BS31:BS34"/>
    <mergeCell ref="BT31:BT34"/>
    <mergeCell ref="BI31:BI34"/>
    <mergeCell ref="BJ31:BJ34"/>
    <mergeCell ref="BK31:BK34"/>
    <mergeCell ref="BL31:BL34"/>
    <mergeCell ref="BM31:BM34"/>
    <mergeCell ref="BN31:BN34"/>
    <mergeCell ref="BC31:BC34"/>
    <mergeCell ref="BD31:BD34"/>
    <mergeCell ref="AU35:AU38"/>
    <mergeCell ref="AV35:AV38"/>
    <mergeCell ref="AW35:AW38"/>
    <mergeCell ref="AX35:AX38"/>
    <mergeCell ref="AY35:AY38"/>
    <mergeCell ref="AZ35:AZ38"/>
    <mergeCell ref="AO35:AO38"/>
    <mergeCell ref="AP35:AP38"/>
    <mergeCell ref="AQ35:AQ38"/>
    <mergeCell ref="AR35:AR38"/>
    <mergeCell ref="AS35:AS38"/>
    <mergeCell ref="AT35:AT38"/>
    <mergeCell ref="J35:J36"/>
    <mergeCell ref="K35:K36"/>
    <mergeCell ref="T35:T38"/>
    <mergeCell ref="AK35:AK38"/>
    <mergeCell ref="AM35:AM38"/>
    <mergeCell ref="AN35:AN38"/>
    <mergeCell ref="BY35:BY38"/>
    <mergeCell ref="BZ35:BZ38"/>
    <mergeCell ref="CA35:CA38"/>
    <mergeCell ref="G37:G38"/>
    <mergeCell ref="H37:H38"/>
    <mergeCell ref="I37:I38"/>
    <mergeCell ref="J37:J38"/>
    <mergeCell ref="K37:K38"/>
    <mergeCell ref="BS35:BS38"/>
    <mergeCell ref="BT35:BT38"/>
    <mergeCell ref="BU35:BU38"/>
    <mergeCell ref="BV35:BV38"/>
    <mergeCell ref="BW35:BW38"/>
    <mergeCell ref="BX35:BX38"/>
    <mergeCell ref="BM35:BM38"/>
    <mergeCell ref="BN35:BN38"/>
    <mergeCell ref="BO35:BO38"/>
    <mergeCell ref="BP35:BP38"/>
    <mergeCell ref="BQ35:BQ38"/>
    <mergeCell ref="BR35:BR38"/>
    <mergeCell ref="BG35:BG38"/>
    <mergeCell ref="BH35:BH38"/>
    <mergeCell ref="BI35:BI38"/>
    <mergeCell ref="BJ35:BJ38"/>
    <mergeCell ref="BK35:BK38"/>
    <mergeCell ref="BL35:BL38"/>
    <mergeCell ref="BA35:BA38"/>
    <mergeCell ref="BB35:BB38"/>
    <mergeCell ref="BC35:BC38"/>
    <mergeCell ref="BD35:BD38"/>
    <mergeCell ref="BE35:BE38"/>
    <mergeCell ref="BF35:BF38"/>
    <mergeCell ref="AO39:AO53"/>
    <mergeCell ref="AP39:AP53"/>
    <mergeCell ref="AQ39:AQ53"/>
    <mergeCell ref="AR39:AR53"/>
    <mergeCell ref="AS39:AS53"/>
    <mergeCell ref="AT39:AT53"/>
    <mergeCell ref="J39:J44"/>
    <mergeCell ref="K39:K44"/>
    <mergeCell ref="T39:T53"/>
    <mergeCell ref="AK39:AK53"/>
    <mergeCell ref="AM39:AM53"/>
    <mergeCell ref="AN39:AN53"/>
    <mergeCell ref="J50:J53"/>
    <mergeCell ref="K50:K53"/>
    <mergeCell ref="D39:D53"/>
    <mergeCell ref="E39:E53"/>
    <mergeCell ref="F39:F44"/>
    <mergeCell ref="G39:G44"/>
    <mergeCell ref="H39:H44"/>
    <mergeCell ref="I39:I44"/>
    <mergeCell ref="H50:H53"/>
    <mergeCell ref="I50:I53"/>
    <mergeCell ref="BG39:BG53"/>
    <mergeCell ref="BH39:BH53"/>
    <mergeCell ref="BI39:BI53"/>
    <mergeCell ref="BJ39:BJ53"/>
    <mergeCell ref="BK39:BK53"/>
    <mergeCell ref="BL39:BL53"/>
    <mergeCell ref="BA39:BA53"/>
    <mergeCell ref="BB39:BB53"/>
    <mergeCell ref="BC39:BC53"/>
    <mergeCell ref="BD39:BD53"/>
    <mergeCell ref="BE39:BE53"/>
    <mergeCell ref="BF39:BF53"/>
    <mergeCell ref="AU39:AU53"/>
    <mergeCell ref="AV39:AV53"/>
    <mergeCell ref="AW39:AW53"/>
    <mergeCell ref="AX39:AX53"/>
    <mergeCell ref="AY39:AY53"/>
    <mergeCell ref="AZ39:AZ53"/>
    <mergeCell ref="D54:D62"/>
    <mergeCell ref="E54:E62"/>
    <mergeCell ref="F54:F56"/>
    <mergeCell ref="G54:G58"/>
    <mergeCell ref="H54:H58"/>
    <mergeCell ref="I54:I58"/>
    <mergeCell ref="F61:F62"/>
    <mergeCell ref="G61:G62"/>
    <mergeCell ref="H61:H62"/>
    <mergeCell ref="I61:I62"/>
    <mergeCell ref="BY39:BY53"/>
    <mergeCell ref="BZ39:BZ53"/>
    <mergeCell ref="CA39:CA53"/>
    <mergeCell ref="F46:F53"/>
    <mergeCell ref="G46:G49"/>
    <mergeCell ref="H46:H49"/>
    <mergeCell ref="I46:I49"/>
    <mergeCell ref="J46:J49"/>
    <mergeCell ref="K46:K49"/>
    <mergeCell ref="G50:G53"/>
    <mergeCell ref="BS39:BS53"/>
    <mergeCell ref="BT39:BT53"/>
    <mergeCell ref="BU39:BU53"/>
    <mergeCell ref="BV39:BV53"/>
    <mergeCell ref="BW39:BW53"/>
    <mergeCell ref="BX39:BX53"/>
    <mergeCell ref="BM39:BM53"/>
    <mergeCell ref="BN39:BN53"/>
    <mergeCell ref="BO39:BO53"/>
    <mergeCell ref="BP39:BP53"/>
    <mergeCell ref="BQ39:BQ53"/>
    <mergeCell ref="BR39:BR53"/>
    <mergeCell ref="BE54:BE62"/>
    <mergeCell ref="BF54:BF62"/>
    <mergeCell ref="AU54:AU62"/>
    <mergeCell ref="AV54:AV62"/>
    <mergeCell ref="AW54:AW62"/>
    <mergeCell ref="AX54:AX62"/>
    <mergeCell ref="AY54:AY62"/>
    <mergeCell ref="AZ54:AZ62"/>
    <mergeCell ref="AO54:AO62"/>
    <mergeCell ref="AP54:AP62"/>
    <mergeCell ref="AQ54:AQ62"/>
    <mergeCell ref="AR54:AR62"/>
    <mergeCell ref="AS54:AS62"/>
    <mergeCell ref="AT54:AT62"/>
    <mergeCell ref="J54:J58"/>
    <mergeCell ref="K54:K58"/>
    <mergeCell ref="T54:T62"/>
    <mergeCell ref="AK54:AK62"/>
    <mergeCell ref="AM54:AM62"/>
    <mergeCell ref="AN54:AN62"/>
    <mergeCell ref="O59:O60"/>
    <mergeCell ref="J61:J62"/>
    <mergeCell ref="K61:K62"/>
    <mergeCell ref="BY54:BY62"/>
    <mergeCell ref="BZ54:BZ62"/>
    <mergeCell ref="CA54:CA62"/>
    <mergeCell ref="F57:F58"/>
    <mergeCell ref="F59:F60"/>
    <mergeCell ref="G59:G60"/>
    <mergeCell ref="H59:H60"/>
    <mergeCell ref="I59:I60"/>
    <mergeCell ref="J59:J60"/>
    <mergeCell ref="K59:K60"/>
    <mergeCell ref="BS54:BS62"/>
    <mergeCell ref="BT54:BT62"/>
    <mergeCell ref="BU54:BU62"/>
    <mergeCell ref="BV54:BV62"/>
    <mergeCell ref="BW54:BW62"/>
    <mergeCell ref="BX54:BX62"/>
    <mergeCell ref="BM54:BM62"/>
    <mergeCell ref="BN54:BN62"/>
    <mergeCell ref="BO54:BO62"/>
    <mergeCell ref="BP54:BP62"/>
    <mergeCell ref="BQ54:BQ62"/>
    <mergeCell ref="BR54:BR62"/>
    <mergeCell ref="BG54:BG62"/>
    <mergeCell ref="BH54:BH62"/>
    <mergeCell ref="BI54:BI62"/>
    <mergeCell ref="BJ54:BJ62"/>
    <mergeCell ref="BK54:BK62"/>
    <mergeCell ref="BL54:BL62"/>
    <mergeCell ref="BA54:BA62"/>
    <mergeCell ref="BB54:BB62"/>
    <mergeCell ref="BC54:BC62"/>
    <mergeCell ref="BD54:BD62"/>
    <mergeCell ref="AM63:AM97"/>
    <mergeCell ref="AN63:AN97"/>
    <mergeCell ref="J73:J74"/>
    <mergeCell ref="K73:K74"/>
    <mergeCell ref="T80:T86"/>
    <mergeCell ref="T88:T90"/>
    <mergeCell ref="D63:D97"/>
    <mergeCell ref="E63:E97"/>
    <mergeCell ref="F63:F66"/>
    <mergeCell ref="G63:G72"/>
    <mergeCell ref="H63:H72"/>
    <mergeCell ref="I63:I72"/>
    <mergeCell ref="H73:H74"/>
    <mergeCell ref="I73:I74"/>
    <mergeCell ref="G75:G78"/>
    <mergeCell ref="H75:H78"/>
    <mergeCell ref="F83:F97"/>
    <mergeCell ref="G83:G97"/>
    <mergeCell ref="H83:H97"/>
    <mergeCell ref="I83:I97"/>
    <mergeCell ref="J83:J97"/>
    <mergeCell ref="K83:K97"/>
    <mergeCell ref="I75:I78"/>
    <mergeCell ref="J75:J78"/>
    <mergeCell ref="K75:K78"/>
    <mergeCell ref="F76:F77"/>
    <mergeCell ref="F79:F82"/>
    <mergeCell ref="G79:G82"/>
    <mergeCell ref="H79:H82"/>
    <mergeCell ref="I79:I82"/>
    <mergeCell ref="BZ63:BZ97"/>
    <mergeCell ref="CA63:CA97"/>
    <mergeCell ref="T65:T66"/>
    <mergeCell ref="F67:F69"/>
    <mergeCell ref="T67:T68"/>
    <mergeCell ref="T69:T70"/>
    <mergeCell ref="F70:F72"/>
    <mergeCell ref="T72:T78"/>
    <mergeCell ref="G73:G74"/>
    <mergeCell ref="BS63:BS97"/>
    <mergeCell ref="BT63:BT97"/>
    <mergeCell ref="BU63:BU97"/>
    <mergeCell ref="BV63:BV97"/>
    <mergeCell ref="BW63:BW97"/>
    <mergeCell ref="BX63:BX97"/>
    <mergeCell ref="BM63:BM97"/>
    <mergeCell ref="BN63:BN97"/>
    <mergeCell ref="BO63:BO97"/>
    <mergeCell ref="BP63:BP97"/>
    <mergeCell ref="BQ63:BQ97"/>
    <mergeCell ref="BR63:BR97"/>
    <mergeCell ref="BG63:BG97"/>
    <mergeCell ref="BH63:BH97"/>
    <mergeCell ref="BI63:BI97"/>
    <mergeCell ref="BJ63:BJ97"/>
    <mergeCell ref="BK63:BK97"/>
    <mergeCell ref="BL63:BL97"/>
    <mergeCell ref="BA63:BA97"/>
    <mergeCell ref="BB63:BB97"/>
    <mergeCell ref="BC63:BC97"/>
    <mergeCell ref="BD63:BD97"/>
    <mergeCell ref="BE63:BE97"/>
    <mergeCell ref="AO98:AO100"/>
    <mergeCell ref="AP98:AP100"/>
    <mergeCell ref="AQ98:AQ100"/>
    <mergeCell ref="AR98:AR100"/>
    <mergeCell ref="AS98:AS100"/>
    <mergeCell ref="AT98:AT100"/>
    <mergeCell ref="D98:D100"/>
    <mergeCell ref="E98:E100"/>
    <mergeCell ref="T98:T100"/>
    <mergeCell ref="AK98:AK100"/>
    <mergeCell ref="AM98:AM100"/>
    <mergeCell ref="AN98:AN100"/>
    <mergeCell ref="J79:J82"/>
    <mergeCell ref="K79:K82"/>
    <mergeCell ref="BY63:BY97"/>
    <mergeCell ref="BF63:BF97"/>
    <mergeCell ref="AU63:AU97"/>
    <mergeCell ref="AV63:AV97"/>
    <mergeCell ref="AW63:AW97"/>
    <mergeCell ref="AX63:AX97"/>
    <mergeCell ref="AY63:AY97"/>
    <mergeCell ref="AZ63:AZ97"/>
    <mergeCell ref="AO63:AO97"/>
    <mergeCell ref="AP63:AP97"/>
    <mergeCell ref="AQ63:AQ97"/>
    <mergeCell ref="AR63:AR97"/>
    <mergeCell ref="AS63:AS97"/>
    <mergeCell ref="AT63:AT97"/>
    <mergeCell ref="J63:J72"/>
    <mergeCell ref="K63:K72"/>
    <mergeCell ref="T63:T64"/>
    <mergeCell ref="AK63:AK97"/>
    <mergeCell ref="BZ98:BZ100"/>
    <mergeCell ref="CA98:CA100"/>
    <mergeCell ref="B101:B134"/>
    <mergeCell ref="C101:C134"/>
    <mergeCell ref="D101:D117"/>
    <mergeCell ref="E101:E117"/>
    <mergeCell ref="F101:F112"/>
    <mergeCell ref="T101:T116"/>
    <mergeCell ref="AK101:AK117"/>
    <mergeCell ref="BS98:BS100"/>
    <mergeCell ref="BT98:BT100"/>
    <mergeCell ref="BU98:BU100"/>
    <mergeCell ref="BV98:BV100"/>
    <mergeCell ref="BW98:BW100"/>
    <mergeCell ref="BX98:BX100"/>
    <mergeCell ref="BM98:BM100"/>
    <mergeCell ref="BN98:BN100"/>
    <mergeCell ref="BO98:BO100"/>
    <mergeCell ref="BP98:BP100"/>
    <mergeCell ref="BQ98:BQ100"/>
    <mergeCell ref="BR98:BR100"/>
    <mergeCell ref="BG98:BG100"/>
    <mergeCell ref="BH98:BH100"/>
    <mergeCell ref="BI98:BI100"/>
    <mergeCell ref="BJ98:BJ100"/>
    <mergeCell ref="BK98:BK100"/>
    <mergeCell ref="BL98:BL100"/>
    <mergeCell ref="BA98:BA100"/>
    <mergeCell ref="BB98:BB100"/>
    <mergeCell ref="BC98:BC100"/>
    <mergeCell ref="BD98:BD100"/>
    <mergeCell ref="BE98:BE100"/>
    <mergeCell ref="BG101:BG117"/>
    <mergeCell ref="BH101:BH117"/>
    <mergeCell ref="BI101:BI117"/>
    <mergeCell ref="BJ101:BJ117"/>
    <mergeCell ref="AY101:AY117"/>
    <mergeCell ref="AZ101:AZ117"/>
    <mergeCell ref="BA101:BA117"/>
    <mergeCell ref="BB101:BB117"/>
    <mergeCell ref="BC101:BC117"/>
    <mergeCell ref="BD101:BD117"/>
    <mergeCell ref="AS101:AS117"/>
    <mergeCell ref="AT101:AT117"/>
    <mergeCell ref="AU101:AU117"/>
    <mergeCell ref="AV101:AV117"/>
    <mergeCell ref="AW101:AW117"/>
    <mergeCell ref="AX101:AX117"/>
    <mergeCell ref="BY98:BY100"/>
    <mergeCell ref="BF98:BF100"/>
    <mergeCell ref="AU98:AU100"/>
    <mergeCell ref="AV98:AV100"/>
    <mergeCell ref="AW98:AW100"/>
    <mergeCell ref="AX98:AX100"/>
    <mergeCell ref="AY98:AY100"/>
    <mergeCell ref="AZ98:AZ100"/>
    <mergeCell ref="H106:H111"/>
    <mergeCell ref="I106:I111"/>
    <mergeCell ref="J106:J111"/>
    <mergeCell ref="K106:K111"/>
    <mergeCell ref="F113:F117"/>
    <mergeCell ref="G113:G117"/>
    <mergeCell ref="H113:H117"/>
    <mergeCell ref="I113:I117"/>
    <mergeCell ref="J113:J117"/>
    <mergeCell ref="BW101:BW117"/>
    <mergeCell ref="BX101:BX117"/>
    <mergeCell ref="BY101:BY117"/>
    <mergeCell ref="BZ101:BZ117"/>
    <mergeCell ref="CA101:CA117"/>
    <mergeCell ref="G104:G105"/>
    <mergeCell ref="H104:H105"/>
    <mergeCell ref="I104:I105"/>
    <mergeCell ref="J104:J105"/>
    <mergeCell ref="K104:K105"/>
    <mergeCell ref="BQ101:BQ117"/>
    <mergeCell ref="BR101:BR117"/>
    <mergeCell ref="BS101:BS117"/>
    <mergeCell ref="BT101:BT117"/>
    <mergeCell ref="BU101:BU117"/>
    <mergeCell ref="BV101:BV117"/>
    <mergeCell ref="BK101:BK117"/>
    <mergeCell ref="BL101:BL117"/>
    <mergeCell ref="BM101:BM117"/>
    <mergeCell ref="BN101:BN117"/>
    <mergeCell ref="BO101:BO117"/>
    <mergeCell ref="BP101:BP117"/>
    <mergeCell ref="BF101:BF117"/>
    <mergeCell ref="BD118:BD128"/>
    <mergeCell ref="BE118:BE128"/>
    <mergeCell ref="AT118:AT128"/>
    <mergeCell ref="AU118:AU128"/>
    <mergeCell ref="AV118:AV128"/>
    <mergeCell ref="AW118:AW128"/>
    <mergeCell ref="AX118:AX128"/>
    <mergeCell ref="AY118:AY128"/>
    <mergeCell ref="AN118:AN128"/>
    <mergeCell ref="AO118:AO128"/>
    <mergeCell ref="AP118:AP128"/>
    <mergeCell ref="AQ118:AQ128"/>
    <mergeCell ref="AR118:AR128"/>
    <mergeCell ref="AS118:AS128"/>
    <mergeCell ref="K113:K117"/>
    <mergeCell ref="D118:D128"/>
    <mergeCell ref="E118:E128"/>
    <mergeCell ref="F118:F128"/>
    <mergeCell ref="AK118:AK128"/>
    <mergeCell ref="AM118:AM128"/>
    <mergeCell ref="G123:G128"/>
    <mergeCell ref="H123:H128"/>
    <mergeCell ref="I123:I128"/>
    <mergeCell ref="J123:J128"/>
    <mergeCell ref="BE101:BE117"/>
    <mergeCell ref="AM101:AM117"/>
    <mergeCell ref="AN101:AN117"/>
    <mergeCell ref="AO101:AO117"/>
    <mergeCell ref="AP101:AP117"/>
    <mergeCell ref="AQ101:AQ117"/>
    <mergeCell ref="AR101:AR117"/>
    <mergeCell ref="G106:G111"/>
    <mergeCell ref="BX118:BX128"/>
    <mergeCell ref="BY118:BY128"/>
    <mergeCell ref="BZ118:BZ128"/>
    <mergeCell ref="CA118:CA128"/>
    <mergeCell ref="G119:G122"/>
    <mergeCell ref="H119:H122"/>
    <mergeCell ref="I119:I122"/>
    <mergeCell ref="J119:J122"/>
    <mergeCell ref="K119:K122"/>
    <mergeCell ref="T119:T128"/>
    <mergeCell ref="BR118:BR128"/>
    <mergeCell ref="BS118:BS128"/>
    <mergeCell ref="BT118:BT128"/>
    <mergeCell ref="BU118:BU128"/>
    <mergeCell ref="BV118:BV128"/>
    <mergeCell ref="BW118:BW128"/>
    <mergeCell ref="BL118:BL128"/>
    <mergeCell ref="BM118:BM128"/>
    <mergeCell ref="BN118:BN128"/>
    <mergeCell ref="BO118:BO128"/>
    <mergeCell ref="BP118:BP128"/>
    <mergeCell ref="BQ118:BQ128"/>
    <mergeCell ref="BF118:BF128"/>
    <mergeCell ref="BG118:BG128"/>
    <mergeCell ref="BH118:BH128"/>
    <mergeCell ref="BI118:BI128"/>
    <mergeCell ref="BJ118:BJ128"/>
    <mergeCell ref="BK118:BK128"/>
    <mergeCell ref="AZ118:AZ128"/>
    <mergeCell ref="BA118:BA128"/>
    <mergeCell ref="BB118:BB128"/>
    <mergeCell ref="BC118:BC128"/>
    <mergeCell ref="AQ129:AQ134"/>
    <mergeCell ref="AR129:AR134"/>
    <mergeCell ref="AS129:AS134"/>
    <mergeCell ref="AT129:AT134"/>
    <mergeCell ref="AU129:AU134"/>
    <mergeCell ref="AV129:AV134"/>
    <mergeCell ref="T129:T134"/>
    <mergeCell ref="AK129:AK134"/>
    <mergeCell ref="AM129:AM134"/>
    <mergeCell ref="AN129:AN134"/>
    <mergeCell ref="AO129:AO134"/>
    <mergeCell ref="AP129:AP134"/>
    <mergeCell ref="K123:K128"/>
    <mergeCell ref="D129:D134"/>
    <mergeCell ref="E129:E134"/>
    <mergeCell ref="F129:F134"/>
    <mergeCell ref="G129:G134"/>
    <mergeCell ref="H129:H134"/>
    <mergeCell ref="I129:I134"/>
    <mergeCell ref="J129:J134"/>
    <mergeCell ref="K129:K134"/>
    <mergeCell ref="BS129:BS134"/>
    <mergeCell ref="BT129:BT134"/>
    <mergeCell ref="BI129:BI134"/>
    <mergeCell ref="BJ129:BJ134"/>
    <mergeCell ref="BK129:BK134"/>
    <mergeCell ref="BL129:BL134"/>
    <mergeCell ref="BM129:BM134"/>
    <mergeCell ref="BN129:BN134"/>
    <mergeCell ref="BC129:BC134"/>
    <mergeCell ref="BD129:BD134"/>
    <mergeCell ref="BE129:BE134"/>
    <mergeCell ref="BF129:BF134"/>
    <mergeCell ref="BG129:BG134"/>
    <mergeCell ref="BH129:BH134"/>
    <mergeCell ref="AW129:AW134"/>
    <mergeCell ref="AX129:AX134"/>
    <mergeCell ref="AY129:AY134"/>
    <mergeCell ref="AZ129:AZ134"/>
    <mergeCell ref="BA129:BA134"/>
    <mergeCell ref="BB129:BB134"/>
    <mergeCell ref="AP135:AP159"/>
    <mergeCell ref="AQ135:AQ159"/>
    <mergeCell ref="AR135:AR159"/>
    <mergeCell ref="AS135:AS159"/>
    <mergeCell ref="AT135:AT159"/>
    <mergeCell ref="AU135:AU159"/>
    <mergeCell ref="K135:K143"/>
    <mergeCell ref="T135:T159"/>
    <mergeCell ref="AK135:AK159"/>
    <mergeCell ref="AM135:AM159"/>
    <mergeCell ref="AN135:AN159"/>
    <mergeCell ref="AO135:AO159"/>
    <mergeCell ref="CA129:CA134"/>
    <mergeCell ref="B135:B167"/>
    <mergeCell ref="C135:C167"/>
    <mergeCell ref="D135:D159"/>
    <mergeCell ref="E135:E159"/>
    <mergeCell ref="F135:F159"/>
    <mergeCell ref="G135:G143"/>
    <mergeCell ref="H135:H143"/>
    <mergeCell ref="I135:I143"/>
    <mergeCell ref="J135:J143"/>
    <mergeCell ref="BU129:BU134"/>
    <mergeCell ref="BV129:BV134"/>
    <mergeCell ref="BW129:BW134"/>
    <mergeCell ref="BX129:BX134"/>
    <mergeCell ref="BY129:BY134"/>
    <mergeCell ref="BZ129:BZ134"/>
    <mergeCell ref="BO129:BO134"/>
    <mergeCell ref="BP129:BP134"/>
    <mergeCell ref="BQ129:BQ134"/>
    <mergeCell ref="BR129:BR134"/>
    <mergeCell ref="BH135:BH159"/>
    <mergeCell ref="BI135:BI159"/>
    <mergeCell ref="BJ135:BJ159"/>
    <mergeCell ref="BK135:BK159"/>
    <mergeCell ref="BL135:BL159"/>
    <mergeCell ref="BM135:BM159"/>
    <mergeCell ref="BB135:BB159"/>
    <mergeCell ref="BC135:BC159"/>
    <mergeCell ref="BD135:BD159"/>
    <mergeCell ref="BE135:BE159"/>
    <mergeCell ref="BF135:BF159"/>
    <mergeCell ref="BG135:BG159"/>
    <mergeCell ref="AV135:AV159"/>
    <mergeCell ref="AW135:AW159"/>
    <mergeCell ref="AX135:AX159"/>
    <mergeCell ref="AY135:AY159"/>
    <mergeCell ref="AZ135:AZ159"/>
    <mergeCell ref="BA135:BA159"/>
    <mergeCell ref="J155:J159"/>
    <mergeCell ref="K155:K159"/>
    <mergeCell ref="D160:D167"/>
    <mergeCell ref="E160:E167"/>
    <mergeCell ref="F160:F163"/>
    <mergeCell ref="G160:G167"/>
    <mergeCell ref="H160:H167"/>
    <mergeCell ref="I160:I167"/>
    <mergeCell ref="J160:J167"/>
    <mergeCell ref="K160:K167"/>
    <mergeCell ref="BZ135:BZ159"/>
    <mergeCell ref="CA135:CA159"/>
    <mergeCell ref="G144:G154"/>
    <mergeCell ref="H144:H154"/>
    <mergeCell ref="I144:I154"/>
    <mergeCell ref="J144:J154"/>
    <mergeCell ref="K144:K154"/>
    <mergeCell ref="G155:G159"/>
    <mergeCell ref="H155:H159"/>
    <mergeCell ref="I155:I159"/>
    <mergeCell ref="BT135:BT159"/>
    <mergeCell ref="BU135:BU159"/>
    <mergeCell ref="BV135:BV159"/>
    <mergeCell ref="BW135:BW159"/>
    <mergeCell ref="BX135:BX159"/>
    <mergeCell ref="BY135:BY159"/>
    <mergeCell ref="BN135:BN159"/>
    <mergeCell ref="BO135:BO159"/>
    <mergeCell ref="BP135:BP159"/>
    <mergeCell ref="BQ135:BQ159"/>
    <mergeCell ref="BR135:BR159"/>
    <mergeCell ref="BS135:BS159"/>
    <mergeCell ref="BG160:BG167"/>
    <mergeCell ref="BH160:BH167"/>
    <mergeCell ref="AW160:AW167"/>
    <mergeCell ref="AX160:AX167"/>
    <mergeCell ref="AY160:AY167"/>
    <mergeCell ref="AZ160:AZ167"/>
    <mergeCell ref="BA160:BA167"/>
    <mergeCell ref="BB160:BB167"/>
    <mergeCell ref="AQ160:AQ167"/>
    <mergeCell ref="AR160:AR167"/>
    <mergeCell ref="AS160:AS167"/>
    <mergeCell ref="AT160:AT167"/>
    <mergeCell ref="AU160:AU167"/>
    <mergeCell ref="AV160:AV167"/>
    <mergeCell ref="T160:T167"/>
    <mergeCell ref="AK160:AK167"/>
    <mergeCell ref="AM160:AM167"/>
    <mergeCell ref="AN160:AN167"/>
    <mergeCell ref="AO160:AO167"/>
    <mergeCell ref="AP160:AP167"/>
    <mergeCell ref="CA160:CA167"/>
    <mergeCell ref="F164:F166"/>
    <mergeCell ref="B168:B203"/>
    <mergeCell ref="C168:C203"/>
    <mergeCell ref="D168:D177"/>
    <mergeCell ref="E168:E177"/>
    <mergeCell ref="F168:F174"/>
    <mergeCell ref="G168:G169"/>
    <mergeCell ref="H168:H169"/>
    <mergeCell ref="I168:I169"/>
    <mergeCell ref="BU160:BU167"/>
    <mergeCell ref="BV160:BV167"/>
    <mergeCell ref="BW160:BW167"/>
    <mergeCell ref="BX160:BX167"/>
    <mergeCell ref="BY160:BY167"/>
    <mergeCell ref="BZ160:BZ167"/>
    <mergeCell ref="BO160:BO167"/>
    <mergeCell ref="BP160:BP167"/>
    <mergeCell ref="BQ160:BQ167"/>
    <mergeCell ref="BR160:BR167"/>
    <mergeCell ref="BS160:BS167"/>
    <mergeCell ref="BT160:BT167"/>
    <mergeCell ref="BI160:BI167"/>
    <mergeCell ref="BJ160:BJ167"/>
    <mergeCell ref="BK160:BK167"/>
    <mergeCell ref="BL160:BL167"/>
    <mergeCell ref="BM160:BM167"/>
    <mergeCell ref="BN160:BN167"/>
    <mergeCell ref="BC160:BC167"/>
    <mergeCell ref="BD160:BD167"/>
    <mergeCell ref="BE160:BE167"/>
    <mergeCell ref="BF160:BF167"/>
    <mergeCell ref="AU168:AU177"/>
    <mergeCell ref="AV168:AV177"/>
    <mergeCell ref="AW168:AW177"/>
    <mergeCell ref="AX168:AX177"/>
    <mergeCell ref="AY168:AY177"/>
    <mergeCell ref="AZ168:AZ177"/>
    <mergeCell ref="AO168:AO177"/>
    <mergeCell ref="AP168:AP177"/>
    <mergeCell ref="AQ168:AQ177"/>
    <mergeCell ref="AR168:AR177"/>
    <mergeCell ref="AS168:AS177"/>
    <mergeCell ref="AT168:AT177"/>
    <mergeCell ref="J168:J169"/>
    <mergeCell ref="K168:K169"/>
    <mergeCell ref="T168:T177"/>
    <mergeCell ref="AK168:AK177"/>
    <mergeCell ref="AM168:AM177"/>
    <mergeCell ref="AN168:AN177"/>
    <mergeCell ref="BY168:BY177"/>
    <mergeCell ref="BZ168:BZ177"/>
    <mergeCell ref="CA168:CA177"/>
    <mergeCell ref="G170:G174"/>
    <mergeCell ref="H170:H174"/>
    <mergeCell ref="I170:I174"/>
    <mergeCell ref="J170:J174"/>
    <mergeCell ref="K170:K174"/>
    <mergeCell ref="BS168:BS177"/>
    <mergeCell ref="BT168:BT177"/>
    <mergeCell ref="BU168:BU177"/>
    <mergeCell ref="BV168:BV177"/>
    <mergeCell ref="BW168:BW177"/>
    <mergeCell ref="BX168:BX177"/>
    <mergeCell ref="BM168:BM177"/>
    <mergeCell ref="BN168:BN177"/>
    <mergeCell ref="BO168:BO177"/>
    <mergeCell ref="BP168:BP177"/>
    <mergeCell ref="BQ168:BQ177"/>
    <mergeCell ref="BR168:BR177"/>
    <mergeCell ref="BG168:BG177"/>
    <mergeCell ref="BH168:BH177"/>
    <mergeCell ref="BI168:BI177"/>
    <mergeCell ref="BJ168:BJ177"/>
    <mergeCell ref="BK168:BK177"/>
    <mergeCell ref="BL168:BL177"/>
    <mergeCell ref="BA168:BA177"/>
    <mergeCell ref="BB168:BB177"/>
    <mergeCell ref="BC168:BC177"/>
    <mergeCell ref="BD168:BD177"/>
    <mergeCell ref="BE168:BE177"/>
    <mergeCell ref="BF168:BF177"/>
    <mergeCell ref="J178:J179"/>
    <mergeCell ref="K178:K179"/>
    <mergeCell ref="T178:T186"/>
    <mergeCell ref="AK178:AK186"/>
    <mergeCell ref="AM178:AM186"/>
    <mergeCell ref="AN178:AN186"/>
    <mergeCell ref="D178:D186"/>
    <mergeCell ref="E178:E186"/>
    <mergeCell ref="F178:F182"/>
    <mergeCell ref="G178:G179"/>
    <mergeCell ref="H178:H179"/>
    <mergeCell ref="I178:I179"/>
    <mergeCell ref="F176:F177"/>
    <mergeCell ref="G176:G177"/>
    <mergeCell ref="H176:H177"/>
    <mergeCell ref="I176:I177"/>
    <mergeCell ref="J176:J177"/>
    <mergeCell ref="K176:K177"/>
    <mergeCell ref="BL178:BL186"/>
    <mergeCell ref="BA178:BA186"/>
    <mergeCell ref="BB178:BB186"/>
    <mergeCell ref="BC178:BC186"/>
    <mergeCell ref="BD178:BD186"/>
    <mergeCell ref="BE178:BE186"/>
    <mergeCell ref="BF178:BF186"/>
    <mergeCell ref="AU178:AU186"/>
    <mergeCell ref="AV178:AV186"/>
    <mergeCell ref="AW178:AW186"/>
    <mergeCell ref="AX178:AX186"/>
    <mergeCell ref="AY178:AY186"/>
    <mergeCell ref="AZ178:AZ186"/>
    <mergeCell ref="AO178:AO186"/>
    <mergeCell ref="AP178:AP186"/>
    <mergeCell ref="AQ178:AQ186"/>
    <mergeCell ref="AR178:AR186"/>
    <mergeCell ref="AS178:AS186"/>
    <mergeCell ref="AT178:AT186"/>
    <mergeCell ref="D187:D195"/>
    <mergeCell ref="E187:E195"/>
    <mergeCell ref="G187:G195"/>
    <mergeCell ref="H187:H195"/>
    <mergeCell ref="I187:I195"/>
    <mergeCell ref="J187:J195"/>
    <mergeCell ref="BY178:BY186"/>
    <mergeCell ref="BZ178:BZ186"/>
    <mergeCell ref="CA178:CA186"/>
    <mergeCell ref="F183:F186"/>
    <mergeCell ref="G183:G184"/>
    <mergeCell ref="H183:H184"/>
    <mergeCell ref="I183:I184"/>
    <mergeCell ref="J183:J184"/>
    <mergeCell ref="K183:K184"/>
    <mergeCell ref="BS178:BS186"/>
    <mergeCell ref="BT178:BT186"/>
    <mergeCell ref="BU178:BU186"/>
    <mergeCell ref="BV178:BV186"/>
    <mergeCell ref="BW178:BW186"/>
    <mergeCell ref="BX178:BX186"/>
    <mergeCell ref="BM178:BM186"/>
    <mergeCell ref="BN178:BN186"/>
    <mergeCell ref="BO178:BO186"/>
    <mergeCell ref="BP178:BP186"/>
    <mergeCell ref="BQ178:BQ186"/>
    <mergeCell ref="BR178:BR186"/>
    <mergeCell ref="BG178:BG186"/>
    <mergeCell ref="BH178:BH186"/>
    <mergeCell ref="BI178:BI186"/>
    <mergeCell ref="BJ178:BJ186"/>
    <mergeCell ref="BK178:BK186"/>
    <mergeCell ref="BF187:BF195"/>
    <mergeCell ref="BG187:BG195"/>
    <mergeCell ref="AV187:AV195"/>
    <mergeCell ref="AW187:AW195"/>
    <mergeCell ref="AX187:AX195"/>
    <mergeCell ref="AY187:AY195"/>
    <mergeCell ref="AZ187:AZ195"/>
    <mergeCell ref="BA187:BA195"/>
    <mergeCell ref="AP187:AP195"/>
    <mergeCell ref="AQ187:AQ195"/>
    <mergeCell ref="AR187:AR195"/>
    <mergeCell ref="AS187:AS195"/>
    <mergeCell ref="AT187:AT195"/>
    <mergeCell ref="AU187:AU195"/>
    <mergeCell ref="K187:K195"/>
    <mergeCell ref="T187:T195"/>
    <mergeCell ref="AK187:AK195"/>
    <mergeCell ref="AM187:AM195"/>
    <mergeCell ref="AN187:AN195"/>
    <mergeCell ref="AO187:AO195"/>
    <mergeCell ref="BZ187:BZ195"/>
    <mergeCell ref="CA187:CA195"/>
    <mergeCell ref="F188:F189"/>
    <mergeCell ref="F191:F194"/>
    <mergeCell ref="D196:D203"/>
    <mergeCell ref="E196:E203"/>
    <mergeCell ref="F196:F198"/>
    <mergeCell ref="G196:G198"/>
    <mergeCell ref="H196:H198"/>
    <mergeCell ref="I196:I198"/>
    <mergeCell ref="BT187:BT195"/>
    <mergeCell ref="BU187:BU195"/>
    <mergeCell ref="BV187:BV195"/>
    <mergeCell ref="BW187:BW195"/>
    <mergeCell ref="BX187:BX195"/>
    <mergeCell ref="BY187:BY195"/>
    <mergeCell ref="BN187:BN195"/>
    <mergeCell ref="BO187:BO195"/>
    <mergeCell ref="BP187:BP195"/>
    <mergeCell ref="BQ187:BQ195"/>
    <mergeCell ref="BR187:BR195"/>
    <mergeCell ref="BS187:BS195"/>
    <mergeCell ref="BH187:BH195"/>
    <mergeCell ref="BI187:BI195"/>
    <mergeCell ref="BJ187:BJ195"/>
    <mergeCell ref="BK187:BK195"/>
    <mergeCell ref="BL187:BL195"/>
    <mergeCell ref="BM187:BM195"/>
    <mergeCell ref="BB187:BB195"/>
    <mergeCell ref="BC187:BC195"/>
    <mergeCell ref="BD187:BD195"/>
    <mergeCell ref="BE187:BE195"/>
    <mergeCell ref="BF196:BF203"/>
    <mergeCell ref="AU196:AU203"/>
    <mergeCell ref="AV196:AV203"/>
    <mergeCell ref="AW196:AW203"/>
    <mergeCell ref="AX196:AX203"/>
    <mergeCell ref="AY196:AY203"/>
    <mergeCell ref="AZ196:AZ203"/>
    <mergeCell ref="AO196:AO203"/>
    <mergeCell ref="AP196:AP203"/>
    <mergeCell ref="AQ196:AQ203"/>
    <mergeCell ref="AR196:AR203"/>
    <mergeCell ref="AS196:AS203"/>
    <mergeCell ref="AT196:AT203"/>
    <mergeCell ref="J196:J198"/>
    <mergeCell ref="K196:K198"/>
    <mergeCell ref="T196:T203"/>
    <mergeCell ref="AK196:AK203"/>
    <mergeCell ref="AM196:AM203"/>
    <mergeCell ref="AN196:AN203"/>
    <mergeCell ref="BY196:BY203"/>
    <mergeCell ref="BZ196:BZ203"/>
    <mergeCell ref="CA196:CA203"/>
    <mergeCell ref="F199:F203"/>
    <mergeCell ref="G199:G203"/>
    <mergeCell ref="H199:H203"/>
    <mergeCell ref="I199:I203"/>
    <mergeCell ref="J199:J203"/>
    <mergeCell ref="K199:K203"/>
    <mergeCell ref="BS196:BS203"/>
    <mergeCell ref="BT196:BT203"/>
    <mergeCell ref="BU196:BU203"/>
    <mergeCell ref="BV196:BV203"/>
    <mergeCell ref="BW196:BW203"/>
    <mergeCell ref="BX196:BX203"/>
    <mergeCell ref="BM196:BM203"/>
    <mergeCell ref="BN196:BN203"/>
    <mergeCell ref="BO196:BO203"/>
    <mergeCell ref="BP196:BP203"/>
    <mergeCell ref="BQ196:BQ203"/>
    <mergeCell ref="BR196:BR203"/>
    <mergeCell ref="BG196:BG203"/>
    <mergeCell ref="BH196:BH203"/>
    <mergeCell ref="BI196:BI203"/>
    <mergeCell ref="BJ196:BJ203"/>
    <mergeCell ref="BK196:BK203"/>
    <mergeCell ref="BL196:BL203"/>
    <mergeCell ref="BA196:BA203"/>
    <mergeCell ref="BB196:BB203"/>
    <mergeCell ref="BC196:BC203"/>
    <mergeCell ref="BD196:BD203"/>
    <mergeCell ref="BE196:BE20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MUNICIPAL DE GAMA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CONSUELO GARZON BERMUDEZ</dc:creator>
  <cp:keywords/>
  <dc:description/>
  <cp:lastModifiedBy>Mayra Leguizamon</cp:lastModifiedBy>
  <dcterms:created xsi:type="dcterms:W3CDTF">2013-05-31T21:07:46Z</dcterms:created>
  <dcterms:modified xsi:type="dcterms:W3CDTF">2014-04-03T15:49:48Z</dcterms:modified>
  <cp:category/>
  <cp:version/>
  <cp:contentType/>
  <cp:contentStatus/>
</cp:coreProperties>
</file>