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1580" windowHeight="6510" activeTab="9"/>
  </bookViews>
  <sheets>
    <sheet name="NUTRICIÓN" sheetId="2" r:id="rId1"/>
    <sheet name="ENF. EMERGENTES" sheetId="5" r:id="rId2"/>
    <sheet name="SALUD ORAL" sheetId="4" r:id="rId3"/>
    <sheet name="SEXUAL" sheetId="8" r:id="rId4"/>
    <sheet name="SALUD VISUAL" sheetId="7" r:id="rId5"/>
    <sheet name="VIG. EPIDEMIOLÓGICA" sheetId="10" r:id="rId6"/>
    <sheet name="COSTO PST" sheetId="1" r:id="rId7"/>
    <sheet name="SALUD MENTAL" sheetId="11" r:id="rId8"/>
    <sheet name="VACUNACIÓN " sheetId="13" r:id="rId9"/>
    <sheet name="ESTILOS DE VIDA" sheetId="6" r:id="rId10"/>
  </sheets>
  <calcPr calcId="145621"/>
</workbook>
</file>

<file path=xl/calcChain.xml><?xml version="1.0" encoding="utf-8"?>
<calcChain xmlns="http://schemas.openxmlformats.org/spreadsheetml/2006/main">
  <c r="H30" i="13" l="1"/>
  <c r="H5" i="6"/>
  <c r="H27" i="11"/>
  <c r="G14" i="1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4" i="10"/>
  <c r="H35" i="10"/>
  <c r="H36" i="10"/>
  <c r="H7" i="7"/>
  <c r="H8" i="7"/>
  <c r="H9" i="7"/>
  <c r="H10" i="7"/>
  <c r="H11" i="7"/>
  <c r="H12" i="7"/>
  <c r="H14" i="7"/>
  <c r="H15" i="7"/>
  <c r="H16" i="7"/>
  <c r="H17" i="7"/>
  <c r="H18" i="7"/>
  <c r="H19" i="7"/>
  <c r="H21" i="7"/>
  <c r="H22" i="7"/>
  <c r="H28" i="7"/>
  <c r="H29" i="7"/>
  <c r="H30" i="7"/>
  <c r="H31" i="7"/>
  <c r="H32" i="7"/>
  <c r="H33" i="7"/>
  <c r="H34" i="7"/>
  <c r="H36" i="7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6" i="11"/>
  <c r="G8" i="2"/>
  <c r="G10" i="2"/>
  <c r="G11" i="2"/>
  <c r="G12" i="2"/>
  <c r="G13" i="2"/>
  <c r="G14" i="2"/>
  <c r="G15" i="2"/>
  <c r="G16" i="2"/>
  <c r="G17" i="2"/>
  <c r="G19" i="2"/>
  <c r="G23" i="2"/>
  <c r="G24" i="2"/>
  <c r="G25" i="2"/>
  <c r="G26" i="2"/>
  <c r="G27" i="2"/>
  <c r="G28" i="2"/>
  <c r="G29" i="2"/>
  <c r="G7" i="4"/>
  <c r="G11" i="4"/>
  <c r="G12" i="4"/>
  <c r="G13" i="4"/>
  <c r="G14" i="4"/>
  <c r="G15" i="4"/>
  <c r="G16" i="4"/>
  <c r="G17" i="4"/>
  <c r="G19" i="4"/>
  <c r="G21" i="4"/>
  <c r="G22" i="4"/>
  <c r="G23" i="4"/>
  <c r="G24" i="4"/>
  <c r="G25" i="4"/>
  <c r="G27" i="4"/>
  <c r="G28" i="4"/>
  <c r="G29" i="4"/>
  <c r="G6" i="5"/>
  <c r="G7" i="5"/>
  <c r="G10" i="5"/>
  <c r="G12" i="5"/>
  <c r="G17" i="5"/>
  <c r="G22" i="5"/>
  <c r="G7" i="8"/>
  <c r="G8" i="8"/>
  <c r="G9" i="8"/>
  <c r="G11" i="8"/>
  <c r="G14" i="8"/>
  <c r="G16" i="8"/>
  <c r="G17" i="8"/>
  <c r="G18" i="8"/>
  <c r="G19" i="8"/>
  <c r="G20" i="8"/>
  <c r="G21" i="8"/>
  <c r="G24" i="8"/>
  <c r="G25" i="8"/>
  <c r="G26" i="8"/>
  <c r="G27" i="8"/>
  <c r="G28" i="8"/>
  <c r="G29" i="8"/>
  <c r="G30" i="8"/>
  <c r="G33" i="8"/>
  <c r="H9" i="6"/>
  <c r="H6" i="6"/>
  <c r="H7" i="6"/>
  <c r="H8" i="6"/>
  <c r="H10" i="6"/>
  <c r="F11" i="6"/>
  <c r="J21" i="2"/>
  <c r="G7" i="2"/>
  <c r="H14" i="13"/>
  <c r="H6" i="13"/>
  <c r="H33" i="13" s="1"/>
  <c r="H10" i="13"/>
  <c r="H25" i="13"/>
  <c r="H7" i="13"/>
  <c r="H8" i="13"/>
  <c r="H9" i="13"/>
  <c r="H16" i="13"/>
  <c r="H18" i="13"/>
  <c r="H19" i="13"/>
  <c r="H23" i="13"/>
  <c r="H37" i="13"/>
  <c r="H38" i="13"/>
  <c r="H39" i="13"/>
  <c r="H40" i="13"/>
  <c r="H41" i="13"/>
  <c r="H42" i="13"/>
  <c r="H46" i="13"/>
  <c r="H47" i="13"/>
  <c r="H49" i="13" l="1"/>
  <c r="H24" i="7"/>
  <c r="H39" i="7" s="1"/>
  <c r="D10" i="1" s="1"/>
  <c r="H11" i="6"/>
  <c r="H29" i="11"/>
  <c r="H43" i="10"/>
  <c r="G41" i="8"/>
  <c r="D9" i="1" s="1"/>
  <c r="G31" i="4"/>
  <c r="G31" i="2"/>
  <c r="D6" i="1" s="1"/>
  <c r="G28" i="5"/>
  <c r="D7" i="1" s="1"/>
  <c r="H51" i="13" l="1"/>
  <c r="D12" i="1"/>
  <c r="D11" i="1"/>
  <c r="D8" i="1"/>
  <c r="D15" i="1" l="1"/>
</calcChain>
</file>

<file path=xl/sharedStrings.xml><?xml version="1.0" encoding="utf-8"?>
<sst xmlns="http://schemas.openxmlformats.org/spreadsheetml/2006/main" count="689" uniqueCount="485">
  <si>
    <t>Componente</t>
  </si>
  <si>
    <t>Costo</t>
  </si>
  <si>
    <t>Nutrición</t>
  </si>
  <si>
    <t>Enfermedades emergentes</t>
  </si>
  <si>
    <t xml:space="preserve">Salud oral </t>
  </si>
  <si>
    <t>Salud sexual</t>
  </si>
  <si>
    <t>Salud visual</t>
  </si>
  <si>
    <t>Vig. Epidemiológica</t>
  </si>
  <si>
    <t>Salud mental</t>
  </si>
  <si>
    <t>Vacunación</t>
  </si>
  <si>
    <t>Estilos de vida saludables</t>
  </si>
  <si>
    <t>TOTAL.....</t>
  </si>
  <si>
    <t>COMPONENTE</t>
  </si>
  <si>
    <t>POBLACION</t>
  </si>
  <si>
    <t>META</t>
  </si>
  <si>
    <t>ESTRATEGIA</t>
  </si>
  <si>
    <t>ACTIVIDADES</t>
  </si>
  <si>
    <t>FRECUENCIA</t>
  </si>
  <si>
    <t xml:space="preserve">COSTO </t>
  </si>
  <si>
    <t>COSTO</t>
  </si>
  <si>
    <t>RESPONSABLE</t>
  </si>
  <si>
    <t>NUTRICION</t>
  </si>
  <si>
    <t>UNITARIO</t>
  </si>
  <si>
    <t>TOTAL</t>
  </si>
  <si>
    <t>PROMOCION</t>
  </si>
  <si>
    <t>Educar a la población sobre los</t>
  </si>
  <si>
    <t>siguientes temas:</t>
  </si>
  <si>
    <t>30 personas por charla</t>
  </si>
  <si>
    <t>* Plegable Educativo.</t>
  </si>
  <si>
    <t>* Recetario Nutricional.</t>
  </si>
  <si>
    <t>* Recetario</t>
  </si>
  <si>
    <t xml:space="preserve">* Recomendaciones de </t>
  </si>
  <si>
    <t xml:space="preserve">   Alimentación para Hipertensos</t>
  </si>
  <si>
    <t xml:space="preserve">   Alimentación para Diabéticos.</t>
  </si>
  <si>
    <t>* Lactancia materna</t>
  </si>
  <si>
    <t>Educación a los padres de familia</t>
  </si>
  <si>
    <t>Enfermera</t>
  </si>
  <si>
    <t>Alimentación del menor de un año</t>
  </si>
  <si>
    <t xml:space="preserve"> </t>
  </si>
  <si>
    <t>Alimentación del Adulto mayor</t>
  </si>
  <si>
    <t xml:space="preserve">  </t>
  </si>
  <si>
    <t>Valor nuticional de los alimentos</t>
  </si>
  <si>
    <t xml:space="preserve">Manejo y uso adecuado de la </t>
  </si>
  <si>
    <t>bienestarina</t>
  </si>
  <si>
    <t>TOTAL  COSTO DE ACTIVIDADES DE PROMOCION</t>
  </si>
  <si>
    <t>PROMOCIÓN</t>
  </si>
  <si>
    <t>Educar e informar a la población sobre preparación del suero oral y EDA</t>
  </si>
  <si>
    <t>*Talleres educativos sobre preparación de suero oral y EDA</t>
  </si>
  <si>
    <t>Talleres de 30 personas</t>
  </si>
  <si>
    <t>de una hora</t>
  </si>
  <si>
    <t>Lograr que el 80% de los padres de la población objeto conozcan los factores de riesgo, los signos y síntomas y complicaciones de la IRA.</t>
  </si>
  <si>
    <t>Educar e informar a la población sobre factores de riesgo, signos y sintomas y complicaciones de la IRA</t>
  </si>
  <si>
    <t>*Talleres educativos sobre signos y síntomas de IRA</t>
  </si>
  <si>
    <t>Médico</t>
  </si>
  <si>
    <t>Incrementar en un 20% la captación y estudio de los</t>
  </si>
  <si>
    <t xml:space="preserve">Difundir en la población la </t>
  </si>
  <si>
    <t xml:space="preserve">sintomáticos respiratorios para detección temprana </t>
  </si>
  <si>
    <t xml:space="preserve">importancia de la consulta </t>
  </si>
  <si>
    <t>de tuberculosis</t>
  </si>
  <si>
    <t>precoz en caso de tener tos y</t>
  </si>
  <si>
    <t>espectoración por más de dos</t>
  </si>
  <si>
    <t>semanas</t>
  </si>
  <si>
    <t>TOTAL COSTO DE  ACTIVIDADES DE ENF EMERGENTES Y REEMERGENTES</t>
  </si>
  <si>
    <t>RESPONSABLES</t>
  </si>
  <si>
    <t>SALUD ORAL</t>
  </si>
  <si>
    <t>OBJETO</t>
  </si>
  <si>
    <t xml:space="preserve">UNITARIO </t>
  </si>
  <si>
    <t>Aumentar las coberturas de las activida-</t>
  </si>
  <si>
    <t xml:space="preserve">des de promoción y prevención en </t>
  </si>
  <si>
    <t>higiene oral</t>
  </si>
  <si>
    <t>Motivar al 100% de la población objeto</t>
  </si>
  <si>
    <t xml:space="preserve">Informar, orientar y educar a la </t>
  </si>
  <si>
    <t>Higienista oral</t>
  </si>
  <si>
    <t>tercera edad</t>
  </si>
  <si>
    <t>sobre los hábitos de salud oral</t>
  </si>
  <si>
    <t>población objeto sobre los hábitos de</t>
  </si>
  <si>
    <t>grupos de 30 personas</t>
  </si>
  <si>
    <t>salud oral</t>
  </si>
  <si>
    <t>cada uno</t>
  </si>
  <si>
    <t>Motivar al 50% de la población objeto</t>
  </si>
  <si>
    <t>sobre hábitos de salud oral</t>
  </si>
  <si>
    <t xml:space="preserve">PREVENCION </t>
  </si>
  <si>
    <t xml:space="preserve">Enseñar a la población objeto el uso </t>
  </si>
  <si>
    <t>* Talleres de cepillado  y uso</t>
  </si>
  <si>
    <t xml:space="preserve"> SALUD ORAL</t>
  </si>
  <si>
    <t xml:space="preserve">objeto sobre los ejercicios de limpieza y </t>
  </si>
  <si>
    <t xml:space="preserve">adecuado del cepillo y la seda dental </t>
  </si>
  <si>
    <t xml:space="preserve">de seda dental </t>
  </si>
  <si>
    <t xml:space="preserve"> 1 vez al año</t>
  </si>
  <si>
    <t>desarrollar destrezas en el auto control</t>
  </si>
  <si>
    <t xml:space="preserve">y motivar sobre el auto control de la </t>
  </si>
  <si>
    <t>(incluye pastilla reveladora y</t>
  </si>
  <si>
    <t>de la placa bacteriana</t>
  </si>
  <si>
    <t xml:space="preserve">placa bacteriana </t>
  </si>
  <si>
    <t>*  Charla sobre higiene oral</t>
  </si>
  <si>
    <t>TOTAL COSTO PAB DE SALUD ORAL</t>
  </si>
  <si>
    <t xml:space="preserve">SALUD SEXUAL </t>
  </si>
  <si>
    <t>Promoción de la salud</t>
  </si>
  <si>
    <t>sexual y reproductiva</t>
  </si>
  <si>
    <t>Prevención de ETS y SIDA</t>
  </si>
  <si>
    <t>de 1 hora</t>
  </si>
  <si>
    <t>* Prevención de las ETS y SIDA</t>
  </si>
  <si>
    <t>Capacitar al 80% de madres usuarias del programa materno infantil y madres comunitarias</t>
  </si>
  <si>
    <t xml:space="preserve">*  Importancia del control </t>
  </si>
  <si>
    <t>en temas importantes en la sexualidad</t>
  </si>
  <si>
    <t>prenatal</t>
  </si>
  <si>
    <t xml:space="preserve">* Planificación familiar </t>
  </si>
  <si>
    <t>(Métodos de planificación)</t>
  </si>
  <si>
    <t>Psicológo</t>
  </si>
  <si>
    <t>*Estimulación temprana</t>
  </si>
  <si>
    <t>*Taller de una hora</t>
  </si>
  <si>
    <t>*Vida en pareja</t>
  </si>
  <si>
    <t>*La acertividad a la hora de comunicarse</t>
  </si>
  <si>
    <t>Rural</t>
  </si>
  <si>
    <t>Prevenir en un 95%  la apari-</t>
  </si>
  <si>
    <t>Visita domiciliaria a mujeres</t>
  </si>
  <si>
    <t xml:space="preserve">Promotora </t>
  </si>
  <si>
    <t>ción del Ca  de cervix  y mama</t>
  </si>
  <si>
    <t>en edad fértil</t>
  </si>
  <si>
    <t>visitas</t>
  </si>
  <si>
    <t>en las mujeres de edad fertil</t>
  </si>
  <si>
    <t>Lograr que el 100% de la</t>
  </si>
  <si>
    <t xml:space="preserve">población objeto conozca </t>
  </si>
  <si>
    <t xml:space="preserve">conductas seguras y </t>
  </si>
  <si>
    <t>responsables</t>
  </si>
  <si>
    <t>TOTAL COSTO DE  ACTIVIDADES DE SALUD SEXUAL Y REPRODUCTIVA</t>
  </si>
  <si>
    <t>SALUD VISUAL</t>
  </si>
  <si>
    <t xml:space="preserve">PROMOCION </t>
  </si>
  <si>
    <t>Realizar  un trabajo educativo</t>
  </si>
  <si>
    <t>Educar y orientar a las madres</t>
  </si>
  <si>
    <t>Optómetra</t>
  </si>
  <si>
    <t>en Salud visual al 100% de las</t>
  </si>
  <si>
    <t>comunitarias y a los</t>
  </si>
  <si>
    <t>educativos preescolares</t>
  </si>
  <si>
    <t xml:space="preserve">Madres comunitarias y a los </t>
  </si>
  <si>
    <t>educadores sobre aspectos</t>
  </si>
  <si>
    <t xml:space="preserve">y escolares de primero </t>
  </si>
  <si>
    <t>educadores de preescolares</t>
  </si>
  <si>
    <t>importantes en la prevención</t>
  </si>
  <si>
    <t>de primaria</t>
  </si>
  <si>
    <t>escolares y primero de primaria</t>
  </si>
  <si>
    <t>de la salud visual</t>
  </si>
  <si>
    <t>Orientar al 100% de la población</t>
  </si>
  <si>
    <t>Educar, orientar y canalizar</t>
  </si>
  <si>
    <t>objeto sobre los problemas más</t>
  </si>
  <si>
    <t>a la población objeto.</t>
  </si>
  <si>
    <t>veces</t>
  </si>
  <si>
    <t xml:space="preserve">comunes  que puede producir </t>
  </si>
  <si>
    <t>en la visión las enfermedades</t>
  </si>
  <si>
    <t>como la diabetes y la HTA.</t>
  </si>
  <si>
    <t>TOTAL COSTO DE ACTIVIDADES PROMOCION DE LA SALUD VISUAL</t>
  </si>
  <si>
    <t>PREVENCIÓN</t>
  </si>
  <si>
    <t>Detectar los problemas visuales</t>
  </si>
  <si>
    <t>Evaluación visual a preesco-</t>
  </si>
  <si>
    <t>*  Tamizaje</t>
  </si>
  <si>
    <t xml:space="preserve">colares, escolares y </t>
  </si>
  <si>
    <t>lares, escolares y niños del</t>
  </si>
  <si>
    <t xml:space="preserve">    visual</t>
  </si>
  <si>
    <t>y niños del ICBF</t>
  </si>
  <si>
    <t>población menor de seis años</t>
  </si>
  <si>
    <t>hogar de ICBF</t>
  </si>
  <si>
    <t>menores de seis años</t>
  </si>
  <si>
    <t>res de E.B.P. Y E.B.S</t>
  </si>
  <si>
    <t>de 6 a 14 años</t>
  </si>
  <si>
    <t>De 6 a 14 años</t>
  </si>
  <si>
    <t>población de seis a 14 años</t>
  </si>
  <si>
    <t>TOTAL COSTO DE ACTIVIDADES PREVENCION DE LA SALUD VISUAL</t>
  </si>
  <si>
    <t>GRAN COSTO  TOTAL SALUD VISUAL</t>
  </si>
  <si>
    <t>VIGILANCIA EPIDEMIOLOGICA (VIGILANCIA DE ENFERMEDADES PRIORIZADAS EN SALUD PÚBLICA)</t>
  </si>
  <si>
    <t>VIGILANCIA EPIDEMIOLOGICA</t>
  </si>
  <si>
    <t>Enfermedades sujetas a</t>
  </si>
  <si>
    <t>Garantizar que se cumpla el</t>
  </si>
  <si>
    <t>*  Investigación epidemiológica de caso</t>
  </si>
  <si>
    <t>vigilancia epidemiológica</t>
  </si>
  <si>
    <t>proceso de vigilancia y con-</t>
  </si>
  <si>
    <t xml:space="preserve">    cumpliendo la oportunidad en la </t>
  </si>
  <si>
    <t>trol en el 100% de los casos</t>
  </si>
  <si>
    <t xml:space="preserve">proceso de vigilancia y </t>
  </si>
  <si>
    <t xml:space="preserve">    realización de acuerdo a las guías</t>
  </si>
  <si>
    <t>que lo ameriten</t>
  </si>
  <si>
    <t>control de las enfermedades</t>
  </si>
  <si>
    <t xml:space="preserve">    integrales de atención 1996.</t>
  </si>
  <si>
    <t>*  Diligenciamiento de todos los formatos</t>
  </si>
  <si>
    <t>*  Otros:</t>
  </si>
  <si>
    <t xml:space="preserve">    requeridos. </t>
  </si>
  <si>
    <t xml:space="preserve">    -  Mort. Materno infantil</t>
  </si>
  <si>
    <t>*  Médico</t>
  </si>
  <si>
    <t>*  Estudio de contactos según las guías</t>
  </si>
  <si>
    <t xml:space="preserve">    -  Infecc.Intrahospitalarias</t>
  </si>
  <si>
    <t>*  Enfermera</t>
  </si>
  <si>
    <t xml:space="preserve">    integrales de atención.</t>
  </si>
  <si>
    <t xml:space="preserve">    -  Lepra</t>
  </si>
  <si>
    <t>*  Bacteriologa</t>
  </si>
  <si>
    <t xml:space="preserve">    -  TBC</t>
  </si>
  <si>
    <t>*  Vacunadora</t>
  </si>
  <si>
    <t xml:space="preserve">    a contactos que lo requieran.</t>
  </si>
  <si>
    <t xml:space="preserve">    -  Malaria</t>
  </si>
  <si>
    <t xml:space="preserve">    -  Lehismaniaisis</t>
  </si>
  <si>
    <t>*  Realización de bloqueos de vacunación</t>
  </si>
  <si>
    <t xml:space="preserve">   (Barridos). En casos requeridos.</t>
  </si>
  <si>
    <t>*  Toma de muestras en los casos que se</t>
  </si>
  <si>
    <t xml:space="preserve">    requieran.</t>
  </si>
  <si>
    <t>*  Brindar educación e informar al núcleo</t>
  </si>
  <si>
    <t xml:space="preserve">    familiar como mínimo en:</t>
  </si>
  <si>
    <t xml:space="preserve">  - Factores de riesgo y prevención de las</t>
  </si>
  <si>
    <t xml:space="preserve">   enfermedades sujetas a estudio.</t>
  </si>
  <si>
    <t xml:space="preserve">   Correspondiente a los contactos </t>
  </si>
  <si>
    <t xml:space="preserve">   sintómaticos para su tratamiento y </t>
  </si>
  <si>
    <t xml:space="preserve">   seguimiento.</t>
  </si>
  <si>
    <t xml:space="preserve">*  Recepción,consolidación y  remisión </t>
  </si>
  <si>
    <t xml:space="preserve">    permanente de la información sobre</t>
  </si>
  <si>
    <t xml:space="preserve">   enfermedades sujetas a vigilancia</t>
  </si>
  <si>
    <t>enviados por las prestadoras</t>
  </si>
  <si>
    <t>RESPONSBLE</t>
  </si>
  <si>
    <t>VACUNACIÓN</t>
  </si>
  <si>
    <t xml:space="preserve">Canalizar al 100% de </t>
  </si>
  <si>
    <t>Canalización ampliada</t>
  </si>
  <si>
    <t>*  Visita casa a casa</t>
  </si>
  <si>
    <t>Vacunadora</t>
  </si>
  <si>
    <t>VACUNACION</t>
  </si>
  <si>
    <t xml:space="preserve">de la población susceptible </t>
  </si>
  <si>
    <t>*  Identificar susceptibles</t>
  </si>
  <si>
    <t>Area Urbana</t>
  </si>
  <si>
    <t>PAI</t>
  </si>
  <si>
    <t>de vacunación esquema PAI</t>
  </si>
  <si>
    <t>* Remisión al lugar de</t>
  </si>
  <si>
    <t>hacia los sitios donde tienen</t>
  </si>
  <si>
    <t xml:space="preserve">   atención a donde</t>
  </si>
  <si>
    <t xml:space="preserve">derecho a ser vacunados </t>
  </si>
  <si>
    <t xml:space="preserve">   tienen derecho</t>
  </si>
  <si>
    <t>* Verificar la atención</t>
  </si>
  <si>
    <t>* Actualización censo y croquis en vacunación</t>
  </si>
  <si>
    <t xml:space="preserve">Informar al 100% de </t>
  </si>
  <si>
    <t>Promocionar la Jornada</t>
  </si>
  <si>
    <t>*  Volantes</t>
  </si>
  <si>
    <t>de la población  sobre la</t>
  </si>
  <si>
    <t>Nacional de Seguimiento</t>
  </si>
  <si>
    <t xml:space="preserve">jornada Nacional de </t>
  </si>
  <si>
    <t xml:space="preserve">en Vacunación durante </t>
  </si>
  <si>
    <t>vacunación (JNV) para lograr</t>
  </si>
  <si>
    <t>1 mes</t>
  </si>
  <si>
    <t>coberturas útiles con los</t>
  </si>
  <si>
    <t>diferentes biólogicos PAI.</t>
  </si>
  <si>
    <t>*  Capacitación a grupos de apoyo</t>
  </si>
  <si>
    <t>Llenar la historia individual</t>
  </si>
  <si>
    <t xml:space="preserve">Introducir la información de </t>
  </si>
  <si>
    <t>individual de vacunación al PAI-</t>
  </si>
  <si>
    <t xml:space="preserve">cada que se atienda un </t>
  </si>
  <si>
    <t>la historia en el PAISOFT</t>
  </si>
  <si>
    <t>SOFT de todos los individuos</t>
  </si>
  <si>
    <t>usuario</t>
  </si>
  <si>
    <t>vacunados</t>
  </si>
  <si>
    <t>VALOR COSTO TOTAL PROMOCION EN VACUNACION PAI</t>
  </si>
  <si>
    <t>PREVENCION</t>
  </si>
  <si>
    <t xml:space="preserve">Lograr coberturas utiles </t>
  </si>
  <si>
    <t xml:space="preserve">Campaña de seguimiento </t>
  </si>
  <si>
    <t>niños menores de 5 años</t>
  </si>
  <si>
    <t>del 100% en vacunacion de</t>
  </si>
  <si>
    <t xml:space="preserve">en vacunación  (Jornada </t>
  </si>
  <si>
    <t>adolescentes y Mujeres</t>
  </si>
  <si>
    <t>Nacional de Vacunación).</t>
  </si>
  <si>
    <t xml:space="preserve">en edad fertil  de </t>
  </si>
  <si>
    <t>objeto de biológicos PAI</t>
  </si>
  <si>
    <t>vacunación PAI</t>
  </si>
  <si>
    <t>VALOR COSTO TOTAL PROMOCIÓN Y PREVENCIÓN DE VACUNACIÓN PAI</t>
  </si>
  <si>
    <t xml:space="preserve">PROMOCIÓN DE LA </t>
  </si>
  <si>
    <t>Alumnos del grado 11</t>
  </si>
  <si>
    <t>Crear conciencia en el 100% de la</t>
  </si>
  <si>
    <t>Brindar elementos teorico-</t>
  </si>
  <si>
    <t>SALUD MENTAL</t>
  </si>
  <si>
    <t xml:space="preserve">población objeto sobre la importancia </t>
  </si>
  <si>
    <t>prácticos que le permitan al</t>
  </si>
  <si>
    <t>Talleres por</t>
  </si>
  <si>
    <t xml:space="preserve">EN LOS HABITANTES </t>
  </si>
  <si>
    <t>que tiene para su desarrollo personal</t>
  </si>
  <si>
    <t xml:space="preserve">alumno estructurar su </t>
  </si>
  <si>
    <t>grado once</t>
  </si>
  <si>
    <t>estrucutrar un adecuado proyecto de vida</t>
  </si>
  <si>
    <t>proyecto de vida</t>
  </si>
  <si>
    <t>1 hora</t>
  </si>
  <si>
    <t>Estudiantes de los grados</t>
  </si>
  <si>
    <t>Mostrar alternativas de esparcimiento</t>
  </si>
  <si>
    <t>Enseñar a utilizar y distribuir</t>
  </si>
  <si>
    <t>sexto, séptimo del Municipio</t>
  </si>
  <si>
    <t xml:space="preserve">sanas mediante la adecuada utilización del </t>
  </si>
  <si>
    <t xml:space="preserve">adecuadamente el tiempo </t>
  </si>
  <si>
    <t>cada una</t>
  </si>
  <si>
    <t>tiempo libre al 100% de la población</t>
  </si>
  <si>
    <t>libre mediante talleres por</t>
  </si>
  <si>
    <t>objeto</t>
  </si>
  <si>
    <t xml:space="preserve">grupos en </t>
  </si>
  <si>
    <t>libre</t>
  </si>
  <si>
    <t>Brindar al 100% de la población objeto</t>
  </si>
  <si>
    <t>Psicologo</t>
  </si>
  <si>
    <t xml:space="preserve">más frecuentes en el 50% de la </t>
  </si>
  <si>
    <t xml:space="preserve">más frecuentes en el 100 % de la </t>
  </si>
  <si>
    <t>*  Promotor de saneamiento</t>
  </si>
  <si>
    <t>Capacitar al 95% de la población</t>
  </si>
  <si>
    <t xml:space="preserve">Introducir el 80% de las historias </t>
  </si>
  <si>
    <t xml:space="preserve">hogares y centros </t>
  </si>
  <si>
    <t>educativos</t>
  </si>
  <si>
    <t>comunidades alejadas del área</t>
  </si>
  <si>
    <t>urbana y realizar evaluación,</t>
  </si>
  <si>
    <t>seguimiento y control.</t>
  </si>
  <si>
    <t>COMPONENTE O                       PROBLEMA</t>
  </si>
  <si>
    <t>POBLACION OBJETO</t>
  </si>
  <si>
    <t>EJECUTADO POR:</t>
  </si>
  <si>
    <t xml:space="preserve">PREVENCION DE CONDUCTAS </t>
  </si>
  <si>
    <t>ALUMNOS URBANOS 6° A 11°</t>
  </si>
  <si>
    <t>LANZAMIENTO PROGRAMA</t>
  </si>
  <si>
    <t>TALLERES REFLEXIVOS (1)- URBANOS</t>
  </si>
  <si>
    <t>FARMACODEPENDENCIA</t>
  </si>
  <si>
    <t xml:space="preserve">100% DOCENTES </t>
  </si>
  <si>
    <t xml:space="preserve">LES PERMITAN MANEJAR ADECUADAMENTE </t>
  </si>
  <si>
    <t>TALLERES REFLEXIVOS (2) - URBANOS</t>
  </si>
  <si>
    <t>ORGANIZACIONES COMUNIT.</t>
  </si>
  <si>
    <t xml:space="preserve">CONDUCTAS QUE VULNEREN LA CALIDAD DE VIDA </t>
  </si>
  <si>
    <t>INCENTIVAR VALORES PRO SOCIALES</t>
  </si>
  <si>
    <t>TALLERES REFLEXIVOS (1) - RURALES</t>
  </si>
  <si>
    <t>FISICA, PSICOLOGICA Y SOCIAL</t>
  </si>
  <si>
    <t>HACIA LA VIDA Y LA SALUD PERSONAL.</t>
  </si>
  <si>
    <t>TALLERES REFLEXIVOS (2) - RURALES</t>
  </si>
  <si>
    <t>JORNADAS DE NO TRAGO INSTITUCIONAL</t>
  </si>
  <si>
    <t>TOTAL PROGRAMA</t>
  </si>
  <si>
    <t>RECREACIONISTA</t>
  </si>
  <si>
    <t>Promotoras</t>
  </si>
  <si>
    <t>y elaboración de croquis</t>
  </si>
  <si>
    <t>Capacitación sobre canalización</t>
  </si>
  <si>
    <t>* Jornadas Municipales de Vacunación</t>
  </si>
  <si>
    <t xml:space="preserve"> al año</t>
  </si>
  <si>
    <t>Auxiliares de enfermería</t>
  </si>
  <si>
    <t>Aux. de facturación</t>
  </si>
  <si>
    <t>Conductor</t>
  </si>
  <si>
    <t>Incluye:</t>
  </si>
  <si>
    <t>Personal capacitado</t>
  </si>
  <si>
    <t>Material medico quirúrgico</t>
  </si>
  <si>
    <t>Alimentación</t>
  </si>
  <si>
    <t>Transporte</t>
  </si>
  <si>
    <t>Logística adecuada (sillas, mesas, carpas)</t>
  </si>
  <si>
    <t xml:space="preserve">Papeleria: Lapiz, Borradores, Lapiceros, </t>
  </si>
  <si>
    <t>viviendas área rural</t>
  </si>
  <si>
    <t>*Entrega de papeleta de suero oral</t>
  </si>
  <si>
    <t xml:space="preserve">V. UNIT </t>
  </si>
  <si>
    <t>0.50  cm. de seda dental,</t>
  </si>
  <si>
    <t>cepillo y crema dental)</t>
  </si>
  <si>
    <t xml:space="preserve">* Charla y toma  de citología </t>
  </si>
  <si>
    <t>vaginal y CA de cervix</t>
  </si>
  <si>
    <t>Citologa</t>
  </si>
  <si>
    <t xml:space="preserve">Establecimientos </t>
  </si>
  <si>
    <t>Niños entre prees-</t>
  </si>
  <si>
    <t>Niños entre escola-</t>
  </si>
  <si>
    <t>Madres comunitarias</t>
  </si>
  <si>
    <t xml:space="preserve">*  Taller de capacitacion </t>
  </si>
  <si>
    <t>Profesional</t>
  </si>
  <si>
    <t>general</t>
  </si>
  <si>
    <t xml:space="preserve">Comunidad en </t>
  </si>
  <si>
    <t xml:space="preserve">Urbanas </t>
  </si>
  <si>
    <t xml:space="preserve">Rurales </t>
  </si>
  <si>
    <t>Viviendas:</t>
  </si>
  <si>
    <t>Habitantes</t>
  </si>
  <si>
    <t xml:space="preserve">*actualización censo de </t>
  </si>
  <si>
    <t xml:space="preserve">Enfermera y Vacunadora </t>
  </si>
  <si>
    <t>Administracion mpal</t>
  </si>
  <si>
    <t>Habitantes entre</t>
  </si>
  <si>
    <t xml:space="preserve">Sacapuntas, Correctores, Registros. </t>
  </si>
  <si>
    <t>Transporte de la vacuna desde Quibdó.</t>
  </si>
  <si>
    <t>REALIZAR ACCIONES DE DIVULGACION Y  DEL PROGRAMA</t>
  </si>
  <si>
    <t>ENFERMERA</t>
  </si>
  <si>
    <t>MEDICO</t>
  </si>
  <si>
    <t>ALCOHOLISMO</t>
  </si>
  <si>
    <t>EL DESARROLLO DE ACTITUDES QUE</t>
  </si>
  <si>
    <t>de la escuela en la cultura de</t>
  </si>
  <si>
    <t>alimentación saludable.</t>
  </si>
  <si>
    <t>*Volantes</t>
  </si>
  <si>
    <t>Jornadas de atencion en la</t>
  </si>
  <si>
    <t>Odontologo</t>
  </si>
  <si>
    <t xml:space="preserve">Personas de la </t>
  </si>
  <si>
    <t>Bacteriologa</t>
  </si>
  <si>
    <t xml:space="preserve">Examenes de laboratorio para </t>
  </si>
  <si>
    <t xml:space="preserve">hipertensos (uroanalisis, glicemia, </t>
  </si>
  <si>
    <t>creatinina)</t>
  </si>
  <si>
    <t>*Deteccion y control de diabetes</t>
  </si>
  <si>
    <t xml:space="preserve">Examen de laboratorio </t>
  </si>
  <si>
    <t>(serologia VDRL, VIH)</t>
  </si>
  <si>
    <t>(glicemia, hemoclasificación,</t>
  </si>
  <si>
    <t>VDRL, hemoglobina)</t>
  </si>
  <si>
    <t xml:space="preserve">Complementar los UROCS en </t>
  </si>
  <si>
    <t>*Realizar la dotación de los Urocs</t>
  </si>
  <si>
    <t xml:space="preserve">VALOR TOTAL </t>
  </si>
  <si>
    <t xml:space="preserve">VALOR UNITARIO </t>
  </si>
  <si>
    <t>Medico</t>
  </si>
  <si>
    <t>Lograr que el 80% de los padres de la población objeto aprendan a preparar el suero oral y conozcan los signos y síntomas de deshidratación.</t>
  </si>
  <si>
    <t>POBLACION EN GENERAL</t>
  </si>
  <si>
    <t xml:space="preserve">la posibilidad de aceder a un diagnostico </t>
  </si>
  <si>
    <t>precoz de trastornos de la salud mental.</t>
  </si>
  <si>
    <t>Diagnostico  por parte de</t>
  </si>
  <si>
    <t>personal especializado.</t>
  </si>
  <si>
    <t xml:space="preserve">Jornada de consulta </t>
  </si>
  <si>
    <t>siquiatrica.</t>
  </si>
  <si>
    <t xml:space="preserve">Jornada de examen </t>
  </si>
  <si>
    <t>ginecologico.</t>
  </si>
  <si>
    <t>Ginecologo</t>
  </si>
  <si>
    <t>*  Implementacion del COVE Municipal</t>
  </si>
  <si>
    <t>Constituir grupo de P y P en salud oral</t>
  </si>
  <si>
    <t xml:space="preserve">para trabajar tanto en la zona urbana </t>
  </si>
  <si>
    <t>como rural del municipio</t>
  </si>
  <si>
    <t>zonas urbana y rural.</t>
  </si>
  <si>
    <t>30 personas cada grupo</t>
  </si>
  <si>
    <t xml:space="preserve">*Deteccion de infecciones de </t>
  </si>
  <si>
    <t>transmision sexual.</t>
  </si>
  <si>
    <t>de 20 a 45 años</t>
  </si>
  <si>
    <t>Capacitar a los estudiantes, docentes,</t>
  </si>
  <si>
    <t>Padres de familia y comunidad en gral</t>
  </si>
  <si>
    <t>en salud sexual y reproductiva</t>
  </si>
  <si>
    <t>Educar a la población en general</t>
  </si>
  <si>
    <t>en el desarrollo de la sexualidad</t>
  </si>
  <si>
    <t>responsable, incluyendo temas como:</t>
  </si>
  <si>
    <t>* Los embarazos a temprana edad</t>
  </si>
  <si>
    <t>*  Talleres</t>
  </si>
  <si>
    <t>Salud Sexual y Reproductiva</t>
  </si>
  <si>
    <t>Detectar a través de canalización</t>
  </si>
  <si>
    <t>las mujeres en edad fértil que no se</t>
  </si>
  <si>
    <t xml:space="preserve">hayan hecho la citología y autoexamen </t>
  </si>
  <si>
    <t>de mama en el último año, para</t>
  </si>
  <si>
    <t>remitirlas a la EPS correspondiente</t>
  </si>
  <si>
    <t>*Taller</t>
  </si>
  <si>
    <t>* Taller</t>
  </si>
  <si>
    <t xml:space="preserve">* Taller  </t>
  </si>
  <si>
    <t>salud oral.</t>
  </si>
  <si>
    <t>Taller</t>
  </si>
  <si>
    <t>* Taller sobre lactancia</t>
  </si>
  <si>
    <t>* Talleres educativos</t>
  </si>
  <si>
    <t>* Nutrición para Vida Sana</t>
  </si>
  <si>
    <t>* Alimentación Balanceada.</t>
  </si>
  <si>
    <t xml:space="preserve">  e hipertensión.</t>
  </si>
  <si>
    <t>actividades necesarias en el</t>
  </si>
  <si>
    <t>Ejecución de todas las</t>
  </si>
  <si>
    <t>sujetas a Vigilancia Epidemiológica</t>
  </si>
  <si>
    <t>equipo conformado por:</t>
  </si>
  <si>
    <t>Capacitar a todos los prestadores de servicios de salud</t>
  </si>
  <si>
    <t>Profesional Universitario</t>
  </si>
  <si>
    <t>Universitario</t>
  </si>
  <si>
    <t>Proyecto de  Vida</t>
  </si>
  <si>
    <t>Empleo del Tiempo</t>
  </si>
  <si>
    <t>Lograr que la comunidad en general tenga</t>
  </si>
  <si>
    <t>un buen concepto de salud menta</t>
  </si>
  <si>
    <t>Talleres, encuesta</t>
  </si>
  <si>
    <t>Materiales educativos</t>
  </si>
  <si>
    <t>Canal Tv. Comunitaria</t>
  </si>
  <si>
    <t xml:space="preserve">Profesional </t>
  </si>
  <si>
    <t xml:space="preserve">PROMOVER EN LA POBLACION ESTUDIANTIL </t>
  </si>
  <si>
    <r>
      <t xml:space="preserve">* </t>
    </r>
    <r>
      <rPr>
        <sz val="10"/>
        <color theme="3" tint="-0.499984740745262"/>
        <rFont val="Tahoma"/>
        <family val="2"/>
      </rPr>
      <t xml:space="preserve"> Administración de quimioprofilaxis a</t>
    </r>
  </si>
  <si>
    <r>
      <t xml:space="preserve">* </t>
    </r>
    <r>
      <rPr>
        <sz val="10"/>
        <color theme="3" tint="-0.499984740745262"/>
        <rFont val="Tahoma"/>
        <family val="2"/>
      </rPr>
      <t xml:space="preserve"> Vacunación a contactos susceptibles.</t>
    </r>
  </si>
  <si>
    <t>TOTAL COSTO DE VIGILANCIA EPIDEMIOLOGICA</t>
  </si>
  <si>
    <t xml:space="preserve">PLAN DE SALUD TERRITORIAL </t>
  </si>
  <si>
    <t>ESTILOS DE VIDA SALUDABLES 2009</t>
  </si>
  <si>
    <t>TOTAL COSTO ACTIVIDADES DEL PLAN DE SALUD</t>
  </si>
  <si>
    <t>TERRITORIAL PARA LA VIGENCIA 2009</t>
  </si>
  <si>
    <t xml:space="preserve"> NUTRICIÓN - 2009</t>
  </si>
  <si>
    <t>Capacitar a los promotores de salud</t>
  </si>
  <si>
    <t>sobre la importancia de una dieta sana</t>
  </si>
  <si>
    <t xml:space="preserve">para el desarrollo integral del individuo.                          </t>
  </si>
  <si>
    <t xml:space="preserve">del Municipio y líderes comunitarios </t>
  </si>
  <si>
    <t>Sensibilizar a los los padres de familia</t>
  </si>
  <si>
    <t>de las escuelas del mupio.</t>
  </si>
  <si>
    <t xml:space="preserve">Complementar los  UROCS en el 100% de los hogares comunitarios de las áreas rurales más </t>
  </si>
  <si>
    <t>alejadas de la cabecera Municipal.</t>
  </si>
  <si>
    <t>*  Inmunoprevenibles</t>
  </si>
  <si>
    <t xml:space="preserve"> - Remitir a las EPS, EPS'S  e IPS. </t>
  </si>
  <si>
    <t xml:space="preserve"> ENFERMEDADES EMERGENTES Y REEMERGENTES - 2009</t>
  </si>
  <si>
    <t>SALUD ORAL 2009</t>
  </si>
  <si>
    <t>PLAN DE SALUD TERRITORIAL</t>
  </si>
  <si>
    <t xml:space="preserve"> SALUD SEXUAL Y REPRODUCTIVA - 2009</t>
  </si>
  <si>
    <t xml:space="preserve"> SALUD VISUAL - 2009</t>
  </si>
  <si>
    <t>PLAN DE SALUD TERRITORIAL - 2009</t>
  </si>
  <si>
    <t>municipio</t>
  </si>
  <si>
    <t xml:space="preserve">Capacitar al 95% de las parteras del </t>
  </si>
  <si>
    <t xml:space="preserve">Educar la mayor parte de las parteras </t>
  </si>
  <si>
    <t>del municipio sobre parto limpio y seguro.</t>
  </si>
  <si>
    <t>SALUD MENTAL - 2009</t>
  </si>
  <si>
    <t>VACUNACION - 2009</t>
  </si>
  <si>
    <t>VALOR COSTO TOTAL DE  PREVENCION EN VACUNACION PAI</t>
  </si>
  <si>
    <t>Hielo, fotocopias, jeringas, etc.</t>
  </si>
  <si>
    <t>Alumnos de Primaria y Secundaria</t>
  </si>
  <si>
    <t>Monitoreo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</si>
</sst>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164" formatCode="&quot;$&quot;\ #,##0;[Red]&quot;$&quot;\ \-#,##0"/>
    <numFmt numFmtId="165" formatCode="&quot;$&quot;\ #,##0.00;[Red]&quot;$&quot;\ \-#,##0.00"/>
    <numFmt numFmtId="166" formatCode="_ &quot;$&quot;\ * #,##0.00_ ;_ &quot;$&quot;\ * \-#,##0.00_ ;_ &quot;$&quot;\ * &quot;-&quot;??_ ;_ @_ "/>
    <numFmt numFmtId="167" formatCode="&quot;$&quot;#,##0.00"/>
    <numFmt numFmtId="168" formatCode="&quot;$&quot;#,##0"/>
    <numFmt numFmtId="169" formatCode="_(&quot;$&quot;* #,##0_);_(&quot;$&quot;* \(#,##0\);_(&quot;$&quot;* &quot;-&quot;??_);_(@_)"/>
    <numFmt numFmtId="170" formatCode="_ &quot;$&quot;\ * #,##0_ ;_ &quot;$&quot;\ * \-#,##0_ ;_ &quot;$&quot;\ * &quot;-&quot;??_ ;_ @_ "/>
    <numFmt numFmtId="171" formatCode="&quot;$&quot;\ #,##0;[Red]&quot;$&quot;\ #,##0"/>
    <numFmt numFmtId="172" formatCode="[$$-240A]\ #,##0"/>
  </numFmts>
  <fonts count="33" x14ac:knownFonts="1">
    <font>
      <sz val="10"/>
      <name val="Arial"/>
    </font>
    <font>
      <sz val="10"/>
      <name val="Arial"/>
    </font>
    <font>
      <b/>
      <sz val="12"/>
      <color indexed="18"/>
      <name val="Tahoma"/>
      <family val="2"/>
    </font>
    <font>
      <b/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Tahoma"/>
      <family val="2"/>
    </font>
    <font>
      <sz val="8"/>
      <color indexed="8"/>
      <name val="Tahoma"/>
      <family val="2"/>
    </font>
    <font>
      <sz val="8"/>
      <color indexed="18"/>
      <name val="Tahoma"/>
      <family val="2"/>
    </font>
    <font>
      <b/>
      <sz val="8"/>
      <color indexed="18"/>
      <name val="Tahoma"/>
      <family val="2"/>
    </font>
    <font>
      <sz val="8"/>
      <name val="Arial"/>
    </font>
    <font>
      <b/>
      <sz val="8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56"/>
      <name val="Tahoma"/>
      <family val="2"/>
    </font>
    <font>
      <b/>
      <sz val="14"/>
      <color indexed="18"/>
      <name val="Tahoma"/>
      <family val="2"/>
    </font>
    <font>
      <b/>
      <sz val="14"/>
      <color theme="3" tint="-0.499984740745262"/>
      <name val="Tahoma"/>
      <family val="2"/>
    </font>
    <font>
      <sz val="14"/>
      <color theme="3" tint="-0.499984740745262"/>
      <name val="Tahoma"/>
      <family val="2"/>
    </font>
    <font>
      <b/>
      <sz val="12"/>
      <color indexed="18"/>
      <name val="Arial"/>
      <family val="2"/>
    </font>
    <font>
      <sz val="10"/>
      <color theme="3" tint="-0.499984740745262"/>
      <name val="Tahoma"/>
      <family val="2"/>
    </font>
    <font>
      <sz val="10"/>
      <color theme="3" tint="-0.499984740745262"/>
      <name val="Arial"/>
      <family val="2"/>
    </font>
    <font>
      <b/>
      <sz val="12"/>
      <color theme="3" tint="-0.499984740745262"/>
      <name val="Tahoma"/>
      <family val="2"/>
    </font>
    <font>
      <b/>
      <sz val="10"/>
      <color theme="3" tint="-0.499984740745262"/>
      <name val="Tahoma"/>
      <family val="2"/>
    </font>
    <font>
      <b/>
      <sz val="10"/>
      <color theme="3" tint="-0.499984740745262"/>
      <name val="Arial"/>
      <family val="2"/>
    </font>
    <font>
      <b/>
      <sz val="8"/>
      <color theme="3" tint="-0.499984740745262"/>
      <name val="Tahoma"/>
      <family val="2"/>
    </font>
    <font>
      <sz val="8"/>
      <color theme="3" tint="-0.499984740745262"/>
      <name val="Tahoma"/>
      <family val="2"/>
    </font>
    <font>
      <sz val="8"/>
      <color theme="3" tint="-0.499984740745262"/>
      <name val="Arial"/>
      <family val="2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3" tint="-0.499984740745262"/>
      <name val="Arial"/>
      <family val="2"/>
    </font>
    <font>
      <sz val="9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b/>
      <sz val="14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/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/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 style="thin">
        <color theme="3" tint="-0.499984740745262"/>
      </right>
      <top/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medium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 style="medium">
        <color theme="3" tint="-0.499984740745262"/>
      </right>
      <top style="medium">
        <color indexed="64"/>
      </top>
      <bottom/>
      <diagonal/>
    </border>
    <border>
      <left style="medium">
        <color theme="3" tint="-0.499984740745262"/>
      </left>
      <right style="thin">
        <color theme="3" tint="-0.499984740745262"/>
      </right>
      <top/>
      <bottom style="double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double">
        <color indexed="64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double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double">
        <color indexed="64"/>
      </top>
      <bottom/>
      <diagonal/>
    </border>
    <border>
      <left style="medium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thin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indexed="64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indexed="64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medium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medium">
        <color theme="4" tint="-0.499984740745262"/>
      </left>
      <right style="medium">
        <color theme="3" tint="-0.499984740745262"/>
      </right>
      <top style="medium">
        <color indexed="64"/>
      </top>
      <bottom/>
      <diagonal/>
    </border>
    <border>
      <left style="medium">
        <color theme="4" tint="-0.499984740745262"/>
      </left>
      <right style="medium">
        <color theme="3" tint="-0.499984740745262"/>
      </right>
      <top/>
      <bottom/>
      <diagonal/>
    </border>
    <border>
      <left style="medium">
        <color theme="4" tint="-0.499984740745262"/>
      </left>
      <right style="medium">
        <color theme="3" tint="-0.499984740745262"/>
      </right>
      <top/>
      <bottom style="medium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indexed="64"/>
      </top>
      <bottom/>
      <diagonal/>
    </border>
    <border>
      <left style="medium">
        <color theme="3" tint="-0.499984740745262"/>
      </left>
      <right/>
      <top style="thin">
        <color theme="3" tint="-0.499984740745262"/>
      </top>
      <bottom style="medium">
        <color theme="3" tint="-0.499984740745262"/>
      </bottom>
      <diagonal/>
    </border>
    <border>
      <left/>
      <right/>
      <top style="thin">
        <color theme="3" tint="-0.499984740745262"/>
      </top>
      <bottom style="medium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67">
    <xf numFmtId="0" fontId="0" fillId="0" borderId="0" xfId="0"/>
    <xf numFmtId="0" fontId="5" fillId="0" borderId="0" xfId="0" applyFont="1"/>
    <xf numFmtId="0" fontId="4" fillId="0" borderId="0" xfId="0" applyFont="1"/>
    <xf numFmtId="1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7" fillId="0" borderId="0" xfId="0" applyFont="1" applyBorder="1" applyProtection="1">
      <protection locked="0"/>
    </xf>
    <xf numFmtId="0" fontId="7" fillId="0" borderId="0" xfId="0" applyFont="1"/>
    <xf numFmtId="0" fontId="8" fillId="0" borderId="0" xfId="0" applyFont="1" applyBorder="1"/>
    <xf numFmtId="0" fontId="9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168" fontId="10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center"/>
    </xf>
    <xf numFmtId="0" fontId="11" fillId="0" borderId="0" xfId="0" applyFont="1"/>
    <xf numFmtId="3" fontId="13" fillId="0" borderId="0" xfId="0" applyNumberFormat="1" applyFont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68" fontId="0" fillId="0" borderId="0" xfId="0" applyNumberFormat="1"/>
    <xf numFmtId="171" fontId="12" fillId="0" borderId="0" xfId="1" applyNumberFormat="1" applyFont="1" applyAlignment="1">
      <alignment horizontal="center"/>
    </xf>
    <xf numFmtId="0" fontId="12" fillId="0" borderId="0" xfId="0" applyFont="1" applyAlignment="1">
      <alignment horizontal="center"/>
    </xf>
    <xf numFmtId="171" fontId="12" fillId="0" borderId="0" xfId="0" applyNumberFormat="1" applyFont="1"/>
    <xf numFmtId="0" fontId="8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5" fillId="0" borderId="0" xfId="0" applyFont="1"/>
    <xf numFmtId="168" fontId="15" fillId="0" borderId="0" xfId="0" applyNumberFormat="1" applyFont="1" applyBorder="1"/>
    <xf numFmtId="171" fontId="15" fillId="0" borderId="0" xfId="1" applyNumberFormat="1" applyFont="1" applyBorder="1"/>
    <xf numFmtId="168" fontId="16" fillId="0" borderId="0" xfId="0" applyNumberFormat="1" applyFont="1" applyBorder="1"/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3" xfId="0" applyFont="1" applyBorder="1"/>
    <xf numFmtId="168" fontId="15" fillId="0" borderId="14" xfId="0" applyNumberFormat="1" applyFont="1" applyFill="1" applyBorder="1" applyAlignment="1">
      <alignment horizontal="right"/>
    </xf>
    <xf numFmtId="170" fontId="0" fillId="0" borderId="0" xfId="1" applyNumberFormat="1" applyFont="1"/>
    <xf numFmtId="170" fontId="9" fillId="0" borderId="0" xfId="1" applyNumberFormat="1" applyFont="1"/>
    <xf numFmtId="168" fontId="9" fillId="0" borderId="0" xfId="0" applyNumberFormat="1" applyFont="1"/>
    <xf numFmtId="168" fontId="16" fillId="0" borderId="0" xfId="0" applyNumberFormat="1" applyFont="1"/>
    <xf numFmtId="172" fontId="12" fillId="0" borderId="0" xfId="1" applyNumberFormat="1" applyFont="1" applyAlignment="1">
      <alignment horizontal="center"/>
    </xf>
    <xf numFmtId="0" fontId="18" fillId="0" borderId="0" xfId="0" applyFont="1"/>
    <xf numFmtId="0" fontId="19" fillId="0" borderId="0" xfId="0" applyFont="1"/>
    <xf numFmtId="168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/>
    <xf numFmtId="1" fontId="18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0" fontId="21" fillId="0" borderId="0" xfId="0" applyFont="1" applyBorder="1"/>
    <xf numFmtId="167" fontId="18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left"/>
    </xf>
    <xf numFmtId="170" fontId="18" fillId="0" borderId="0" xfId="1" applyNumberFormat="1" applyFont="1" applyAlignment="1">
      <alignment horizontal="center"/>
    </xf>
    <xf numFmtId="168" fontId="18" fillId="0" borderId="0" xfId="0" applyNumberFormat="1" applyFont="1"/>
    <xf numFmtId="168" fontId="21" fillId="0" borderId="0" xfId="0" applyNumberFormat="1" applyFont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0" fontId="21" fillId="0" borderId="12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1" fontId="18" fillId="0" borderId="13" xfId="0" applyNumberFormat="1" applyFont="1" applyBorder="1" applyAlignment="1" applyProtection="1">
      <alignment horizontal="center"/>
      <protection locked="0"/>
    </xf>
    <xf numFmtId="168" fontId="18" fillId="0" borderId="13" xfId="0" applyNumberFormat="1" applyFont="1" applyBorder="1" applyAlignment="1" applyProtection="1">
      <alignment horizontal="center"/>
      <protection locked="0"/>
    </xf>
    <xf numFmtId="168" fontId="18" fillId="0" borderId="13" xfId="0" applyNumberFormat="1" applyFont="1" applyBorder="1" applyAlignment="1">
      <alignment horizontal="center"/>
    </xf>
    <xf numFmtId="0" fontId="18" fillId="0" borderId="14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0" borderId="13" xfId="0" applyFont="1" applyBorder="1" applyAlignment="1" applyProtection="1">
      <alignment vertical="top" wrapText="1"/>
      <protection locked="0"/>
    </xf>
    <xf numFmtId="1" fontId="18" fillId="0" borderId="13" xfId="0" applyNumberFormat="1" applyFont="1" applyBorder="1" applyAlignment="1" applyProtection="1">
      <alignment horizontal="center" vertical="top" wrapText="1"/>
      <protection locked="0"/>
    </xf>
    <xf numFmtId="0" fontId="18" fillId="0" borderId="13" xfId="0" applyFont="1" applyFill="1" applyBorder="1" applyProtection="1">
      <protection locked="0"/>
    </xf>
    <xf numFmtId="168" fontId="18" fillId="0" borderId="13" xfId="0" applyNumberFormat="1" applyFont="1" applyBorder="1" applyAlignment="1" applyProtection="1">
      <alignment horizontal="center" vertical="top" wrapText="1"/>
      <protection locked="0"/>
    </xf>
    <xf numFmtId="168" fontId="18" fillId="0" borderId="13" xfId="0" applyNumberFormat="1" applyFont="1" applyBorder="1" applyAlignment="1">
      <alignment horizontal="center" vertical="top" wrapText="1"/>
    </xf>
    <xf numFmtId="0" fontId="18" fillId="0" borderId="15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68" fontId="18" fillId="0" borderId="16" xfId="0" applyNumberFormat="1" applyFont="1" applyBorder="1" applyAlignment="1" applyProtection="1">
      <alignment horizontal="center"/>
      <protection locked="0"/>
    </xf>
    <xf numFmtId="168" fontId="18" fillId="0" borderId="16" xfId="0" applyNumberFormat="1" applyFont="1" applyBorder="1" applyAlignment="1">
      <alignment horizontal="center"/>
    </xf>
    <xf numFmtId="0" fontId="18" fillId="0" borderId="17" xfId="0" applyFont="1" applyBorder="1" applyProtection="1">
      <protection locked="0"/>
    </xf>
    <xf numFmtId="0" fontId="21" fillId="3" borderId="21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1" fontId="21" fillId="3" borderId="22" xfId="0" applyNumberFormat="1" applyFont="1" applyFill="1" applyBorder="1" applyAlignment="1">
      <alignment horizontal="center"/>
    </xf>
    <xf numFmtId="167" fontId="21" fillId="3" borderId="22" xfId="0" applyNumberFormat="1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167" fontId="21" fillId="3" borderId="25" xfId="0" applyNumberFormat="1" applyFont="1" applyFill="1" applyBorder="1" applyAlignment="1">
      <alignment horizontal="center"/>
    </xf>
    <xf numFmtId="168" fontId="21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0" fontId="18" fillId="0" borderId="3" xfId="0" applyFont="1" applyBorder="1" applyProtection="1">
      <protection locked="0"/>
    </xf>
    <xf numFmtId="0" fontId="21" fillId="2" borderId="27" xfId="0" applyFont="1" applyFill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 applyProtection="1">
      <alignment vertical="top" wrapText="1"/>
      <protection locked="0"/>
    </xf>
    <xf numFmtId="1" fontId="18" fillId="0" borderId="28" xfId="0" applyNumberFormat="1" applyFont="1" applyBorder="1" applyAlignment="1" applyProtection="1">
      <alignment horizontal="center" vertical="top"/>
      <protection locked="0"/>
    </xf>
    <xf numFmtId="168" fontId="18" fillId="0" borderId="28" xfId="0" applyNumberFormat="1" applyFont="1" applyBorder="1" applyAlignment="1" applyProtection="1">
      <alignment horizontal="center" vertical="top"/>
      <protection locked="0"/>
    </xf>
    <xf numFmtId="168" fontId="18" fillId="0" borderId="28" xfId="0" applyNumberFormat="1" applyFont="1" applyBorder="1" applyAlignment="1">
      <alignment horizontal="center" vertical="top"/>
    </xf>
    <xf numFmtId="0" fontId="18" fillId="0" borderId="29" xfId="0" applyFont="1" applyBorder="1" applyAlignment="1" applyProtection="1">
      <alignment vertical="top" wrapText="1"/>
      <protection locked="0"/>
    </xf>
    <xf numFmtId="0" fontId="18" fillId="0" borderId="27" xfId="0" applyFont="1" applyBorder="1" applyAlignment="1" applyProtection="1">
      <alignment wrapText="1"/>
      <protection locked="0"/>
    </xf>
    <xf numFmtId="0" fontId="18" fillId="0" borderId="28" xfId="0" applyFont="1" applyBorder="1" applyProtection="1">
      <protection locked="0"/>
    </xf>
    <xf numFmtId="0" fontId="19" fillId="0" borderId="28" xfId="0" applyFont="1" applyBorder="1"/>
    <xf numFmtId="1" fontId="18" fillId="0" borderId="28" xfId="0" applyNumberFormat="1" applyFont="1" applyBorder="1" applyAlignment="1" applyProtection="1">
      <alignment horizontal="center"/>
      <protection locked="0"/>
    </xf>
    <xf numFmtId="168" fontId="18" fillId="0" borderId="28" xfId="0" applyNumberFormat="1" applyFont="1" applyBorder="1" applyAlignment="1" applyProtection="1">
      <alignment horizontal="center"/>
      <protection locked="0"/>
    </xf>
    <xf numFmtId="168" fontId="18" fillId="0" borderId="28" xfId="0" applyNumberFormat="1" applyFont="1" applyBorder="1" applyAlignment="1">
      <alignment horizontal="center"/>
    </xf>
    <xf numFmtId="0" fontId="18" fillId="0" borderId="28" xfId="0" applyFont="1" applyBorder="1" applyAlignment="1" applyProtection="1">
      <alignment wrapText="1"/>
      <protection locked="0"/>
    </xf>
    <xf numFmtId="0" fontId="18" fillId="0" borderId="29" xfId="0" applyFont="1" applyBorder="1" applyProtection="1">
      <protection locked="0"/>
    </xf>
    <xf numFmtId="0" fontId="18" fillId="0" borderId="27" xfId="0" applyFont="1" applyBorder="1" applyProtection="1">
      <protection locked="0"/>
    </xf>
    <xf numFmtId="0" fontId="19" fillId="0" borderId="29" xfId="0" applyFont="1" applyBorder="1"/>
    <xf numFmtId="0" fontId="21" fillId="0" borderId="30" xfId="0" applyFont="1" applyBorder="1"/>
    <xf numFmtId="0" fontId="22" fillId="0" borderId="31" xfId="0" applyFont="1" applyBorder="1"/>
    <xf numFmtId="0" fontId="19" fillId="0" borderId="31" xfId="0" applyFont="1" applyBorder="1"/>
    <xf numFmtId="167" fontId="21" fillId="0" borderId="31" xfId="0" applyNumberFormat="1" applyFont="1" applyBorder="1" applyAlignment="1">
      <alignment horizontal="center"/>
    </xf>
    <xf numFmtId="0" fontId="21" fillId="0" borderId="32" xfId="0" applyFont="1" applyBorder="1"/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1" fontId="21" fillId="3" borderId="34" xfId="0" applyNumberFormat="1" applyFont="1" applyFill="1" applyBorder="1" applyAlignment="1">
      <alignment horizontal="center"/>
    </xf>
    <xf numFmtId="167" fontId="21" fillId="3" borderId="34" xfId="0" applyNumberFormat="1" applyFont="1" applyFill="1" applyBorder="1" applyAlignment="1" applyProtection="1">
      <alignment horizontal="center"/>
      <protection locked="0"/>
    </xf>
    <xf numFmtId="167" fontId="21" fillId="3" borderId="34" xfId="0" applyNumberFormat="1" applyFont="1" applyFill="1" applyBorder="1" applyAlignment="1">
      <alignment horizontal="center"/>
    </xf>
    <xf numFmtId="0" fontId="21" fillId="3" borderId="35" xfId="0" applyFont="1" applyFill="1" applyBorder="1" applyAlignment="1">
      <alignment horizontal="center"/>
    </xf>
    <xf numFmtId="168" fontId="8" fillId="3" borderId="1" xfId="0" applyNumberFormat="1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/>
    </xf>
    <xf numFmtId="1" fontId="23" fillId="3" borderId="22" xfId="0" applyNumberFormat="1" applyFont="1" applyFill="1" applyBorder="1" applyAlignment="1">
      <alignment horizontal="center"/>
    </xf>
    <xf numFmtId="167" fontId="23" fillId="3" borderId="22" xfId="0" applyNumberFormat="1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3" fillId="3" borderId="40" xfId="0" applyFont="1" applyFill="1" applyBorder="1" applyAlignment="1">
      <alignment horizontal="center"/>
    </xf>
    <xf numFmtId="0" fontId="23" fillId="3" borderId="41" xfId="0" applyFont="1" applyFill="1" applyBorder="1" applyAlignment="1">
      <alignment horizontal="center"/>
    </xf>
    <xf numFmtId="1" fontId="23" fillId="3" borderId="41" xfId="0" applyNumberFormat="1" applyFont="1" applyFill="1" applyBorder="1" applyAlignment="1">
      <alignment horizontal="center"/>
    </xf>
    <xf numFmtId="167" fontId="23" fillId="3" borderId="41" xfId="0" applyNumberFormat="1" applyFont="1" applyFill="1" applyBorder="1" applyAlignment="1">
      <alignment horizontal="center"/>
    </xf>
    <xf numFmtId="0" fontId="23" fillId="3" borderId="42" xfId="0" applyFont="1" applyFill="1" applyBorder="1" applyAlignment="1">
      <alignment horizontal="center"/>
    </xf>
    <xf numFmtId="0" fontId="23" fillId="0" borderId="27" xfId="0" applyFont="1" applyBorder="1" applyProtection="1">
      <protection locked="0"/>
    </xf>
    <xf numFmtId="0" fontId="24" fillId="0" borderId="28" xfId="0" applyFont="1" applyBorder="1" applyProtection="1">
      <protection locked="0"/>
    </xf>
    <xf numFmtId="0" fontId="24" fillId="0" borderId="43" xfId="0" applyFont="1" applyBorder="1" applyProtection="1">
      <protection locked="0"/>
    </xf>
    <xf numFmtId="0" fontId="25" fillId="0" borderId="28" xfId="0" applyFont="1" applyBorder="1"/>
    <xf numFmtId="1" fontId="24" fillId="0" borderId="28" xfId="0" applyNumberFormat="1" applyFont="1" applyBorder="1" applyAlignment="1" applyProtection="1">
      <alignment horizontal="center"/>
      <protection locked="0"/>
    </xf>
    <xf numFmtId="168" fontId="24" fillId="0" borderId="28" xfId="0" applyNumberFormat="1" applyFont="1" applyBorder="1" applyAlignment="1" applyProtection="1">
      <alignment horizontal="center"/>
      <protection locked="0"/>
    </xf>
    <xf numFmtId="168" fontId="24" fillId="0" borderId="28" xfId="0" applyNumberFormat="1" applyFont="1" applyBorder="1" applyAlignment="1">
      <alignment horizontal="center"/>
    </xf>
    <xf numFmtId="0" fontId="23" fillId="0" borderId="29" xfId="0" applyFont="1" applyBorder="1" applyProtection="1">
      <protection locked="0"/>
    </xf>
    <xf numFmtId="167" fontId="24" fillId="0" borderId="28" xfId="0" applyNumberFormat="1" applyFont="1" applyBorder="1" applyAlignment="1" applyProtection="1">
      <alignment horizontal="center"/>
      <protection locked="0"/>
    </xf>
    <xf numFmtId="0" fontId="24" fillId="0" borderId="27" xfId="0" applyFont="1" applyBorder="1" applyProtection="1">
      <protection locked="0"/>
    </xf>
    <xf numFmtId="0" fontId="24" fillId="0" borderId="29" xfId="0" applyFont="1" applyBorder="1" applyProtection="1">
      <protection locked="0"/>
    </xf>
    <xf numFmtId="0" fontId="24" fillId="0" borderId="44" xfId="0" applyFont="1" applyBorder="1" applyProtection="1">
      <protection locked="0"/>
    </xf>
    <xf numFmtId="0" fontId="24" fillId="0" borderId="45" xfId="0" applyFont="1" applyBorder="1" applyProtection="1">
      <protection locked="0"/>
    </xf>
    <xf numFmtId="1" fontId="24" fillId="0" borderId="45" xfId="0" applyNumberFormat="1" applyFont="1" applyBorder="1" applyAlignment="1" applyProtection="1">
      <alignment horizontal="center"/>
      <protection locked="0"/>
    </xf>
    <xf numFmtId="167" fontId="24" fillId="0" borderId="45" xfId="0" applyNumberFormat="1" applyFont="1" applyBorder="1" applyAlignment="1" applyProtection="1">
      <alignment horizontal="center"/>
      <protection locked="0"/>
    </xf>
    <xf numFmtId="168" fontId="24" fillId="0" borderId="45" xfId="0" applyNumberFormat="1" applyFont="1" applyBorder="1" applyAlignment="1">
      <alignment horizontal="center"/>
    </xf>
    <xf numFmtId="0" fontId="24" fillId="0" borderId="46" xfId="0" applyFont="1" applyBorder="1" applyProtection="1">
      <protection locked="0"/>
    </xf>
    <xf numFmtId="0" fontId="25" fillId="0" borderId="29" xfId="0" applyFont="1" applyBorder="1"/>
    <xf numFmtId="167" fontId="24" fillId="0" borderId="28" xfId="0" applyNumberFormat="1" applyFont="1" applyBorder="1" applyAlignment="1">
      <alignment horizontal="center"/>
    </xf>
    <xf numFmtId="0" fontId="24" fillId="0" borderId="30" xfId="0" applyFont="1" applyBorder="1" applyProtection="1">
      <protection locked="0"/>
    </xf>
    <xf numFmtId="0" fontId="24" fillId="0" borderId="31" xfId="0" applyFont="1" applyBorder="1" applyProtection="1">
      <protection locked="0"/>
    </xf>
    <xf numFmtId="1" fontId="24" fillId="0" borderId="31" xfId="0" applyNumberFormat="1" applyFont="1" applyBorder="1" applyAlignment="1" applyProtection="1">
      <alignment horizontal="center"/>
      <protection locked="0"/>
    </xf>
    <xf numFmtId="167" fontId="24" fillId="0" borderId="31" xfId="0" applyNumberFormat="1" applyFont="1" applyBorder="1" applyAlignment="1" applyProtection="1">
      <alignment horizontal="center"/>
      <protection locked="0"/>
    </xf>
    <xf numFmtId="167" fontId="24" fillId="0" borderId="31" xfId="0" applyNumberFormat="1" applyFont="1" applyBorder="1" applyAlignment="1">
      <alignment horizontal="center"/>
    </xf>
    <xf numFmtId="0" fontId="24" fillId="0" borderId="32" xfId="0" applyFont="1" applyBorder="1" applyProtection="1">
      <protection locked="0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0" fontId="27" fillId="0" borderId="0" xfId="0" applyFont="1" applyBorder="1"/>
    <xf numFmtId="0" fontId="28" fillId="0" borderId="0" xfId="0" applyFont="1" applyBorder="1"/>
    <xf numFmtId="167" fontId="28" fillId="0" borderId="0" xfId="0" applyNumberFormat="1" applyFont="1" applyBorder="1" applyAlignment="1">
      <alignment horizontal="center"/>
    </xf>
    <xf numFmtId="0" fontId="28" fillId="0" borderId="0" xfId="0" applyFont="1"/>
    <xf numFmtId="170" fontId="27" fillId="0" borderId="0" xfId="1" applyNumberFormat="1" applyFont="1"/>
    <xf numFmtId="168" fontId="27" fillId="0" borderId="0" xfId="0" applyNumberFormat="1" applyFont="1"/>
    <xf numFmtId="0" fontId="28" fillId="3" borderId="21" xfId="0" applyFont="1" applyFill="1" applyBorder="1" applyAlignment="1">
      <alignment horizontal="center"/>
    </xf>
    <xf numFmtId="0" fontId="28" fillId="3" borderId="22" xfId="0" applyFont="1" applyFill="1" applyBorder="1" applyAlignment="1">
      <alignment horizontal="center"/>
    </xf>
    <xf numFmtId="1" fontId="28" fillId="3" borderId="22" xfId="0" applyNumberFormat="1" applyFont="1" applyFill="1" applyBorder="1" applyAlignment="1">
      <alignment horizontal="center"/>
    </xf>
    <xf numFmtId="167" fontId="28" fillId="3" borderId="22" xfId="0" applyNumberFormat="1" applyFont="1" applyFill="1" applyBorder="1" applyAlignment="1" applyProtection="1">
      <alignment horizontal="center"/>
      <protection locked="0"/>
    </xf>
    <xf numFmtId="167" fontId="28" fillId="3" borderId="22" xfId="0" applyNumberFormat="1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3" borderId="27" xfId="0" applyFont="1" applyFill="1" applyBorder="1" applyAlignment="1">
      <alignment horizontal="center"/>
    </xf>
    <xf numFmtId="0" fontId="28" fillId="3" borderId="28" xfId="0" applyFont="1" applyFill="1" applyBorder="1" applyAlignment="1">
      <alignment horizontal="center"/>
    </xf>
    <xf numFmtId="1" fontId="28" fillId="3" borderId="28" xfId="0" applyNumberFormat="1" applyFont="1" applyFill="1" applyBorder="1" applyAlignment="1">
      <alignment horizontal="center"/>
    </xf>
    <xf numFmtId="167" fontId="28" fillId="3" borderId="28" xfId="0" applyNumberFormat="1" applyFont="1" applyFill="1" applyBorder="1" applyAlignment="1" applyProtection="1">
      <alignment horizontal="center"/>
      <protection locked="0"/>
    </xf>
    <xf numFmtId="167" fontId="28" fillId="3" borderId="28" xfId="0" applyNumberFormat="1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7" fillId="0" borderId="37" xfId="0" applyFont="1" applyBorder="1" applyProtection="1">
      <protection locked="0"/>
    </xf>
    <xf numFmtId="0" fontId="27" fillId="0" borderId="38" xfId="0" applyFont="1" applyBorder="1" applyProtection="1">
      <protection locked="0"/>
    </xf>
    <xf numFmtId="1" fontId="27" fillId="0" borderId="38" xfId="0" applyNumberFormat="1" applyFont="1" applyBorder="1" applyAlignment="1" applyProtection="1">
      <alignment horizontal="center"/>
      <protection locked="0"/>
    </xf>
    <xf numFmtId="168" fontId="27" fillId="0" borderId="38" xfId="0" applyNumberFormat="1" applyFont="1" applyBorder="1" applyAlignment="1" applyProtection="1">
      <alignment horizontal="center"/>
      <protection locked="0"/>
    </xf>
    <xf numFmtId="168" fontId="27" fillId="0" borderId="38" xfId="0" applyNumberFormat="1" applyFont="1" applyBorder="1" applyAlignment="1">
      <alignment horizontal="center"/>
    </xf>
    <xf numFmtId="0" fontId="27" fillId="0" borderId="39" xfId="0" applyFont="1" applyBorder="1" applyProtection="1">
      <protection locked="0"/>
    </xf>
    <xf numFmtId="0" fontId="27" fillId="0" borderId="27" xfId="0" applyFont="1" applyBorder="1" applyProtection="1">
      <protection locked="0"/>
    </xf>
    <xf numFmtId="0" fontId="27" fillId="0" borderId="28" xfId="0" applyFont="1" applyBorder="1" applyProtection="1">
      <protection locked="0"/>
    </xf>
    <xf numFmtId="0" fontId="27" fillId="0" borderId="28" xfId="0" applyFont="1" applyBorder="1"/>
    <xf numFmtId="1" fontId="27" fillId="0" borderId="28" xfId="0" applyNumberFormat="1" applyFont="1" applyBorder="1" applyAlignment="1" applyProtection="1">
      <alignment horizontal="center"/>
      <protection locked="0"/>
    </xf>
    <xf numFmtId="168" fontId="27" fillId="0" borderId="28" xfId="0" applyNumberFormat="1" applyFont="1" applyBorder="1" applyAlignment="1" applyProtection="1">
      <alignment horizontal="center"/>
      <protection locked="0"/>
    </xf>
    <xf numFmtId="168" fontId="27" fillId="0" borderId="28" xfId="0" applyNumberFormat="1" applyFont="1" applyBorder="1" applyAlignment="1">
      <alignment horizontal="center"/>
    </xf>
    <xf numFmtId="0" fontId="27" fillId="0" borderId="29" xfId="0" applyFont="1" applyBorder="1" applyProtection="1">
      <protection locked="0"/>
    </xf>
    <xf numFmtId="0" fontId="27" fillId="0" borderId="27" xfId="0" applyFont="1" applyBorder="1" applyAlignment="1">
      <alignment horizontal="left"/>
    </xf>
    <xf numFmtId="0" fontId="27" fillId="0" borderId="27" xfId="0" applyFont="1" applyBorder="1" applyAlignment="1" applyProtection="1">
      <alignment vertical="top" wrapText="1"/>
      <protection locked="0"/>
    </xf>
    <xf numFmtId="0" fontId="27" fillId="0" borderId="29" xfId="0" applyFont="1" applyBorder="1"/>
    <xf numFmtId="0" fontId="27" fillId="0" borderId="28" xfId="0" applyFont="1" applyBorder="1" applyAlignment="1">
      <alignment horizontal="center"/>
    </xf>
    <xf numFmtId="0" fontId="27" fillId="0" borderId="28" xfId="0" applyFont="1" applyBorder="1" applyAlignment="1" applyProtection="1">
      <alignment wrapText="1"/>
      <protection locked="0"/>
    </xf>
    <xf numFmtId="1" fontId="27" fillId="0" borderId="28" xfId="0" applyNumberFormat="1" applyFont="1" applyBorder="1" applyAlignment="1">
      <alignment horizontal="center"/>
    </xf>
    <xf numFmtId="0" fontId="27" fillId="0" borderId="27" xfId="0" applyFont="1" applyBorder="1"/>
    <xf numFmtId="167" fontId="27" fillId="0" borderId="28" xfId="0" applyNumberFormat="1" applyFont="1" applyBorder="1" applyAlignment="1">
      <alignment horizontal="center"/>
    </xf>
    <xf numFmtId="167" fontId="28" fillId="0" borderId="28" xfId="0" applyNumberFormat="1" applyFont="1" applyBorder="1" applyAlignment="1">
      <alignment horizontal="center"/>
    </xf>
    <xf numFmtId="0" fontId="27" fillId="0" borderId="30" xfId="0" applyFont="1" applyBorder="1"/>
    <xf numFmtId="0" fontId="27" fillId="0" borderId="31" xfId="0" applyFont="1" applyBorder="1"/>
    <xf numFmtId="0" fontId="28" fillId="0" borderId="31" xfId="0" applyFont="1" applyBorder="1"/>
    <xf numFmtId="167" fontId="28" fillId="0" borderId="31" xfId="0" applyNumberFormat="1" applyFont="1" applyBorder="1" applyAlignment="1">
      <alignment horizontal="center"/>
    </xf>
    <xf numFmtId="0" fontId="28" fillId="0" borderId="32" xfId="0" applyFont="1" applyBorder="1"/>
    <xf numFmtId="0" fontId="27" fillId="0" borderId="24" xfId="0" applyFont="1" applyBorder="1" applyProtection="1">
      <protection locked="0"/>
    </xf>
    <xf numFmtId="0" fontId="27" fillId="0" borderId="25" xfId="0" applyFont="1" applyBorder="1" applyProtection="1">
      <protection locked="0"/>
    </xf>
    <xf numFmtId="1" fontId="27" fillId="0" borderId="25" xfId="0" applyNumberFormat="1" applyFont="1" applyBorder="1" applyAlignment="1" applyProtection="1">
      <alignment horizontal="center"/>
      <protection locked="0"/>
    </xf>
    <xf numFmtId="168" fontId="27" fillId="0" borderId="25" xfId="0" applyNumberFormat="1" applyFont="1" applyBorder="1" applyAlignment="1" applyProtection="1">
      <alignment horizontal="center"/>
      <protection locked="0"/>
    </xf>
    <xf numFmtId="168" fontId="27" fillId="0" borderId="25" xfId="0" applyNumberFormat="1" applyFont="1" applyBorder="1" applyAlignment="1">
      <alignment horizontal="center"/>
    </xf>
    <xf numFmtId="0" fontId="27" fillId="0" borderId="26" xfId="0" applyFont="1" applyBorder="1" applyProtection="1">
      <protection locked="0"/>
    </xf>
    <xf numFmtId="0" fontId="27" fillId="0" borderId="19" xfId="0" applyFont="1" applyBorder="1" applyProtection="1">
      <protection locked="0"/>
    </xf>
    <xf numFmtId="0" fontId="27" fillId="0" borderId="52" xfId="0" applyFont="1" applyBorder="1" applyProtection="1">
      <protection locked="0"/>
    </xf>
    <xf numFmtId="1" fontId="27" fillId="0" borderId="52" xfId="0" applyNumberFormat="1" applyFont="1" applyBorder="1" applyAlignment="1" applyProtection="1">
      <alignment horizontal="center"/>
      <protection locked="0"/>
    </xf>
    <xf numFmtId="168" fontId="27" fillId="0" borderId="52" xfId="0" applyNumberFormat="1" applyFont="1" applyBorder="1" applyAlignment="1" applyProtection="1">
      <alignment horizontal="center"/>
      <protection locked="0"/>
    </xf>
    <xf numFmtId="168" fontId="27" fillId="0" borderId="52" xfId="0" applyNumberFormat="1" applyFont="1" applyBorder="1" applyAlignment="1">
      <alignment horizontal="center"/>
    </xf>
    <xf numFmtId="0" fontId="27" fillId="0" borderId="18" xfId="0" applyFont="1" applyBorder="1" applyProtection="1">
      <protection locked="0"/>
    </xf>
    <xf numFmtId="0" fontId="27" fillId="0" borderId="25" xfId="0" applyFont="1" applyBorder="1"/>
    <xf numFmtId="168" fontId="28" fillId="3" borderId="20" xfId="0" applyNumberFormat="1" applyFont="1" applyFill="1" applyBorder="1" applyAlignment="1">
      <alignment horizontal="center"/>
    </xf>
    <xf numFmtId="0" fontId="24" fillId="0" borderId="0" xfId="0" applyFont="1"/>
    <xf numFmtId="1" fontId="18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0" fontId="19" fillId="0" borderId="0" xfId="1" applyNumberFormat="1" applyFont="1"/>
    <xf numFmtId="168" fontId="19" fillId="0" borderId="0" xfId="0" applyNumberFormat="1" applyFont="1"/>
    <xf numFmtId="0" fontId="28" fillId="3" borderId="53" xfId="0" applyFont="1" applyFill="1" applyBorder="1" applyAlignment="1">
      <alignment horizontal="center"/>
    </xf>
    <xf numFmtId="0" fontId="28" fillId="3" borderId="54" xfId="0" applyFont="1" applyFill="1" applyBorder="1" applyAlignment="1">
      <alignment horizontal="center"/>
    </xf>
    <xf numFmtId="0" fontId="28" fillId="0" borderId="53" xfId="0" applyFont="1" applyBorder="1" applyProtection="1">
      <protection locked="0"/>
    </xf>
    <xf numFmtId="0" fontId="28" fillId="0" borderId="54" xfId="0" applyFont="1" applyBorder="1" applyProtection="1">
      <protection locked="0"/>
    </xf>
    <xf numFmtId="0" fontId="27" fillId="0" borderId="54" xfId="0" applyFont="1" applyBorder="1" applyProtection="1">
      <protection locked="0"/>
    </xf>
    <xf numFmtId="0" fontId="27" fillId="0" borderId="54" xfId="0" applyFont="1" applyBorder="1"/>
    <xf numFmtId="0" fontId="28" fillId="0" borderId="55" xfId="0" applyFont="1" applyBorder="1"/>
    <xf numFmtId="0" fontId="21" fillId="3" borderId="40" xfId="0" applyFont="1" applyFill="1" applyBorder="1" applyAlignment="1">
      <alignment horizontal="center"/>
    </xf>
    <xf numFmtId="0" fontId="21" fillId="3" borderId="41" xfId="0" applyFont="1" applyFill="1" applyBorder="1" applyAlignment="1">
      <alignment horizontal="center"/>
    </xf>
    <xf numFmtId="1" fontId="21" fillId="3" borderId="41" xfId="0" applyNumberFormat="1" applyFont="1" applyFill="1" applyBorder="1" applyAlignment="1">
      <alignment horizontal="center"/>
    </xf>
    <xf numFmtId="167" fontId="21" fillId="3" borderId="41" xfId="0" applyNumberFormat="1" applyFont="1" applyFill="1" applyBorder="1" applyAlignment="1">
      <alignment horizontal="center"/>
    </xf>
    <xf numFmtId="0" fontId="21" fillId="3" borderId="42" xfId="0" applyFont="1" applyFill="1" applyBorder="1" applyAlignment="1">
      <alignment horizontal="center"/>
    </xf>
    <xf numFmtId="0" fontId="21" fillId="0" borderId="27" xfId="0" applyFont="1" applyBorder="1" applyProtection="1">
      <protection locked="0"/>
    </xf>
    <xf numFmtId="0" fontId="21" fillId="0" borderId="29" xfId="0" applyFont="1" applyBorder="1" applyProtection="1">
      <protection locked="0"/>
    </xf>
    <xf numFmtId="167" fontId="18" fillId="0" borderId="28" xfId="0" applyNumberFormat="1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wrapText="1"/>
      <protection locked="0"/>
    </xf>
    <xf numFmtId="0" fontId="18" fillId="0" borderId="30" xfId="0" applyFont="1" applyBorder="1" applyProtection="1">
      <protection locked="0"/>
    </xf>
    <xf numFmtId="0" fontId="18" fillId="0" borderId="31" xfId="0" applyFont="1" applyBorder="1" applyProtection="1"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68" fontId="18" fillId="0" borderId="31" xfId="0" applyNumberFormat="1" applyFont="1" applyBorder="1" applyAlignment="1" applyProtection="1">
      <alignment horizontal="center"/>
      <protection locked="0"/>
    </xf>
    <xf numFmtId="168" fontId="18" fillId="0" borderId="31" xfId="0" applyNumberFormat="1" applyFont="1" applyBorder="1" applyAlignment="1">
      <alignment horizontal="center"/>
    </xf>
    <xf numFmtId="0" fontId="18" fillId="0" borderId="32" xfId="0" applyFont="1" applyBorder="1" applyProtection="1">
      <protection locked="0"/>
    </xf>
    <xf numFmtId="0" fontId="18" fillId="0" borderId="21" xfId="0" applyFont="1" applyBorder="1" applyProtection="1">
      <protection locked="0"/>
    </xf>
    <xf numFmtId="0" fontId="18" fillId="0" borderId="22" xfId="0" applyFont="1" applyBorder="1" applyProtection="1">
      <protection locked="0"/>
    </xf>
    <xf numFmtId="1" fontId="18" fillId="0" borderId="22" xfId="0" applyNumberFormat="1" applyFont="1" applyBorder="1" applyAlignment="1" applyProtection="1">
      <alignment horizontal="center"/>
      <protection locked="0"/>
    </xf>
    <xf numFmtId="167" fontId="18" fillId="0" borderId="22" xfId="0" applyNumberFormat="1" applyFont="1" applyBorder="1" applyAlignment="1" applyProtection="1">
      <alignment horizontal="center"/>
      <protection locked="0"/>
    </xf>
    <xf numFmtId="167" fontId="18" fillId="0" borderId="22" xfId="0" applyNumberFormat="1" applyFont="1" applyBorder="1" applyAlignment="1">
      <alignment horizontal="center"/>
    </xf>
    <xf numFmtId="0" fontId="18" fillId="0" borderId="23" xfId="0" applyFont="1" applyBorder="1" applyProtection="1">
      <protection locked="0"/>
    </xf>
    <xf numFmtId="0" fontId="18" fillId="0" borderId="30" xfId="0" applyFont="1" applyBorder="1"/>
    <xf numFmtId="0" fontId="18" fillId="0" borderId="31" xfId="0" applyFont="1" applyBorder="1"/>
    <xf numFmtId="1" fontId="18" fillId="0" borderId="31" xfId="0" applyNumberFormat="1" applyFont="1" applyBorder="1" applyAlignment="1">
      <alignment horizontal="center"/>
    </xf>
    <xf numFmtId="167" fontId="18" fillId="0" borderId="31" xfId="0" applyNumberFormat="1" applyFont="1" applyBorder="1" applyAlignment="1">
      <alignment horizontal="center"/>
    </xf>
    <xf numFmtId="0" fontId="18" fillId="0" borderId="32" xfId="0" applyFont="1" applyBorder="1"/>
    <xf numFmtId="168" fontId="21" fillId="3" borderId="20" xfId="0" applyNumberFormat="1" applyFont="1" applyFill="1" applyBorder="1" applyAlignment="1">
      <alignment horizontal="center"/>
    </xf>
    <xf numFmtId="1" fontId="18" fillId="0" borderId="0" xfId="0" applyNumberFormat="1" applyFont="1" applyBorder="1"/>
    <xf numFmtId="167" fontId="18" fillId="0" borderId="0" xfId="0" applyNumberFormat="1" applyFont="1" applyBorder="1"/>
    <xf numFmtId="0" fontId="21" fillId="0" borderId="0" xfId="0" applyFont="1" applyBorder="1" applyAlignment="1">
      <alignment horizontal="left"/>
    </xf>
    <xf numFmtId="169" fontId="19" fillId="0" borderId="0" xfId="0" applyNumberFormat="1" applyFont="1"/>
    <xf numFmtId="169" fontId="21" fillId="3" borderId="20" xfId="1" applyNumberFormat="1" applyFont="1" applyFill="1" applyBorder="1"/>
    <xf numFmtId="0" fontId="21" fillId="3" borderId="27" xfId="0" applyFont="1" applyFill="1" applyBorder="1" applyAlignment="1" applyProtection="1">
      <alignment horizontal="center"/>
      <protection locked="0"/>
    </xf>
    <xf numFmtId="0" fontId="21" fillId="3" borderId="28" xfId="0" applyFont="1" applyFill="1" applyBorder="1" applyAlignment="1">
      <alignment horizontal="center"/>
    </xf>
    <xf numFmtId="1" fontId="21" fillId="3" borderId="28" xfId="0" applyNumberFormat="1" applyFont="1" applyFill="1" applyBorder="1" applyAlignment="1">
      <alignment horizontal="center"/>
    </xf>
    <xf numFmtId="167" fontId="21" fillId="3" borderId="28" xfId="0" applyNumberFormat="1" applyFont="1" applyFill="1" applyBorder="1" applyAlignment="1">
      <alignment horizontal="center"/>
    </xf>
    <xf numFmtId="0" fontId="21" fillId="3" borderId="36" xfId="0" applyFont="1" applyFill="1" applyBorder="1" applyAlignment="1">
      <alignment horizontal="center"/>
    </xf>
    <xf numFmtId="0" fontId="18" fillId="0" borderId="51" xfId="0" applyFont="1" applyBorder="1" applyProtection="1">
      <protection locked="0"/>
    </xf>
    <xf numFmtId="0" fontId="18" fillId="0" borderId="50" xfId="0" applyFont="1" applyBorder="1" applyAlignment="1" applyProtection="1">
      <alignment horizontal="center"/>
      <protection locked="0"/>
    </xf>
    <xf numFmtId="0" fontId="18" fillId="0" borderId="50" xfId="0" applyFont="1" applyBorder="1" applyProtection="1">
      <protection locked="0"/>
    </xf>
    <xf numFmtId="0" fontId="18" fillId="0" borderId="38" xfId="0" applyFont="1" applyBorder="1" applyProtection="1">
      <protection locked="0"/>
    </xf>
    <xf numFmtId="1" fontId="18" fillId="0" borderId="50" xfId="0" applyNumberFormat="1" applyFont="1" applyBorder="1" applyAlignment="1" applyProtection="1">
      <alignment horizontal="center"/>
      <protection locked="0"/>
    </xf>
    <xf numFmtId="168" fontId="18" fillId="0" borderId="38" xfId="0" applyNumberFormat="1" applyFont="1" applyBorder="1" applyAlignment="1" applyProtection="1">
      <alignment horizontal="center"/>
      <protection locked="0"/>
    </xf>
    <xf numFmtId="168" fontId="18" fillId="0" borderId="38" xfId="0" applyNumberFormat="1" applyFont="1" applyBorder="1" applyAlignment="1">
      <alignment horizontal="center"/>
    </xf>
    <xf numFmtId="167" fontId="18" fillId="0" borderId="28" xfId="0" applyNumberFormat="1" applyFont="1" applyBorder="1" applyProtection="1">
      <protection locked="0"/>
    </xf>
    <xf numFmtId="1" fontId="18" fillId="0" borderId="28" xfId="0" applyNumberFormat="1" applyFont="1" applyBorder="1" applyProtection="1">
      <protection locked="0"/>
    </xf>
    <xf numFmtId="0" fontId="21" fillId="0" borderId="28" xfId="0" applyFont="1" applyBorder="1" applyProtection="1">
      <protection locked="0"/>
    </xf>
    <xf numFmtId="0" fontId="18" fillId="0" borderId="28" xfId="0" applyFont="1" applyBorder="1" applyAlignment="1" applyProtection="1">
      <alignment horizontal="left" indent="1"/>
      <protection locked="0"/>
    </xf>
    <xf numFmtId="0" fontId="18" fillId="0" borderId="28" xfId="0" applyFont="1" applyBorder="1" applyAlignment="1" applyProtection="1">
      <alignment vertical="top"/>
      <protection locked="0"/>
    </xf>
    <xf numFmtId="1" fontId="18" fillId="0" borderId="28" xfId="0" applyNumberFormat="1" applyFont="1" applyBorder="1" applyAlignment="1" applyProtection="1">
      <alignment horizontal="center" vertical="top" wrapText="1"/>
      <protection locked="0"/>
    </xf>
    <xf numFmtId="168" fontId="18" fillId="0" borderId="28" xfId="0" applyNumberFormat="1" applyFont="1" applyBorder="1" applyAlignment="1" applyProtection="1">
      <alignment horizontal="center" vertical="top" wrapText="1"/>
      <protection locked="0"/>
    </xf>
    <xf numFmtId="168" fontId="18" fillId="0" borderId="28" xfId="0" applyNumberFormat="1" applyFont="1" applyBorder="1" applyAlignment="1" applyProtection="1">
      <alignment vertical="top"/>
      <protection locked="0"/>
    </xf>
    <xf numFmtId="0" fontId="18" fillId="0" borderId="29" xfId="0" applyFont="1" applyBorder="1" applyAlignment="1" applyProtection="1">
      <alignment vertical="top"/>
      <protection locked="0"/>
    </xf>
    <xf numFmtId="0" fontId="18" fillId="0" borderId="28" xfId="0" applyFont="1" applyBorder="1" applyAlignment="1" applyProtection="1">
      <alignment horizontal="center"/>
      <protection locked="0"/>
    </xf>
    <xf numFmtId="1" fontId="18" fillId="0" borderId="31" xfId="0" applyNumberFormat="1" applyFont="1" applyBorder="1" applyProtection="1">
      <protection locked="0"/>
    </xf>
    <xf numFmtId="167" fontId="18" fillId="0" borderId="31" xfId="0" applyNumberFormat="1" applyFont="1" applyBorder="1" applyProtection="1">
      <protection locked="0"/>
    </xf>
    <xf numFmtId="0" fontId="18" fillId="0" borderId="25" xfId="0" applyFont="1" applyBorder="1" applyAlignment="1" applyProtection="1">
      <alignment vertical="top" wrapText="1"/>
      <protection locked="0"/>
    </xf>
    <xf numFmtId="0" fontId="18" fillId="0" borderId="25" xfId="0" applyFont="1" applyBorder="1" applyAlignment="1" applyProtection="1">
      <alignment vertical="top"/>
      <protection locked="0"/>
    </xf>
    <xf numFmtId="0" fontId="16" fillId="0" borderId="56" xfId="0" applyFont="1" applyBorder="1" applyAlignment="1">
      <alignment horizontal="center"/>
    </xf>
    <xf numFmtId="0" fontId="16" fillId="0" borderId="57" xfId="0" applyFont="1" applyBorder="1"/>
    <xf numFmtId="172" fontId="15" fillId="0" borderId="58" xfId="1" applyNumberFormat="1" applyFont="1" applyBorder="1"/>
    <xf numFmtId="3" fontId="15" fillId="0" borderId="49" xfId="0" applyNumberFormat="1" applyFont="1" applyBorder="1" applyAlignment="1">
      <alignment horizontal="right"/>
    </xf>
    <xf numFmtId="0" fontId="16" fillId="0" borderId="24" xfId="0" applyFont="1" applyBorder="1" applyAlignment="1">
      <alignment horizontal="center"/>
    </xf>
    <xf numFmtId="0" fontId="16" fillId="0" borderId="25" xfId="0" applyFont="1" applyBorder="1"/>
    <xf numFmtId="168" fontId="15" fillId="0" borderId="26" xfId="0" applyNumberFormat="1" applyFont="1" applyFill="1" applyBorder="1" applyAlignment="1">
      <alignment horizontal="right"/>
    </xf>
    <xf numFmtId="0" fontId="15" fillId="0" borderId="35" xfId="0" applyFont="1" applyBorder="1" applyAlignment="1">
      <alignment horizontal="center"/>
    </xf>
    <xf numFmtId="169" fontId="22" fillId="3" borderId="59" xfId="1" applyNumberFormat="1" applyFont="1" applyFill="1" applyBorder="1"/>
    <xf numFmtId="0" fontId="22" fillId="3" borderId="21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1" fontId="22" fillId="3" borderId="22" xfId="0" applyNumberFormat="1" applyFont="1" applyFill="1" applyBorder="1" applyAlignment="1">
      <alignment horizontal="center"/>
    </xf>
    <xf numFmtId="167" fontId="22" fillId="3" borderId="22" xfId="0" applyNumberFormat="1" applyFont="1" applyFill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2" fillId="3" borderId="27" xfId="0" applyFont="1" applyFill="1" applyBorder="1" applyAlignment="1" applyProtection="1">
      <alignment horizontal="center"/>
      <protection locked="0"/>
    </xf>
    <xf numFmtId="0" fontId="22" fillId="3" borderId="28" xfId="0" applyFont="1" applyFill="1" applyBorder="1" applyAlignment="1">
      <alignment horizontal="center"/>
    </xf>
    <xf numFmtId="1" fontId="22" fillId="3" borderId="28" xfId="0" applyNumberFormat="1" applyFont="1" applyFill="1" applyBorder="1" applyAlignment="1">
      <alignment horizontal="center"/>
    </xf>
    <xf numFmtId="167" fontId="22" fillId="3" borderId="28" xfId="0" applyNumberFormat="1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22" fillId="0" borderId="37" xfId="0" applyFont="1" applyBorder="1" applyProtection="1">
      <protection locked="0"/>
    </xf>
    <xf numFmtId="0" fontId="19" fillId="0" borderId="38" xfId="0" applyFont="1" applyBorder="1" applyProtection="1"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68" fontId="19" fillId="0" borderId="38" xfId="0" applyNumberFormat="1" applyFont="1" applyBorder="1" applyAlignment="1" applyProtection="1">
      <alignment horizontal="center"/>
      <protection locked="0"/>
    </xf>
    <xf numFmtId="168" fontId="19" fillId="0" borderId="38" xfId="0" applyNumberFormat="1" applyFont="1" applyBorder="1" applyAlignment="1">
      <alignment horizontal="center"/>
    </xf>
    <xf numFmtId="0" fontId="19" fillId="0" borderId="60" xfId="0" applyFont="1" applyBorder="1" applyProtection="1">
      <protection locked="0"/>
    </xf>
    <xf numFmtId="0" fontId="22" fillId="0" borderId="27" xfId="0" applyFont="1" applyBorder="1" applyProtection="1">
      <protection locked="0"/>
    </xf>
    <xf numFmtId="0" fontId="19" fillId="0" borderId="28" xfId="0" applyFont="1" applyBorder="1" applyProtection="1">
      <protection locked="0"/>
    </xf>
    <xf numFmtId="1" fontId="19" fillId="0" borderId="28" xfId="0" applyNumberFormat="1" applyFont="1" applyBorder="1" applyAlignment="1" applyProtection="1">
      <alignment horizontal="center"/>
      <protection locked="0"/>
    </xf>
    <xf numFmtId="168" fontId="19" fillId="0" borderId="28" xfId="0" applyNumberFormat="1" applyFont="1" applyBorder="1" applyAlignment="1">
      <alignment horizontal="center"/>
    </xf>
    <xf numFmtId="168" fontId="19" fillId="0" borderId="28" xfId="0" applyNumberFormat="1" applyFont="1" applyBorder="1" applyAlignment="1" applyProtection="1">
      <alignment horizontal="center"/>
      <protection locked="0"/>
    </xf>
    <xf numFmtId="0" fontId="19" fillId="0" borderId="29" xfId="0" applyFont="1" applyBorder="1" applyProtection="1">
      <protection locked="0"/>
    </xf>
    <xf numFmtId="0" fontId="19" fillId="0" borderId="27" xfId="0" applyFont="1" applyBorder="1" applyProtection="1">
      <protection locked="0"/>
    </xf>
    <xf numFmtId="167" fontId="19" fillId="0" borderId="28" xfId="0" applyNumberFormat="1" applyFont="1" applyBorder="1" applyAlignment="1" applyProtection="1">
      <alignment horizontal="center"/>
      <protection locked="0"/>
    </xf>
    <xf numFmtId="0" fontId="22" fillId="0" borderId="30" xfId="0" applyFont="1" applyBorder="1"/>
    <xf numFmtId="0" fontId="19" fillId="0" borderId="31" xfId="0" applyFont="1" applyBorder="1" applyProtection="1">
      <protection locked="0"/>
    </xf>
    <xf numFmtId="1" fontId="19" fillId="0" borderId="31" xfId="0" applyNumberFormat="1" applyFont="1" applyBorder="1" applyAlignment="1" applyProtection="1">
      <alignment horizontal="center"/>
      <protection locked="0"/>
    </xf>
    <xf numFmtId="167" fontId="19" fillId="0" borderId="31" xfId="0" applyNumberFormat="1" applyFont="1" applyBorder="1" applyAlignment="1" applyProtection="1">
      <alignment horizontal="center"/>
      <protection locked="0"/>
    </xf>
    <xf numFmtId="168" fontId="19" fillId="0" borderId="31" xfId="0" applyNumberFormat="1" applyFont="1" applyBorder="1" applyAlignment="1">
      <alignment horizontal="center"/>
    </xf>
    <xf numFmtId="0" fontId="19" fillId="0" borderId="32" xfId="0" applyFont="1" applyBorder="1" applyProtection="1">
      <protection locked="0"/>
    </xf>
    <xf numFmtId="0" fontId="19" fillId="0" borderId="19" xfId="0" applyFont="1" applyBorder="1" applyProtection="1">
      <protection locked="0"/>
    </xf>
    <xf numFmtId="0" fontId="19" fillId="0" borderId="52" xfId="0" applyFont="1" applyBorder="1" applyProtection="1">
      <protection locked="0"/>
    </xf>
    <xf numFmtId="1" fontId="19" fillId="0" borderId="52" xfId="0" applyNumberFormat="1" applyFont="1" applyBorder="1" applyAlignment="1" applyProtection="1">
      <alignment horizontal="center"/>
      <protection locked="0"/>
    </xf>
    <xf numFmtId="168" fontId="19" fillId="0" borderId="52" xfId="0" applyNumberFormat="1" applyFont="1" applyBorder="1" applyAlignment="1" applyProtection="1">
      <alignment horizontal="center"/>
      <protection locked="0"/>
    </xf>
    <xf numFmtId="168" fontId="19" fillId="0" borderId="52" xfId="0" applyNumberFormat="1" applyFont="1" applyBorder="1" applyAlignment="1">
      <alignment horizontal="center"/>
    </xf>
    <xf numFmtId="0" fontId="19" fillId="0" borderId="18" xfId="0" applyFont="1" applyBorder="1" applyProtection="1">
      <protection locked="0"/>
    </xf>
    <xf numFmtId="0" fontId="19" fillId="0" borderId="24" xfId="0" applyFont="1" applyBorder="1" applyProtection="1">
      <protection locked="0"/>
    </xf>
    <xf numFmtId="0" fontId="19" fillId="0" borderId="25" xfId="0" applyFont="1" applyBorder="1"/>
    <xf numFmtId="0" fontId="19" fillId="0" borderId="25" xfId="0" applyFont="1" applyBorder="1" applyProtection="1">
      <protection locked="0"/>
    </xf>
    <xf numFmtId="1" fontId="19" fillId="0" borderId="25" xfId="0" applyNumberFormat="1" applyFont="1" applyBorder="1" applyAlignment="1" applyProtection="1">
      <alignment horizontal="center"/>
      <protection locked="0"/>
    </xf>
    <xf numFmtId="167" fontId="19" fillId="0" borderId="25" xfId="0" applyNumberFormat="1" applyFont="1" applyBorder="1" applyAlignment="1" applyProtection="1">
      <alignment horizontal="center"/>
      <protection locked="0"/>
    </xf>
    <xf numFmtId="168" fontId="19" fillId="0" borderId="25" xfId="0" applyNumberFormat="1" applyFont="1" applyBorder="1" applyAlignment="1">
      <alignment horizontal="center"/>
    </xf>
    <xf numFmtId="0" fontId="19" fillId="0" borderId="26" xfId="0" applyFont="1" applyBorder="1" applyProtection="1">
      <protection locked="0"/>
    </xf>
    <xf numFmtId="167" fontId="19" fillId="0" borderId="52" xfId="0" applyNumberFormat="1" applyFont="1" applyBorder="1" applyAlignment="1" applyProtection="1">
      <alignment horizontal="center"/>
      <protection locked="0"/>
    </xf>
    <xf numFmtId="0" fontId="21" fillId="0" borderId="3" xfId="0" applyFont="1" applyBorder="1" applyProtection="1">
      <protection locked="0"/>
    </xf>
    <xf numFmtId="0" fontId="21" fillId="0" borderId="3" xfId="0" applyFont="1" applyBorder="1" applyAlignment="1" applyProtection="1">
      <alignment vertical="top"/>
      <protection locked="0"/>
    </xf>
    <xf numFmtId="0" fontId="24" fillId="0" borderId="3" xfId="0" applyFont="1" applyBorder="1"/>
    <xf numFmtId="0" fontId="24" fillId="0" borderId="0" xfId="0" applyFont="1" applyBorder="1"/>
    <xf numFmtId="168" fontId="24" fillId="0" borderId="0" xfId="0" applyNumberFormat="1" applyFont="1" applyBorder="1" applyAlignment="1">
      <alignment horizontal="center"/>
    </xf>
    <xf numFmtId="0" fontId="24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 applyProtection="1">
      <alignment horizontal="center"/>
      <protection locked="0"/>
    </xf>
    <xf numFmtId="0" fontId="23" fillId="0" borderId="0" xfId="0" applyFont="1" applyBorder="1"/>
    <xf numFmtId="0" fontId="21" fillId="0" borderId="0" xfId="0" applyFont="1"/>
    <xf numFmtId="168" fontId="23" fillId="3" borderId="20" xfId="0" applyNumberFormat="1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center"/>
    </xf>
    <xf numFmtId="168" fontId="18" fillId="0" borderId="50" xfId="0" applyNumberFormat="1" applyFont="1" applyBorder="1" applyAlignment="1">
      <alignment horizontal="center"/>
    </xf>
    <xf numFmtId="0" fontId="18" fillId="0" borderId="39" xfId="0" applyFont="1" applyBorder="1" applyProtection="1">
      <protection locked="0"/>
    </xf>
    <xf numFmtId="168" fontId="18" fillId="0" borderId="28" xfId="0" applyNumberFormat="1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/>
    </xf>
    <xf numFmtId="0" fontId="18" fillId="0" borderId="29" xfId="0" applyFont="1" applyBorder="1" applyAlignment="1" applyProtection="1">
      <alignment wrapText="1"/>
      <protection locked="0"/>
    </xf>
    <xf numFmtId="0" fontId="24" fillId="0" borderId="27" xfId="0" applyFont="1" applyBorder="1"/>
    <xf numFmtId="0" fontId="24" fillId="0" borderId="28" xfId="0" applyFont="1" applyBorder="1"/>
    <xf numFmtId="1" fontId="24" fillId="0" borderId="28" xfId="0" applyNumberFormat="1" applyFont="1" applyBorder="1" applyAlignment="1">
      <alignment horizontal="center"/>
    </xf>
    <xf numFmtId="0" fontId="24" fillId="0" borderId="29" xfId="0" applyFont="1" applyBorder="1"/>
    <xf numFmtId="0" fontId="24" fillId="0" borderId="30" xfId="0" applyFont="1" applyBorder="1"/>
    <xf numFmtId="0" fontId="24" fillId="0" borderId="31" xfId="0" applyFont="1" applyBorder="1"/>
    <xf numFmtId="1" fontId="24" fillId="0" borderId="31" xfId="0" applyNumberFormat="1" applyFont="1" applyBorder="1" applyAlignment="1">
      <alignment horizontal="center"/>
    </xf>
    <xf numFmtId="168" fontId="24" fillId="0" borderId="31" xfId="0" applyNumberFormat="1" applyFont="1" applyBorder="1" applyAlignment="1">
      <alignment horizontal="center"/>
    </xf>
    <xf numFmtId="0" fontId="24" fillId="0" borderId="32" xfId="0" applyFont="1" applyBorder="1"/>
    <xf numFmtId="0" fontId="21" fillId="3" borderId="40" xfId="0" applyFont="1" applyFill="1" applyBorder="1" applyAlignment="1" applyProtection="1">
      <alignment horizontal="center"/>
      <protection locked="0"/>
    </xf>
    <xf numFmtId="0" fontId="21" fillId="0" borderId="37" xfId="0" applyFont="1" applyBorder="1" applyProtection="1">
      <protection locked="0"/>
    </xf>
    <xf numFmtId="1" fontId="18" fillId="0" borderId="38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166" fontId="18" fillId="0" borderId="0" xfId="1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166" fontId="30" fillId="0" borderId="0" xfId="1" applyFont="1" applyAlignment="1">
      <alignment vertical="top" wrapText="1"/>
    </xf>
    <xf numFmtId="0" fontId="30" fillId="0" borderId="0" xfId="0" applyFont="1" applyAlignment="1">
      <alignment vertical="center" wrapText="1"/>
    </xf>
    <xf numFmtId="170" fontId="30" fillId="0" borderId="0" xfId="1" applyNumberFormat="1" applyFont="1" applyAlignment="1">
      <alignment vertical="top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164" fontId="30" fillId="0" borderId="0" xfId="0" applyNumberFormat="1" applyFont="1" applyAlignment="1">
      <alignment horizontal="center" vertical="center" wrapText="1"/>
    </xf>
    <xf numFmtId="165" fontId="30" fillId="0" borderId="0" xfId="0" applyNumberFormat="1" applyFont="1" applyBorder="1" applyAlignment="1">
      <alignment horizontal="center" vertical="center" wrapText="1"/>
    </xf>
    <xf numFmtId="164" fontId="30" fillId="0" borderId="0" xfId="0" applyNumberFormat="1" applyFont="1" applyAlignment="1">
      <alignment vertical="center" wrapText="1"/>
    </xf>
    <xf numFmtId="0" fontId="31" fillId="0" borderId="0" xfId="0" applyFont="1" applyAlignment="1">
      <alignment vertical="top" wrapText="1"/>
    </xf>
    <xf numFmtId="164" fontId="31" fillId="0" borderId="0" xfId="0" applyNumberFormat="1" applyFont="1" applyAlignment="1">
      <alignment horizontal="center" vertical="center" wrapText="1"/>
    </xf>
    <xf numFmtId="164" fontId="30" fillId="0" borderId="0" xfId="0" applyNumberFormat="1" applyFont="1" applyAlignment="1">
      <alignment vertical="top" wrapText="1"/>
    </xf>
    <xf numFmtId="164" fontId="31" fillId="0" borderId="0" xfId="0" applyNumberFormat="1" applyFont="1" applyAlignment="1">
      <alignment horizontal="right" vertical="top" wrapText="1"/>
    </xf>
    <xf numFmtId="0" fontId="21" fillId="3" borderId="9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top" wrapText="1"/>
    </xf>
    <xf numFmtId="166" fontId="21" fillId="3" borderId="10" xfId="1" applyFont="1" applyFill="1" applyBorder="1" applyAlignment="1">
      <alignment horizontal="center" vertical="top" wrapText="1"/>
    </xf>
    <xf numFmtId="0" fontId="21" fillId="3" borderId="11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left" vertical="center"/>
    </xf>
    <xf numFmtId="164" fontId="18" fillId="0" borderId="13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8" fillId="0" borderId="13" xfId="0" applyFont="1" applyBorder="1"/>
    <xf numFmtId="164" fontId="18" fillId="0" borderId="16" xfId="0" applyNumberFormat="1" applyFont="1" applyBorder="1" applyAlignment="1">
      <alignment horizontal="left"/>
    </xf>
    <xf numFmtId="164" fontId="21" fillId="0" borderId="16" xfId="0" applyNumberFormat="1" applyFont="1" applyBorder="1" applyAlignment="1">
      <alignment horizontal="left" vertical="top" wrapText="1"/>
    </xf>
    <xf numFmtId="0" fontId="18" fillId="0" borderId="17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 applyProtection="1">
      <alignment vertical="top"/>
      <protection locked="0"/>
    </xf>
    <xf numFmtId="0" fontId="18" fillId="0" borderId="29" xfId="0" applyFont="1" applyBorder="1" applyAlignment="1" applyProtection="1">
      <alignment vertical="center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68" fontId="18" fillId="0" borderId="28" xfId="0" applyNumberFormat="1" applyFont="1" applyBorder="1" applyAlignment="1" applyProtection="1">
      <alignment horizontal="center" vertical="center"/>
      <protection locked="0"/>
    </xf>
    <xf numFmtId="168" fontId="18" fillId="0" borderId="28" xfId="0" applyNumberFormat="1" applyFont="1" applyBorder="1" applyAlignment="1">
      <alignment horizontal="center" vertical="center"/>
    </xf>
    <xf numFmtId="0" fontId="18" fillId="0" borderId="29" xfId="0" applyFont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1" fontId="18" fillId="0" borderId="25" xfId="0" applyNumberFormat="1" applyFont="1" applyBorder="1" applyAlignment="1" applyProtection="1">
      <alignment horizontal="center" vertical="center" wrapText="1"/>
      <protection locked="0"/>
    </xf>
    <xf numFmtId="168" fontId="18" fillId="0" borderId="25" xfId="0" applyNumberFormat="1" applyFont="1" applyBorder="1" applyAlignment="1" applyProtection="1">
      <alignment horizontal="center" vertical="center" wrapText="1"/>
      <protection locked="0"/>
    </xf>
    <xf numFmtId="168" fontId="18" fillId="0" borderId="25" xfId="0" applyNumberFormat="1" applyFont="1" applyBorder="1" applyAlignment="1">
      <alignment horizontal="center" vertical="center"/>
    </xf>
    <xf numFmtId="0" fontId="18" fillId="0" borderId="26" xfId="0" applyFont="1" applyBorder="1" applyAlignment="1" applyProtection="1">
      <alignment vertical="center" wrapText="1"/>
      <protection locked="0"/>
    </xf>
    <xf numFmtId="0" fontId="27" fillId="0" borderId="44" xfId="0" applyFont="1" applyBorder="1" applyProtection="1">
      <protection locked="0"/>
    </xf>
    <xf numFmtId="0" fontId="27" fillId="0" borderId="45" xfId="0" applyFont="1" applyBorder="1" applyProtection="1">
      <protection locked="0"/>
    </xf>
    <xf numFmtId="1" fontId="27" fillId="0" borderId="45" xfId="0" applyNumberFormat="1" applyFont="1" applyBorder="1" applyAlignment="1" applyProtection="1">
      <alignment horizontal="center"/>
      <protection locked="0"/>
    </xf>
    <xf numFmtId="168" fontId="27" fillId="0" borderId="45" xfId="0" applyNumberFormat="1" applyFont="1" applyBorder="1" applyAlignment="1" applyProtection="1">
      <alignment horizontal="center"/>
      <protection locked="0"/>
    </xf>
    <xf numFmtId="168" fontId="27" fillId="0" borderId="45" xfId="0" applyNumberFormat="1" applyFont="1" applyBorder="1" applyAlignment="1">
      <alignment horizontal="center"/>
    </xf>
    <xf numFmtId="0" fontId="27" fillId="0" borderId="46" xfId="0" applyFont="1" applyBorder="1" applyProtection="1">
      <protection locked="0"/>
    </xf>
    <xf numFmtId="166" fontId="16" fillId="0" borderId="0" xfId="1" applyFont="1"/>
    <xf numFmtId="44" fontId="16" fillId="0" borderId="0" xfId="0" applyNumberFormat="1" applyFont="1"/>
    <xf numFmtId="44" fontId="12" fillId="0" borderId="0" xfId="0" applyNumberFormat="1" applyFont="1"/>
    <xf numFmtId="1" fontId="18" fillId="0" borderId="28" xfId="0" applyNumberFormat="1" applyFont="1" applyBorder="1" applyAlignment="1">
      <alignment horizontal="center"/>
    </xf>
    <xf numFmtId="0" fontId="18" fillId="0" borderId="29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0" fontId="21" fillId="3" borderId="22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1" fontId="21" fillId="3" borderId="22" xfId="0" applyNumberFormat="1" applyFont="1" applyFill="1" applyBorder="1" applyAlignment="1">
      <alignment horizontal="center" vertical="center"/>
    </xf>
    <xf numFmtId="1" fontId="21" fillId="3" borderId="25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vertical="center"/>
    </xf>
    <xf numFmtId="0" fontId="21" fillId="3" borderId="26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61" xfId="0" applyFont="1" applyBorder="1" applyAlignment="1">
      <alignment horizontal="center" vertical="top" wrapText="1"/>
    </xf>
    <xf numFmtId="0" fontId="21" fillId="0" borderId="62" xfId="0" applyFont="1" applyBorder="1" applyAlignment="1">
      <alignment horizontal="center" vertical="top" wrapText="1"/>
    </xf>
    <xf numFmtId="0" fontId="21" fillId="0" borderId="63" xfId="0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C7" workbookViewId="0">
      <selection activeCell="D22" sqref="D22"/>
    </sheetView>
  </sheetViews>
  <sheetFormatPr baseColWidth="10" defaultRowHeight="12.75" x14ac:dyDescent="0.2"/>
  <cols>
    <col min="1" max="1" width="12.7109375" style="50" customWidth="1"/>
    <col min="2" max="2" width="33.28515625" style="50" customWidth="1"/>
    <col min="3" max="3" width="28.28515625" style="50" customWidth="1"/>
    <col min="4" max="4" width="29.5703125" style="50" customWidth="1"/>
    <col min="5" max="6" width="11.42578125" style="50"/>
    <col min="7" max="7" width="11.85546875" style="50" bestFit="1" customWidth="1"/>
    <col min="8" max="8" width="13.7109375" style="50" customWidth="1"/>
    <col min="9" max="16384" width="11.42578125" style="50"/>
  </cols>
  <sheetData>
    <row r="1" spans="1:8" x14ac:dyDescent="0.2">
      <c r="A1" s="49"/>
      <c r="B1" s="49"/>
      <c r="C1" s="49"/>
      <c r="D1" s="49"/>
      <c r="E1" s="49"/>
      <c r="F1" s="49"/>
      <c r="G1" s="49"/>
      <c r="H1" s="49"/>
    </row>
    <row r="2" spans="1:8" ht="15" x14ac:dyDescent="0.2">
      <c r="A2" s="432" t="s">
        <v>454</v>
      </c>
      <c r="B2" s="432"/>
      <c r="C2" s="432"/>
      <c r="D2" s="432"/>
      <c r="E2" s="432"/>
      <c r="F2" s="432"/>
      <c r="G2" s="432"/>
      <c r="H2" s="432"/>
    </row>
    <row r="3" spans="1:8" ht="15" x14ac:dyDescent="0.2">
      <c r="A3" s="432" t="s">
        <v>458</v>
      </c>
      <c r="B3" s="433"/>
      <c r="C3" s="433"/>
      <c r="D3" s="433"/>
      <c r="E3" s="433"/>
      <c r="F3" s="433"/>
      <c r="G3" s="433"/>
      <c r="H3" s="433"/>
    </row>
    <row r="4" spans="1:8" ht="13.5" thickBot="1" x14ac:dyDescent="0.25">
      <c r="A4" s="434"/>
      <c r="B4" s="434"/>
      <c r="C4" s="434"/>
      <c r="D4" s="434"/>
      <c r="E4" s="434"/>
      <c r="F4" s="434"/>
      <c r="G4" s="434"/>
      <c r="H4" s="434"/>
    </row>
    <row r="5" spans="1:8" x14ac:dyDescent="0.2">
      <c r="A5" s="83" t="s">
        <v>12</v>
      </c>
      <c r="B5" s="436" t="s">
        <v>14</v>
      </c>
      <c r="C5" s="436" t="s">
        <v>15</v>
      </c>
      <c r="D5" s="436" t="s">
        <v>16</v>
      </c>
      <c r="E5" s="438" t="s">
        <v>17</v>
      </c>
      <c r="F5" s="86" t="s">
        <v>18</v>
      </c>
      <c r="G5" s="86" t="s">
        <v>19</v>
      </c>
      <c r="H5" s="440" t="s">
        <v>20</v>
      </c>
    </row>
    <row r="6" spans="1:8" x14ac:dyDescent="0.2">
      <c r="A6" s="88" t="s">
        <v>21</v>
      </c>
      <c r="B6" s="437"/>
      <c r="C6" s="437"/>
      <c r="D6" s="437"/>
      <c r="E6" s="439"/>
      <c r="F6" s="89" t="s">
        <v>22</v>
      </c>
      <c r="G6" s="89" t="s">
        <v>23</v>
      </c>
      <c r="H6" s="441"/>
    </row>
    <row r="7" spans="1:8" x14ac:dyDescent="0.2">
      <c r="A7" s="64" t="s">
        <v>24</v>
      </c>
      <c r="B7" s="65" t="s">
        <v>459</v>
      </c>
      <c r="C7" s="65" t="s">
        <v>25</v>
      </c>
      <c r="D7" s="65"/>
      <c r="E7" s="66"/>
      <c r="F7" s="67"/>
      <c r="G7" s="68" t="str">
        <f>IF(PRODUCT(E7,F7)&gt;1,PRODUCT(E7*F7),"")</f>
        <v/>
      </c>
      <c r="H7" s="69"/>
    </row>
    <row r="8" spans="1:8" x14ac:dyDescent="0.2">
      <c r="A8" s="70"/>
      <c r="B8" s="65" t="s">
        <v>462</v>
      </c>
      <c r="C8" s="65" t="s">
        <v>26</v>
      </c>
      <c r="D8" s="65" t="s">
        <v>431</v>
      </c>
      <c r="E8" s="66">
        <v>3</v>
      </c>
      <c r="F8" s="67">
        <v>70000</v>
      </c>
      <c r="G8" s="68">
        <f>IF(PRODUCT(E8,F8)&gt;1,PRODUCT(E8*F8),"")</f>
        <v>210000</v>
      </c>
      <c r="H8" s="71" t="s">
        <v>36</v>
      </c>
    </row>
    <row r="9" spans="1:8" ht="25.5" x14ac:dyDescent="0.2">
      <c r="A9" s="70"/>
      <c r="B9" s="408" t="s">
        <v>460</v>
      </c>
      <c r="C9" s="65"/>
      <c r="D9" s="65"/>
      <c r="E9" s="73" t="s">
        <v>27</v>
      </c>
      <c r="F9" s="67"/>
      <c r="G9" s="68"/>
      <c r="H9" s="69"/>
    </row>
    <row r="10" spans="1:8" ht="25.5" x14ac:dyDescent="0.2">
      <c r="A10" s="70"/>
      <c r="B10" s="72" t="s">
        <v>461</v>
      </c>
      <c r="C10" s="65" t="s">
        <v>432</v>
      </c>
      <c r="D10" s="65" t="s">
        <v>28</v>
      </c>
      <c r="E10" s="66">
        <v>600</v>
      </c>
      <c r="F10" s="67">
        <v>300</v>
      </c>
      <c r="G10" s="68">
        <f t="shared" ref="G10:G29" si="0">IF(PRODUCT(E10,F10)&gt;1,PRODUCT(E10*F10),"")</f>
        <v>180000</v>
      </c>
      <c r="H10" s="69" t="s">
        <v>36</v>
      </c>
    </row>
    <row r="11" spans="1:8" x14ac:dyDescent="0.2">
      <c r="A11" s="70"/>
      <c r="B11" s="65"/>
      <c r="C11" s="65" t="s">
        <v>433</v>
      </c>
      <c r="D11" s="65" t="s">
        <v>28</v>
      </c>
      <c r="E11" s="66">
        <v>600</v>
      </c>
      <c r="F11" s="67">
        <v>300</v>
      </c>
      <c r="G11" s="68">
        <f t="shared" si="0"/>
        <v>180000</v>
      </c>
      <c r="H11" s="69" t="s">
        <v>36</v>
      </c>
    </row>
    <row r="12" spans="1:8" x14ac:dyDescent="0.2">
      <c r="A12" s="70"/>
      <c r="B12" s="65"/>
      <c r="C12" s="65" t="s">
        <v>29</v>
      </c>
      <c r="D12" s="65" t="s">
        <v>30</v>
      </c>
      <c r="E12" s="66">
        <v>600</v>
      </c>
      <c r="F12" s="67">
        <v>300</v>
      </c>
      <c r="G12" s="68">
        <f t="shared" si="0"/>
        <v>180000</v>
      </c>
      <c r="H12" s="69" t="s">
        <v>36</v>
      </c>
    </row>
    <row r="13" spans="1:8" x14ac:dyDescent="0.2">
      <c r="A13" s="70"/>
      <c r="C13" s="65" t="s">
        <v>31</v>
      </c>
      <c r="D13" s="65" t="s">
        <v>28</v>
      </c>
      <c r="E13" s="66">
        <v>600</v>
      </c>
      <c r="F13" s="67">
        <v>300</v>
      </c>
      <c r="G13" s="68">
        <f t="shared" si="0"/>
        <v>180000</v>
      </c>
      <c r="H13" s="69" t="s">
        <v>36</v>
      </c>
    </row>
    <row r="14" spans="1:8" x14ac:dyDescent="0.2">
      <c r="A14" s="70"/>
      <c r="B14" s="65"/>
      <c r="C14" s="65" t="s">
        <v>32</v>
      </c>
      <c r="D14" s="65"/>
      <c r="E14" s="66"/>
      <c r="F14" s="67"/>
      <c r="G14" s="68" t="str">
        <f t="shared" si="0"/>
        <v/>
      </c>
      <c r="H14" s="69"/>
    </row>
    <row r="15" spans="1:8" x14ac:dyDescent="0.2">
      <c r="A15" s="70"/>
      <c r="B15" s="65"/>
      <c r="C15" s="65" t="s">
        <v>31</v>
      </c>
      <c r="D15" s="65" t="s">
        <v>28</v>
      </c>
      <c r="E15" s="66">
        <v>600</v>
      </c>
      <c r="F15" s="67">
        <v>300</v>
      </c>
      <c r="G15" s="68">
        <f t="shared" si="0"/>
        <v>180000</v>
      </c>
      <c r="H15" s="69" t="s">
        <v>36</v>
      </c>
    </row>
    <row r="16" spans="1:8" x14ac:dyDescent="0.2">
      <c r="A16" s="70"/>
      <c r="B16" s="65"/>
      <c r="C16" s="65" t="s">
        <v>33</v>
      </c>
      <c r="D16" s="65"/>
      <c r="E16" s="66"/>
      <c r="F16" s="67"/>
      <c r="G16" s="68" t="str">
        <f t="shared" si="0"/>
        <v/>
      </c>
      <c r="H16" s="69"/>
    </row>
    <row r="17" spans="1:10" x14ac:dyDescent="0.2">
      <c r="A17" s="70"/>
      <c r="B17" s="65"/>
      <c r="C17" s="65" t="s">
        <v>34</v>
      </c>
      <c r="D17" s="65" t="s">
        <v>430</v>
      </c>
      <c r="E17" s="66">
        <v>3</v>
      </c>
      <c r="F17" s="67">
        <v>70000</v>
      </c>
      <c r="G17" s="68">
        <f t="shared" si="0"/>
        <v>210000</v>
      </c>
      <c r="H17" s="69" t="s">
        <v>36</v>
      </c>
    </row>
    <row r="18" spans="1:10" x14ac:dyDescent="0.2">
      <c r="A18" s="70"/>
      <c r="B18" s="65"/>
      <c r="C18" s="65"/>
      <c r="D18" s="65"/>
      <c r="E18" s="66"/>
      <c r="F18" s="67"/>
      <c r="G18" s="68"/>
      <c r="H18" s="69"/>
    </row>
    <row r="19" spans="1:10" x14ac:dyDescent="0.2">
      <c r="A19" s="70"/>
      <c r="B19" s="65"/>
      <c r="C19" s="74" t="s">
        <v>381</v>
      </c>
      <c r="D19" s="65" t="s">
        <v>378</v>
      </c>
      <c r="E19" s="73">
        <v>200</v>
      </c>
      <c r="F19" s="67">
        <v>15040</v>
      </c>
      <c r="G19" s="68">
        <f t="shared" si="0"/>
        <v>3008000</v>
      </c>
      <c r="H19" s="69" t="s">
        <v>377</v>
      </c>
    </row>
    <row r="20" spans="1:10" x14ac:dyDescent="0.2">
      <c r="A20" s="70"/>
      <c r="B20" s="65"/>
      <c r="C20" s="74" t="s">
        <v>434</v>
      </c>
      <c r="D20" s="65" t="s">
        <v>379</v>
      </c>
      <c r="E20" s="73"/>
      <c r="F20" s="75"/>
      <c r="G20" s="76"/>
      <c r="H20" s="71"/>
    </row>
    <row r="21" spans="1:10" x14ac:dyDescent="0.2">
      <c r="A21" s="70"/>
      <c r="B21" s="65"/>
      <c r="C21" s="65"/>
      <c r="D21" s="65" t="s">
        <v>380</v>
      </c>
      <c r="E21" s="73"/>
      <c r="F21" s="67"/>
      <c r="G21" s="68"/>
      <c r="H21" s="69"/>
      <c r="J21" s="51" t="str">
        <f>IF(PRODUCT(H21,I21)&gt;1,PRODUCT(H21*I21),"")</f>
        <v/>
      </c>
    </row>
    <row r="22" spans="1:10" x14ac:dyDescent="0.2">
      <c r="A22" s="70"/>
      <c r="B22" s="65"/>
      <c r="C22" s="65"/>
      <c r="D22" s="65"/>
      <c r="E22" s="73"/>
      <c r="F22" s="67"/>
      <c r="G22" s="68"/>
      <c r="H22" s="69"/>
      <c r="J22" s="51"/>
    </row>
    <row r="23" spans="1:10" x14ac:dyDescent="0.2">
      <c r="A23" s="70"/>
      <c r="B23" s="65" t="s">
        <v>463</v>
      </c>
      <c r="C23" s="65" t="s">
        <v>35</v>
      </c>
      <c r="D23" s="65" t="s">
        <v>429</v>
      </c>
      <c r="E23" s="66">
        <v>3</v>
      </c>
      <c r="F23" s="67">
        <v>100000</v>
      </c>
      <c r="G23" s="68">
        <f t="shared" si="0"/>
        <v>300000</v>
      </c>
      <c r="H23" s="69" t="s">
        <v>36</v>
      </c>
    </row>
    <row r="24" spans="1:10" x14ac:dyDescent="0.2">
      <c r="A24" s="70"/>
      <c r="B24" s="65" t="s">
        <v>464</v>
      </c>
      <c r="C24" s="65" t="s">
        <v>371</v>
      </c>
      <c r="D24" s="65" t="s">
        <v>37</v>
      </c>
      <c r="E24" s="66"/>
      <c r="F24" s="67"/>
      <c r="G24" s="68" t="str">
        <f t="shared" si="0"/>
        <v/>
      </c>
      <c r="H24" s="69"/>
    </row>
    <row r="25" spans="1:10" x14ac:dyDescent="0.2">
      <c r="A25" s="70"/>
      <c r="B25" s="65"/>
      <c r="C25" s="65" t="s">
        <v>372</v>
      </c>
      <c r="D25" s="65" t="s">
        <v>39</v>
      </c>
      <c r="E25" s="66" t="s">
        <v>38</v>
      </c>
      <c r="F25" s="67" t="s">
        <v>40</v>
      </c>
      <c r="G25" s="68" t="str">
        <f t="shared" si="0"/>
        <v/>
      </c>
      <c r="H25" s="69"/>
    </row>
    <row r="26" spans="1:10" x14ac:dyDescent="0.2">
      <c r="A26" s="70"/>
      <c r="B26" s="65" t="s">
        <v>38</v>
      </c>
      <c r="C26" s="65"/>
      <c r="D26" s="65" t="s">
        <v>41</v>
      </c>
      <c r="E26" s="66"/>
      <c r="F26" s="67"/>
      <c r="G26" s="68" t="str">
        <f t="shared" si="0"/>
        <v/>
      </c>
      <c r="H26" s="69"/>
    </row>
    <row r="27" spans="1:10" x14ac:dyDescent="0.2">
      <c r="A27" s="70"/>
      <c r="B27" s="65" t="s">
        <v>38</v>
      </c>
      <c r="C27" s="65"/>
      <c r="D27" s="65" t="s">
        <v>42</v>
      </c>
      <c r="E27" s="66" t="s">
        <v>38</v>
      </c>
      <c r="F27" s="67" t="s">
        <v>40</v>
      </c>
      <c r="G27" s="68" t="str">
        <f t="shared" si="0"/>
        <v/>
      </c>
      <c r="H27" s="69"/>
    </row>
    <row r="28" spans="1:10" x14ac:dyDescent="0.2">
      <c r="A28" s="70"/>
      <c r="B28" s="72"/>
      <c r="C28" s="72"/>
      <c r="D28" s="65" t="s">
        <v>43</v>
      </c>
      <c r="E28" s="73"/>
      <c r="F28" s="75"/>
      <c r="G28" s="76" t="str">
        <f t="shared" si="0"/>
        <v/>
      </c>
      <c r="H28" s="71"/>
    </row>
    <row r="29" spans="1:10" ht="13.5" thickBot="1" x14ac:dyDescent="0.25">
      <c r="A29" s="77"/>
      <c r="B29" s="78"/>
      <c r="C29" s="78"/>
      <c r="D29" s="78"/>
      <c r="E29" s="79"/>
      <c r="F29" s="80"/>
      <c r="G29" s="81" t="str">
        <f t="shared" si="0"/>
        <v/>
      </c>
      <c r="H29" s="82"/>
    </row>
    <row r="30" spans="1:10" ht="13.5" thickBot="1" x14ac:dyDescent="0.25">
      <c r="A30" s="52"/>
      <c r="B30" s="52"/>
      <c r="C30" s="52"/>
      <c r="D30" s="52"/>
      <c r="E30" s="53"/>
      <c r="F30" s="54"/>
      <c r="G30" s="54"/>
      <c r="H30" s="52"/>
    </row>
    <row r="31" spans="1:10" ht="13.5" thickBot="1" x14ac:dyDescent="0.25">
      <c r="A31" s="52" t="s">
        <v>40</v>
      </c>
      <c r="B31" s="49"/>
      <c r="C31" s="52"/>
      <c r="D31" s="55" t="s">
        <v>44</v>
      </c>
      <c r="E31" s="53"/>
      <c r="F31" s="54"/>
      <c r="G31" s="90">
        <f>SUM(G8:G30)</f>
        <v>4628000</v>
      </c>
      <c r="H31" s="52"/>
    </row>
    <row r="32" spans="1:10" x14ac:dyDescent="0.2">
      <c r="A32" s="52"/>
      <c r="B32" s="52"/>
      <c r="C32" s="52"/>
      <c r="D32" s="52"/>
      <c r="E32" s="53"/>
      <c r="F32" s="54"/>
      <c r="G32" s="54"/>
      <c r="H32" s="52"/>
    </row>
    <row r="33" spans="1:8" x14ac:dyDescent="0.2">
      <c r="A33" s="52"/>
      <c r="B33" s="52"/>
      <c r="C33" s="52"/>
      <c r="D33" s="52"/>
      <c r="E33" s="53"/>
      <c r="F33" s="54"/>
      <c r="G33" s="56"/>
      <c r="H33" s="52"/>
    </row>
    <row r="34" spans="1:8" x14ac:dyDescent="0.2">
      <c r="A34" s="52"/>
      <c r="B34" s="52"/>
      <c r="C34" s="52"/>
      <c r="D34" s="52"/>
      <c r="E34" s="53"/>
      <c r="F34" s="54"/>
      <c r="G34" s="56"/>
      <c r="H34" s="52"/>
    </row>
    <row r="35" spans="1:8" x14ac:dyDescent="0.2">
      <c r="A35" s="52"/>
      <c r="B35" s="52"/>
      <c r="C35" s="52"/>
      <c r="D35" s="52"/>
      <c r="E35" s="53"/>
      <c r="F35" s="54"/>
      <c r="G35" s="56"/>
      <c r="H35" s="52"/>
    </row>
    <row r="36" spans="1:8" x14ac:dyDescent="0.2">
      <c r="A36" s="52"/>
      <c r="B36" s="52"/>
      <c r="C36" s="52"/>
      <c r="D36" s="52"/>
      <c r="E36" s="53"/>
      <c r="F36" s="54"/>
      <c r="G36" s="56"/>
      <c r="H36" s="52"/>
    </row>
    <row r="37" spans="1:8" x14ac:dyDescent="0.2">
      <c r="A37" s="49"/>
      <c r="B37" s="49"/>
      <c r="C37" s="49"/>
      <c r="D37" s="49"/>
      <c r="E37" s="57"/>
      <c r="F37" s="58"/>
      <c r="G37" s="59" t="s">
        <v>38</v>
      </c>
      <c r="H37" s="49"/>
    </row>
    <row r="38" spans="1:8" x14ac:dyDescent="0.2">
      <c r="A38" s="49"/>
      <c r="B38" s="49"/>
      <c r="C38" s="49"/>
      <c r="D38" s="49"/>
      <c r="E38" s="57"/>
      <c r="F38" s="58"/>
      <c r="G38" s="59"/>
      <c r="H38" s="49"/>
    </row>
    <row r="39" spans="1:8" x14ac:dyDescent="0.2">
      <c r="A39" s="49"/>
      <c r="B39" s="49"/>
      <c r="C39" s="49"/>
      <c r="D39" s="49"/>
      <c r="E39" s="57"/>
      <c r="F39" s="58"/>
      <c r="G39" s="59"/>
      <c r="H39" s="49"/>
    </row>
    <row r="40" spans="1:8" x14ac:dyDescent="0.2">
      <c r="A40" s="49"/>
      <c r="B40" s="49"/>
      <c r="C40" s="49"/>
      <c r="D40" s="49"/>
      <c r="E40" s="57"/>
      <c r="F40" s="58"/>
      <c r="G40" s="60"/>
      <c r="H40" s="61"/>
    </row>
    <row r="41" spans="1:8" x14ac:dyDescent="0.2">
      <c r="A41" s="49"/>
      <c r="B41" s="49"/>
      <c r="C41" s="49"/>
      <c r="D41" s="49"/>
      <c r="E41" s="57"/>
      <c r="F41" s="58"/>
      <c r="G41" s="58"/>
      <c r="H41" s="49"/>
    </row>
    <row r="42" spans="1:8" x14ac:dyDescent="0.2">
      <c r="A42" s="435"/>
      <c r="B42" s="434"/>
      <c r="C42" s="434"/>
      <c r="D42" s="434"/>
      <c r="E42" s="434"/>
      <c r="F42" s="434"/>
      <c r="G42" s="434"/>
      <c r="H42" s="434"/>
    </row>
    <row r="43" spans="1:8" x14ac:dyDescent="0.2">
      <c r="A43" s="431"/>
      <c r="B43" s="431"/>
      <c r="C43" s="431"/>
      <c r="D43" s="431"/>
      <c r="E43" s="431"/>
      <c r="F43" s="431"/>
      <c r="G43" s="431"/>
      <c r="H43" s="431"/>
    </row>
    <row r="44" spans="1:8" x14ac:dyDescent="0.2">
      <c r="A44" s="52"/>
      <c r="B44" s="52"/>
      <c r="C44" s="52"/>
      <c r="D44" s="49"/>
      <c r="E44" s="53"/>
      <c r="F44" s="56"/>
      <c r="G44" s="56"/>
      <c r="H44" s="52"/>
    </row>
    <row r="45" spans="1:8" x14ac:dyDescent="0.2">
      <c r="A45" s="49"/>
      <c r="B45" s="49"/>
      <c r="C45" s="49"/>
      <c r="D45" s="49"/>
      <c r="E45" s="57"/>
      <c r="F45" s="58"/>
      <c r="G45" s="58" t="s">
        <v>38</v>
      </c>
      <c r="H45" s="49"/>
    </row>
    <row r="46" spans="1:8" x14ac:dyDescent="0.2">
      <c r="A46" s="49"/>
      <c r="B46" s="49"/>
      <c r="C46" s="49"/>
      <c r="D46" s="49"/>
      <c r="E46" s="57"/>
      <c r="F46" s="56" t="s">
        <v>38</v>
      </c>
      <c r="G46" s="62" t="s">
        <v>38</v>
      </c>
      <c r="H46" s="49"/>
    </row>
    <row r="47" spans="1:8" x14ac:dyDescent="0.2">
      <c r="A47" s="49"/>
      <c r="B47" s="49"/>
      <c r="C47" s="49"/>
      <c r="D47" s="49"/>
      <c r="E47" s="57"/>
      <c r="F47" s="58"/>
      <c r="G47" s="63"/>
      <c r="H47" s="49"/>
    </row>
  </sheetData>
  <mergeCells count="10">
    <mergeCell ref="A43:H43"/>
    <mergeCell ref="A2:H2"/>
    <mergeCell ref="A3:H3"/>
    <mergeCell ref="A4:H4"/>
    <mergeCell ref="A42:H42"/>
    <mergeCell ref="B5:B6"/>
    <mergeCell ref="C5:C6"/>
    <mergeCell ref="D5:D6"/>
    <mergeCell ref="E5:E6"/>
    <mergeCell ref="H5:H6"/>
  </mergeCells>
  <phoneticPr fontId="9" type="noConversion"/>
  <printOptions horizontalCentered="1" verticalCentered="1"/>
  <pageMargins left="0.6" right="0.59" top="0.98425196850393704" bottom="0.98425196850393704" header="0" footer="0"/>
  <pageSetup scale="8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topLeftCell="B1" workbookViewId="0">
      <selection activeCell="D15" sqref="D15"/>
    </sheetView>
  </sheetViews>
  <sheetFormatPr baseColWidth="10" defaultRowHeight="12" x14ac:dyDescent="0.2"/>
  <cols>
    <col min="1" max="1" width="24.5703125" style="373" customWidth="1"/>
    <col min="2" max="2" width="14.140625" style="373" customWidth="1"/>
    <col min="3" max="3" width="20.140625" style="373" customWidth="1"/>
    <col min="4" max="4" width="22.85546875" style="373" customWidth="1"/>
    <col min="5" max="5" width="15.42578125" style="373" customWidth="1"/>
    <col min="6" max="6" width="15.140625" style="373" bestFit="1" customWidth="1"/>
    <col min="7" max="7" width="11.42578125" style="373"/>
    <col min="8" max="8" width="13.7109375" style="373" customWidth="1"/>
    <col min="9" max="9" width="17.28515625" style="372" customWidth="1"/>
    <col min="10" max="16384" width="11.42578125" style="373"/>
  </cols>
  <sheetData>
    <row r="1" spans="1:9" ht="15" x14ac:dyDescent="0.2">
      <c r="A1" s="432" t="s">
        <v>454</v>
      </c>
      <c r="B1" s="432"/>
      <c r="C1" s="432"/>
      <c r="D1" s="432"/>
      <c r="E1" s="432"/>
      <c r="F1" s="432"/>
      <c r="G1" s="432"/>
      <c r="H1" s="432"/>
    </row>
    <row r="2" spans="1:9" ht="15" x14ac:dyDescent="0.2">
      <c r="A2" s="432" t="s">
        <v>455</v>
      </c>
      <c r="B2" s="432"/>
      <c r="C2" s="432"/>
      <c r="D2" s="432"/>
      <c r="E2" s="432"/>
      <c r="F2" s="432"/>
      <c r="G2" s="432"/>
      <c r="H2" s="432"/>
    </row>
    <row r="3" spans="1:9" ht="15.75" thickBot="1" x14ac:dyDescent="0.25">
      <c r="A3" s="374"/>
      <c r="B3" s="374"/>
      <c r="C3" s="374"/>
      <c r="D3" s="374"/>
      <c r="E3" s="374"/>
      <c r="F3" s="374"/>
      <c r="G3" s="374"/>
      <c r="H3" s="374"/>
    </row>
    <row r="4" spans="1:9" s="49" customFormat="1" ht="25.5" x14ac:dyDescent="0.2">
      <c r="A4" s="393" t="s">
        <v>304</v>
      </c>
      <c r="B4" s="394" t="s">
        <v>305</v>
      </c>
      <c r="C4" s="394" t="s">
        <v>14</v>
      </c>
      <c r="D4" s="394" t="s">
        <v>15</v>
      </c>
      <c r="E4" s="394" t="s">
        <v>16</v>
      </c>
      <c r="F4" s="394" t="s">
        <v>17</v>
      </c>
      <c r="G4" s="395" t="s">
        <v>389</v>
      </c>
      <c r="H4" s="394" t="s">
        <v>388</v>
      </c>
      <c r="I4" s="396" t="s">
        <v>306</v>
      </c>
    </row>
    <row r="5" spans="1:9" s="49" customFormat="1" ht="38.25" x14ac:dyDescent="0.2">
      <c r="A5" s="397" t="s">
        <v>307</v>
      </c>
      <c r="B5" s="398" t="s">
        <v>308</v>
      </c>
      <c r="C5" s="398" t="s">
        <v>450</v>
      </c>
      <c r="D5" s="398" t="s">
        <v>366</v>
      </c>
      <c r="E5" s="398" t="s">
        <v>309</v>
      </c>
      <c r="F5" s="399">
        <v>1</v>
      </c>
      <c r="G5" s="400">
        <v>250000</v>
      </c>
      <c r="H5" s="401">
        <f>G5</f>
        <v>250000</v>
      </c>
      <c r="I5" s="402" t="s">
        <v>367</v>
      </c>
    </row>
    <row r="6" spans="1:9" s="49" customFormat="1" ht="38.25" x14ac:dyDescent="0.2">
      <c r="A6" s="397"/>
      <c r="B6" s="398"/>
      <c r="C6" s="398" t="s">
        <v>370</v>
      </c>
      <c r="D6" s="398"/>
      <c r="E6" s="398" t="s">
        <v>310</v>
      </c>
      <c r="F6" s="399">
        <v>2</v>
      </c>
      <c r="G6" s="400">
        <v>250000</v>
      </c>
      <c r="H6" s="401">
        <f>F6*G6</f>
        <v>500000</v>
      </c>
      <c r="I6" s="402" t="s">
        <v>368</v>
      </c>
    </row>
    <row r="7" spans="1:9" s="49" customFormat="1" ht="38.25" x14ac:dyDescent="0.2">
      <c r="A7" s="397" t="s">
        <v>311</v>
      </c>
      <c r="B7" s="398" t="s">
        <v>312</v>
      </c>
      <c r="C7" s="398" t="s">
        <v>313</v>
      </c>
      <c r="D7" s="398" t="s">
        <v>317</v>
      </c>
      <c r="E7" s="398" t="s">
        <v>314</v>
      </c>
      <c r="F7" s="399">
        <v>2</v>
      </c>
      <c r="G7" s="400">
        <v>100000</v>
      </c>
      <c r="H7" s="401">
        <f>F7*G7</f>
        <v>200000</v>
      </c>
      <c r="I7" s="402" t="s">
        <v>367</v>
      </c>
    </row>
    <row r="8" spans="1:9" s="49" customFormat="1" ht="38.25" x14ac:dyDescent="0.2">
      <c r="A8" s="397" t="s">
        <v>369</v>
      </c>
      <c r="B8" s="398" t="s">
        <v>315</v>
      </c>
      <c r="C8" s="398" t="s">
        <v>316</v>
      </c>
      <c r="D8" s="398" t="s">
        <v>320</v>
      </c>
      <c r="E8" s="398" t="s">
        <v>318</v>
      </c>
      <c r="F8" s="399">
        <v>7</v>
      </c>
      <c r="G8" s="400">
        <v>150000</v>
      </c>
      <c r="H8" s="401">
        <f>$F8*G8</f>
        <v>1050000</v>
      </c>
      <c r="I8" s="402" t="s">
        <v>324</v>
      </c>
    </row>
    <row r="9" spans="1:9" s="49" customFormat="1" ht="38.25" x14ac:dyDescent="0.2">
      <c r="A9" s="397"/>
      <c r="B9" s="398"/>
      <c r="C9" s="398" t="s">
        <v>319</v>
      </c>
      <c r="D9" s="403"/>
      <c r="E9" s="398" t="s">
        <v>321</v>
      </c>
      <c r="F9" s="399">
        <v>7</v>
      </c>
      <c r="G9" s="400">
        <v>100000</v>
      </c>
      <c r="H9" s="401">
        <f>$F9*G9</f>
        <v>700000</v>
      </c>
      <c r="I9" s="402" t="s">
        <v>367</v>
      </c>
    </row>
    <row r="10" spans="1:9" s="49" customFormat="1" ht="38.25" x14ac:dyDescent="0.2">
      <c r="A10" s="397"/>
      <c r="B10" s="398"/>
      <c r="C10" s="398"/>
      <c r="D10" s="398"/>
      <c r="E10" s="398" t="s">
        <v>322</v>
      </c>
      <c r="F10" s="399">
        <v>3</v>
      </c>
      <c r="G10" s="400">
        <v>250000</v>
      </c>
      <c r="H10" s="401">
        <f>$F10*G10</f>
        <v>750000</v>
      </c>
      <c r="I10" s="402" t="s">
        <v>367</v>
      </c>
    </row>
    <row r="11" spans="1:9" s="49" customFormat="1" ht="13.5" thickBot="1" x14ac:dyDescent="0.25">
      <c r="A11" s="464" t="s">
        <v>323</v>
      </c>
      <c r="B11" s="465"/>
      <c r="C11" s="465"/>
      <c r="D11" s="465"/>
      <c r="E11" s="466"/>
      <c r="F11" s="407">
        <f>SUM(F5:F10)</f>
        <v>22</v>
      </c>
      <c r="G11" s="404"/>
      <c r="H11" s="405">
        <f>SUM(H5:H10)</f>
        <v>3450000</v>
      </c>
      <c r="I11" s="406"/>
    </row>
    <row r="12" spans="1:9" s="49" customFormat="1" ht="12.75" x14ac:dyDescent="0.2">
      <c r="A12" s="375"/>
      <c r="B12" s="375"/>
      <c r="C12" s="375"/>
      <c r="D12" s="375"/>
      <c r="E12" s="375"/>
      <c r="F12" s="376"/>
      <c r="G12" s="377"/>
      <c r="H12" s="375"/>
      <c r="I12" s="378"/>
    </row>
    <row r="13" spans="1:9" x14ac:dyDescent="0.2">
      <c r="A13" s="379"/>
      <c r="B13" s="379"/>
      <c r="C13" s="379"/>
      <c r="D13" s="379"/>
      <c r="E13" s="379"/>
      <c r="F13" s="380"/>
      <c r="G13" s="381"/>
      <c r="H13" s="379"/>
      <c r="I13" s="382"/>
    </row>
    <row r="14" spans="1:9" x14ac:dyDescent="0.2">
      <c r="A14" s="463"/>
      <c r="B14" s="463"/>
      <c r="C14" s="379"/>
      <c r="D14" s="379"/>
      <c r="E14" s="379"/>
      <c r="F14" s="380"/>
      <c r="G14" s="383"/>
      <c r="H14" s="379"/>
      <c r="I14" s="382"/>
    </row>
    <row r="15" spans="1:9" x14ac:dyDescent="0.2">
      <c r="A15" s="384"/>
      <c r="B15" s="384"/>
      <c r="C15" s="385"/>
      <c r="D15" s="379"/>
      <c r="E15" s="379"/>
      <c r="F15" s="380"/>
      <c r="G15" s="381"/>
      <c r="H15" s="379"/>
      <c r="I15" s="382"/>
    </row>
    <row r="16" spans="1:9" x14ac:dyDescent="0.2">
      <c r="A16" s="379"/>
      <c r="B16" s="386"/>
      <c r="C16" s="387"/>
      <c r="D16" s="379"/>
      <c r="E16" s="379"/>
      <c r="F16" s="380"/>
      <c r="G16" s="381"/>
      <c r="H16" s="379"/>
      <c r="I16" s="388"/>
    </row>
    <row r="17" spans="1:9" x14ac:dyDescent="0.2">
      <c r="A17" s="379"/>
      <c r="B17" s="386"/>
      <c r="C17" s="387"/>
      <c r="D17" s="379"/>
      <c r="E17" s="379"/>
      <c r="F17" s="380"/>
      <c r="G17" s="381"/>
      <c r="H17" s="383"/>
      <c r="I17" s="388"/>
    </row>
    <row r="18" spans="1:9" x14ac:dyDescent="0.2">
      <c r="A18" s="379"/>
      <c r="B18" s="386"/>
      <c r="C18" s="387"/>
      <c r="D18" s="379"/>
      <c r="E18" s="379"/>
      <c r="F18" s="380"/>
      <c r="G18" s="381"/>
      <c r="H18" s="379"/>
      <c r="I18" s="388"/>
    </row>
    <row r="19" spans="1:9" x14ac:dyDescent="0.2">
      <c r="A19" s="389"/>
      <c r="B19" s="390"/>
      <c r="C19" s="387"/>
      <c r="D19" s="379"/>
      <c r="E19" s="379"/>
      <c r="F19" s="380"/>
      <c r="G19" s="381"/>
      <c r="H19" s="379"/>
      <c r="I19" s="382"/>
    </row>
    <row r="20" spans="1:9" x14ac:dyDescent="0.2">
      <c r="A20" s="379"/>
      <c r="B20" s="380"/>
      <c r="C20" s="391"/>
      <c r="D20" s="379"/>
      <c r="E20" s="379"/>
      <c r="F20" s="380"/>
      <c r="G20" s="381"/>
      <c r="H20" s="379"/>
      <c r="I20" s="382"/>
    </row>
    <row r="21" spans="1:9" x14ac:dyDescent="0.2">
      <c r="A21" s="389"/>
      <c r="B21" s="392"/>
      <c r="C21" s="392"/>
      <c r="D21" s="379"/>
      <c r="E21" s="379"/>
      <c r="F21" s="380"/>
      <c r="G21" s="381"/>
      <c r="H21" s="379"/>
      <c r="I21" s="382"/>
    </row>
  </sheetData>
  <mergeCells count="4">
    <mergeCell ref="A14:B14"/>
    <mergeCell ref="A1:H1"/>
    <mergeCell ref="A2:H2"/>
    <mergeCell ref="A11:E11"/>
  </mergeCells>
  <phoneticPr fontId="9" type="noConversion"/>
  <printOptions horizontalCentered="1" verticalCentered="1"/>
  <pageMargins left="0.35433070866141736" right="0.39370078740157483" top="0.59055118110236227" bottom="0.98425196850393704" header="0" footer="0"/>
  <pageSetup scale="8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C10" workbookViewId="0">
      <selection activeCell="F14" sqref="F14"/>
    </sheetView>
  </sheetViews>
  <sheetFormatPr baseColWidth="10" defaultRowHeight="12.75" x14ac:dyDescent="0.2"/>
  <cols>
    <col min="1" max="1" width="22.140625" customWidth="1"/>
    <col min="2" max="2" width="43.140625" customWidth="1"/>
    <col min="3" max="3" width="26.7109375" customWidth="1"/>
    <col min="4" max="4" width="29.5703125" customWidth="1"/>
    <col min="7" max="7" width="13" customWidth="1"/>
    <col min="8" max="8" width="15.5703125" customWidth="1"/>
  </cols>
  <sheetData>
    <row r="2" spans="1:8" ht="15" x14ac:dyDescent="0.2">
      <c r="A2" s="432" t="s">
        <v>454</v>
      </c>
      <c r="B2" s="432"/>
      <c r="C2" s="432"/>
      <c r="D2" s="432"/>
      <c r="E2" s="432"/>
      <c r="F2" s="432"/>
      <c r="G2" s="432"/>
      <c r="H2" s="432"/>
    </row>
    <row r="3" spans="1:8" ht="15" x14ac:dyDescent="0.2">
      <c r="A3" s="442" t="s">
        <v>469</v>
      </c>
      <c r="B3" s="442"/>
      <c r="C3" s="442"/>
      <c r="D3" s="442"/>
      <c r="E3" s="442"/>
      <c r="F3" s="442"/>
      <c r="G3" s="442"/>
      <c r="H3" s="442"/>
    </row>
    <row r="4" spans="1:8" ht="13.5" thickBot="1" x14ac:dyDescent="0.25">
      <c r="A4" s="1"/>
      <c r="B4" s="1"/>
      <c r="C4" s="1"/>
      <c r="D4" s="1"/>
      <c r="E4" s="3"/>
      <c r="F4" s="4"/>
      <c r="G4" s="4"/>
      <c r="H4" s="1"/>
    </row>
    <row r="5" spans="1:8" ht="13.5" thickBot="1" x14ac:dyDescent="0.25">
      <c r="A5" s="114" t="s">
        <v>12</v>
      </c>
      <c r="B5" s="115" t="s">
        <v>14</v>
      </c>
      <c r="C5" s="115" t="s">
        <v>15</v>
      </c>
      <c r="D5" s="115" t="s">
        <v>16</v>
      </c>
      <c r="E5" s="116" t="s">
        <v>17</v>
      </c>
      <c r="F5" s="117" t="s">
        <v>342</v>
      </c>
      <c r="G5" s="118" t="s">
        <v>19</v>
      </c>
      <c r="H5" s="119" t="s">
        <v>20</v>
      </c>
    </row>
    <row r="6" spans="1:8" ht="37.5" customHeight="1" thickTop="1" x14ac:dyDescent="0.2">
      <c r="A6" s="93" t="s">
        <v>45</v>
      </c>
      <c r="B6" s="94" t="s">
        <v>391</v>
      </c>
      <c r="C6" s="94" t="s">
        <v>46</v>
      </c>
      <c r="D6" s="414" t="s">
        <v>47</v>
      </c>
      <c r="E6" s="410">
        <v>2</v>
      </c>
      <c r="F6" s="411">
        <v>500000</v>
      </c>
      <c r="G6" s="412">
        <f>IF(PRODUCT(E6,F6)&gt;1,PRODUCT(E6*F6),"")</f>
        <v>1000000</v>
      </c>
      <c r="H6" s="413" t="s">
        <v>36</v>
      </c>
    </row>
    <row r="7" spans="1:8" x14ac:dyDescent="0.2">
      <c r="A7" s="99"/>
      <c r="B7" s="100"/>
      <c r="C7" s="100"/>
      <c r="D7" s="101" t="s">
        <v>48</v>
      </c>
      <c r="E7" s="102"/>
      <c r="F7" s="103"/>
      <c r="G7" s="104" t="str">
        <f>IF(PRODUCT(E7,F7)&gt;1,PRODUCT(E7*F7),"")</f>
        <v/>
      </c>
      <c r="H7" s="98"/>
    </row>
    <row r="8" spans="1:8" x14ac:dyDescent="0.2">
      <c r="A8" s="99"/>
      <c r="B8" s="100"/>
      <c r="C8" s="100"/>
      <c r="D8" s="105" t="s">
        <v>100</v>
      </c>
      <c r="E8" s="102"/>
      <c r="F8" s="103"/>
      <c r="G8" s="104"/>
      <c r="H8" s="98"/>
    </row>
    <row r="9" spans="1:8" x14ac:dyDescent="0.2">
      <c r="A9" s="99"/>
      <c r="B9" s="94"/>
      <c r="C9" s="100"/>
      <c r="D9" s="105"/>
      <c r="E9" s="102"/>
      <c r="F9" s="103"/>
      <c r="G9" s="104"/>
      <c r="H9" s="106"/>
    </row>
    <row r="10" spans="1:8" ht="25.5" x14ac:dyDescent="0.2">
      <c r="A10" s="99"/>
      <c r="B10" s="100"/>
      <c r="C10" s="100"/>
      <c r="D10" s="105" t="s">
        <v>341</v>
      </c>
      <c r="E10" s="410">
        <v>500</v>
      </c>
      <c r="F10" s="411">
        <v>2000</v>
      </c>
      <c r="G10" s="412">
        <f>IF(PRODUCT(E10,F10)&gt;1,PRODUCT(E10*F10),"")</f>
        <v>1000000</v>
      </c>
      <c r="H10" s="409" t="s">
        <v>36</v>
      </c>
    </row>
    <row r="11" spans="1:8" x14ac:dyDescent="0.2">
      <c r="A11" s="107"/>
      <c r="B11" s="100"/>
      <c r="C11" s="100"/>
      <c r="D11" s="100"/>
      <c r="E11" s="102"/>
      <c r="F11" s="103"/>
      <c r="G11" s="104"/>
      <c r="H11" s="106"/>
    </row>
    <row r="12" spans="1:8" ht="51" x14ac:dyDescent="0.2">
      <c r="A12" s="107"/>
      <c r="B12" s="94" t="s">
        <v>50</v>
      </c>
      <c r="C12" s="94" t="s">
        <v>51</v>
      </c>
      <c r="D12" s="414" t="s">
        <v>52</v>
      </c>
      <c r="E12" s="410">
        <v>2</v>
      </c>
      <c r="F12" s="411">
        <v>1000000</v>
      </c>
      <c r="G12" s="412">
        <f>IF(PRODUCT(E12,F12)&gt;1,PRODUCT(E12*F12),"")</f>
        <v>2000000</v>
      </c>
      <c r="H12" s="413" t="s">
        <v>36</v>
      </c>
    </row>
    <row r="13" spans="1:8" x14ac:dyDescent="0.2">
      <c r="A13" s="107"/>
      <c r="B13" s="94"/>
      <c r="C13" s="94"/>
      <c r="D13" s="94"/>
      <c r="E13" s="95"/>
      <c r="F13" s="96"/>
      <c r="G13" s="97"/>
      <c r="H13" s="98"/>
    </row>
    <row r="14" spans="1:8" x14ac:dyDescent="0.2">
      <c r="A14" s="107"/>
      <c r="B14" s="100"/>
      <c r="C14" s="100"/>
      <c r="D14" s="100"/>
      <c r="E14" s="102"/>
      <c r="F14" s="103"/>
      <c r="G14" s="104"/>
      <c r="H14" s="106"/>
    </row>
    <row r="15" spans="1:8" x14ac:dyDescent="0.2">
      <c r="A15" s="107"/>
      <c r="B15" s="100"/>
      <c r="C15" s="100"/>
      <c r="D15" s="100"/>
      <c r="E15" s="102"/>
      <c r="F15" s="103"/>
      <c r="G15" s="104"/>
      <c r="H15" s="106"/>
    </row>
    <row r="16" spans="1:8" x14ac:dyDescent="0.2">
      <c r="A16" s="107"/>
      <c r="B16" s="100"/>
      <c r="C16" s="100"/>
      <c r="D16" s="100"/>
      <c r="E16" s="102"/>
      <c r="F16" s="103"/>
      <c r="G16" s="104"/>
      <c r="H16" s="106"/>
    </row>
    <row r="17" spans="1:8" ht="25.5" x14ac:dyDescent="0.2">
      <c r="A17" s="107"/>
      <c r="B17" s="94" t="s">
        <v>465</v>
      </c>
      <c r="C17" s="100" t="s">
        <v>386</v>
      </c>
      <c r="D17" s="101" t="s">
        <v>387</v>
      </c>
      <c r="E17" s="102">
        <v>3</v>
      </c>
      <c r="F17" s="103">
        <v>700000</v>
      </c>
      <c r="G17" s="104">
        <f>IF(PRODUCT(E17,F17)&gt;1,PRODUCT(E17*F17),"")</f>
        <v>2100000</v>
      </c>
      <c r="H17" s="106" t="s">
        <v>390</v>
      </c>
    </row>
    <row r="18" spans="1:8" x14ac:dyDescent="0.2">
      <c r="A18" s="107"/>
      <c r="B18" s="94" t="s">
        <v>466</v>
      </c>
      <c r="C18" s="100" t="s">
        <v>301</v>
      </c>
      <c r="D18" s="101"/>
      <c r="E18" s="101"/>
      <c r="F18" s="101"/>
      <c r="G18" s="101"/>
      <c r="H18" s="108"/>
    </row>
    <row r="19" spans="1:8" x14ac:dyDescent="0.2">
      <c r="A19" s="107"/>
      <c r="B19" s="100"/>
      <c r="C19" s="100" t="s">
        <v>302</v>
      </c>
      <c r="D19" s="101"/>
      <c r="E19" s="102"/>
      <c r="F19" s="103"/>
      <c r="G19" s="104"/>
      <c r="H19" s="106"/>
    </row>
    <row r="20" spans="1:8" x14ac:dyDescent="0.2">
      <c r="A20" s="107"/>
      <c r="B20" s="100"/>
      <c r="C20" s="100" t="s">
        <v>303</v>
      </c>
      <c r="D20" s="101"/>
      <c r="E20" s="102"/>
      <c r="F20" s="103"/>
      <c r="G20" s="104"/>
      <c r="H20" s="106"/>
    </row>
    <row r="21" spans="1:8" x14ac:dyDescent="0.2">
      <c r="A21" s="107"/>
      <c r="B21" s="100"/>
      <c r="C21" s="100"/>
      <c r="D21" s="101"/>
      <c r="E21" s="102"/>
      <c r="F21" s="103"/>
      <c r="G21" s="104"/>
      <c r="H21" s="106"/>
    </row>
    <row r="22" spans="1:8" x14ac:dyDescent="0.2">
      <c r="A22" s="107"/>
      <c r="B22" s="100" t="s">
        <v>54</v>
      </c>
      <c r="C22" s="100" t="s">
        <v>55</v>
      </c>
      <c r="D22" s="100" t="s">
        <v>373</v>
      </c>
      <c r="E22" s="102">
        <v>500</v>
      </c>
      <c r="F22" s="103">
        <v>600</v>
      </c>
      <c r="G22" s="104">
        <f>IF(PRODUCT(E22,F22)&gt;1,PRODUCT(E22*F22),"")</f>
        <v>300000</v>
      </c>
      <c r="H22" s="106" t="s">
        <v>390</v>
      </c>
    </row>
    <row r="23" spans="1:8" x14ac:dyDescent="0.2">
      <c r="A23" s="107"/>
      <c r="B23" s="100" t="s">
        <v>56</v>
      </c>
      <c r="C23" s="100" t="s">
        <v>57</v>
      </c>
      <c r="D23" s="100"/>
      <c r="E23" s="102"/>
      <c r="F23" s="103"/>
      <c r="G23" s="104"/>
      <c r="H23" s="106"/>
    </row>
    <row r="24" spans="1:8" x14ac:dyDescent="0.2">
      <c r="A24" s="107"/>
      <c r="B24" s="100" t="s">
        <v>58</v>
      </c>
      <c r="C24" s="101" t="s">
        <v>59</v>
      </c>
      <c r="D24" s="100"/>
      <c r="E24" s="102"/>
      <c r="F24" s="103"/>
      <c r="G24" s="104"/>
      <c r="H24" s="106"/>
    </row>
    <row r="25" spans="1:8" x14ac:dyDescent="0.2">
      <c r="A25" s="107"/>
      <c r="B25" s="100"/>
      <c r="C25" s="101" t="s">
        <v>60</v>
      </c>
      <c r="D25" s="100"/>
      <c r="E25" s="102"/>
      <c r="F25" s="103"/>
      <c r="G25" s="104"/>
      <c r="H25" s="106"/>
    </row>
    <row r="26" spans="1:8" ht="13.5" thickBot="1" x14ac:dyDescent="0.25">
      <c r="A26" s="109"/>
      <c r="B26" s="110"/>
      <c r="C26" s="111" t="s">
        <v>61</v>
      </c>
      <c r="D26" s="110"/>
      <c r="E26" s="110"/>
      <c r="F26" s="112"/>
      <c r="G26" s="111"/>
      <c r="H26" s="113"/>
    </row>
    <row r="27" spans="1:8" ht="13.5" thickBot="1" x14ac:dyDescent="0.25">
      <c r="A27" s="2"/>
      <c r="B27" s="2"/>
      <c r="C27" s="2"/>
      <c r="D27" s="2"/>
      <c r="E27" s="2"/>
      <c r="F27" s="2"/>
      <c r="G27" s="2"/>
      <c r="H27" s="2"/>
    </row>
    <row r="28" spans="1:8" ht="13.5" thickBot="1" x14ac:dyDescent="0.25">
      <c r="C28" s="5" t="s">
        <v>62</v>
      </c>
      <c r="G28" s="91">
        <f>SUM(G6:G27)</f>
        <v>6400000</v>
      </c>
    </row>
    <row r="33" spans="7:8" x14ac:dyDescent="0.2">
      <c r="G33" s="44"/>
      <c r="H33" s="29"/>
    </row>
  </sheetData>
  <mergeCells count="2">
    <mergeCell ref="A2:H2"/>
    <mergeCell ref="A3:H3"/>
  </mergeCells>
  <phoneticPr fontId="9" type="noConversion"/>
  <printOptions horizontalCentered="1" verticalCentered="1"/>
  <pageMargins left="0.43307086614173229" right="0.39370078740157483" top="0.59055118110236227" bottom="0.98425196850393704" header="0" footer="0"/>
  <pageSetup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B4" workbookViewId="0">
      <selection activeCell="F27" sqref="F27"/>
    </sheetView>
  </sheetViews>
  <sheetFormatPr baseColWidth="10" defaultRowHeight="11.25" x14ac:dyDescent="0.2"/>
  <cols>
    <col min="1" max="1" width="11.42578125" style="16" bestFit="1"/>
    <col min="2" max="2" width="28.28515625" style="16" customWidth="1"/>
    <col min="3" max="3" width="27.28515625" style="16" customWidth="1"/>
    <col min="4" max="4" width="20.85546875" style="16" customWidth="1"/>
    <col min="5" max="5" width="18.28515625" style="16" customWidth="1"/>
    <col min="6" max="6" width="9.85546875" style="16" bestFit="1" customWidth="1"/>
    <col min="7" max="7" width="10.85546875" style="16" bestFit="1" customWidth="1"/>
    <col min="8" max="8" width="13" style="16" bestFit="1" customWidth="1"/>
    <col min="9" max="16384" width="11.42578125" style="16"/>
  </cols>
  <sheetData>
    <row r="1" spans="1:8" ht="15" x14ac:dyDescent="0.2">
      <c r="A1" s="432" t="s">
        <v>454</v>
      </c>
      <c r="B1" s="432"/>
      <c r="C1" s="432"/>
      <c r="D1" s="432"/>
      <c r="E1" s="432"/>
      <c r="F1" s="432"/>
      <c r="G1" s="432"/>
      <c r="H1" s="432"/>
    </row>
    <row r="2" spans="1:8" ht="15.75" x14ac:dyDescent="0.25">
      <c r="A2" s="443" t="s">
        <v>470</v>
      </c>
      <c r="B2" s="443"/>
      <c r="C2" s="443"/>
      <c r="D2" s="443"/>
      <c r="E2" s="443"/>
      <c r="F2" s="443"/>
      <c r="G2" s="443"/>
      <c r="H2" s="443"/>
    </row>
    <row r="3" spans="1:8" x14ac:dyDescent="0.2">
      <c r="A3" s="17"/>
      <c r="B3" s="17"/>
      <c r="C3" s="17"/>
      <c r="D3" s="17"/>
      <c r="E3" s="17"/>
      <c r="F3" s="17"/>
      <c r="G3" s="17"/>
      <c r="H3" s="17"/>
    </row>
    <row r="4" spans="1:8" ht="12" thickBot="1" x14ac:dyDescent="0.25">
      <c r="A4" s="33"/>
      <c r="B4" s="33"/>
      <c r="C4" s="33"/>
      <c r="D4" s="33"/>
      <c r="E4" s="33"/>
      <c r="F4" s="33"/>
      <c r="G4" s="33"/>
      <c r="H4" s="33"/>
    </row>
    <row r="5" spans="1:8" x14ac:dyDescent="0.2">
      <c r="A5" s="121" t="s">
        <v>12</v>
      </c>
      <c r="B5" s="122" t="s">
        <v>14</v>
      </c>
      <c r="C5" s="122" t="s">
        <v>15</v>
      </c>
      <c r="D5" s="122" t="s">
        <v>16</v>
      </c>
      <c r="E5" s="123" t="s">
        <v>17</v>
      </c>
      <c r="F5" s="124" t="s">
        <v>18</v>
      </c>
      <c r="G5" s="124" t="s">
        <v>19</v>
      </c>
      <c r="H5" s="125" t="s">
        <v>63</v>
      </c>
    </row>
    <row r="6" spans="1:8" ht="12" thickBot="1" x14ac:dyDescent="0.25">
      <c r="A6" s="126" t="s">
        <v>64</v>
      </c>
      <c r="B6" s="127"/>
      <c r="C6" s="127"/>
      <c r="D6" s="127"/>
      <c r="E6" s="128"/>
      <c r="F6" s="129" t="s">
        <v>66</v>
      </c>
      <c r="G6" s="129" t="s">
        <v>23</v>
      </c>
      <c r="H6" s="130"/>
    </row>
    <row r="7" spans="1:8" ht="12" thickTop="1" x14ac:dyDescent="0.2">
      <c r="A7" s="131" t="s">
        <v>45</v>
      </c>
      <c r="B7" s="132" t="s">
        <v>67</v>
      </c>
      <c r="C7" s="133" t="s">
        <v>403</v>
      </c>
      <c r="D7" s="134" t="s">
        <v>374</v>
      </c>
      <c r="E7" s="135">
        <v>2</v>
      </c>
      <c r="F7" s="136">
        <v>1000000</v>
      </c>
      <c r="G7" s="137">
        <f>IF(PRODUCT(E7,F7)&gt;1,PRODUCT(E7*F7),"")</f>
        <v>2000000</v>
      </c>
      <c r="H7" s="138" t="s">
        <v>375</v>
      </c>
    </row>
    <row r="8" spans="1:8" x14ac:dyDescent="0.2">
      <c r="A8" s="131"/>
      <c r="B8" s="132" t="s">
        <v>68</v>
      </c>
      <c r="C8" s="132" t="s">
        <v>404</v>
      </c>
      <c r="D8" s="134" t="s">
        <v>406</v>
      </c>
      <c r="E8" s="135"/>
      <c r="F8" s="139"/>
      <c r="G8" s="137"/>
      <c r="H8" s="138" t="s">
        <v>72</v>
      </c>
    </row>
    <row r="9" spans="1:8" x14ac:dyDescent="0.2">
      <c r="A9" s="140"/>
      <c r="B9" s="132" t="s">
        <v>69</v>
      </c>
      <c r="C9" s="132" t="s">
        <v>405</v>
      </c>
      <c r="D9" s="134"/>
      <c r="E9" s="135"/>
      <c r="F9" s="139"/>
      <c r="G9" s="137"/>
      <c r="H9" s="141"/>
    </row>
    <row r="10" spans="1:8" x14ac:dyDescent="0.2">
      <c r="A10" s="140"/>
      <c r="B10" s="132"/>
      <c r="C10" s="132"/>
      <c r="D10" s="132"/>
      <c r="E10" s="135"/>
      <c r="F10" s="136"/>
      <c r="G10" s="137"/>
      <c r="H10" s="141"/>
    </row>
    <row r="11" spans="1:8" x14ac:dyDescent="0.2">
      <c r="A11" s="142"/>
      <c r="B11" s="143"/>
      <c r="C11" s="143"/>
      <c r="D11" s="143"/>
      <c r="E11" s="144"/>
      <c r="F11" s="145"/>
      <c r="G11" s="146" t="str">
        <f t="shared" ref="G11:G29" si="0">IF(PRODUCT(E11,F11)&gt;1,PRODUCT(E11*F11),"")</f>
        <v/>
      </c>
      <c r="H11" s="147"/>
    </row>
    <row r="12" spans="1:8" x14ac:dyDescent="0.2">
      <c r="A12" s="140"/>
      <c r="B12" s="132"/>
      <c r="C12" s="134"/>
      <c r="D12" s="132"/>
      <c r="E12" s="135"/>
      <c r="F12" s="139"/>
      <c r="G12" s="137" t="str">
        <f t="shared" si="0"/>
        <v/>
      </c>
      <c r="H12" s="141"/>
    </row>
    <row r="13" spans="1:8" x14ac:dyDescent="0.2">
      <c r="A13" s="140"/>
      <c r="B13" s="132" t="s">
        <v>70</v>
      </c>
      <c r="C13" s="132" t="s">
        <v>71</v>
      </c>
      <c r="D13" s="132" t="s">
        <v>427</v>
      </c>
      <c r="E13" s="135">
        <v>5</v>
      </c>
      <c r="F13" s="136">
        <v>200000</v>
      </c>
      <c r="G13" s="137">
        <f t="shared" si="0"/>
        <v>1000000</v>
      </c>
      <c r="H13" s="138" t="s">
        <v>375</v>
      </c>
    </row>
    <row r="14" spans="1:8" x14ac:dyDescent="0.2">
      <c r="A14" s="140"/>
      <c r="B14" s="132" t="s">
        <v>74</v>
      </c>
      <c r="C14" s="132" t="s">
        <v>75</v>
      </c>
      <c r="D14" s="132"/>
      <c r="E14" s="135" t="s">
        <v>76</v>
      </c>
      <c r="F14" s="139"/>
      <c r="G14" s="137" t="str">
        <f t="shared" si="0"/>
        <v/>
      </c>
      <c r="H14" s="141"/>
    </row>
    <row r="15" spans="1:8" x14ac:dyDescent="0.2">
      <c r="A15" s="140"/>
      <c r="B15" s="132"/>
      <c r="C15" s="132" t="s">
        <v>77</v>
      </c>
      <c r="D15" s="132" t="s">
        <v>38</v>
      </c>
      <c r="E15" s="135" t="s">
        <v>78</v>
      </c>
      <c r="F15" s="139"/>
      <c r="G15" s="137" t="str">
        <f t="shared" si="0"/>
        <v/>
      </c>
      <c r="H15" s="141"/>
    </row>
    <row r="16" spans="1:8" x14ac:dyDescent="0.2">
      <c r="A16" s="140"/>
      <c r="B16" s="132" t="s">
        <v>38</v>
      </c>
      <c r="C16" s="132" t="s">
        <v>38</v>
      </c>
      <c r="D16" s="132" t="s">
        <v>38</v>
      </c>
      <c r="E16" s="135"/>
      <c r="F16" s="139"/>
      <c r="G16" s="137" t="str">
        <f t="shared" si="0"/>
        <v/>
      </c>
      <c r="H16" s="141"/>
    </row>
    <row r="17" spans="1:8" x14ac:dyDescent="0.2">
      <c r="A17" s="142"/>
      <c r="B17" s="143"/>
      <c r="C17" s="143"/>
      <c r="D17" s="143" t="s">
        <v>38</v>
      </c>
      <c r="E17" s="144"/>
      <c r="F17" s="145"/>
      <c r="G17" s="146" t="str">
        <f t="shared" si="0"/>
        <v/>
      </c>
      <c r="H17" s="147"/>
    </row>
    <row r="18" spans="1:8" x14ac:dyDescent="0.2">
      <c r="A18" s="140"/>
      <c r="B18" s="132"/>
      <c r="C18" s="132"/>
      <c r="D18" s="132"/>
      <c r="E18" s="135"/>
      <c r="F18" s="139"/>
      <c r="G18" s="137"/>
      <c r="H18" s="141"/>
    </row>
    <row r="19" spans="1:8" x14ac:dyDescent="0.2">
      <c r="A19" s="140"/>
      <c r="B19" s="132" t="s">
        <v>79</v>
      </c>
      <c r="C19" s="132" t="s">
        <v>71</v>
      </c>
      <c r="D19" s="132" t="s">
        <v>427</v>
      </c>
      <c r="E19" s="135">
        <v>3</v>
      </c>
      <c r="F19" s="136">
        <v>200000</v>
      </c>
      <c r="G19" s="137">
        <f t="shared" si="0"/>
        <v>600000</v>
      </c>
      <c r="H19" s="138" t="s">
        <v>375</v>
      </c>
    </row>
    <row r="20" spans="1:8" x14ac:dyDescent="0.2">
      <c r="A20" s="140"/>
      <c r="B20" s="132" t="s">
        <v>80</v>
      </c>
      <c r="C20" s="132" t="s">
        <v>75</v>
      </c>
      <c r="D20" s="132"/>
      <c r="E20" s="135" t="s">
        <v>76</v>
      </c>
      <c r="F20" s="139"/>
      <c r="G20" s="137"/>
      <c r="H20" s="141"/>
    </row>
    <row r="21" spans="1:8" x14ac:dyDescent="0.2">
      <c r="A21" s="140"/>
      <c r="B21" s="132"/>
      <c r="C21" s="132" t="s">
        <v>428</v>
      </c>
      <c r="D21" s="132"/>
      <c r="E21" s="135" t="s">
        <v>78</v>
      </c>
      <c r="F21" s="132"/>
      <c r="G21" s="137" t="str">
        <f t="shared" si="0"/>
        <v/>
      </c>
      <c r="H21" s="148"/>
    </row>
    <row r="22" spans="1:8" x14ac:dyDescent="0.2">
      <c r="A22" s="131" t="s">
        <v>81</v>
      </c>
      <c r="B22" s="132" t="s">
        <v>297</v>
      </c>
      <c r="C22" s="132" t="s">
        <v>82</v>
      </c>
      <c r="D22" s="132" t="s">
        <v>83</v>
      </c>
      <c r="E22" s="135">
        <v>10</v>
      </c>
      <c r="F22" s="136">
        <v>500000</v>
      </c>
      <c r="G22" s="137">
        <f t="shared" si="0"/>
        <v>5000000</v>
      </c>
      <c r="H22" s="138" t="s">
        <v>375</v>
      </c>
    </row>
    <row r="23" spans="1:8" x14ac:dyDescent="0.2">
      <c r="A23" s="131" t="s">
        <v>84</v>
      </c>
      <c r="B23" s="132" t="s">
        <v>85</v>
      </c>
      <c r="C23" s="132" t="s">
        <v>86</v>
      </c>
      <c r="D23" s="132" t="s">
        <v>87</v>
      </c>
      <c r="E23" s="135" t="s">
        <v>88</v>
      </c>
      <c r="F23" s="139"/>
      <c r="G23" s="137" t="str">
        <f t="shared" si="0"/>
        <v/>
      </c>
      <c r="H23" s="138" t="s">
        <v>72</v>
      </c>
    </row>
    <row r="24" spans="1:8" x14ac:dyDescent="0.2">
      <c r="A24" s="140"/>
      <c r="B24" s="132" t="s">
        <v>89</v>
      </c>
      <c r="C24" s="132" t="s">
        <v>90</v>
      </c>
      <c r="D24" s="132" t="s">
        <v>91</v>
      </c>
      <c r="E24" s="135" t="s">
        <v>407</v>
      </c>
      <c r="F24" s="139"/>
      <c r="G24" s="137" t="str">
        <f t="shared" si="0"/>
        <v/>
      </c>
      <c r="H24" s="141"/>
    </row>
    <row r="25" spans="1:8" x14ac:dyDescent="0.2">
      <c r="A25" s="140"/>
      <c r="B25" s="132" t="s">
        <v>92</v>
      </c>
      <c r="C25" s="132" t="s">
        <v>93</v>
      </c>
      <c r="D25" s="132" t="s">
        <v>343</v>
      </c>
      <c r="E25" s="135"/>
      <c r="F25" s="139"/>
      <c r="G25" s="137" t="str">
        <f t="shared" si="0"/>
        <v/>
      </c>
      <c r="H25" s="141"/>
    </row>
    <row r="26" spans="1:8" x14ac:dyDescent="0.2">
      <c r="A26" s="140"/>
      <c r="B26" s="132"/>
      <c r="C26" s="132"/>
      <c r="D26" s="132" t="s">
        <v>344</v>
      </c>
      <c r="E26" s="135"/>
      <c r="F26" s="139"/>
      <c r="G26" s="137"/>
      <c r="H26" s="141"/>
    </row>
    <row r="27" spans="1:8" x14ac:dyDescent="0.2">
      <c r="A27" s="131"/>
      <c r="B27" s="132"/>
      <c r="C27" s="132"/>
      <c r="D27" s="132" t="s">
        <v>94</v>
      </c>
      <c r="E27" s="135">
        <v>5</v>
      </c>
      <c r="F27" s="136">
        <v>100000</v>
      </c>
      <c r="G27" s="137">
        <f t="shared" si="0"/>
        <v>500000</v>
      </c>
      <c r="H27" s="138" t="s">
        <v>72</v>
      </c>
    </row>
    <row r="28" spans="1:8" x14ac:dyDescent="0.2">
      <c r="A28" s="140"/>
      <c r="B28" s="132"/>
      <c r="C28" s="132"/>
      <c r="D28" s="132"/>
      <c r="E28" s="135" t="s">
        <v>76</v>
      </c>
      <c r="F28" s="139"/>
      <c r="G28" s="149" t="str">
        <f t="shared" si="0"/>
        <v/>
      </c>
      <c r="H28" s="141"/>
    </row>
    <row r="29" spans="1:8" ht="12" thickBot="1" x14ac:dyDescent="0.25">
      <c r="A29" s="150"/>
      <c r="B29" s="151"/>
      <c r="C29" s="151"/>
      <c r="D29" s="151"/>
      <c r="E29" s="152" t="s">
        <v>78</v>
      </c>
      <c r="F29" s="153"/>
      <c r="G29" s="154" t="str">
        <f t="shared" si="0"/>
        <v/>
      </c>
      <c r="H29" s="155"/>
    </row>
    <row r="30" spans="1:8" ht="18.75" customHeight="1" thickBot="1" x14ac:dyDescent="0.25">
      <c r="A30" s="6"/>
      <c r="B30" s="18"/>
      <c r="C30" s="6"/>
      <c r="D30" s="6"/>
      <c r="E30" s="7"/>
      <c r="F30" s="8"/>
      <c r="G30" s="19"/>
      <c r="H30" s="9"/>
    </row>
    <row r="31" spans="1:8" ht="12" thickBot="1" x14ac:dyDescent="0.25">
      <c r="A31" s="10"/>
      <c r="B31" s="14"/>
      <c r="C31" s="10"/>
      <c r="D31" s="15" t="s">
        <v>95</v>
      </c>
      <c r="E31" s="11"/>
      <c r="F31" s="12"/>
      <c r="G31" s="120">
        <f>SUM(G7:G30)</f>
        <v>9100000</v>
      </c>
      <c r="H31" s="13"/>
    </row>
    <row r="32" spans="1:8" x14ac:dyDescent="0.2">
      <c r="A32" s="6"/>
      <c r="B32" s="6"/>
      <c r="C32" s="6"/>
      <c r="D32" s="6"/>
      <c r="E32" s="7"/>
      <c r="F32" s="8"/>
      <c r="G32" s="8"/>
      <c r="H32" s="6"/>
    </row>
    <row r="33" spans="1:8" x14ac:dyDescent="0.2">
      <c r="A33" s="6" t="s">
        <v>38</v>
      </c>
      <c r="B33" s="6"/>
      <c r="C33" s="6"/>
      <c r="D33" s="6"/>
      <c r="E33" s="7"/>
      <c r="F33" s="8"/>
      <c r="G33" s="8"/>
      <c r="H33" s="6"/>
    </row>
    <row r="39" spans="1:8" x14ac:dyDescent="0.2">
      <c r="G39" s="45"/>
      <c r="H39" s="46"/>
    </row>
  </sheetData>
  <mergeCells count="2">
    <mergeCell ref="A1:H1"/>
    <mergeCell ref="A2:H2"/>
  </mergeCells>
  <phoneticPr fontId="9" type="noConversion"/>
  <printOptions horizontalCentered="1" verticalCentered="1"/>
  <pageMargins left="0.75" right="0.75" top="1" bottom="1" header="0" footer="0"/>
  <pageSetup scale="8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opLeftCell="C22" workbookViewId="0">
      <selection activeCell="F7" sqref="F7:F12"/>
    </sheetView>
  </sheetViews>
  <sheetFormatPr baseColWidth="10" defaultRowHeight="15" x14ac:dyDescent="0.25"/>
  <cols>
    <col min="1" max="1" width="20.85546875" style="156" customWidth="1"/>
    <col min="2" max="2" width="36.5703125" style="156" customWidth="1"/>
    <col min="3" max="3" width="37.85546875" style="156" customWidth="1"/>
    <col min="4" max="4" width="26.7109375" style="156" customWidth="1"/>
    <col min="5" max="5" width="13.28515625" style="156" customWidth="1"/>
    <col min="6" max="6" width="12.85546875" style="156" customWidth="1"/>
    <col min="7" max="7" width="14.5703125" style="156" customWidth="1"/>
    <col min="8" max="8" width="14.7109375" style="156" customWidth="1"/>
    <col min="9" max="16384" width="11.42578125" style="156"/>
  </cols>
  <sheetData>
    <row r="2" spans="1:9" ht="18.75" x14ac:dyDescent="0.3">
      <c r="A2" s="444" t="s">
        <v>471</v>
      </c>
      <c r="B2" s="444"/>
      <c r="C2" s="444"/>
      <c r="D2" s="444"/>
      <c r="E2" s="444"/>
      <c r="F2" s="444"/>
      <c r="G2" s="444"/>
      <c r="H2" s="444"/>
      <c r="I2" s="444"/>
    </row>
    <row r="3" spans="1:9" ht="18.75" x14ac:dyDescent="0.3">
      <c r="A3" s="445" t="s">
        <v>472</v>
      </c>
      <c r="B3" s="445"/>
      <c r="C3" s="445"/>
      <c r="D3" s="445"/>
      <c r="E3" s="445"/>
      <c r="F3" s="445"/>
      <c r="G3" s="445"/>
      <c r="H3" s="445"/>
      <c r="I3" s="445"/>
    </row>
    <row r="4" spans="1:9" ht="15.75" thickBot="1" x14ac:dyDescent="0.3">
      <c r="E4" s="157"/>
      <c r="F4" s="158"/>
      <c r="G4" s="158"/>
    </row>
    <row r="5" spans="1:9" x14ac:dyDescent="0.25">
      <c r="A5" s="223" t="s">
        <v>12</v>
      </c>
      <c r="B5" s="165" t="s">
        <v>14</v>
      </c>
      <c r="C5" s="166" t="s">
        <v>15</v>
      </c>
      <c r="D5" s="166" t="s">
        <v>16</v>
      </c>
      <c r="E5" s="167" t="s">
        <v>17</v>
      </c>
      <c r="F5" s="168" t="s">
        <v>18</v>
      </c>
      <c r="G5" s="169" t="s">
        <v>19</v>
      </c>
      <c r="H5" s="170" t="s">
        <v>20</v>
      </c>
    </row>
    <row r="6" spans="1:9" ht="15.75" thickBot="1" x14ac:dyDescent="0.3">
      <c r="A6" s="224" t="s">
        <v>96</v>
      </c>
      <c r="B6" s="171"/>
      <c r="C6" s="172"/>
      <c r="D6" s="172"/>
      <c r="E6" s="173"/>
      <c r="F6" s="174" t="s">
        <v>66</v>
      </c>
      <c r="G6" s="175" t="s">
        <v>23</v>
      </c>
      <c r="H6" s="176"/>
    </row>
    <row r="7" spans="1:9" x14ac:dyDescent="0.25">
      <c r="A7" s="225" t="s">
        <v>97</v>
      </c>
      <c r="B7" s="177" t="s">
        <v>411</v>
      </c>
      <c r="C7" s="178" t="s">
        <v>414</v>
      </c>
      <c r="D7" s="178" t="s">
        <v>418</v>
      </c>
      <c r="E7" s="179">
        <v>2</v>
      </c>
      <c r="F7" s="180">
        <v>400000</v>
      </c>
      <c r="G7" s="181">
        <f>IF(PRODUCT(E7,F7)&gt;1,PRODUCT(E7*F7),"")</f>
        <v>800000</v>
      </c>
      <c r="H7" s="182" t="s">
        <v>36</v>
      </c>
    </row>
    <row r="8" spans="1:9" x14ac:dyDescent="0.25">
      <c r="A8" s="226" t="s">
        <v>98</v>
      </c>
      <c r="B8" s="183" t="s">
        <v>412</v>
      </c>
      <c r="C8" s="184" t="s">
        <v>415</v>
      </c>
      <c r="D8" s="185" t="s">
        <v>419</v>
      </c>
      <c r="E8" s="186"/>
      <c r="F8" s="187"/>
      <c r="G8" s="188" t="str">
        <f>IF(PRODUCT(E8,F8)&gt;1,PRODUCT(E8*F8),"")</f>
        <v/>
      </c>
      <c r="H8" s="189"/>
    </row>
    <row r="9" spans="1:9" x14ac:dyDescent="0.25">
      <c r="A9" s="226"/>
      <c r="B9" s="183" t="s">
        <v>413</v>
      </c>
      <c r="C9" s="184" t="s">
        <v>416</v>
      </c>
      <c r="D9" s="185"/>
      <c r="E9" s="186"/>
      <c r="F9" s="187" t="s">
        <v>38</v>
      </c>
      <c r="G9" s="188" t="str">
        <f>IF(PRODUCT(E9,F9)&gt;1,PRODUCT(E9*F9),"")</f>
        <v/>
      </c>
      <c r="H9" s="189"/>
    </row>
    <row r="10" spans="1:9" x14ac:dyDescent="0.25">
      <c r="A10" s="226"/>
      <c r="B10" s="183"/>
      <c r="C10" s="185" t="s">
        <v>417</v>
      </c>
      <c r="D10" s="184" t="s">
        <v>99</v>
      </c>
      <c r="E10" s="186"/>
      <c r="F10" s="187"/>
      <c r="G10" s="188"/>
      <c r="H10" s="189"/>
    </row>
    <row r="11" spans="1:9" x14ac:dyDescent="0.25">
      <c r="A11" s="227"/>
      <c r="B11" s="190"/>
      <c r="C11" s="184" t="s">
        <v>101</v>
      </c>
      <c r="D11" s="184" t="s">
        <v>100</v>
      </c>
      <c r="E11" s="186"/>
      <c r="F11" s="187"/>
      <c r="G11" s="188" t="str">
        <f>IF(PRODUCT(E11,F11)&gt;1,PRODUCT(E11*F11),"")</f>
        <v/>
      </c>
      <c r="H11" s="189"/>
    </row>
    <row r="12" spans="1:9" x14ac:dyDescent="0.25">
      <c r="A12" s="227"/>
      <c r="B12" s="204"/>
      <c r="C12" s="205"/>
      <c r="D12" s="206"/>
      <c r="E12" s="207"/>
      <c r="F12" s="208"/>
      <c r="G12" s="205"/>
      <c r="H12" s="209"/>
    </row>
    <row r="13" spans="1:9" ht="45" x14ac:dyDescent="0.25">
      <c r="A13" s="227"/>
      <c r="B13" s="191" t="s">
        <v>102</v>
      </c>
      <c r="C13" s="184" t="s">
        <v>103</v>
      </c>
      <c r="D13" s="185"/>
      <c r="E13" s="185"/>
      <c r="F13" s="185"/>
      <c r="G13" s="185"/>
      <c r="H13" s="192"/>
    </row>
    <row r="14" spans="1:9" x14ac:dyDescent="0.25">
      <c r="A14" s="227"/>
      <c r="B14" s="183" t="s">
        <v>104</v>
      </c>
      <c r="C14" s="184" t="s">
        <v>105</v>
      </c>
      <c r="D14" s="185" t="s">
        <v>110</v>
      </c>
      <c r="E14" s="193">
        <v>2</v>
      </c>
      <c r="F14" s="188">
        <v>50000</v>
      </c>
      <c r="G14" s="188">
        <f>IF(PRODUCT(E14,F14)&gt;1,PRODUCT(E14*F14),"")</f>
        <v>100000</v>
      </c>
      <c r="H14" s="192" t="s">
        <v>36</v>
      </c>
    </row>
    <row r="15" spans="1:9" x14ac:dyDescent="0.25">
      <c r="A15" s="226" t="s">
        <v>38</v>
      </c>
      <c r="B15" s="183"/>
      <c r="C15" s="184" t="s">
        <v>106</v>
      </c>
      <c r="D15" s="185"/>
      <c r="E15" s="185"/>
      <c r="F15" s="185"/>
      <c r="G15" s="185"/>
      <c r="H15" s="192"/>
    </row>
    <row r="16" spans="1:9" x14ac:dyDescent="0.25">
      <c r="A16" s="226"/>
      <c r="B16" s="183"/>
      <c r="C16" s="184" t="s">
        <v>107</v>
      </c>
      <c r="D16" s="185" t="s">
        <v>110</v>
      </c>
      <c r="E16" s="193">
        <v>2</v>
      </c>
      <c r="F16" s="188">
        <v>50000</v>
      </c>
      <c r="G16" s="188">
        <f t="shared" ref="G16:G21" si="0">IF(PRODUCT(E16,F16)&gt;1,PRODUCT(E16*F16),"")</f>
        <v>100000</v>
      </c>
      <c r="H16" s="192" t="s">
        <v>36</v>
      </c>
    </row>
    <row r="17" spans="1:8" x14ac:dyDescent="0.25">
      <c r="A17" s="226" t="s">
        <v>38</v>
      </c>
      <c r="B17" s="183"/>
      <c r="C17" s="184" t="s">
        <v>109</v>
      </c>
      <c r="D17" s="185" t="s">
        <v>110</v>
      </c>
      <c r="E17" s="193">
        <v>2</v>
      </c>
      <c r="F17" s="188">
        <v>50000</v>
      </c>
      <c r="G17" s="188">
        <f t="shared" si="0"/>
        <v>100000</v>
      </c>
      <c r="H17" s="192" t="s">
        <v>36</v>
      </c>
    </row>
    <row r="18" spans="1:8" x14ac:dyDescent="0.25">
      <c r="A18" s="226"/>
      <c r="B18" s="183"/>
      <c r="C18" s="184" t="s">
        <v>111</v>
      </c>
      <c r="D18" s="185" t="s">
        <v>110</v>
      </c>
      <c r="E18" s="193">
        <v>2</v>
      </c>
      <c r="F18" s="188">
        <v>50000</v>
      </c>
      <c r="G18" s="188">
        <f t="shared" si="0"/>
        <v>100000</v>
      </c>
      <c r="H18" s="192" t="s">
        <v>36</v>
      </c>
    </row>
    <row r="19" spans="1:8" x14ac:dyDescent="0.25">
      <c r="A19" s="226"/>
      <c r="B19" s="183"/>
      <c r="C19" s="194" t="s">
        <v>112</v>
      </c>
      <c r="D19" s="185" t="s">
        <v>110</v>
      </c>
      <c r="E19" s="193">
        <v>2</v>
      </c>
      <c r="F19" s="188">
        <v>50000</v>
      </c>
      <c r="G19" s="188">
        <f t="shared" si="0"/>
        <v>100000</v>
      </c>
      <c r="H19" s="192" t="s">
        <v>36</v>
      </c>
    </row>
    <row r="20" spans="1:8" x14ac:dyDescent="0.25">
      <c r="A20" s="226"/>
      <c r="B20" s="183"/>
      <c r="C20" s="184"/>
      <c r="D20" s="185"/>
      <c r="E20" s="193"/>
      <c r="F20" s="188"/>
      <c r="G20" s="188" t="str">
        <f t="shared" si="0"/>
        <v/>
      </c>
      <c r="H20" s="192"/>
    </row>
    <row r="21" spans="1:8" x14ac:dyDescent="0.25">
      <c r="A21" s="226" t="s">
        <v>38</v>
      </c>
      <c r="B21" s="183"/>
      <c r="C21" s="184"/>
      <c r="D21" s="185"/>
      <c r="E21" s="185"/>
      <c r="F21" s="185"/>
      <c r="G21" s="188" t="str">
        <f t="shared" si="0"/>
        <v/>
      </c>
      <c r="H21" s="192"/>
    </row>
    <row r="22" spans="1:8" x14ac:dyDescent="0.25">
      <c r="A22" s="227"/>
      <c r="B22" s="210"/>
      <c r="C22" s="211"/>
      <c r="D22" s="211" t="s">
        <v>384</v>
      </c>
      <c r="E22" s="212"/>
      <c r="F22" s="213"/>
      <c r="G22" s="214"/>
      <c r="H22" s="215"/>
    </row>
    <row r="23" spans="1:8" x14ac:dyDescent="0.25">
      <c r="A23" s="227"/>
      <c r="B23" s="183"/>
      <c r="C23" s="184"/>
      <c r="D23" s="184" t="s">
        <v>385</v>
      </c>
      <c r="E23" s="186"/>
      <c r="F23" s="187"/>
      <c r="G23" s="188"/>
      <c r="H23" s="189"/>
    </row>
    <row r="24" spans="1:8" x14ac:dyDescent="0.25">
      <c r="A24" s="227"/>
      <c r="B24" s="183" t="s">
        <v>114</v>
      </c>
      <c r="C24" s="184" t="s">
        <v>420</v>
      </c>
      <c r="D24" s="184" t="s">
        <v>115</v>
      </c>
      <c r="E24" s="186">
        <v>300</v>
      </c>
      <c r="F24" s="187">
        <v>2000</v>
      </c>
      <c r="G24" s="188">
        <f t="shared" ref="G24:G30" si="1">IF(PRODUCT(E24,F24)&gt;1,PRODUCT(E24*F24),"")</f>
        <v>600000</v>
      </c>
      <c r="H24" s="189" t="s">
        <v>116</v>
      </c>
    </row>
    <row r="25" spans="1:8" x14ac:dyDescent="0.25">
      <c r="A25" s="227"/>
      <c r="B25" s="183" t="s">
        <v>117</v>
      </c>
      <c r="C25" s="184" t="s">
        <v>421</v>
      </c>
      <c r="D25" s="184" t="s">
        <v>118</v>
      </c>
      <c r="E25" s="186" t="s">
        <v>119</v>
      </c>
      <c r="F25" s="187"/>
      <c r="G25" s="188" t="str">
        <f t="shared" si="1"/>
        <v/>
      </c>
      <c r="H25" s="189" t="s">
        <v>113</v>
      </c>
    </row>
    <row r="26" spans="1:8" x14ac:dyDescent="0.25">
      <c r="A26" s="227"/>
      <c r="B26" s="183" t="s">
        <v>120</v>
      </c>
      <c r="C26" s="184" t="s">
        <v>422</v>
      </c>
      <c r="D26" s="184"/>
      <c r="E26" s="186"/>
      <c r="F26" s="187"/>
      <c r="G26" s="188" t="str">
        <f t="shared" si="1"/>
        <v/>
      </c>
      <c r="H26" s="189"/>
    </row>
    <row r="27" spans="1:8" x14ac:dyDescent="0.25">
      <c r="A27" s="227"/>
      <c r="B27" s="183" t="s">
        <v>410</v>
      </c>
      <c r="C27" s="184" t="s">
        <v>423</v>
      </c>
      <c r="D27" s="184" t="s">
        <v>345</v>
      </c>
      <c r="E27" s="186">
        <v>200</v>
      </c>
      <c r="F27" s="187">
        <v>25000</v>
      </c>
      <c r="G27" s="188">
        <f t="shared" si="1"/>
        <v>5000000</v>
      </c>
      <c r="H27" s="189" t="s">
        <v>347</v>
      </c>
    </row>
    <row r="28" spans="1:8" x14ac:dyDescent="0.25">
      <c r="A28" s="227"/>
      <c r="B28" s="420"/>
      <c r="C28" s="421" t="s">
        <v>424</v>
      </c>
      <c r="D28" s="421" t="s">
        <v>346</v>
      </c>
      <c r="E28" s="422"/>
      <c r="F28" s="423"/>
      <c r="G28" s="424" t="str">
        <f t="shared" si="1"/>
        <v/>
      </c>
      <c r="H28" s="425"/>
    </row>
    <row r="29" spans="1:8" x14ac:dyDescent="0.25">
      <c r="A29" s="227"/>
      <c r="B29" s="183"/>
      <c r="C29" s="184"/>
      <c r="D29" s="184"/>
      <c r="E29" s="186"/>
      <c r="F29" s="187"/>
      <c r="G29" s="188" t="str">
        <f t="shared" si="1"/>
        <v/>
      </c>
      <c r="H29" s="189"/>
    </row>
    <row r="30" spans="1:8" x14ac:dyDescent="0.25">
      <c r="A30" s="227"/>
      <c r="B30" s="183" t="s">
        <v>476</v>
      </c>
      <c r="C30" s="183" t="s">
        <v>477</v>
      </c>
      <c r="D30" s="184" t="s">
        <v>429</v>
      </c>
      <c r="E30" s="186">
        <v>2</v>
      </c>
      <c r="F30" s="187">
        <v>1000000</v>
      </c>
      <c r="G30" s="188">
        <f t="shared" si="1"/>
        <v>2000000</v>
      </c>
      <c r="H30" s="189" t="s">
        <v>36</v>
      </c>
    </row>
    <row r="31" spans="1:8" x14ac:dyDescent="0.25">
      <c r="A31" s="227"/>
      <c r="B31" s="183" t="s">
        <v>475</v>
      </c>
      <c r="C31" s="156" t="s">
        <v>478</v>
      </c>
      <c r="D31" s="184"/>
      <c r="E31" s="186"/>
      <c r="F31" s="187"/>
      <c r="G31" s="188"/>
      <c r="H31" s="189"/>
    </row>
    <row r="32" spans="1:8" x14ac:dyDescent="0.25">
      <c r="A32" s="227"/>
      <c r="B32" s="204"/>
      <c r="C32" s="420"/>
      <c r="D32" s="216"/>
      <c r="E32" s="206"/>
      <c r="F32" s="207"/>
      <c r="G32" s="208"/>
      <c r="H32" s="209"/>
    </row>
    <row r="33" spans="1:8" x14ac:dyDescent="0.25">
      <c r="A33" s="228"/>
      <c r="B33" s="183" t="s">
        <v>121</v>
      </c>
      <c r="C33" s="185" t="s">
        <v>408</v>
      </c>
      <c r="D33" s="185" t="s">
        <v>382</v>
      </c>
      <c r="E33" s="195">
        <v>50</v>
      </c>
      <c r="F33" s="188">
        <v>40000</v>
      </c>
      <c r="G33" s="188">
        <f>IF(PRODUCT(E33,F33)&gt;1,PRODUCT(E33*F33),"")</f>
        <v>2000000</v>
      </c>
      <c r="H33" s="192" t="s">
        <v>377</v>
      </c>
    </row>
    <row r="34" spans="1:8" x14ac:dyDescent="0.25">
      <c r="A34" s="228"/>
      <c r="B34" s="196" t="s">
        <v>122</v>
      </c>
      <c r="C34" s="185" t="s">
        <v>409</v>
      </c>
      <c r="D34" s="185" t="s">
        <v>383</v>
      </c>
      <c r="E34" s="195"/>
      <c r="F34" s="197"/>
      <c r="G34" s="198"/>
      <c r="H34" s="192"/>
    </row>
    <row r="35" spans="1:8" x14ac:dyDescent="0.25">
      <c r="A35" s="228"/>
      <c r="B35" s="196" t="s">
        <v>123</v>
      </c>
      <c r="C35" s="185"/>
      <c r="D35" s="185"/>
      <c r="E35" s="195"/>
      <c r="F35" s="197"/>
      <c r="G35" s="198"/>
      <c r="H35" s="192"/>
    </row>
    <row r="36" spans="1:8" x14ac:dyDescent="0.25">
      <c r="A36" s="228"/>
      <c r="B36" s="196" t="s">
        <v>124</v>
      </c>
      <c r="C36" s="185"/>
      <c r="D36" s="185"/>
      <c r="E36" s="195"/>
      <c r="F36" s="197"/>
      <c r="G36" s="198"/>
      <c r="H36" s="192"/>
    </row>
    <row r="37" spans="1:8" x14ac:dyDescent="0.25">
      <c r="A37" s="228"/>
      <c r="B37" s="196"/>
      <c r="C37" s="185"/>
      <c r="D37" s="185" t="s">
        <v>399</v>
      </c>
      <c r="E37" s="195">
        <v>2</v>
      </c>
      <c r="F37" s="188">
        <v>2000000</v>
      </c>
      <c r="G37" s="188">
        <v>2000000</v>
      </c>
      <c r="H37" s="192" t="s">
        <v>401</v>
      </c>
    </row>
    <row r="38" spans="1:8" x14ac:dyDescent="0.25">
      <c r="A38" s="228"/>
      <c r="B38" s="196"/>
      <c r="C38" s="185"/>
      <c r="D38" s="185" t="s">
        <v>400</v>
      </c>
      <c r="E38" s="195"/>
      <c r="F38" s="197"/>
      <c r="G38" s="198"/>
      <c r="H38" s="192"/>
    </row>
    <row r="39" spans="1:8" ht="15.75" thickBot="1" x14ac:dyDescent="0.3">
      <c r="A39" s="229"/>
      <c r="B39" s="199"/>
      <c r="C39" s="200"/>
      <c r="D39" s="201"/>
      <c r="E39" s="201"/>
      <c r="F39" s="202"/>
      <c r="G39" s="200"/>
      <c r="H39" s="203"/>
    </row>
    <row r="40" spans="1:8" ht="15.75" thickBot="1" x14ac:dyDescent="0.3">
      <c r="A40" s="160"/>
      <c r="B40" s="160"/>
      <c r="C40" s="159"/>
      <c r="D40" s="160"/>
      <c r="E40" s="160"/>
      <c r="F40" s="161"/>
      <c r="G40" s="159"/>
      <c r="H40" s="160"/>
    </row>
    <row r="41" spans="1:8" ht="15.75" thickBot="1" x14ac:dyDescent="0.3">
      <c r="C41" s="162" t="s">
        <v>125</v>
      </c>
      <c r="G41" s="217">
        <f>SUM(G7:G40)</f>
        <v>12900000</v>
      </c>
    </row>
    <row r="47" spans="1:8" x14ac:dyDescent="0.25">
      <c r="G47" s="163"/>
      <c r="H47" s="164"/>
    </row>
  </sheetData>
  <mergeCells count="2">
    <mergeCell ref="A2:I2"/>
    <mergeCell ref="A3:I3"/>
  </mergeCells>
  <phoneticPr fontId="9" type="noConversion"/>
  <printOptions horizontalCentered="1" verticalCentered="1"/>
  <pageMargins left="0.3" right="0.51" top="0.98425196850393704" bottom="0.98425196850393704" header="0" footer="0"/>
  <pageSetup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C13" workbookViewId="0">
      <selection activeCell="G34" sqref="G34"/>
    </sheetView>
  </sheetViews>
  <sheetFormatPr baseColWidth="10" defaultRowHeight="12.75" x14ac:dyDescent="0.2"/>
  <cols>
    <col min="1" max="1" width="14.28515625" style="50" customWidth="1"/>
    <col min="2" max="2" width="21.140625" style="50" customWidth="1"/>
    <col min="3" max="3" width="28.42578125" style="50" customWidth="1"/>
    <col min="4" max="4" width="29.42578125" style="50" customWidth="1"/>
    <col min="5" max="5" width="16.28515625" style="50" customWidth="1"/>
    <col min="6" max="6" width="14.5703125" style="50" customWidth="1"/>
    <col min="7" max="7" width="11.42578125" style="50"/>
    <col min="8" max="8" width="14.7109375" style="50" customWidth="1"/>
    <col min="9" max="9" width="13.7109375" style="50" customWidth="1"/>
    <col min="10" max="16384" width="11.42578125" style="50"/>
  </cols>
  <sheetData>
    <row r="1" spans="1:9" ht="15" x14ac:dyDescent="0.2">
      <c r="A1" s="446" t="s">
        <v>471</v>
      </c>
      <c r="B1" s="446"/>
      <c r="C1" s="446"/>
      <c r="D1" s="446"/>
      <c r="E1" s="446"/>
      <c r="F1" s="446"/>
      <c r="G1" s="446"/>
      <c r="H1" s="446"/>
      <c r="I1" s="446"/>
    </row>
    <row r="2" spans="1:9" ht="15" x14ac:dyDescent="0.2">
      <c r="A2" s="432" t="s">
        <v>473</v>
      </c>
      <c r="B2" s="432"/>
      <c r="C2" s="432"/>
      <c r="D2" s="432"/>
      <c r="E2" s="432"/>
      <c r="F2" s="432"/>
      <c r="G2" s="432"/>
      <c r="H2" s="432"/>
      <c r="I2" s="432"/>
    </row>
    <row r="3" spans="1:9" x14ac:dyDescent="0.2">
      <c r="A3" s="218"/>
      <c r="B3" s="218"/>
      <c r="C3" s="218"/>
      <c r="D3" s="218"/>
      <c r="E3" s="218"/>
      <c r="F3" s="218"/>
      <c r="G3" s="218"/>
      <c r="H3" s="218"/>
      <c r="I3" s="218"/>
    </row>
    <row r="4" spans="1:9" ht="13.5" thickBot="1" x14ac:dyDescent="0.25">
      <c r="A4" s="52"/>
      <c r="B4" s="52"/>
      <c r="C4" s="52"/>
      <c r="D4" s="52"/>
      <c r="E4" s="52"/>
      <c r="F4" s="53"/>
      <c r="G4" s="56"/>
      <c r="H4" s="56"/>
      <c r="I4" s="52"/>
    </row>
    <row r="5" spans="1:9" x14ac:dyDescent="0.2">
      <c r="A5" s="83" t="s">
        <v>12</v>
      </c>
      <c r="B5" s="84" t="s">
        <v>13</v>
      </c>
      <c r="C5" s="84" t="s">
        <v>14</v>
      </c>
      <c r="D5" s="84" t="s">
        <v>15</v>
      </c>
      <c r="E5" s="84" t="s">
        <v>16</v>
      </c>
      <c r="F5" s="85" t="s">
        <v>17</v>
      </c>
      <c r="G5" s="86" t="s">
        <v>18</v>
      </c>
      <c r="H5" s="86" t="s">
        <v>19</v>
      </c>
      <c r="I5" s="87" t="s">
        <v>20</v>
      </c>
    </row>
    <row r="6" spans="1:9" ht="13.5" thickBot="1" x14ac:dyDescent="0.25">
      <c r="A6" s="230" t="s">
        <v>126</v>
      </c>
      <c r="B6" s="231" t="s">
        <v>65</v>
      </c>
      <c r="C6" s="231"/>
      <c r="D6" s="231"/>
      <c r="E6" s="231"/>
      <c r="F6" s="232"/>
      <c r="G6" s="233" t="s">
        <v>66</v>
      </c>
      <c r="H6" s="233" t="s">
        <v>23</v>
      </c>
      <c r="I6" s="234"/>
    </row>
    <row r="7" spans="1:9" ht="13.5" thickTop="1" x14ac:dyDescent="0.2">
      <c r="A7" s="235" t="s">
        <v>127</v>
      </c>
      <c r="B7" s="100" t="s">
        <v>351</v>
      </c>
      <c r="C7" s="100" t="s">
        <v>128</v>
      </c>
      <c r="D7" s="100" t="s">
        <v>129</v>
      </c>
      <c r="E7" s="100" t="s">
        <v>425</v>
      </c>
      <c r="F7" s="102">
        <v>3</v>
      </c>
      <c r="G7" s="103">
        <v>500000</v>
      </c>
      <c r="H7" s="104">
        <f>IF(PRODUCT(F7,G7)&gt;1,PRODUCT(F7*G7),"")</f>
        <v>1500000</v>
      </c>
      <c r="I7" s="236" t="s">
        <v>130</v>
      </c>
    </row>
    <row r="8" spans="1:9" x14ac:dyDescent="0.2">
      <c r="A8" s="235" t="s">
        <v>126</v>
      </c>
      <c r="B8" s="100" t="s">
        <v>348</v>
      </c>
      <c r="C8" s="100" t="s">
        <v>131</v>
      </c>
      <c r="D8" s="100" t="s">
        <v>132</v>
      </c>
      <c r="E8" s="100" t="s">
        <v>49</v>
      </c>
      <c r="F8" s="102"/>
      <c r="G8" s="237"/>
      <c r="H8" s="104" t="str">
        <f>IF(PRODUCT(F8,G8)&gt;1,PRODUCT(F8*G8),"")</f>
        <v/>
      </c>
      <c r="I8" s="236"/>
    </row>
    <row r="9" spans="1:9" x14ac:dyDescent="0.2">
      <c r="A9" s="107"/>
      <c r="B9" s="100" t="s">
        <v>133</v>
      </c>
      <c r="C9" s="100" t="s">
        <v>134</v>
      </c>
      <c r="D9" s="100" t="s">
        <v>135</v>
      </c>
      <c r="E9" s="100"/>
      <c r="F9" s="102"/>
      <c r="G9" s="237"/>
      <c r="H9" s="104" t="str">
        <f t="shared" ref="H9:H22" si="0">IF(PRODUCT(F9,G9)&gt;1,PRODUCT(F9*G9),"")</f>
        <v/>
      </c>
      <c r="I9" s="106"/>
    </row>
    <row r="10" spans="1:9" x14ac:dyDescent="0.2">
      <c r="A10" s="107"/>
      <c r="B10" s="100" t="s">
        <v>136</v>
      </c>
      <c r="C10" s="100" t="s">
        <v>137</v>
      </c>
      <c r="D10" s="100" t="s">
        <v>138</v>
      </c>
      <c r="E10" s="100"/>
      <c r="F10" s="102"/>
      <c r="G10" s="237"/>
      <c r="H10" s="104" t="str">
        <f t="shared" si="0"/>
        <v/>
      </c>
      <c r="I10" s="106"/>
    </row>
    <row r="11" spans="1:9" x14ac:dyDescent="0.2">
      <c r="A11" s="107"/>
      <c r="B11" s="100" t="s">
        <v>139</v>
      </c>
      <c r="C11" s="100" t="s">
        <v>140</v>
      </c>
      <c r="D11" s="100" t="s">
        <v>141</v>
      </c>
      <c r="E11" s="100"/>
      <c r="F11" s="102"/>
      <c r="G11" s="237"/>
      <c r="H11" s="104" t="str">
        <f t="shared" si="0"/>
        <v/>
      </c>
      <c r="I11" s="106"/>
    </row>
    <row r="12" spans="1:9" x14ac:dyDescent="0.2">
      <c r="A12" s="107"/>
      <c r="B12" s="100"/>
      <c r="C12" s="100"/>
      <c r="D12" s="100"/>
      <c r="E12" s="100"/>
      <c r="F12" s="102"/>
      <c r="G12" s="237"/>
      <c r="H12" s="104" t="str">
        <f t="shared" si="0"/>
        <v/>
      </c>
      <c r="I12" s="106"/>
    </row>
    <row r="13" spans="1:9" x14ac:dyDescent="0.2">
      <c r="A13" s="107"/>
      <c r="B13" s="100"/>
      <c r="C13" s="100"/>
      <c r="D13" s="100"/>
      <c r="E13" s="100"/>
      <c r="F13" s="102"/>
      <c r="G13" s="103"/>
      <c r="H13" s="104"/>
      <c r="I13" s="238"/>
    </row>
    <row r="14" spans="1:9" x14ac:dyDescent="0.2">
      <c r="A14" s="107"/>
      <c r="B14" s="100"/>
      <c r="C14" s="100"/>
      <c r="D14" s="100"/>
      <c r="E14" s="100"/>
      <c r="F14" s="102"/>
      <c r="G14" s="237"/>
      <c r="H14" s="104" t="str">
        <f t="shared" si="0"/>
        <v/>
      </c>
      <c r="I14" s="106"/>
    </row>
    <row r="15" spans="1:9" x14ac:dyDescent="0.2">
      <c r="A15" s="107"/>
      <c r="B15" s="100"/>
      <c r="C15" s="100"/>
      <c r="D15" s="100"/>
      <c r="E15" s="100"/>
      <c r="F15" s="102"/>
      <c r="G15" s="103"/>
      <c r="H15" s="104" t="str">
        <f t="shared" si="0"/>
        <v/>
      </c>
      <c r="I15" s="238"/>
    </row>
    <row r="16" spans="1:9" x14ac:dyDescent="0.2">
      <c r="A16" s="107"/>
      <c r="B16" s="100"/>
      <c r="C16" s="100"/>
      <c r="D16" s="100"/>
      <c r="E16" s="100"/>
      <c r="F16" s="102"/>
      <c r="G16" s="103"/>
      <c r="H16" s="104" t="str">
        <f t="shared" si="0"/>
        <v/>
      </c>
      <c r="I16" s="106"/>
    </row>
    <row r="17" spans="1:9" x14ac:dyDescent="0.2">
      <c r="A17" s="107"/>
      <c r="B17" s="100" t="s">
        <v>376</v>
      </c>
      <c r="C17" s="100" t="s">
        <v>142</v>
      </c>
      <c r="D17" s="100" t="s">
        <v>143</v>
      </c>
      <c r="E17" s="100" t="s">
        <v>426</v>
      </c>
      <c r="F17" s="102">
        <v>3</v>
      </c>
      <c r="G17" s="103">
        <v>500000</v>
      </c>
      <c r="H17" s="104">
        <f t="shared" si="0"/>
        <v>1500000</v>
      </c>
      <c r="I17" s="236" t="s">
        <v>130</v>
      </c>
    </row>
    <row r="18" spans="1:9" x14ac:dyDescent="0.2">
      <c r="A18" s="107"/>
      <c r="B18" s="100" t="s">
        <v>73</v>
      </c>
      <c r="C18" s="100" t="s">
        <v>144</v>
      </c>
      <c r="D18" s="100" t="s">
        <v>145</v>
      </c>
      <c r="E18" s="100"/>
      <c r="F18" s="102" t="s">
        <v>146</v>
      </c>
      <c r="G18" s="103"/>
      <c r="H18" s="104" t="str">
        <f t="shared" si="0"/>
        <v/>
      </c>
      <c r="I18" s="106"/>
    </row>
    <row r="19" spans="1:9" x14ac:dyDescent="0.2">
      <c r="A19" s="107"/>
      <c r="B19" s="100"/>
      <c r="C19" s="100" t="s">
        <v>147</v>
      </c>
      <c r="D19" s="100"/>
      <c r="E19" s="100"/>
      <c r="F19" s="102"/>
      <c r="G19" s="103"/>
      <c r="H19" s="104" t="str">
        <f t="shared" si="0"/>
        <v/>
      </c>
      <c r="I19" s="106"/>
    </row>
    <row r="20" spans="1:9" x14ac:dyDescent="0.2">
      <c r="A20" s="107"/>
      <c r="B20" s="100"/>
      <c r="C20" s="100" t="s">
        <v>148</v>
      </c>
      <c r="D20" s="100"/>
      <c r="E20" s="132"/>
      <c r="F20" s="102"/>
      <c r="G20" s="103"/>
      <c r="H20" s="104"/>
      <c r="I20" s="106"/>
    </row>
    <row r="21" spans="1:9" x14ac:dyDescent="0.2">
      <c r="A21" s="107"/>
      <c r="B21" s="100"/>
      <c r="C21" s="100" t="s">
        <v>149</v>
      </c>
      <c r="D21" s="100"/>
      <c r="E21" s="132"/>
      <c r="F21" s="102"/>
      <c r="G21" s="103"/>
      <c r="H21" s="104" t="str">
        <f t="shared" si="0"/>
        <v/>
      </c>
      <c r="I21" s="106"/>
    </row>
    <row r="22" spans="1:9" ht="13.5" thickBot="1" x14ac:dyDescent="0.25">
      <c r="A22" s="239"/>
      <c r="B22" s="240"/>
      <c r="C22" s="240"/>
      <c r="D22" s="240"/>
      <c r="E22" s="240"/>
      <c r="F22" s="241"/>
      <c r="G22" s="242"/>
      <c r="H22" s="243" t="str">
        <f t="shared" si="0"/>
        <v/>
      </c>
      <c r="I22" s="244"/>
    </row>
    <row r="23" spans="1:9" ht="13.5" thickBot="1" x14ac:dyDescent="0.25">
      <c r="A23" s="52"/>
      <c r="B23" s="52"/>
      <c r="C23" s="52"/>
      <c r="D23" s="52"/>
      <c r="E23" s="52"/>
      <c r="F23" s="53"/>
      <c r="G23" s="54"/>
      <c r="H23" s="54"/>
      <c r="I23" s="52"/>
    </row>
    <row r="24" spans="1:9" ht="13.5" thickBot="1" x14ac:dyDescent="0.25">
      <c r="A24" s="52"/>
      <c r="B24" s="218"/>
      <c r="C24" s="52"/>
      <c r="D24" s="55" t="s">
        <v>150</v>
      </c>
      <c r="E24" s="52"/>
      <c r="F24" s="219"/>
      <c r="G24" s="54"/>
      <c r="H24" s="256">
        <f>SUM(H7:H23)</f>
        <v>3000000</v>
      </c>
      <c r="I24" s="52"/>
    </row>
    <row r="25" spans="1:9" x14ac:dyDescent="0.2">
      <c r="A25" s="52"/>
      <c r="B25" s="52"/>
      <c r="C25" s="52"/>
      <c r="D25" s="52"/>
      <c r="E25" s="52"/>
      <c r="F25" s="53"/>
      <c r="G25" s="54"/>
      <c r="H25" s="54"/>
      <c r="I25" s="52"/>
    </row>
    <row r="26" spans="1:9" x14ac:dyDescent="0.2">
      <c r="A26" s="431" t="s">
        <v>151</v>
      </c>
      <c r="B26" s="431"/>
      <c r="C26" s="431"/>
      <c r="D26" s="431"/>
      <c r="E26" s="431"/>
      <c r="F26" s="431"/>
      <c r="G26" s="431"/>
      <c r="H26" s="431"/>
      <c r="I26" s="431"/>
    </row>
    <row r="27" spans="1:9" ht="13.5" thickBot="1" x14ac:dyDescent="0.25">
      <c r="A27" s="220"/>
      <c r="B27" s="220"/>
      <c r="C27" s="220"/>
      <c r="D27" s="220"/>
      <c r="E27" s="220"/>
      <c r="F27" s="220"/>
      <c r="G27" s="220"/>
      <c r="H27" s="220"/>
      <c r="I27" s="220"/>
    </row>
    <row r="28" spans="1:9" x14ac:dyDescent="0.2">
      <c r="A28" s="245"/>
      <c r="B28" s="246"/>
      <c r="C28" s="246"/>
      <c r="D28" s="246"/>
      <c r="E28" s="246"/>
      <c r="F28" s="247"/>
      <c r="G28" s="248"/>
      <c r="H28" s="249" t="str">
        <f t="shared" ref="H28:H34" si="1">IF(PRODUCT(F28,G28)&gt;1,PRODUCT(F28*G28),"")</f>
        <v/>
      </c>
      <c r="I28" s="250"/>
    </row>
    <row r="29" spans="1:9" x14ac:dyDescent="0.2">
      <c r="A29" s="235" t="s">
        <v>81</v>
      </c>
      <c r="B29" s="100" t="s">
        <v>349</v>
      </c>
      <c r="C29" s="100" t="s">
        <v>152</v>
      </c>
      <c r="D29" s="100" t="s">
        <v>153</v>
      </c>
      <c r="E29" s="100" t="s">
        <v>154</v>
      </c>
      <c r="F29" s="102">
        <v>300</v>
      </c>
      <c r="G29" s="103">
        <v>15000</v>
      </c>
      <c r="H29" s="104">
        <f t="shared" si="1"/>
        <v>4500000</v>
      </c>
      <c r="I29" s="236" t="s">
        <v>130</v>
      </c>
    </row>
    <row r="30" spans="1:9" x14ac:dyDescent="0.2">
      <c r="A30" s="235" t="s">
        <v>126</v>
      </c>
      <c r="B30" s="100" t="s">
        <v>155</v>
      </c>
      <c r="C30" s="100" t="s">
        <v>294</v>
      </c>
      <c r="D30" s="100" t="s">
        <v>156</v>
      </c>
      <c r="E30" s="100" t="s">
        <v>157</v>
      </c>
      <c r="F30" s="102"/>
      <c r="G30" s="237"/>
      <c r="H30" s="104" t="str">
        <f t="shared" si="1"/>
        <v/>
      </c>
      <c r="I30" s="236"/>
    </row>
    <row r="31" spans="1:9" x14ac:dyDescent="0.2">
      <c r="A31" s="107"/>
      <c r="B31" s="100" t="s">
        <v>158</v>
      </c>
      <c r="C31" s="100" t="s">
        <v>159</v>
      </c>
      <c r="D31" s="100" t="s">
        <v>160</v>
      </c>
      <c r="E31" s="100"/>
      <c r="F31" s="102"/>
      <c r="G31" s="237"/>
      <c r="H31" s="104" t="str">
        <f t="shared" si="1"/>
        <v/>
      </c>
      <c r="I31" s="236"/>
    </row>
    <row r="32" spans="1:9" x14ac:dyDescent="0.2">
      <c r="A32" s="107"/>
      <c r="B32" s="100" t="s">
        <v>161</v>
      </c>
      <c r="C32" s="100"/>
      <c r="D32" s="100"/>
      <c r="E32" s="100"/>
      <c r="F32" s="102"/>
      <c r="G32" s="237"/>
      <c r="H32" s="104" t="str">
        <f t="shared" si="1"/>
        <v/>
      </c>
      <c r="I32" s="236"/>
    </row>
    <row r="33" spans="1:9" x14ac:dyDescent="0.2">
      <c r="A33" s="107"/>
      <c r="B33" s="100" t="s">
        <v>350</v>
      </c>
      <c r="C33" s="100" t="s">
        <v>152</v>
      </c>
      <c r="D33" s="100" t="s">
        <v>483</v>
      </c>
      <c r="E33" s="100" t="s">
        <v>154</v>
      </c>
      <c r="F33" s="102">
        <v>300</v>
      </c>
      <c r="G33" s="103">
        <v>15000</v>
      </c>
      <c r="H33" s="104">
        <f t="shared" si="1"/>
        <v>4500000</v>
      </c>
      <c r="I33" s="236" t="s">
        <v>130</v>
      </c>
    </row>
    <row r="34" spans="1:9" x14ac:dyDescent="0.2">
      <c r="A34" s="107"/>
      <c r="B34" s="100" t="s">
        <v>162</v>
      </c>
      <c r="C34" s="100" t="s">
        <v>295</v>
      </c>
      <c r="D34" s="100" t="s">
        <v>163</v>
      </c>
      <c r="E34" s="100" t="s">
        <v>157</v>
      </c>
      <c r="F34" s="102"/>
      <c r="G34" s="237"/>
      <c r="H34" s="104" t="str">
        <f t="shared" si="1"/>
        <v/>
      </c>
      <c r="I34" s="236"/>
    </row>
    <row r="35" spans="1:9" ht="13.5" thickBot="1" x14ac:dyDescent="0.25">
      <c r="A35" s="251"/>
      <c r="B35" s="252" t="s">
        <v>164</v>
      </c>
      <c r="C35" s="240" t="s">
        <v>165</v>
      </c>
      <c r="D35" s="252"/>
      <c r="E35" s="252"/>
      <c r="F35" s="253"/>
      <c r="G35" s="254"/>
      <c r="H35" s="254"/>
      <c r="I35" s="255"/>
    </row>
    <row r="36" spans="1:9" ht="13.5" thickBot="1" x14ac:dyDescent="0.25">
      <c r="A36" s="52"/>
      <c r="B36" s="218"/>
      <c r="C36" s="52"/>
      <c r="D36" s="55" t="s">
        <v>166</v>
      </c>
      <c r="E36" s="52"/>
      <c r="F36" s="219"/>
      <c r="G36" s="56"/>
      <c r="H36" s="256">
        <f>IF(SUM(H28:H34)&gt;1,SUM(H28:H34),"")</f>
        <v>9000000</v>
      </c>
      <c r="I36" s="52"/>
    </row>
    <row r="37" spans="1:9" x14ac:dyDescent="0.2">
      <c r="A37" s="52"/>
      <c r="B37" s="55"/>
      <c r="C37" s="52"/>
      <c r="D37" s="218"/>
      <c r="E37" s="52"/>
      <c r="F37" s="219"/>
      <c r="G37" s="56"/>
      <c r="H37" s="62"/>
      <c r="I37" s="52"/>
    </row>
    <row r="38" spans="1:9" ht="13.5" thickBot="1" x14ac:dyDescent="0.25">
      <c r="A38" s="52"/>
      <c r="B38" s="55"/>
      <c r="C38" s="52"/>
      <c r="D38" s="52"/>
      <c r="E38" s="52"/>
      <c r="F38" s="219"/>
      <c r="G38" s="56"/>
      <c r="H38" s="62"/>
      <c r="I38" s="52"/>
    </row>
    <row r="39" spans="1:9" ht="13.5" thickBot="1" x14ac:dyDescent="0.25">
      <c r="A39" s="52"/>
      <c r="B39" s="218"/>
      <c r="C39" s="52"/>
      <c r="D39" s="52"/>
      <c r="E39" s="55" t="s">
        <v>167</v>
      </c>
      <c r="F39" s="219"/>
      <c r="G39" s="56"/>
      <c r="H39" s="256">
        <f>IF(SUM(H24,H36)&gt;1,SUM(H24,H36),"")</f>
        <v>12000000</v>
      </c>
      <c r="I39" s="52"/>
    </row>
    <row r="40" spans="1:9" x14ac:dyDescent="0.2">
      <c r="A40" s="49"/>
      <c r="B40" s="49"/>
      <c r="C40" s="49"/>
      <c r="D40" s="49"/>
      <c r="E40" s="218"/>
      <c r="F40" s="49"/>
      <c r="G40" s="49"/>
      <c r="H40" s="49"/>
      <c r="I40" s="49"/>
    </row>
    <row r="43" spans="1:9" x14ac:dyDescent="0.2">
      <c r="H43" s="221"/>
      <c r="I43" s="222"/>
    </row>
  </sheetData>
  <mergeCells count="3">
    <mergeCell ref="A1:I1"/>
    <mergeCell ref="A2:I2"/>
    <mergeCell ref="A26:I26"/>
  </mergeCells>
  <phoneticPr fontId="9" type="noConversion"/>
  <printOptions horizontalCentered="1" verticalCentered="1"/>
  <pageMargins left="0.51" right="0.44" top="1" bottom="1" header="0" footer="0"/>
  <pageSetup scale="8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D19" workbookViewId="0">
      <selection activeCell="A4" sqref="A4:I4"/>
    </sheetView>
  </sheetViews>
  <sheetFormatPr baseColWidth="10" defaultRowHeight="12.75" x14ac:dyDescent="0.2"/>
  <cols>
    <col min="1" max="1" width="27.7109375" style="50" customWidth="1"/>
    <col min="2" max="2" width="13.7109375" style="50" customWidth="1"/>
    <col min="3" max="3" width="24.7109375" style="50" customWidth="1"/>
    <col min="4" max="4" width="31" style="50" customWidth="1"/>
    <col min="5" max="5" width="37.28515625" style="50" customWidth="1"/>
    <col min="6" max="6" width="11.28515625" style="50" customWidth="1"/>
    <col min="7" max="7" width="12.7109375" style="50" bestFit="1" customWidth="1"/>
    <col min="8" max="8" width="14.85546875" style="50" customWidth="1"/>
    <col min="9" max="9" width="13.7109375" style="50" customWidth="1"/>
    <col min="10" max="16384" width="11.42578125" style="50"/>
  </cols>
  <sheetData>
    <row r="1" spans="1:9" ht="15" x14ac:dyDescent="0.2">
      <c r="A1" s="447" t="s">
        <v>474</v>
      </c>
      <c r="B1" s="448"/>
      <c r="C1" s="448"/>
      <c r="D1" s="448"/>
      <c r="E1" s="448"/>
      <c r="F1" s="448"/>
      <c r="G1" s="448"/>
      <c r="H1" s="448"/>
      <c r="I1" s="449"/>
    </row>
    <row r="2" spans="1:9" ht="15" x14ac:dyDescent="0.2">
      <c r="A2" s="450" t="s">
        <v>168</v>
      </c>
      <c r="B2" s="446"/>
      <c r="C2" s="446"/>
      <c r="D2" s="446"/>
      <c r="E2" s="446"/>
      <c r="F2" s="446"/>
      <c r="G2" s="446"/>
      <c r="H2" s="446"/>
      <c r="I2" s="451"/>
    </row>
    <row r="3" spans="1:9" ht="15" x14ac:dyDescent="0.2">
      <c r="A3" s="450"/>
      <c r="B3" s="446"/>
      <c r="C3" s="446"/>
      <c r="D3" s="446"/>
      <c r="E3" s="446"/>
      <c r="F3" s="446"/>
      <c r="G3" s="446"/>
      <c r="H3" s="446"/>
      <c r="I3" s="451"/>
    </row>
    <row r="4" spans="1:9" ht="13.5" thickBot="1" x14ac:dyDescent="0.25">
      <c r="A4" s="452"/>
      <c r="B4" s="431"/>
      <c r="C4" s="431"/>
      <c r="D4" s="431"/>
      <c r="E4" s="431"/>
      <c r="F4" s="431"/>
      <c r="G4" s="431"/>
      <c r="H4" s="431"/>
      <c r="I4" s="453"/>
    </row>
    <row r="5" spans="1:9" x14ac:dyDescent="0.2">
      <c r="A5" s="83" t="s">
        <v>12</v>
      </c>
      <c r="B5" s="84" t="s">
        <v>13</v>
      </c>
      <c r="C5" s="84" t="s">
        <v>14</v>
      </c>
      <c r="D5" s="84" t="s">
        <v>15</v>
      </c>
      <c r="E5" s="84" t="s">
        <v>16</v>
      </c>
      <c r="F5" s="85" t="s">
        <v>17</v>
      </c>
      <c r="G5" s="86" t="s">
        <v>18</v>
      </c>
      <c r="H5" s="86" t="s">
        <v>19</v>
      </c>
      <c r="I5" s="87" t="s">
        <v>20</v>
      </c>
    </row>
    <row r="6" spans="1:9" ht="13.5" thickBot="1" x14ac:dyDescent="0.25">
      <c r="A6" s="262" t="s">
        <v>169</v>
      </c>
      <c r="B6" s="263"/>
      <c r="C6" s="263"/>
      <c r="D6" s="263"/>
      <c r="E6" s="263"/>
      <c r="F6" s="264"/>
      <c r="G6" s="265" t="s">
        <v>22</v>
      </c>
      <c r="H6" s="265" t="s">
        <v>23</v>
      </c>
      <c r="I6" s="266"/>
    </row>
    <row r="7" spans="1:9" x14ac:dyDescent="0.2">
      <c r="A7" s="267" t="s">
        <v>170</v>
      </c>
      <c r="B7" s="268" t="s">
        <v>355</v>
      </c>
      <c r="C7" s="269" t="s">
        <v>171</v>
      </c>
      <c r="D7" s="269" t="s">
        <v>436</v>
      </c>
      <c r="E7" s="270" t="s">
        <v>172</v>
      </c>
      <c r="F7" s="271">
        <v>6</v>
      </c>
      <c r="G7" s="272">
        <v>100000</v>
      </c>
      <c r="H7" s="273">
        <f>IF(PRODUCT(F7,G7)&gt;1,PRODUCT(F7*G7),"")</f>
        <v>600000</v>
      </c>
      <c r="I7" s="106" t="s">
        <v>36</v>
      </c>
    </row>
    <row r="8" spans="1:9" x14ac:dyDescent="0.2">
      <c r="A8" s="107" t="s">
        <v>173</v>
      </c>
      <c r="B8" s="100" t="s">
        <v>354</v>
      </c>
      <c r="C8" s="100" t="s">
        <v>174</v>
      </c>
      <c r="D8" s="100" t="s">
        <v>435</v>
      </c>
      <c r="E8" s="100" t="s">
        <v>175</v>
      </c>
      <c r="F8" s="102"/>
      <c r="G8" s="274"/>
      <c r="H8" s="104" t="str">
        <f t="shared" ref="H8:H32" si="0">IF(PRODUCT(F8,G8)&gt;1,PRODUCT(F8*G8),"")</f>
        <v/>
      </c>
      <c r="I8" s="106"/>
    </row>
    <row r="9" spans="1:9" x14ac:dyDescent="0.2">
      <c r="A9" s="107" t="s">
        <v>38</v>
      </c>
      <c r="B9" s="100"/>
      <c r="C9" s="100" t="s">
        <v>176</v>
      </c>
      <c r="D9" s="100" t="s">
        <v>177</v>
      </c>
      <c r="E9" s="100" t="s">
        <v>178</v>
      </c>
      <c r="F9" s="275"/>
      <c r="G9" s="274"/>
      <c r="H9" s="104" t="str">
        <f t="shared" si="0"/>
        <v/>
      </c>
      <c r="I9" s="106" t="s">
        <v>38</v>
      </c>
    </row>
    <row r="10" spans="1:9" x14ac:dyDescent="0.2">
      <c r="A10" s="107" t="s">
        <v>38</v>
      </c>
      <c r="B10" s="100"/>
      <c r="C10" s="100" t="s">
        <v>179</v>
      </c>
      <c r="D10" s="100" t="s">
        <v>180</v>
      </c>
      <c r="E10" s="100" t="s">
        <v>181</v>
      </c>
      <c r="F10" s="275"/>
      <c r="G10" s="274"/>
      <c r="H10" s="104" t="str">
        <f t="shared" si="0"/>
        <v/>
      </c>
      <c r="I10" s="106" t="s">
        <v>38</v>
      </c>
    </row>
    <row r="11" spans="1:9" x14ac:dyDescent="0.2">
      <c r="A11" s="107" t="s">
        <v>38</v>
      </c>
      <c r="B11" s="100"/>
      <c r="C11" s="100" t="s">
        <v>467</v>
      </c>
      <c r="D11" s="100" t="s">
        <v>437</v>
      </c>
      <c r="E11" s="100" t="s">
        <v>182</v>
      </c>
      <c r="F11" s="275"/>
      <c r="G11" s="274"/>
      <c r="H11" s="104" t="str">
        <f t="shared" si="0"/>
        <v/>
      </c>
      <c r="I11" s="106"/>
    </row>
    <row r="12" spans="1:9" x14ac:dyDescent="0.2">
      <c r="A12" s="107" t="s">
        <v>40</v>
      </c>
      <c r="B12" s="100"/>
      <c r="C12" s="100" t="s">
        <v>183</v>
      </c>
      <c r="D12" s="100" t="s">
        <v>438</v>
      </c>
      <c r="E12" s="100" t="s">
        <v>184</v>
      </c>
      <c r="F12" s="275"/>
      <c r="G12" s="274"/>
      <c r="H12" s="104" t="str">
        <f t="shared" si="0"/>
        <v/>
      </c>
      <c r="I12" s="106"/>
    </row>
    <row r="13" spans="1:9" x14ac:dyDescent="0.2">
      <c r="A13" s="107" t="s">
        <v>38</v>
      </c>
      <c r="B13" s="100"/>
      <c r="C13" s="100" t="s">
        <v>185</v>
      </c>
      <c r="D13" s="100" t="s">
        <v>186</v>
      </c>
      <c r="E13" s="100" t="s">
        <v>187</v>
      </c>
      <c r="F13" s="275"/>
      <c r="G13" s="274"/>
      <c r="H13" s="104" t="str">
        <f t="shared" si="0"/>
        <v/>
      </c>
      <c r="I13" s="106"/>
    </row>
    <row r="14" spans="1:9" x14ac:dyDescent="0.2">
      <c r="A14" s="107" t="s">
        <v>38</v>
      </c>
      <c r="B14" s="100"/>
      <c r="C14" s="100" t="s">
        <v>188</v>
      </c>
      <c r="D14" s="100" t="s">
        <v>189</v>
      </c>
      <c r="E14" s="100" t="s">
        <v>190</v>
      </c>
      <c r="F14" s="275"/>
      <c r="G14" s="274"/>
      <c r="H14" s="104" t="str">
        <f t="shared" si="0"/>
        <v/>
      </c>
      <c r="I14" s="106"/>
    </row>
    <row r="15" spans="1:9" x14ac:dyDescent="0.2">
      <c r="A15" s="107" t="s">
        <v>38</v>
      </c>
      <c r="B15" s="100"/>
      <c r="C15" s="100" t="s">
        <v>191</v>
      </c>
      <c r="D15" s="100" t="s">
        <v>192</v>
      </c>
      <c r="E15" s="276" t="s">
        <v>451</v>
      </c>
      <c r="F15" s="275"/>
      <c r="G15" s="274"/>
      <c r="H15" s="104" t="str">
        <f t="shared" si="0"/>
        <v/>
      </c>
      <c r="I15" s="106"/>
    </row>
    <row r="16" spans="1:9" x14ac:dyDescent="0.2">
      <c r="A16" s="107"/>
      <c r="B16" s="100"/>
      <c r="C16" s="100" t="s">
        <v>193</v>
      </c>
      <c r="D16" s="100" t="s">
        <v>194</v>
      </c>
      <c r="E16" s="100" t="s">
        <v>195</v>
      </c>
      <c r="F16" s="275"/>
      <c r="G16" s="274"/>
      <c r="H16" s="104" t="str">
        <f t="shared" si="0"/>
        <v/>
      </c>
      <c r="I16" s="106"/>
    </row>
    <row r="17" spans="1:9" x14ac:dyDescent="0.2">
      <c r="A17" s="107"/>
      <c r="B17" s="100"/>
      <c r="C17" s="100" t="s">
        <v>196</v>
      </c>
      <c r="D17" s="100" t="s">
        <v>296</v>
      </c>
      <c r="E17" s="276" t="s">
        <v>452</v>
      </c>
      <c r="F17" s="275"/>
      <c r="G17" s="274"/>
      <c r="H17" s="104" t="str">
        <f t="shared" si="0"/>
        <v/>
      </c>
      <c r="I17" s="106"/>
    </row>
    <row r="18" spans="1:9" x14ac:dyDescent="0.2">
      <c r="A18" s="107"/>
      <c r="B18" s="100"/>
      <c r="C18" s="100" t="s">
        <v>197</v>
      </c>
      <c r="D18" s="100"/>
      <c r="E18" s="100" t="s">
        <v>198</v>
      </c>
      <c r="F18" s="275"/>
      <c r="G18" s="274"/>
      <c r="H18" s="104" t="str">
        <f t="shared" si="0"/>
        <v/>
      </c>
      <c r="I18" s="106"/>
    </row>
    <row r="19" spans="1:9" x14ac:dyDescent="0.2">
      <c r="A19" s="107"/>
      <c r="B19" s="100"/>
      <c r="C19" s="100"/>
      <c r="D19" s="100"/>
      <c r="E19" s="100" t="s">
        <v>199</v>
      </c>
      <c r="F19" s="275"/>
      <c r="G19" s="274"/>
      <c r="H19" s="104" t="str">
        <f t="shared" si="0"/>
        <v/>
      </c>
      <c r="I19" s="106"/>
    </row>
    <row r="20" spans="1:9" x14ac:dyDescent="0.2">
      <c r="A20" s="107"/>
      <c r="B20" s="100"/>
      <c r="C20" s="100"/>
      <c r="D20" s="100"/>
      <c r="E20" s="100" t="s">
        <v>200</v>
      </c>
      <c r="F20" s="275"/>
      <c r="G20" s="274"/>
      <c r="H20" s="104" t="str">
        <f t="shared" si="0"/>
        <v/>
      </c>
      <c r="I20" s="106"/>
    </row>
    <row r="21" spans="1:9" x14ac:dyDescent="0.2">
      <c r="A21" s="107"/>
      <c r="B21" s="100"/>
      <c r="C21" s="100"/>
      <c r="D21" s="100"/>
      <c r="E21" s="100" t="s">
        <v>201</v>
      </c>
      <c r="F21" s="275"/>
      <c r="G21" s="274"/>
      <c r="H21" s="104" t="str">
        <f t="shared" si="0"/>
        <v/>
      </c>
      <c r="I21" s="106"/>
    </row>
    <row r="22" spans="1:9" x14ac:dyDescent="0.2">
      <c r="A22" s="107"/>
      <c r="B22" s="100"/>
      <c r="C22" s="100"/>
      <c r="D22" s="100"/>
      <c r="E22" s="100" t="s">
        <v>202</v>
      </c>
      <c r="F22" s="275"/>
      <c r="G22" s="274"/>
      <c r="H22" s="104" t="str">
        <f t="shared" si="0"/>
        <v/>
      </c>
      <c r="I22" s="106"/>
    </row>
    <row r="23" spans="1:9" x14ac:dyDescent="0.2">
      <c r="A23" s="107"/>
      <c r="B23" s="100"/>
      <c r="C23" s="100"/>
      <c r="D23" s="100"/>
      <c r="E23" s="100" t="s">
        <v>203</v>
      </c>
      <c r="F23" s="275"/>
      <c r="G23" s="274"/>
      <c r="H23" s="104" t="str">
        <f t="shared" si="0"/>
        <v/>
      </c>
      <c r="I23" s="106"/>
    </row>
    <row r="24" spans="1:9" x14ac:dyDescent="0.2">
      <c r="A24" s="107"/>
      <c r="B24" s="100"/>
      <c r="C24" s="100"/>
      <c r="D24" s="100"/>
      <c r="E24" s="100" t="s">
        <v>204</v>
      </c>
      <c r="F24" s="275"/>
      <c r="G24" s="274"/>
      <c r="H24" s="104" t="str">
        <f t="shared" si="0"/>
        <v/>
      </c>
      <c r="I24" s="106"/>
    </row>
    <row r="25" spans="1:9" x14ac:dyDescent="0.2">
      <c r="A25" s="107"/>
      <c r="B25" s="100"/>
      <c r="C25" s="100"/>
      <c r="D25" s="100"/>
      <c r="E25" s="100" t="s">
        <v>205</v>
      </c>
      <c r="F25" s="275"/>
      <c r="G25" s="274"/>
      <c r="H25" s="104" t="str">
        <f t="shared" si="0"/>
        <v/>
      </c>
      <c r="I25" s="106"/>
    </row>
    <row r="26" spans="1:9" x14ac:dyDescent="0.2">
      <c r="A26" s="107"/>
      <c r="B26" s="100"/>
      <c r="C26" s="100"/>
      <c r="D26" s="100"/>
      <c r="E26" s="100" t="s">
        <v>468</v>
      </c>
      <c r="F26" s="275"/>
      <c r="G26" s="274"/>
      <c r="H26" s="104" t="str">
        <f t="shared" si="0"/>
        <v/>
      </c>
      <c r="I26" s="106"/>
    </row>
    <row r="27" spans="1:9" x14ac:dyDescent="0.2">
      <c r="A27" s="107"/>
      <c r="B27" s="100"/>
      <c r="C27" s="100"/>
      <c r="D27" s="100"/>
      <c r="E27" s="100" t="s">
        <v>206</v>
      </c>
      <c r="F27" s="275"/>
      <c r="G27" s="274"/>
      <c r="H27" s="104" t="str">
        <f t="shared" si="0"/>
        <v/>
      </c>
      <c r="I27" s="106"/>
    </row>
    <row r="28" spans="1:9" x14ac:dyDescent="0.2">
      <c r="A28" s="107"/>
      <c r="B28" s="100"/>
      <c r="C28" s="100"/>
      <c r="D28" s="100"/>
      <c r="E28" s="100" t="s">
        <v>207</v>
      </c>
      <c r="F28" s="275"/>
      <c r="G28" s="274"/>
      <c r="H28" s="104" t="str">
        <f t="shared" si="0"/>
        <v/>
      </c>
      <c r="I28" s="106"/>
    </row>
    <row r="29" spans="1:9" x14ac:dyDescent="0.2">
      <c r="A29" s="107"/>
      <c r="B29" s="100"/>
      <c r="C29" s="100"/>
      <c r="D29" s="100"/>
      <c r="E29" s="100" t="s">
        <v>208</v>
      </c>
      <c r="F29" s="275"/>
      <c r="G29" s="274"/>
      <c r="H29" s="104" t="str">
        <f t="shared" si="0"/>
        <v/>
      </c>
      <c r="I29" s="106"/>
    </row>
    <row r="30" spans="1:9" x14ac:dyDescent="0.2">
      <c r="A30" s="107"/>
      <c r="B30" s="100"/>
      <c r="C30" s="100"/>
      <c r="D30" s="100"/>
      <c r="E30" s="100" t="s">
        <v>209</v>
      </c>
      <c r="F30" s="275"/>
      <c r="G30" s="274"/>
      <c r="H30" s="104" t="str">
        <f t="shared" si="0"/>
        <v/>
      </c>
      <c r="I30" s="106"/>
    </row>
    <row r="31" spans="1:9" x14ac:dyDescent="0.2">
      <c r="A31" s="107"/>
      <c r="B31" s="100"/>
      <c r="C31" s="100"/>
      <c r="D31" s="100"/>
      <c r="E31" s="100" t="s">
        <v>210</v>
      </c>
      <c r="F31" s="275"/>
      <c r="G31" s="274"/>
      <c r="H31" s="104" t="str">
        <f t="shared" si="0"/>
        <v/>
      </c>
      <c r="I31" s="106"/>
    </row>
    <row r="32" spans="1:9" x14ac:dyDescent="0.2">
      <c r="A32" s="107" t="s">
        <v>38</v>
      </c>
      <c r="B32" s="100"/>
      <c r="C32" s="100"/>
      <c r="D32" s="100"/>
      <c r="E32" s="100" t="s">
        <v>211</v>
      </c>
      <c r="F32" s="275"/>
      <c r="G32" s="274"/>
      <c r="H32" s="104" t="str">
        <f t="shared" si="0"/>
        <v/>
      </c>
      <c r="I32" s="106"/>
    </row>
    <row r="33" spans="1:9" x14ac:dyDescent="0.2">
      <c r="A33" s="107"/>
      <c r="B33" s="100"/>
      <c r="C33" s="100"/>
      <c r="D33" s="100"/>
      <c r="E33" s="277" t="s">
        <v>212</v>
      </c>
      <c r="F33" s="275"/>
      <c r="G33" s="274"/>
      <c r="H33" s="104"/>
      <c r="I33" s="106"/>
    </row>
    <row r="34" spans="1:9" ht="42" customHeight="1" x14ac:dyDescent="0.2">
      <c r="A34" s="107"/>
      <c r="B34" s="100"/>
      <c r="C34" s="286"/>
      <c r="D34" s="415" t="s">
        <v>439</v>
      </c>
      <c r="E34" s="287" t="s">
        <v>352</v>
      </c>
      <c r="F34" s="416">
        <v>1</v>
      </c>
      <c r="G34" s="417">
        <v>1000000</v>
      </c>
      <c r="H34" s="418">
        <f>IF(PRODUCT(F34,G34)&gt;1,PRODUCT(F34*G34),"")</f>
        <v>1000000</v>
      </c>
      <c r="I34" s="419" t="s">
        <v>440</v>
      </c>
    </row>
    <row r="35" spans="1:9" x14ac:dyDescent="0.2">
      <c r="A35" s="107"/>
      <c r="B35" s="100"/>
      <c r="C35" s="100"/>
      <c r="D35" s="100"/>
      <c r="E35" s="94"/>
      <c r="F35" s="279"/>
      <c r="G35" s="281"/>
      <c r="H35" s="97" t="str">
        <f>IF(PRODUCT(F35,G35)&gt;1,PRODUCT(F35*G35),"")</f>
        <v/>
      </c>
      <c r="I35" s="98"/>
    </row>
    <row r="36" spans="1:9" x14ac:dyDescent="0.2">
      <c r="A36" s="107"/>
      <c r="B36" s="100"/>
      <c r="C36" s="94"/>
      <c r="D36" s="94"/>
      <c r="E36" s="278" t="s">
        <v>402</v>
      </c>
      <c r="F36" s="279">
        <v>1</v>
      </c>
      <c r="G36" s="280">
        <v>1000000</v>
      </c>
      <c r="H36" s="97">
        <f>IF(PRODUCT(F36,G36)&gt;1,PRODUCT(F36*G36),"")</f>
        <v>1000000</v>
      </c>
      <c r="I36" s="282" t="s">
        <v>353</v>
      </c>
    </row>
    <row r="37" spans="1:9" x14ac:dyDescent="0.2">
      <c r="A37" s="107"/>
      <c r="B37" s="283"/>
      <c r="C37" s="100"/>
      <c r="D37" s="100"/>
      <c r="E37" s="278"/>
      <c r="F37" s="102"/>
      <c r="G37" s="274"/>
      <c r="H37" s="97"/>
      <c r="I37" s="106" t="s">
        <v>441</v>
      </c>
    </row>
    <row r="38" spans="1:9" x14ac:dyDescent="0.2">
      <c r="A38" s="107"/>
      <c r="B38" s="100"/>
      <c r="C38" s="100"/>
      <c r="D38" s="100"/>
      <c r="E38" s="100"/>
      <c r="F38" s="275"/>
      <c r="G38" s="274"/>
      <c r="H38" s="104"/>
      <c r="I38" s="106"/>
    </row>
    <row r="39" spans="1:9" ht="13.5" thickBot="1" x14ac:dyDescent="0.25">
      <c r="A39" s="239"/>
      <c r="B39" s="240"/>
      <c r="C39" s="240"/>
      <c r="D39" s="240"/>
      <c r="E39" s="240"/>
      <c r="F39" s="284"/>
      <c r="G39" s="285"/>
      <c r="H39" s="243"/>
      <c r="I39" s="244"/>
    </row>
    <row r="41" spans="1:9" x14ac:dyDescent="0.2">
      <c r="B41" s="52"/>
      <c r="C41" s="52"/>
      <c r="D41" s="49"/>
      <c r="F41" s="257"/>
      <c r="G41" s="258"/>
      <c r="I41" s="52"/>
    </row>
    <row r="42" spans="1:9" ht="13.5" thickBot="1" x14ac:dyDescent="0.25">
      <c r="B42" s="52"/>
      <c r="C42" s="52"/>
      <c r="D42" s="49"/>
      <c r="E42" s="49"/>
      <c r="F42" s="257"/>
      <c r="G42" s="258"/>
      <c r="H42" s="258"/>
      <c r="I42" s="52"/>
    </row>
    <row r="43" spans="1:9" ht="13.5" thickBot="1" x14ac:dyDescent="0.25">
      <c r="E43" s="259" t="s">
        <v>453</v>
      </c>
      <c r="H43" s="261">
        <f>IF(SUM(H7:H40)&gt;1,SUM(H7:H40),"")</f>
        <v>2600000</v>
      </c>
    </row>
    <row r="46" spans="1:9" x14ac:dyDescent="0.2">
      <c r="H46" s="221"/>
      <c r="I46" s="260"/>
    </row>
  </sheetData>
  <mergeCells count="4">
    <mergeCell ref="A1:I1"/>
    <mergeCell ref="A2:I2"/>
    <mergeCell ref="A3:I3"/>
    <mergeCell ref="A4:I4"/>
  </mergeCells>
  <phoneticPr fontId="9" type="noConversion"/>
  <printOptions horizontalCentered="1" verticalCentered="1"/>
  <pageMargins left="0.47244094488188981" right="0.39370078740157483" top="0.98425196850393704" bottom="0.98425196850393704" header="0" footer="0"/>
  <pageSetup scale="7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4" workbookViewId="0">
      <selection activeCell="F17" sqref="F17"/>
    </sheetView>
  </sheetViews>
  <sheetFormatPr baseColWidth="10" defaultRowHeight="18" x14ac:dyDescent="0.25"/>
  <cols>
    <col min="1" max="1" width="8.85546875" style="21" customWidth="1"/>
    <col min="2" max="2" width="8.140625" style="21" customWidth="1"/>
    <col min="3" max="3" width="33.85546875" style="21" customWidth="1"/>
    <col min="4" max="4" width="43.28515625" style="21" customWidth="1"/>
    <col min="5" max="5" width="23.7109375" style="21" customWidth="1"/>
    <col min="6" max="6" width="20.5703125" style="21" customWidth="1"/>
    <col min="7" max="7" width="12.28515625" style="21" customWidth="1"/>
    <col min="8" max="16384" width="11.42578125" style="21"/>
  </cols>
  <sheetData>
    <row r="2" spans="1:8" x14ac:dyDescent="0.25">
      <c r="A2" s="457" t="s">
        <v>456</v>
      </c>
      <c r="B2" s="457"/>
      <c r="C2" s="457"/>
      <c r="D2" s="457"/>
      <c r="E2" s="34"/>
      <c r="F2" s="34"/>
      <c r="G2" s="20"/>
      <c r="H2" s="20"/>
    </row>
    <row r="3" spans="1:8" x14ac:dyDescent="0.25">
      <c r="A3" s="457" t="s">
        <v>457</v>
      </c>
      <c r="B3" s="457"/>
      <c r="C3" s="457"/>
      <c r="D3" s="457"/>
      <c r="E3" s="34"/>
      <c r="F3" s="34"/>
      <c r="G3" s="20"/>
      <c r="H3" s="20"/>
    </row>
    <row r="4" spans="1:8" ht="18.75" thickBot="1" x14ac:dyDescent="0.3">
      <c r="A4" s="35"/>
      <c r="B4" s="35"/>
      <c r="C4" s="35"/>
      <c r="D4" s="35"/>
      <c r="E4" s="34"/>
      <c r="F4" s="34"/>
      <c r="G4" s="20"/>
      <c r="H4" s="20"/>
    </row>
    <row r="5" spans="1:8" ht="18.75" thickBot="1" x14ac:dyDescent="0.3">
      <c r="A5" s="35"/>
      <c r="B5" s="454" t="s">
        <v>0</v>
      </c>
      <c r="C5" s="455"/>
      <c r="D5" s="295" t="s">
        <v>1</v>
      </c>
      <c r="E5" s="456"/>
      <c r="F5" s="456"/>
      <c r="G5" s="22"/>
      <c r="H5" s="20"/>
    </row>
    <row r="6" spans="1:8" s="23" customFormat="1" ht="18.75" thickTop="1" x14ac:dyDescent="0.25">
      <c r="A6" s="36"/>
      <c r="B6" s="292">
        <v>1</v>
      </c>
      <c r="C6" s="293" t="s">
        <v>2</v>
      </c>
      <c r="D6" s="294">
        <f>SUM(NUTRICIÓN!G31)</f>
        <v>4628000</v>
      </c>
      <c r="E6" s="37"/>
      <c r="F6" s="36"/>
      <c r="G6" s="24"/>
      <c r="H6" s="25"/>
    </row>
    <row r="7" spans="1:8" s="23" customFormat="1" x14ac:dyDescent="0.25">
      <c r="A7" s="36"/>
      <c r="B7" s="41">
        <v>2</v>
      </c>
      <c r="C7" s="42" t="s">
        <v>3</v>
      </c>
      <c r="D7" s="43">
        <f>SUM('ENF. EMERGENTES'!G28)</f>
        <v>6400000</v>
      </c>
      <c r="E7" s="37"/>
      <c r="F7" s="36"/>
      <c r="G7" s="26"/>
      <c r="H7" s="25"/>
    </row>
    <row r="8" spans="1:8" x14ac:dyDescent="0.25">
      <c r="A8" s="35"/>
      <c r="B8" s="41">
        <v>3</v>
      </c>
      <c r="C8" s="42" t="s">
        <v>4</v>
      </c>
      <c r="D8" s="43">
        <f>SUM('SALUD ORAL'!G31)</f>
        <v>9100000</v>
      </c>
      <c r="E8" s="37"/>
      <c r="F8" s="35"/>
      <c r="G8" s="26"/>
      <c r="H8" s="20"/>
    </row>
    <row r="9" spans="1:8" s="23" customFormat="1" x14ac:dyDescent="0.25">
      <c r="A9" s="36"/>
      <c r="B9" s="41">
        <v>4</v>
      </c>
      <c r="C9" s="42" t="s">
        <v>5</v>
      </c>
      <c r="D9" s="43">
        <f>SEXUAL!G41</f>
        <v>12900000</v>
      </c>
      <c r="E9" s="37"/>
      <c r="F9" s="36"/>
      <c r="G9" s="27"/>
      <c r="H9" s="25"/>
    </row>
    <row r="10" spans="1:8" x14ac:dyDescent="0.25">
      <c r="A10" s="35"/>
      <c r="B10" s="41">
        <v>5</v>
      </c>
      <c r="C10" s="42" t="s">
        <v>6</v>
      </c>
      <c r="D10" s="43">
        <f>'SALUD VISUAL'!H39</f>
        <v>12000000</v>
      </c>
      <c r="E10" s="37"/>
      <c r="F10" s="35"/>
      <c r="G10" s="26"/>
      <c r="H10" s="20"/>
    </row>
    <row r="11" spans="1:8" s="23" customFormat="1" x14ac:dyDescent="0.25">
      <c r="A11" s="36"/>
      <c r="B11" s="41">
        <v>6</v>
      </c>
      <c r="C11" s="42" t="s">
        <v>7</v>
      </c>
      <c r="D11" s="43">
        <f>'VIG. EPIDEMIOLÓGICA'!H43</f>
        <v>2600000</v>
      </c>
      <c r="E11" s="38"/>
      <c r="F11" s="36"/>
      <c r="G11" s="26"/>
      <c r="H11" s="25"/>
    </row>
    <row r="12" spans="1:8" x14ac:dyDescent="0.25">
      <c r="A12" s="35"/>
      <c r="B12" s="41">
        <v>7</v>
      </c>
      <c r="C12" s="42" t="s">
        <v>8</v>
      </c>
      <c r="D12" s="43">
        <f>'SALUD MENTAL'!H29</f>
        <v>6400000</v>
      </c>
      <c r="E12" s="39"/>
      <c r="F12" s="35"/>
      <c r="G12" s="28"/>
      <c r="H12" s="20"/>
    </row>
    <row r="13" spans="1:8" x14ac:dyDescent="0.25">
      <c r="A13" s="35"/>
      <c r="B13" s="41">
        <v>8</v>
      </c>
      <c r="C13" s="42" t="s">
        <v>9</v>
      </c>
      <c r="D13" s="43">
        <v>25716857</v>
      </c>
      <c r="E13" s="39"/>
      <c r="F13" s="35"/>
      <c r="G13" s="28"/>
      <c r="H13" s="20"/>
    </row>
    <row r="14" spans="1:8" s="23" customFormat="1" x14ac:dyDescent="0.25">
      <c r="A14" s="36"/>
      <c r="B14" s="288">
        <v>9</v>
      </c>
      <c r="C14" s="289" t="s">
        <v>10</v>
      </c>
      <c r="D14" s="290">
        <v>3450000</v>
      </c>
      <c r="E14" s="39"/>
      <c r="F14" s="36"/>
      <c r="G14" s="28"/>
      <c r="H14" s="25"/>
    </row>
    <row r="15" spans="1:8" ht="18.75" thickBot="1" x14ac:dyDescent="0.3">
      <c r="A15" s="35"/>
      <c r="B15" s="458" t="s">
        <v>11</v>
      </c>
      <c r="C15" s="459"/>
      <c r="D15" s="291">
        <f>SUM(D6:D14)</f>
        <v>83194857</v>
      </c>
      <c r="E15" s="37"/>
      <c r="F15" s="35"/>
      <c r="G15" s="26"/>
      <c r="H15" s="20"/>
    </row>
    <row r="16" spans="1:8" s="23" customFormat="1" x14ac:dyDescent="0.25">
      <c r="A16" s="36"/>
      <c r="B16" s="35"/>
      <c r="C16" s="40"/>
      <c r="D16" s="35"/>
      <c r="E16" s="34"/>
      <c r="F16" s="34"/>
      <c r="G16" s="28"/>
      <c r="H16" s="25"/>
    </row>
    <row r="17" spans="1:6" x14ac:dyDescent="0.25">
      <c r="A17" s="35"/>
      <c r="B17" s="35"/>
      <c r="C17" s="35"/>
      <c r="E17" s="35"/>
      <c r="F17" s="35"/>
    </row>
    <row r="18" spans="1:6" x14ac:dyDescent="0.25">
      <c r="A18" s="35"/>
      <c r="B18" s="35"/>
      <c r="C18" s="35"/>
      <c r="D18" s="426"/>
      <c r="E18" s="35"/>
      <c r="F18" s="35"/>
    </row>
    <row r="19" spans="1:6" x14ac:dyDescent="0.25">
      <c r="A19" s="35"/>
      <c r="B19" s="35"/>
      <c r="C19" s="35"/>
      <c r="D19" s="426"/>
      <c r="E19" s="35"/>
      <c r="F19" s="47"/>
    </row>
    <row r="20" spans="1:6" x14ac:dyDescent="0.25">
      <c r="A20" s="35"/>
      <c r="B20" s="35"/>
      <c r="C20" s="35"/>
      <c r="D20" s="427"/>
      <c r="E20" s="35"/>
      <c r="F20" s="35"/>
    </row>
    <row r="22" spans="1:6" x14ac:dyDescent="0.25">
      <c r="D22" s="428"/>
    </row>
    <row r="23" spans="1:6" x14ac:dyDescent="0.25">
      <c r="D23" s="48"/>
      <c r="F23" s="32"/>
    </row>
    <row r="24" spans="1:6" x14ac:dyDescent="0.25">
      <c r="C24" s="31"/>
      <c r="D24" s="30"/>
    </row>
    <row r="25" spans="1:6" x14ac:dyDescent="0.25">
      <c r="D25" s="32"/>
    </row>
  </sheetData>
  <mergeCells count="5">
    <mergeCell ref="B5:C5"/>
    <mergeCell ref="E5:F5"/>
    <mergeCell ref="A2:D2"/>
    <mergeCell ref="A3:D3"/>
    <mergeCell ref="B15:C15"/>
  </mergeCells>
  <phoneticPr fontId="9" type="noConversion"/>
  <pageMargins left="0.78740157480314965" right="0.78740157480314965" top="1.9685039370078741" bottom="1.1811023622047245" header="0" footer="0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C13" workbookViewId="0">
      <selection activeCell="F19" sqref="F19"/>
    </sheetView>
  </sheetViews>
  <sheetFormatPr baseColWidth="10" defaultRowHeight="12.75" x14ac:dyDescent="0.2"/>
  <cols>
    <col min="1" max="1" width="23" style="50" customWidth="1"/>
    <col min="2" max="2" width="26.140625" style="50" customWidth="1"/>
    <col min="3" max="3" width="34.140625" style="50" customWidth="1"/>
    <col min="4" max="4" width="22.85546875" style="50" customWidth="1"/>
    <col min="5" max="5" width="19.85546875" style="50" customWidth="1"/>
    <col min="6" max="6" width="14.42578125" style="50" customWidth="1"/>
    <col min="7" max="7" width="12.140625" style="50" customWidth="1"/>
    <col min="8" max="8" width="13.7109375" style="50" bestFit="1" customWidth="1"/>
    <col min="9" max="9" width="17.7109375" style="50" customWidth="1"/>
    <col min="10" max="16384" width="11.42578125" style="50"/>
  </cols>
  <sheetData>
    <row r="1" spans="1:9" ht="18" x14ac:dyDescent="0.25">
      <c r="A1" s="460" t="s">
        <v>471</v>
      </c>
      <c r="B1" s="460"/>
      <c r="C1" s="460"/>
      <c r="D1" s="460"/>
      <c r="E1" s="460"/>
      <c r="F1" s="460"/>
      <c r="G1" s="460"/>
      <c r="H1" s="460"/>
      <c r="I1" s="460"/>
    </row>
    <row r="2" spans="1:9" ht="18" x14ac:dyDescent="0.25">
      <c r="A2" s="460" t="s">
        <v>479</v>
      </c>
      <c r="B2" s="460"/>
      <c r="C2" s="460"/>
      <c r="D2" s="460"/>
      <c r="E2" s="460"/>
      <c r="F2" s="460"/>
      <c r="G2" s="460"/>
      <c r="H2" s="460"/>
      <c r="I2" s="460"/>
    </row>
    <row r="3" spans="1:9" ht="15.75" x14ac:dyDescent="0.25">
      <c r="A3" s="461"/>
      <c r="B3" s="461"/>
      <c r="C3" s="461"/>
      <c r="D3" s="461"/>
      <c r="E3" s="461"/>
      <c r="F3" s="461"/>
      <c r="G3" s="461"/>
      <c r="H3" s="461"/>
      <c r="I3" s="461"/>
    </row>
    <row r="4" spans="1:9" ht="13.5" thickBot="1" x14ac:dyDescent="0.25">
      <c r="A4" s="462"/>
      <c r="B4" s="462"/>
      <c r="C4" s="462"/>
      <c r="D4" s="462"/>
      <c r="E4" s="462"/>
      <c r="F4" s="462"/>
      <c r="G4" s="462"/>
      <c r="H4" s="462"/>
      <c r="I4" s="462"/>
    </row>
    <row r="5" spans="1:9" x14ac:dyDescent="0.2">
      <c r="A5" s="297" t="s">
        <v>12</v>
      </c>
      <c r="B5" s="298" t="s">
        <v>13</v>
      </c>
      <c r="C5" s="298" t="s">
        <v>14</v>
      </c>
      <c r="D5" s="298" t="s">
        <v>15</v>
      </c>
      <c r="E5" s="298" t="s">
        <v>16</v>
      </c>
      <c r="F5" s="299" t="s">
        <v>17</v>
      </c>
      <c r="G5" s="300" t="s">
        <v>18</v>
      </c>
      <c r="H5" s="300" t="s">
        <v>19</v>
      </c>
      <c r="I5" s="301" t="s">
        <v>20</v>
      </c>
    </row>
    <row r="6" spans="1:9" ht="13.5" thickBot="1" x14ac:dyDescent="0.25">
      <c r="A6" s="302"/>
      <c r="B6" s="303" t="s">
        <v>65</v>
      </c>
      <c r="C6" s="303"/>
      <c r="D6" s="303"/>
      <c r="E6" s="303"/>
      <c r="F6" s="304"/>
      <c r="G6" s="305" t="s">
        <v>66</v>
      </c>
      <c r="H6" s="305" t="s">
        <v>23</v>
      </c>
      <c r="I6" s="306"/>
    </row>
    <row r="7" spans="1:9" x14ac:dyDescent="0.2">
      <c r="A7" s="307" t="s">
        <v>265</v>
      </c>
      <c r="B7" s="308" t="s">
        <v>266</v>
      </c>
      <c r="C7" s="308" t="s">
        <v>267</v>
      </c>
      <c r="D7" s="308" t="s">
        <v>268</v>
      </c>
      <c r="E7" s="308" t="s">
        <v>426</v>
      </c>
      <c r="F7" s="309">
        <v>1</v>
      </c>
      <c r="G7" s="310">
        <v>1800000</v>
      </c>
      <c r="H7" s="311"/>
      <c r="I7" s="312" t="s">
        <v>108</v>
      </c>
    </row>
    <row r="8" spans="1:9" x14ac:dyDescent="0.2">
      <c r="A8" s="313" t="s">
        <v>269</v>
      </c>
      <c r="B8" s="314"/>
      <c r="C8" s="314" t="s">
        <v>270</v>
      </c>
      <c r="D8" s="314" t="s">
        <v>271</v>
      </c>
      <c r="E8" s="101" t="s">
        <v>442</v>
      </c>
      <c r="F8" s="315" t="s">
        <v>272</v>
      </c>
      <c r="G8" s="101"/>
      <c r="H8" s="316">
        <f>IF(PRODUCT(F7,G7)&gt;1,PRODUCT(F7*G7),"")</f>
        <v>1800000</v>
      </c>
      <c r="I8" s="108"/>
    </row>
    <row r="9" spans="1:9" x14ac:dyDescent="0.2">
      <c r="A9" s="313" t="s">
        <v>273</v>
      </c>
      <c r="B9" s="314"/>
      <c r="C9" s="314" t="s">
        <v>274</v>
      </c>
      <c r="D9" s="314" t="s">
        <v>275</v>
      </c>
      <c r="E9" s="314" t="s">
        <v>279</v>
      </c>
      <c r="F9" s="315" t="s">
        <v>276</v>
      </c>
      <c r="G9" s="317"/>
      <c r="H9" s="316" t="str">
        <f>IF(PRODUCT(F8,G9)&gt;1,PRODUCT(F8*G9),"")</f>
        <v/>
      </c>
      <c r="I9" s="318"/>
    </row>
    <row r="10" spans="1:9" x14ac:dyDescent="0.2">
      <c r="A10" s="313"/>
      <c r="B10" s="314"/>
      <c r="C10" s="314" t="s">
        <v>277</v>
      </c>
      <c r="D10" s="314" t="s">
        <v>278</v>
      </c>
      <c r="E10" s="101"/>
      <c r="F10" s="315"/>
      <c r="G10" s="317"/>
      <c r="H10" s="316" t="str">
        <f>IF(PRODUCT(F9,G10)&gt;1,PRODUCT(F9*G10),"")</f>
        <v/>
      </c>
      <c r="I10" s="318"/>
    </row>
    <row r="11" spans="1:9" x14ac:dyDescent="0.2">
      <c r="A11" s="319"/>
      <c r="B11" s="101"/>
      <c r="C11" s="314"/>
      <c r="D11" s="101"/>
      <c r="E11" s="314"/>
      <c r="F11" s="315"/>
      <c r="G11" s="317" t="s">
        <v>38</v>
      </c>
      <c r="H11" s="316" t="str">
        <f>IF(PRODUCT(F10,G11)&gt;1,PRODUCT(F10*G11),"")</f>
        <v/>
      </c>
      <c r="I11" s="318"/>
    </row>
    <row r="12" spans="1:9" x14ac:dyDescent="0.2">
      <c r="A12" s="319"/>
      <c r="B12" s="101"/>
      <c r="C12" s="101"/>
      <c r="D12" s="314"/>
      <c r="E12" s="314"/>
      <c r="F12" s="101"/>
      <c r="G12" s="317"/>
      <c r="H12" s="316" t="str">
        <f>IF(PRODUCT(F11,G12)&gt;1,PRODUCT(F11*G12),"")</f>
        <v/>
      </c>
      <c r="I12" s="318"/>
    </row>
    <row r="13" spans="1:9" x14ac:dyDescent="0.2">
      <c r="A13" s="327"/>
      <c r="B13" s="328"/>
      <c r="C13" s="328"/>
      <c r="D13" s="328"/>
      <c r="E13" s="328" t="s">
        <v>38</v>
      </c>
      <c r="F13" s="329" t="s">
        <v>38</v>
      </c>
      <c r="G13" s="330" t="s">
        <v>38</v>
      </c>
      <c r="H13" s="331" t="str">
        <f t="shared" ref="H13:H26" si="0">IF(PRODUCT(F13,G13)&gt;1,PRODUCT(F13*G13),"")</f>
        <v/>
      </c>
      <c r="I13" s="332"/>
    </row>
    <row r="14" spans="1:9" x14ac:dyDescent="0.2">
      <c r="A14" s="319"/>
      <c r="B14" s="314" t="s">
        <v>280</v>
      </c>
      <c r="C14" s="314" t="s">
        <v>281</v>
      </c>
      <c r="D14" s="101" t="s">
        <v>282</v>
      </c>
      <c r="E14" s="314" t="s">
        <v>426</v>
      </c>
      <c r="F14" s="315">
        <v>1</v>
      </c>
      <c r="G14" s="317">
        <f>G7</f>
        <v>1800000</v>
      </c>
      <c r="H14" s="316">
        <f t="shared" si="0"/>
        <v>1800000</v>
      </c>
      <c r="I14" s="318" t="s">
        <v>108</v>
      </c>
    </row>
    <row r="15" spans="1:9" x14ac:dyDescent="0.2">
      <c r="A15" s="319"/>
      <c r="B15" s="314" t="s">
        <v>283</v>
      </c>
      <c r="C15" s="314" t="s">
        <v>284</v>
      </c>
      <c r="D15" s="101" t="s">
        <v>285</v>
      </c>
      <c r="E15" s="314" t="s">
        <v>443</v>
      </c>
      <c r="F15" s="315" t="s">
        <v>146</v>
      </c>
      <c r="G15" s="317" t="s">
        <v>286</v>
      </c>
      <c r="H15" s="316" t="str">
        <f t="shared" si="0"/>
        <v/>
      </c>
      <c r="I15" s="318"/>
    </row>
    <row r="16" spans="1:9" x14ac:dyDescent="0.2">
      <c r="A16" s="319"/>
      <c r="B16" s="314"/>
      <c r="C16" s="314" t="s">
        <v>287</v>
      </c>
      <c r="D16" s="101" t="s">
        <v>288</v>
      </c>
      <c r="E16" s="314" t="s">
        <v>291</v>
      </c>
      <c r="F16" s="315" t="s">
        <v>38</v>
      </c>
      <c r="G16" s="317" t="s">
        <v>38</v>
      </c>
      <c r="H16" s="316" t="str">
        <f t="shared" si="0"/>
        <v/>
      </c>
      <c r="I16" s="318"/>
    </row>
    <row r="17" spans="1:9" x14ac:dyDescent="0.2">
      <c r="A17" s="319"/>
      <c r="B17" s="314"/>
      <c r="C17" s="314" t="s">
        <v>289</v>
      </c>
      <c r="D17" s="314" t="s">
        <v>290</v>
      </c>
      <c r="E17" s="314" t="s">
        <v>279</v>
      </c>
      <c r="F17" s="315"/>
      <c r="G17" s="317"/>
      <c r="H17" s="316" t="str">
        <f t="shared" si="0"/>
        <v/>
      </c>
      <c r="I17" s="318"/>
    </row>
    <row r="18" spans="1:9" x14ac:dyDescent="0.2">
      <c r="A18" s="319"/>
      <c r="B18" s="314"/>
      <c r="C18" s="314"/>
      <c r="D18" s="314"/>
      <c r="E18" s="101"/>
      <c r="F18" s="315"/>
      <c r="G18" s="317"/>
      <c r="H18" s="316" t="str">
        <f t="shared" si="0"/>
        <v/>
      </c>
      <c r="I18" s="318"/>
    </row>
    <row r="19" spans="1:9" x14ac:dyDescent="0.2">
      <c r="A19" s="319"/>
      <c r="B19" s="101"/>
      <c r="C19" s="314"/>
      <c r="D19" s="314"/>
      <c r="E19" s="314" t="s">
        <v>38</v>
      </c>
      <c r="F19" s="315"/>
      <c r="G19" s="317"/>
      <c r="H19" s="316" t="str">
        <f t="shared" si="0"/>
        <v/>
      </c>
      <c r="I19" s="318"/>
    </row>
    <row r="20" spans="1:9" x14ac:dyDescent="0.2">
      <c r="A20" s="333"/>
      <c r="B20" s="334"/>
      <c r="C20" s="335"/>
      <c r="D20" s="335"/>
      <c r="E20" s="335" t="s">
        <v>38</v>
      </c>
      <c r="F20" s="336"/>
      <c r="G20" s="337"/>
      <c r="H20" s="338" t="str">
        <f t="shared" si="0"/>
        <v/>
      </c>
      <c r="I20" s="339"/>
    </row>
    <row r="21" spans="1:9" x14ac:dyDescent="0.2">
      <c r="A21" s="319"/>
      <c r="B21" s="314"/>
      <c r="C21" s="314" t="s">
        <v>38</v>
      </c>
      <c r="D21" s="314"/>
      <c r="E21" s="314"/>
      <c r="F21" s="315"/>
      <c r="G21" s="320"/>
      <c r="H21" s="316" t="str">
        <f t="shared" si="0"/>
        <v/>
      </c>
      <c r="I21" s="318"/>
    </row>
    <row r="22" spans="1:9" x14ac:dyDescent="0.2">
      <c r="A22" s="319"/>
      <c r="C22" s="314" t="s">
        <v>292</v>
      </c>
      <c r="D22" s="314" t="s">
        <v>395</v>
      </c>
      <c r="E22" s="314" t="s">
        <v>397</v>
      </c>
      <c r="F22" s="315">
        <v>1</v>
      </c>
      <c r="G22" s="317">
        <v>2000000</v>
      </c>
      <c r="H22" s="316">
        <f t="shared" si="0"/>
        <v>2000000</v>
      </c>
      <c r="I22" s="318" t="s">
        <v>293</v>
      </c>
    </row>
    <row r="23" spans="1:9" x14ac:dyDescent="0.2">
      <c r="A23" s="319"/>
      <c r="B23" s="314" t="s">
        <v>392</v>
      </c>
      <c r="C23" s="314" t="s">
        <v>393</v>
      </c>
      <c r="D23" s="101" t="s">
        <v>396</v>
      </c>
      <c r="E23" s="314" t="s">
        <v>398</v>
      </c>
      <c r="F23" s="315"/>
      <c r="G23" s="320"/>
      <c r="H23" s="316" t="str">
        <f t="shared" si="0"/>
        <v/>
      </c>
      <c r="I23" s="318"/>
    </row>
    <row r="24" spans="1:9" x14ac:dyDescent="0.2">
      <c r="A24" s="319"/>
      <c r="B24" s="314"/>
      <c r="C24" s="314" t="s">
        <v>394</v>
      </c>
      <c r="D24" s="314"/>
      <c r="E24" s="314"/>
      <c r="F24" s="315"/>
      <c r="G24" s="320"/>
      <c r="H24" s="316" t="str">
        <f t="shared" si="0"/>
        <v/>
      </c>
      <c r="I24" s="318"/>
    </row>
    <row r="25" spans="1:9" x14ac:dyDescent="0.2">
      <c r="A25" s="319"/>
      <c r="B25" s="314"/>
      <c r="C25" s="314"/>
      <c r="D25" s="314"/>
      <c r="E25" s="314"/>
      <c r="F25" s="315"/>
      <c r="G25" s="320"/>
      <c r="H25" s="316"/>
      <c r="I25" s="318"/>
    </row>
    <row r="26" spans="1:9" x14ac:dyDescent="0.2">
      <c r="A26" s="327"/>
      <c r="B26" s="328"/>
      <c r="C26" s="328"/>
      <c r="D26" s="328"/>
      <c r="E26" s="328"/>
      <c r="F26" s="329"/>
      <c r="G26" s="340"/>
      <c r="H26" s="331" t="str">
        <f t="shared" si="0"/>
        <v/>
      </c>
      <c r="I26" s="332"/>
    </row>
    <row r="27" spans="1:9" x14ac:dyDescent="0.2">
      <c r="A27" s="319"/>
      <c r="B27" s="314"/>
      <c r="C27" s="314" t="s">
        <v>444</v>
      </c>
      <c r="D27" s="314" t="s">
        <v>446</v>
      </c>
      <c r="E27" s="314" t="s">
        <v>447</v>
      </c>
      <c r="F27" s="315">
        <v>2</v>
      </c>
      <c r="G27" s="317">
        <v>400000</v>
      </c>
      <c r="H27" s="316">
        <f>F27*G27</f>
        <v>800000</v>
      </c>
      <c r="I27" s="318" t="s">
        <v>449</v>
      </c>
    </row>
    <row r="28" spans="1:9" ht="13.5" thickBot="1" x14ac:dyDescent="0.25">
      <c r="A28" s="321"/>
      <c r="B28" s="111"/>
      <c r="C28" s="111" t="s">
        <v>445</v>
      </c>
      <c r="D28" s="322"/>
      <c r="E28" s="322" t="s">
        <v>448</v>
      </c>
      <c r="F28" s="323"/>
      <c r="G28" s="324"/>
      <c r="H28" s="325"/>
      <c r="I28" s="326" t="s">
        <v>441</v>
      </c>
    </row>
    <row r="29" spans="1:9" ht="13.5" thickBot="1" x14ac:dyDescent="0.25">
      <c r="H29" s="296">
        <f>IF(SUM(H5:H28)&gt;1,SUM(H5:H28),"")</f>
        <v>6400000</v>
      </c>
    </row>
    <row r="36" spans="8:9" x14ac:dyDescent="0.2">
      <c r="H36" s="221"/>
      <c r="I36" s="260"/>
    </row>
  </sheetData>
  <mergeCells count="4">
    <mergeCell ref="A1:I1"/>
    <mergeCell ref="A2:I2"/>
    <mergeCell ref="A3:I3"/>
    <mergeCell ref="A4:I4"/>
  </mergeCells>
  <phoneticPr fontId="9" type="noConversion"/>
  <printOptions horizontalCentered="1" verticalCentered="1"/>
  <pageMargins left="0.35433070866141736" right="0.35433070866141736" top="0.70866141732283472" bottom="0.98425196850393704" header="0" footer="0"/>
  <pageSetup scale="7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D33" workbookViewId="0">
      <selection activeCell="I33" sqref="I33"/>
    </sheetView>
  </sheetViews>
  <sheetFormatPr baseColWidth="10" defaultRowHeight="12.75" x14ac:dyDescent="0.2"/>
  <cols>
    <col min="1" max="1" width="16.85546875" style="50" customWidth="1"/>
    <col min="2" max="2" width="21.85546875" style="50" bestFit="1" customWidth="1"/>
    <col min="3" max="3" width="29" style="50" bestFit="1" customWidth="1"/>
    <col min="4" max="4" width="23" style="50" bestFit="1" customWidth="1"/>
    <col min="5" max="5" width="36" style="50" bestFit="1" customWidth="1"/>
    <col min="6" max="6" width="19.85546875" style="50" bestFit="1" customWidth="1"/>
    <col min="7" max="7" width="12.140625" style="50" bestFit="1" customWidth="1"/>
    <col min="8" max="8" width="14.42578125" style="50" customWidth="1"/>
    <col min="9" max="9" width="21.28515625" style="50" bestFit="1" customWidth="1"/>
    <col min="10" max="16384" width="11.42578125" style="50"/>
  </cols>
  <sheetData>
    <row r="1" spans="1:9" ht="15" x14ac:dyDescent="0.2">
      <c r="A1" s="432" t="s">
        <v>471</v>
      </c>
      <c r="B1" s="432"/>
      <c r="C1" s="432"/>
      <c r="D1" s="432"/>
      <c r="E1" s="432"/>
      <c r="F1" s="432"/>
      <c r="G1" s="432"/>
      <c r="H1" s="432"/>
      <c r="I1" s="432"/>
    </row>
    <row r="2" spans="1:9" ht="15" x14ac:dyDescent="0.2">
      <c r="A2" s="432" t="s">
        <v>480</v>
      </c>
      <c r="B2" s="432"/>
      <c r="C2" s="432"/>
      <c r="D2" s="432"/>
      <c r="E2" s="432"/>
      <c r="F2" s="432"/>
      <c r="G2" s="432"/>
      <c r="H2" s="432"/>
      <c r="I2" s="432"/>
    </row>
    <row r="3" spans="1:9" ht="13.5" thickBot="1" x14ac:dyDescent="0.25"/>
    <row r="4" spans="1:9" x14ac:dyDescent="0.2">
      <c r="A4" s="348" t="s">
        <v>12</v>
      </c>
      <c r="B4" s="83" t="s">
        <v>13</v>
      </c>
      <c r="C4" s="84" t="s">
        <v>14</v>
      </c>
      <c r="D4" s="84" t="s">
        <v>15</v>
      </c>
      <c r="E4" s="84" t="s">
        <v>16</v>
      </c>
      <c r="F4" s="85" t="s">
        <v>17</v>
      </c>
      <c r="G4" s="86" t="s">
        <v>18</v>
      </c>
      <c r="H4" s="86" t="s">
        <v>19</v>
      </c>
      <c r="I4" s="87" t="s">
        <v>213</v>
      </c>
    </row>
    <row r="5" spans="1:9" ht="13.5" thickBot="1" x14ac:dyDescent="0.25">
      <c r="A5" s="349" t="s">
        <v>214</v>
      </c>
      <c r="B5" s="353"/>
      <c r="C5" s="231"/>
      <c r="D5" s="263"/>
      <c r="E5" s="231"/>
      <c r="F5" s="264"/>
      <c r="G5" s="233" t="s">
        <v>66</v>
      </c>
      <c r="H5" s="265" t="s">
        <v>23</v>
      </c>
      <c r="I5" s="354"/>
    </row>
    <row r="6" spans="1:9" ht="13.5" thickTop="1" x14ac:dyDescent="0.2">
      <c r="A6" s="341" t="s">
        <v>24</v>
      </c>
      <c r="B6" s="267" t="s">
        <v>358</v>
      </c>
      <c r="C6" s="100" t="s">
        <v>215</v>
      </c>
      <c r="D6" s="269" t="s">
        <v>216</v>
      </c>
      <c r="E6" s="100" t="s">
        <v>217</v>
      </c>
      <c r="F6" s="271">
        <v>500</v>
      </c>
      <c r="G6" s="103">
        <v>2000</v>
      </c>
      <c r="H6" s="355">
        <f t="shared" ref="H6:H25" si="0">IF(PRODUCT(F6,G6)&gt;1,PRODUCT(F6*G6),"")</f>
        <v>1000000</v>
      </c>
      <c r="I6" s="356" t="s">
        <v>218</v>
      </c>
    </row>
    <row r="7" spans="1:9" x14ac:dyDescent="0.2">
      <c r="A7" s="342" t="s">
        <v>219</v>
      </c>
      <c r="B7" s="107" t="s">
        <v>356</v>
      </c>
      <c r="C7" s="100" t="s">
        <v>220</v>
      </c>
      <c r="D7" s="100" t="s">
        <v>221</v>
      </c>
      <c r="E7" s="100"/>
      <c r="F7" s="102" t="s">
        <v>222</v>
      </c>
      <c r="G7" s="103"/>
      <c r="H7" s="104" t="str">
        <f t="shared" si="0"/>
        <v/>
      </c>
      <c r="I7" s="106"/>
    </row>
    <row r="8" spans="1:9" x14ac:dyDescent="0.2">
      <c r="A8" s="341" t="s">
        <v>223</v>
      </c>
      <c r="B8" s="107" t="s">
        <v>357</v>
      </c>
      <c r="C8" s="100" t="s">
        <v>224</v>
      </c>
      <c r="D8" s="100" t="s">
        <v>225</v>
      </c>
      <c r="E8" s="100"/>
      <c r="F8" s="102"/>
      <c r="G8" s="103"/>
      <c r="H8" s="104" t="str">
        <f>IF(PRODUCT(F8*G8)&gt;1,PRODUCT(F8*G8),"")</f>
        <v/>
      </c>
      <c r="I8" s="106"/>
    </row>
    <row r="9" spans="1:9" x14ac:dyDescent="0.2">
      <c r="A9" s="92"/>
      <c r="B9" s="107"/>
      <c r="C9" s="100" t="s">
        <v>226</v>
      </c>
      <c r="D9" s="100" t="s">
        <v>227</v>
      </c>
      <c r="E9" s="100"/>
      <c r="F9" s="102"/>
      <c r="G9" s="103"/>
      <c r="H9" s="104" t="str">
        <f t="shared" si="0"/>
        <v/>
      </c>
      <c r="I9" s="106"/>
    </row>
    <row r="10" spans="1:9" x14ac:dyDescent="0.2">
      <c r="A10" s="92"/>
      <c r="B10" s="107"/>
      <c r="C10" s="100" t="s">
        <v>228</v>
      </c>
      <c r="D10" s="100" t="s">
        <v>229</v>
      </c>
      <c r="E10" s="100"/>
      <c r="F10" s="279">
        <v>1000</v>
      </c>
      <c r="G10" s="280">
        <v>2000</v>
      </c>
      <c r="H10" s="357">
        <f t="shared" si="0"/>
        <v>2000000</v>
      </c>
      <c r="I10" s="98" t="s">
        <v>325</v>
      </c>
    </row>
    <row r="11" spans="1:9" x14ac:dyDescent="0.2">
      <c r="A11" s="92"/>
      <c r="B11" s="107"/>
      <c r="C11" s="100"/>
      <c r="D11" s="100" t="s">
        <v>230</v>
      </c>
      <c r="E11" s="100"/>
      <c r="F11" s="102" t="s">
        <v>340</v>
      </c>
      <c r="G11" s="280"/>
      <c r="H11" s="357"/>
      <c r="I11" s="98"/>
    </row>
    <row r="12" spans="1:9" x14ac:dyDescent="0.2">
      <c r="A12" s="92"/>
      <c r="B12" s="107"/>
      <c r="C12" s="100"/>
      <c r="D12" s="100" t="s">
        <v>360</v>
      </c>
      <c r="E12" s="100"/>
      <c r="F12" s="102"/>
      <c r="G12" s="103"/>
      <c r="H12" s="104"/>
      <c r="I12" s="106"/>
    </row>
    <row r="13" spans="1:9" x14ac:dyDescent="0.2">
      <c r="A13" s="92"/>
      <c r="B13" s="107"/>
      <c r="C13" s="100"/>
      <c r="D13" s="100" t="s">
        <v>299</v>
      </c>
      <c r="E13" s="100"/>
      <c r="F13" s="102"/>
      <c r="G13" s="103"/>
      <c r="H13" s="104"/>
      <c r="I13" s="106"/>
    </row>
    <row r="14" spans="1:9" x14ac:dyDescent="0.2">
      <c r="A14" s="92"/>
      <c r="B14" s="107"/>
      <c r="C14" s="100"/>
      <c r="D14" s="100" t="s">
        <v>300</v>
      </c>
      <c r="E14" s="101" t="s">
        <v>327</v>
      </c>
      <c r="F14" s="358">
        <v>2</v>
      </c>
      <c r="G14" s="103">
        <v>100000</v>
      </c>
      <c r="H14" s="357">
        <f t="shared" si="0"/>
        <v>200000</v>
      </c>
      <c r="I14" s="106" t="s">
        <v>36</v>
      </c>
    </row>
    <row r="15" spans="1:9" ht="25.5" x14ac:dyDescent="0.2">
      <c r="A15" s="92"/>
      <c r="B15" s="107"/>
      <c r="C15" s="100"/>
      <c r="D15" s="94" t="s">
        <v>231</v>
      </c>
      <c r="E15" s="101" t="s">
        <v>326</v>
      </c>
      <c r="F15" s="101"/>
      <c r="G15" s="101"/>
      <c r="H15" s="101"/>
      <c r="I15" s="108"/>
    </row>
    <row r="16" spans="1:9" x14ac:dyDescent="0.2">
      <c r="A16" s="92"/>
      <c r="B16" s="107"/>
      <c r="C16" s="100"/>
      <c r="D16" s="101"/>
      <c r="E16" s="100"/>
      <c r="F16" s="102"/>
      <c r="G16" s="103"/>
      <c r="H16" s="104" t="str">
        <f t="shared" si="0"/>
        <v/>
      </c>
      <c r="I16" s="106"/>
    </row>
    <row r="17" spans="1:9" x14ac:dyDescent="0.2">
      <c r="A17" s="92"/>
      <c r="B17" s="107"/>
      <c r="C17" s="100"/>
      <c r="D17" s="100"/>
      <c r="E17" s="100"/>
      <c r="F17" s="102"/>
      <c r="G17" s="103"/>
      <c r="H17" s="104"/>
      <c r="I17" s="106"/>
    </row>
    <row r="18" spans="1:9" x14ac:dyDescent="0.2">
      <c r="A18" s="92"/>
      <c r="B18" s="107" t="s">
        <v>359</v>
      </c>
      <c r="C18" s="100" t="s">
        <v>232</v>
      </c>
      <c r="D18" s="100" t="s">
        <v>233</v>
      </c>
      <c r="E18" s="100" t="s">
        <v>234</v>
      </c>
      <c r="F18" s="102">
        <v>500</v>
      </c>
      <c r="G18" s="103">
        <v>700</v>
      </c>
      <c r="H18" s="104">
        <f t="shared" si="0"/>
        <v>350000</v>
      </c>
      <c r="I18" s="106" t="s">
        <v>362</v>
      </c>
    </row>
    <row r="19" spans="1:9" x14ac:dyDescent="0.2">
      <c r="A19" s="92"/>
      <c r="B19" s="107"/>
      <c r="C19" s="100" t="s">
        <v>235</v>
      </c>
      <c r="D19" s="100" t="s">
        <v>236</v>
      </c>
      <c r="E19" s="100"/>
      <c r="F19" s="102"/>
      <c r="G19" s="103"/>
      <c r="H19" s="104" t="str">
        <f t="shared" si="0"/>
        <v/>
      </c>
      <c r="I19" s="106"/>
    </row>
    <row r="20" spans="1:9" x14ac:dyDescent="0.2">
      <c r="A20" s="92"/>
      <c r="B20" s="107"/>
      <c r="C20" s="100" t="s">
        <v>237</v>
      </c>
      <c r="D20" s="100" t="s">
        <v>238</v>
      </c>
      <c r="E20" s="100"/>
      <c r="F20" s="102"/>
      <c r="G20" s="103"/>
      <c r="H20" s="104"/>
      <c r="I20" s="106"/>
    </row>
    <row r="21" spans="1:9" x14ac:dyDescent="0.2">
      <c r="A21" s="92"/>
      <c r="B21" s="107"/>
      <c r="C21" s="100" t="s">
        <v>239</v>
      </c>
      <c r="D21" s="100" t="s">
        <v>240</v>
      </c>
      <c r="E21" s="100"/>
      <c r="F21" s="102"/>
      <c r="G21" s="103"/>
      <c r="H21" s="104"/>
      <c r="I21" s="106"/>
    </row>
    <row r="22" spans="1:9" x14ac:dyDescent="0.2">
      <c r="A22" s="92"/>
      <c r="B22" s="107"/>
      <c r="C22" s="100" t="s">
        <v>241</v>
      </c>
      <c r="D22" s="100"/>
      <c r="E22" s="100"/>
      <c r="F22" s="102"/>
      <c r="G22" s="103"/>
      <c r="H22" s="104"/>
      <c r="I22" s="106"/>
    </row>
    <row r="23" spans="1:9" ht="25.5" x14ac:dyDescent="0.2">
      <c r="A23" s="92"/>
      <c r="B23" s="107"/>
      <c r="C23" s="94" t="s">
        <v>242</v>
      </c>
      <c r="D23" s="100"/>
      <c r="E23" s="94" t="s">
        <v>243</v>
      </c>
      <c r="F23" s="279">
        <v>3</v>
      </c>
      <c r="G23" s="280">
        <v>50000</v>
      </c>
      <c r="H23" s="357">
        <f t="shared" si="0"/>
        <v>150000</v>
      </c>
      <c r="I23" s="98" t="s">
        <v>361</v>
      </c>
    </row>
    <row r="24" spans="1:9" x14ac:dyDescent="0.2">
      <c r="A24" s="92"/>
      <c r="B24" s="107"/>
      <c r="C24" s="100"/>
      <c r="D24" s="100"/>
      <c r="E24" s="100"/>
      <c r="F24" s="102"/>
      <c r="G24" s="103"/>
      <c r="H24" s="104"/>
      <c r="I24" s="359"/>
    </row>
    <row r="25" spans="1:9" x14ac:dyDescent="0.2">
      <c r="A25" s="92"/>
      <c r="B25" s="107" t="s">
        <v>359</v>
      </c>
      <c r="C25" s="100" t="s">
        <v>298</v>
      </c>
      <c r="D25" s="100" t="s">
        <v>244</v>
      </c>
      <c r="E25" s="100" t="s">
        <v>245</v>
      </c>
      <c r="F25" s="102">
        <v>2000</v>
      </c>
      <c r="G25" s="103">
        <v>1000</v>
      </c>
      <c r="H25" s="104">
        <f t="shared" si="0"/>
        <v>2000000</v>
      </c>
      <c r="I25" s="359" t="s">
        <v>218</v>
      </c>
    </row>
    <row r="26" spans="1:9" x14ac:dyDescent="0.2">
      <c r="A26" s="92"/>
      <c r="B26" s="107"/>
      <c r="C26" s="100" t="s">
        <v>246</v>
      </c>
      <c r="D26" s="100" t="s">
        <v>247</v>
      </c>
      <c r="E26" s="100" t="s">
        <v>248</v>
      </c>
      <c r="F26" s="102"/>
      <c r="G26" s="103"/>
      <c r="H26" s="104"/>
      <c r="I26" s="359"/>
    </row>
    <row r="27" spans="1:9" x14ac:dyDescent="0.2">
      <c r="A27" s="343"/>
      <c r="B27" s="360"/>
      <c r="C27" s="361" t="s">
        <v>249</v>
      </c>
      <c r="D27" s="361" t="s">
        <v>250</v>
      </c>
      <c r="E27" s="361"/>
      <c r="F27" s="362"/>
      <c r="G27" s="137"/>
      <c r="H27" s="137"/>
      <c r="I27" s="363"/>
    </row>
    <row r="28" spans="1:9" x14ac:dyDescent="0.2">
      <c r="A28" s="343"/>
      <c r="B28" s="360"/>
      <c r="C28" s="361" t="s">
        <v>251</v>
      </c>
      <c r="D28" s="361"/>
      <c r="E28" s="361"/>
      <c r="F28" s="362"/>
      <c r="G28" s="137"/>
      <c r="H28" s="137"/>
      <c r="I28" s="363"/>
    </row>
    <row r="29" spans="1:9" x14ac:dyDescent="0.2">
      <c r="A29" s="343"/>
      <c r="B29" s="360"/>
      <c r="C29" s="361"/>
      <c r="D29" s="361"/>
      <c r="E29" s="361"/>
      <c r="F29" s="362"/>
      <c r="G29" s="137"/>
      <c r="H29" s="137"/>
      <c r="I29" s="363"/>
    </row>
    <row r="30" spans="1:9" x14ac:dyDescent="0.2">
      <c r="A30" s="343"/>
      <c r="B30" s="360"/>
      <c r="C30" s="361"/>
      <c r="D30" s="361" t="s">
        <v>484</v>
      </c>
      <c r="E30" s="100" t="s">
        <v>217</v>
      </c>
      <c r="F30" s="429">
        <v>4</v>
      </c>
      <c r="G30" s="104">
        <v>504214.25</v>
      </c>
      <c r="H30" s="104">
        <f>F30*G30</f>
        <v>2016857</v>
      </c>
      <c r="I30" s="430" t="s">
        <v>36</v>
      </c>
    </row>
    <row r="31" spans="1:9" ht="13.5" thickBot="1" x14ac:dyDescent="0.25">
      <c r="A31" s="346"/>
      <c r="B31" s="364"/>
      <c r="C31" s="365"/>
      <c r="D31" s="365"/>
      <c r="E31" s="365"/>
      <c r="F31" s="366"/>
      <c r="G31" s="367"/>
      <c r="H31" s="367"/>
      <c r="I31" s="368"/>
    </row>
    <row r="32" spans="1:9" ht="13.5" thickBot="1" x14ac:dyDescent="0.25">
      <c r="A32" s="344"/>
      <c r="B32" s="344"/>
      <c r="C32" s="344"/>
      <c r="D32" s="344"/>
      <c r="E32" s="344"/>
      <c r="F32" s="347"/>
      <c r="G32" s="345"/>
      <c r="H32" s="345"/>
      <c r="I32" s="344"/>
    </row>
    <row r="33" spans="1:9" ht="13.5" thickBot="1" x14ac:dyDescent="0.25">
      <c r="A33" s="344"/>
      <c r="B33" s="344"/>
      <c r="C33" s="344"/>
      <c r="D33" s="344"/>
      <c r="E33" s="55" t="s">
        <v>252</v>
      </c>
      <c r="F33" s="347"/>
      <c r="G33" s="345"/>
      <c r="H33" s="256">
        <f>SUM(H6:H32)</f>
        <v>7716857</v>
      </c>
      <c r="I33" s="344"/>
    </row>
    <row r="34" spans="1:9" ht="13.5" thickBot="1" x14ac:dyDescent="0.25">
      <c r="A34" s="344"/>
      <c r="B34" s="344"/>
      <c r="C34" s="344"/>
      <c r="D34" s="344"/>
      <c r="E34" s="344"/>
      <c r="F34" s="347"/>
      <c r="G34" s="345"/>
      <c r="H34" s="345"/>
      <c r="I34" s="344"/>
    </row>
    <row r="35" spans="1:9" x14ac:dyDescent="0.2">
      <c r="A35" s="83" t="s">
        <v>12</v>
      </c>
      <c r="B35" s="84" t="s">
        <v>13</v>
      </c>
      <c r="C35" s="84" t="s">
        <v>14</v>
      </c>
      <c r="D35" s="84" t="s">
        <v>15</v>
      </c>
      <c r="E35" s="84" t="s">
        <v>16</v>
      </c>
      <c r="F35" s="85" t="s">
        <v>17</v>
      </c>
      <c r="G35" s="86" t="s">
        <v>18</v>
      </c>
      <c r="H35" s="86" t="s">
        <v>19</v>
      </c>
      <c r="I35" s="87" t="s">
        <v>20</v>
      </c>
    </row>
    <row r="36" spans="1:9" ht="13.5" thickBot="1" x14ac:dyDescent="0.25">
      <c r="A36" s="369" t="s">
        <v>214</v>
      </c>
      <c r="B36" s="263"/>
      <c r="C36" s="231"/>
      <c r="D36" s="263"/>
      <c r="E36" s="231"/>
      <c r="F36" s="264"/>
      <c r="G36" s="233" t="s">
        <v>66</v>
      </c>
      <c r="H36" s="265" t="s">
        <v>23</v>
      </c>
      <c r="I36" s="354"/>
    </row>
    <row r="37" spans="1:9" ht="13.5" thickTop="1" x14ac:dyDescent="0.2">
      <c r="A37" s="370" t="s">
        <v>253</v>
      </c>
      <c r="B37" s="270" t="s">
        <v>363</v>
      </c>
      <c r="C37" s="270" t="s">
        <v>254</v>
      </c>
      <c r="D37" s="270" t="s">
        <v>255</v>
      </c>
      <c r="E37" s="270" t="s">
        <v>328</v>
      </c>
      <c r="F37" s="371">
        <v>4</v>
      </c>
      <c r="G37" s="272">
        <v>4500000</v>
      </c>
      <c r="H37" s="273">
        <f>IF(PRODUCT(F37,G37)&gt;1,PRODUCT(F37*G37),"")</f>
        <v>18000000</v>
      </c>
      <c r="I37" s="356"/>
    </row>
    <row r="38" spans="1:9" x14ac:dyDescent="0.2">
      <c r="A38" s="235" t="s">
        <v>219</v>
      </c>
      <c r="B38" s="100" t="s">
        <v>256</v>
      </c>
      <c r="C38" s="100" t="s">
        <v>257</v>
      </c>
      <c r="D38" s="100" t="s">
        <v>258</v>
      </c>
      <c r="E38" s="100" t="s">
        <v>333</v>
      </c>
      <c r="F38" s="102" t="s">
        <v>329</v>
      </c>
      <c r="G38" s="103"/>
      <c r="H38" s="104" t="str">
        <f>IF(PRODUCT(F38,G38)&gt;1,PRODUCT(F38*G38),"")</f>
        <v/>
      </c>
      <c r="I38" s="106" t="s">
        <v>325</v>
      </c>
    </row>
    <row r="39" spans="1:9" x14ac:dyDescent="0.2">
      <c r="A39" s="235" t="s">
        <v>223</v>
      </c>
      <c r="B39" s="100" t="s">
        <v>259</v>
      </c>
      <c r="C39" s="100" t="s">
        <v>220</v>
      </c>
      <c r="D39" s="100" t="s">
        <v>260</v>
      </c>
      <c r="E39" s="100" t="s">
        <v>334</v>
      </c>
      <c r="F39" s="102"/>
      <c r="G39" s="103"/>
      <c r="H39" s="104" t="str">
        <f t="shared" ref="H39:H47" si="1">IF(PRODUCT(F39,G39)&gt;1,PRODUCT(F39*G39),"")</f>
        <v/>
      </c>
      <c r="I39" s="106" t="s">
        <v>330</v>
      </c>
    </row>
    <row r="40" spans="1:9" x14ac:dyDescent="0.2">
      <c r="A40" s="107"/>
      <c r="B40" s="100" t="s">
        <v>261</v>
      </c>
      <c r="C40" s="100" t="s">
        <v>262</v>
      </c>
      <c r="D40" s="100"/>
      <c r="E40" s="100" t="s">
        <v>335</v>
      </c>
      <c r="F40" s="102" t="s">
        <v>38</v>
      </c>
      <c r="G40" s="103" t="s">
        <v>38</v>
      </c>
      <c r="H40" s="104" t="str">
        <f t="shared" si="1"/>
        <v/>
      </c>
      <c r="I40" s="106" t="s">
        <v>36</v>
      </c>
    </row>
    <row r="41" spans="1:9" x14ac:dyDescent="0.2">
      <c r="A41" s="107"/>
      <c r="B41" s="100" t="s">
        <v>263</v>
      </c>
      <c r="C41" s="100"/>
      <c r="D41" s="100"/>
      <c r="E41" s="100" t="s">
        <v>336</v>
      </c>
      <c r="F41" s="102"/>
      <c r="G41" s="103"/>
      <c r="H41" s="104" t="str">
        <f>IF(PRODUCT(F41,G41)&gt;1,PRODUCT(F41*G41),"")</f>
        <v/>
      </c>
      <c r="I41" s="106" t="s">
        <v>331</v>
      </c>
    </row>
    <row r="42" spans="1:9" x14ac:dyDescent="0.2">
      <c r="A42" s="107"/>
      <c r="B42" s="100"/>
      <c r="C42" s="100"/>
      <c r="D42" s="100"/>
      <c r="E42" s="100" t="s">
        <v>337</v>
      </c>
      <c r="F42" s="102"/>
      <c r="G42" s="103"/>
      <c r="H42" s="104" t="str">
        <f>IF(PRODUCT(F42,G42)&gt;1,PRODUCT(F42*G42),"")</f>
        <v/>
      </c>
      <c r="I42" s="106" t="s">
        <v>53</v>
      </c>
    </row>
    <row r="43" spans="1:9" x14ac:dyDescent="0.2">
      <c r="A43" s="107"/>
      <c r="B43" s="100"/>
      <c r="C43" s="100"/>
      <c r="D43" s="100"/>
      <c r="E43" s="100" t="s">
        <v>338</v>
      </c>
      <c r="F43" s="102"/>
      <c r="G43" s="103"/>
      <c r="H43" s="104"/>
      <c r="I43" s="106" t="s">
        <v>332</v>
      </c>
    </row>
    <row r="44" spans="1:9" x14ac:dyDescent="0.2">
      <c r="A44" s="107"/>
      <c r="B44" s="100"/>
      <c r="C44" s="100"/>
      <c r="D44" s="100"/>
      <c r="E44" s="100" t="s">
        <v>339</v>
      </c>
      <c r="F44" s="102"/>
      <c r="G44" s="103"/>
      <c r="H44" s="104"/>
      <c r="I44" s="359" t="s">
        <v>218</v>
      </c>
    </row>
    <row r="45" spans="1:9" x14ac:dyDescent="0.2">
      <c r="A45" s="107"/>
      <c r="B45" s="100"/>
      <c r="C45" s="100"/>
      <c r="D45" s="100"/>
      <c r="E45" s="100" t="s">
        <v>364</v>
      </c>
      <c r="F45" s="102"/>
      <c r="G45" s="103"/>
      <c r="H45" s="104"/>
      <c r="I45" s="108"/>
    </row>
    <row r="46" spans="1:9" x14ac:dyDescent="0.2">
      <c r="A46" s="107"/>
      <c r="B46" s="100"/>
      <c r="C46" s="100"/>
      <c r="D46" s="100"/>
      <c r="E46" s="100" t="s">
        <v>482</v>
      </c>
      <c r="F46" s="102"/>
      <c r="G46" s="103"/>
      <c r="H46" s="104" t="str">
        <f t="shared" si="1"/>
        <v/>
      </c>
      <c r="I46" s="106"/>
    </row>
    <row r="47" spans="1:9" ht="13.5" thickBot="1" x14ac:dyDescent="0.25">
      <c r="A47" s="239" t="s">
        <v>38</v>
      </c>
      <c r="B47" s="240"/>
      <c r="C47" s="240"/>
      <c r="D47" s="240"/>
      <c r="E47" s="240" t="s">
        <v>365</v>
      </c>
      <c r="F47" s="241"/>
      <c r="G47" s="242"/>
      <c r="H47" s="243" t="str">
        <f t="shared" si="1"/>
        <v/>
      </c>
      <c r="I47" s="244"/>
    </row>
    <row r="49" spans="5:9" x14ac:dyDescent="0.2">
      <c r="E49" s="350" t="s">
        <v>481</v>
      </c>
      <c r="H49" s="222">
        <f>SUM(H37:H48)</f>
        <v>18000000</v>
      </c>
    </row>
    <row r="50" spans="5:9" ht="13.5" thickBot="1" x14ac:dyDescent="0.25"/>
    <row r="51" spans="5:9" ht="13.5" thickBot="1" x14ac:dyDescent="0.25">
      <c r="E51" s="351" t="s">
        <v>264</v>
      </c>
      <c r="H51" s="352">
        <f>IF(SUM(H33,H49)&gt;1,SUM(H33,H49),"")</f>
        <v>25716857</v>
      </c>
      <c r="I51" s="222"/>
    </row>
    <row r="54" spans="5:9" x14ac:dyDescent="0.2">
      <c r="I54" s="222"/>
    </row>
    <row r="55" spans="5:9" x14ac:dyDescent="0.2">
      <c r="I55" s="222"/>
    </row>
    <row r="56" spans="5:9" x14ac:dyDescent="0.2">
      <c r="H56" s="221"/>
      <c r="I56" s="222"/>
    </row>
  </sheetData>
  <mergeCells count="2">
    <mergeCell ref="A1:I1"/>
    <mergeCell ref="A2:I2"/>
  </mergeCells>
  <phoneticPr fontId="9" type="noConversion"/>
  <pageMargins left="0.31496062992125984" right="0.39370078740157483" top="0.59055118110236227" bottom="0.98425196850393704" header="0" footer="0"/>
  <pageSetup scale="6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NUTRICIÓN</vt:lpstr>
      <vt:lpstr>ENF. EMERGENTES</vt:lpstr>
      <vt:lpstr>SALUD ORAL</vt:lpstr>
      <vt:lpstr>SEXUAL</vt:lpstr>
      <vt:lpstr>SALUD VISUAL</vt:lpstr>
      <vt:lpstr>VIG. EPIDEMIOLÓGICA</vt:lpstr>
      <vt:lpstr>COSTO PST</vt:lpstr>
      <vt:lpstr>SALUD MENTAL</vt:lpstr>
      <vt:lpstr>VACUNACIÓN </vt:lpstr>
      <vt:lpstr>ESTILOS DE VIDA</vt:lpstr>
    </vt:vector>
  </TitlesOfParts>
  <Company>E.S.E. HOSPITAL LA CANDELARIA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MARÍA LIZARRALDE BONILLA</dc:creator>
  <cp:lastModifiedBy>David Suarez Sanchez</cp:lastModifiedBy>
  <cp:lastPrinted>2008-05-27T01:39:04Z</cp:lastPrinted>
  <dcterms:created xsi:type="dcterms:W3CDTF">2003-02-26T14:39:12Z</dcterms:created>
  <dcterms:modified xsi:type="dcterms:W3CDTF">2014-04-02T15:13:35Z</dcterms:modified>
</cp:coreProperties>
</file>