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Formato" sheetId="1" r:id="rId1"/>
    <sheet name="Ayudas y códigos necesarios" sheetId="2" r:id="rId2"/>
  </sheets>
  <externalReferences>
    <externalReference r:id="rId5"/>
  </externalReferences>
  <definedNames>
    <definedName name="_xlnm.Print_Area" localSheetId="0">'Formato'!$A$1:$F$207</definedName>
  </definedNames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3" authorId="0">
      <text>
        <r>
          <rPr>
            <b/>
            <sz val="8"/>
            <rFont val="Tahoma"/>
            <family val="2"/>
          </rPr>
          <t>Máximo 100 caracteres.
No utilice coma, punto y coma o comillas</t>
        </r>
      </text>
    </comment>
    <comment ref="B3" authorId="0">
      <text>
        <r>
          <rPr>
            <b/>
            <sz val="8"/>
            <rFont val="Tahoma"/>
            <family val="2"/>
          </rPr>
          <t>[3 - 15 dígitos] No utilice comas ni puntos</t>
        </r>
      </text>
    </comment>
    <comment ref="C3" authorId="0">
      <text>
        <r>
          <rPr>
            <b/>
            <sz val="8"/>
            <rFont val="Tahoma"/>
            <family val="2"/>
          </rPr>
          <t>CC = Cédula de Ciudadadnía
PAS = Pasaporte
CE = Cédula de Extranjería</t>
        </r>
      </text>
    </comment>
    <comment ref="D3" authorId="0">
      <text>
        <r>
          <rPr>
            <b/>
            <sz val="8"/>
            <rFont val="Tahoma"/>
            <family val="2"/>
          </rPr>
          <t>[Máximo 15 dígitos]</t>
        </r>
      </text>
    </comment>
    <comment ref="E3" authorId="0">
      <text>
        <r>
          <rPr>
            <b/>
            <sz val="8"/>
            <rFont val="Tahoma"/>
            <family val="2"/>
          </rPr>
          <t>Ej: 2002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 [Máximo 20 dígitos] No utilice comas, puntos ni signo $</t>
        </r>
      </text>
    </comment>
    <comment ref="A6" authorId="0">
      <text>
        <r>
          <rPr>
            <b/>
            <sz val="8"/>
            <rFont val="Tahoma"/>
            <family val="2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J6" authorId="0">
      <text>
        <r>
          <rPr>
            <b/>
            <sz val="8"/>
            <rFont val="Tahoma"/>
            <family val="2"/>
          </rPr>
          <t>Opcionalmente describa el elemento</t>
        </r>
      </text>
    </comment>
    <comment ref="B6" authorId="0">
      <text>
        <r>
          <rPr>
            <b/>
            <sz val="8"/>
            <rFont val="Tahoma"/>
            <family val="2"/>
          </rPr>
          <t>1 para LICITACION NACIONAL
2 para LICITACION INTERNACIONAL
3 para CONTRATACION DIRECTA
4 para CONTRATACION DIRECTA CON FORMALIDADES PLENAS
5 para CONTRATACION DIRECTA SIN FORMALIDADES PLENAS
6 para SELECCION ABREVIADA
7 para CONCURSO DE MERITOS</t>
        </r>
      </text>
    </comment>
    <comment ref="C6" authorId="0">
      <text>
        <r>
          <rPr>
            <b/>
            <sz val="8"/>
            <rFont val="Tahoma"/>
            <family val="2"/>
          </rPr>
          <t>1 = enero
2 = febrero
3 = marzo
4 = abril
5 = mayo
6 = junio
7 = julio
8 = agosto
9 = septiembre
10 = octubre
11 = noviembre
12 = diciembre</t>
        </r>
      </text>
    </comment>
    <comment ref="D6" authorId="0">
      <text>
        <r>
          <rPr>
            <b/>
            <sz val="8"/>
            <rFont val="Tahoma"/>
            <family val="2"/>
          </rPr>
          <t>[Máximo 10 dígitos]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[Máximo 20 dígitos] No utilice comas, puntos ni signo $
</t>
        </r>
      </text>
    </comment>
    <comment ref="F6" authorId="0">
      <text>
        <r>
          <rPr>
            <b/>
            <sz val="8"/>
            <rFont val="Tahoma"/>
            <family val="2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<sst xmlns="http://schemas.openxmlformats.org/spreadsheetml/2006/main" count="469" uniqueCount="420">
  <si>
    <t>Servicios técnicos porfesionales y honorarios y supernumerarios</t>
  </si>
  <si>
    <t xml:space="preserve">Transferencias </t>
  </si>
  <si>
    <t>LUZ MARINA CUY AGUDELO</t>
  </si>
  <si>
    <t>Alcalde Municipal</t>
  </si>
  <si>
    <t>Secretaria Alcaldía</t>
  </si>
  <si>
    <t>Actividades agropecuarias de capacitacion</t>
  </si>
  <si>
    <t>Mantenimiento obra pública</t>
  </si>
  <si>
    <t>1.52.1.75.20</t>
  </si>
  <si>
    <t>1.52.1.75.118</t>
  </si>
  <si>
    <t>1.52.1.75.127</t>
  </si>
  <si>
    <t>1.52.1.75.244</t>
  </si>
  <si>
    <t>1.44.6.10.21</t>
  </si>
  <si>
    <t>2.37.6.4.1</t>
  </si>
  <si>
    <t>Dotación implementos deportivos (balones de fútbol)</t>
  </si>
  <si>
    <t>Estudios de topografía</t>
  </si>
  <si>
    <t>Servicios de salud régimen subsidiado</t>
  </si>
  <si>
    <t>Borrador tipo nata, para lápiz por und.</t>
  </si>
  <si>
    <t>Sueldo personal de nómina</t>
  </si>
  <si>
    <t>Servicios de teléfono y/o comunicaciones</t>
  </si>
  <si>
    <t>Borrador para lápiz, tipo nata por unidad.</t>
  </si>
  <si>
    <t>Cinta de enmascarar multipropósitos</t>
  </si>
  <si>
    <t>Importante: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</si>
  <si>
    <t>PLAN DE COMPRAS (Ver hoja 'Ayudas y códigos necesarios')</t>
  </si>
  <si>
    <t>SECRETARIA DE HACIENDA</t>
  </si>
  <si>
    <t>JULIO ALEJANDRO ACEVEDO ROJAS</t>
  </si>
  <si>
    <t>OMAR VARGAS ALBARRACIN</t>
  </si>
  <si>
    <t>Tesorero Municipal</t>
  </si>
  <si>
    <t>Combustible para la maquinaria pesada</t>
  </si>
  <si>
    <t>1.65.1.15</t>
  </si>
  <si>
    <t>Lubricantes para maquinaria</t>
  </si>
  <si>
    <t>Repuestos - Accesosrios maquinaria</t>
  </si>
  <si>
    <t>2.12.3</t>
  </si>
  <si>
    <t xml:space="preserve">Servicios de plantación de arboles </t>
  </si>
  <si>
    <t>1.16.3</t>
  </si>
  <si>
    <t>Adquisición y mantenimiento de microcuencas</t>
  </si>
  <si>
    <t>1.22.1.1</t>
  </si>
  <si>
    <t xml:space="preserve">Extinguidor </t>
  </si>
  <si>
    <t>1.22.1.2</t>
  </si>
  <si>
    <t>Hachas</t>
  </si>
  <si>
    <t>1.22.1.20</t>
  </si>
  <si>
    <t>Palas</t>
  </si>
  <si>
    <t>Tapabocas desechable</t>
  </si>
  <si>
    <t>1.56.2.11.63</t>
  </si>
  <si>
    <t>Guantes</t>
  </si>
  <si>
    <t>2.27.2</t>
  </si>
  <si>
    <t>Servicios contra el fuego</t>
  </si>
  <si>
    <t>2.18.1</t>
  </si>
  <si>
    <t>Inmunización de cadaveres</t>
  </si>
  <si>
    <t>2.18.6</t>
  </si>
  <si>
    <t>Atención a la población vulnerable</t>
  </si>
  <si>
    <t>2.18.4</t>
  </si>
  <si>
    <t>Apoyo casa del menor</t>
  </si>
  <si>
    <t>2.32.23</t>
  </si>
  <si>
    <t>Aseo y limpieza de instalaciones en el edificio municipal</t>
  </si>
  <si>
    <t>Servicios de personal mantenimiento palacio municipal</t>
  </si>
  <si>
    <t>1.35.1</t>
  </si>
  <si>
    <t>Servicios de capacitación de funcionarios municipales</t>
  </si>
  <si>
    <t>2.32.16</t>
  </si>
  <si>
    <t>2.10.1</t>
  </si>
  <si>
    <t>Mantenimiento equipos de computo</t>
  </si>
  <si>
    <t>2.31.1</t>
  </si>
  <si>
    <t>Operación comisaria de familia</t>
  </si>
  <si>
    <t>1.56.2.9.1</t>
  </si>
  <si>
    <t>1.52.1.31.442</t>
  </si>
  <si>
    <t>2.4.10</t>
  </si>
  <si>
    <t>1.64.1</t>
  </si>
  <si>
    <t>2.27.10.1.90</t>
  </si>
  <si>
    <t>MUNICIPIO DE BUSBANZÁ</t>
  </si>
  <si>
    <t>ALCALDIA</t>
  </si>
  <si>
    <t xml:space="preserve">Servicio de dibujo y diseños </t>
  </si>
  <si>
    <t>Mano de obra</t>
  </si>
  <si>
    <t>Cajas de Bolígrafo desechable, tinta varios colores, en plástico, presentación por 12 und, con tapa. </t>
  </si>
  <si>
    <t>Cartulina de colores, de 75 g/m2, tamaño carta, por resma de 500 hojas.</t>
  </si>
  <si>
    <t>Cinta para impresora EPSON LX 300</t>
  </si>
  <si>
    <t>Tinta para Impresora OKI</t>
  </si>
  <si>
    <t>Tinta negra Impresora XEROX 3117</t>
  </si>
  <si>
    <t>Tinta negra Impresora  HP 720</t>
  </si>
  <si>
    <t>Tinta color Impresora HP 720</t>
  </si>
  <si>
    <t>Tinta Negra Impresora HP 840C</t>
  </si>
  <si>
    <t>Ambientador en spray</t>
  </si>
  <si>
    <t>Tonner para Fotocopiadora canon 7130</t>
  </si>
  <si>
    <t>USB de 8 GB</t>
  </si>
  <si>
    <t>Viaticos y Gastos de Viaje</t>
  </si>
  <si>
    <t>Compra de medidores y valvulas para la ampliación de acueductos</t>
  </si>
  <si>
    <t>1.26.3.2</t>
  </si>
  <si>
    <t>Compra de equipo para el tratamiento de las aguas - planta de tratamiento agua potable</t>
  </si>
  <si>
    <t>Servicio de transporte para la recolección de basuras</t>
  </si>
  <si>
    <t>2.9.2</t>
  </si>
  <si>
    <t>Servicio de diseños para acueductos</t>
  </si>
  <si>
    <t>2.36.1</t>
  </si>
  <si>
    <t>Servicio de capacitación para manejo de acueductos</t>
  </si>
  <si>
    <t>3.2.1.1</t>
  </si>
  <si>
    <t>Construcción de acueductos</t>
  </si>
  <si>
    <t>1.18.1.6</t>
  </si>
  <si>
    <t>Equipo para mover tierra y excavado</t>
  </si>
  <si>
    <t>1.26.1.1</t>
  </si>
  <si>
    <t>Purificadores de agua</t>
  </si>
  <si>
    <t>2.27.15</t>
  </si>
  <si>
    <t>Servicio para la disposición final de residuos sólidos</t>
  </si>
  <si>
    <t>1.43.6</t>
  </si>
  <si>
    <t>Equipos de laboratorio para potabilización del agua</t>
  </si>
  <si>
    <t>1.45.1</t>
  </si>
  <si>
    <t>Insumos quimicos para tratamiento de aguas</t>
  </si>
  <si>
    <t>2.3.4</t>
  </si>
  <si>
    <t>Servicio para estudios del agua</t>
  </si>
  <si>
    <t>1.27.1.2</t>
  </si>
  <si>
    <t>Tuberia para alcantarillado</t>
  </si>
  <si>
    <t>2.32.25.1</t>
  </si>
  <si>
    <t>Mano de obra consrtucción acueducto y alcantarillado</t>
  </si>
  <si>
    <t>Servicio de diseños para alcantarillado</t>
  </si>
  <si>
    <t>Mantenimiento escenarios deportivos</t>
  </si>
  <si>
    <t>Servicios públicos</t>
  </si>
  <si>
    <t>Pinturas para madera de parques</t>
  </si>
  <si>
    <t>1.34.3</t>
  </si>
  <si>
    <t>Madera tratada para parques infantiles</t>
  </si>
  <si>
    <t>1.40.2.1</t>
  </si>
  <si>
    <t>Iluminación (lampara - bombillos) para parques</t>
  </si>
  <si>
    <t>Materiales para construcción</t>
  </si>
  <si>
    <t>1.55.1.1</t>
  </si>
  <si>
    <t>1.55.1.4</t>
  </si>
  <si>
    <t>Balones de basketboll</t>
  </si>
  <si>
    <t>1.55.1.5</t>
  </si>
  <si>
    <t>Balones de voleibol</t>
  </si>
  <si>
    <t>1.55.1.2</t>
  </si>
  <si>
    <t>Balones de futbol sala</t>
  </si>
  <si>
    <t>1.60.3.22.25</t>
  </si>
  <si>
    <t>Dotación de uniformes</t>
  </si>
  <si>
    <t>2.37.6.4.4</t>
  </si>
  <si>
    <t>Transporte para equipos deportivos</t>
  </si>
  <si>
    <t>2.32.8</t>
  </si>
  <si>
    <t>Adecuación y servicio biblioteca municipal</t>
  </si>
  <si>
    <t>1.53.1</t>
  </si>
  <si>
    <t>Dotación libros biblioteca municipal</t>
  </si>
  <si>
    <t>2.35.4</t>
  </si>
  <si>
    <t>Divulgación y promoción municipal</t>
  </si>
  <si>
    <t>1.55.1</t>
  </si>
  <si>
    <t>Dotación elementos culturales y artisticos</t>
  </si>
  <si>
    <t>2.32.15</t>
  </si>
  <si>
    <t>Servicio de apoyo logistico (realización de eventos culturales y artisticos)</t>
  </si>
  <si>
    <t>Materiales para la construcción de viviendad de interes social</t>
  </si>
  <si>
    <t>Servicio de mano de obra</t>
  </si>
  <si>
    <t>Estudios y Diseño vivienda de interes social</t>
  </si>
  <si>
    <t>2.31.5</t>
  </si>
  <si>
    <t>Servicios de asistencia técnica agropecuaria</t>
  </si>
  <si>
    <t>1.35.1.19.1</t>
  </si>
  <si>
    <t>Materiales para el mantenimiento de red vial municipal</t>
  </si>
  <si>
    <t>2.41.2</t>
  </si>
  <si>
    <t>Transporte de material mantenimiento de la red vial municipal</t>
  </si>
  <si>
    <t>Servicios Públicos (Energía alumbrado público)</t>
  </si>
  <si>
    <t>2.34.4</t>
  </si>
  <si>
    <t>Servicio de Agua</t>
  </si>
  <si>
    <t>2.28.5</t>
  </si>
  <si>
    <t>Seguros</t>
  </si>
  <si>
    <t>2.28.1</t>
  </si>
  <si>
    <t>Contribuciones y afiliaciones</t>
  </si>
  <si>
    <t>2.31.17</t>
  </si>
  <si>
    <t>1.60.1</t>
  </si>
  <si>
    <t>Ropa para uso exterior de Hombres</t>
  </si>
  <si>
    <t>1.60.2</t>
  </si>
  <si>
    <t>Ropa para uso exterior de mujeres</t>
  </si>
  <si>
    <t>1.60.6.2.39</t>
  </si>
  <si>
    <t>Zapato clasico para hombre</t>
  </si>
  <si>
    <t>1.60.7.1.21</t>
  </si>
  <si>
    <t>Zapato clasico para mujer</t>
  </si>
  <si>
    <t>1.57.1.2</t>
  </si>
  <si>
    <t>1.30.6.11.25</t>
  </si>
  <si>
    <t>Juego de herramientas para mantenimiento</t>
  </si>
  <si>
    <t>1.35.2.1.1</t>
  </si>
  <si>
    <t>Ladrillo fachada en arcilla, tipo extruído, macizo, dimensiones 12.25x12x6 cm, comercializado en unidad. </t>
  </si>
  <si>
    <t>1.35.1.1.3</t>
  </si>
  <si>
    <t>Cemento gris tipo I, presentación de 50 kg. </t>
  </si>
  <si>
    <t>1.35.1.2.5</t>
  </si>
  <si>
    <t>Cemento blanco tipo I, presentación de 50 Kg</t>
  </si>
  <si>
    <t>1.35.1.15</t>
  </si>
  <si>
    <t>arena de peña lavada</t>
  </si>
  <si>
    <t>1.35.1.15.1</t>
  </si>
  <si>
    <t>Grava caliza de canteras</t>
  </si>
  <si>
    <t>1.52.1.24.3</t>
  </si>
  <si>
    <t>Cuaderno grapado de tamaño 14.8x21cm (85), 1 materia, de 100 hojas en papel bond, y pasta de cartón. </t>
  </si>
  <si>
    <t>1.52.1.32.1</t>
  </si>
  <si>
    <t>Color de tamaño mayor a 8 cm y menor o igual a 17 cm, de una punta, con mina sin cera, de espesor 3.3 mm, y presentación en caja de cartón por 6 und. </t>
  </si>
  <si>
    <t>1.52.1.9.1</t>
  </si>
  <si>
    <t>Bolígrafo desechable, tinta varios colores, en plástico, presentación por 1 und, con tapa. </t>
  </si>
  <si>
    <t>1.47.1</t>
  </si>
  <si>
    <t>1.48.1.11.596</t>
  </si>
  <si>
    <t>2.24.1</t>
  </si>
  <si>
    <t>Mantenimiento de bienes inmuebles.</t>
  </si>
  <si>
    <t>Traperos</t>
  </si>
  <si>
    <t>1.65.7.1.2</t>
  </si>
  <si>
    <t>2.36.5</t>
  </si>
  <si>
    <t>Subsidio para matriculas de la población infantil</t>
  </si>
  <si>
    <t>1.48.3.1.290</t>
  </si>
  <si>
    <t>Basureras</t>
  </si>
  <si>
    <t>Servicios de mantenimiento para computadores de establecimientos educativos</t>
  </si>
  <si>
    <t>2.27.5</t>
  </si>
  <si>
    <t>Servicios de aseo</t>
  </si>
  <si>
    <t>Alimentos población infantil</t>
  </si>
  <si>
    <t>Detergente en polvo 500 - 1000 gr general.</t>
  </si>
  <si>
    <t>Servicios de energia electrica</t>
  </si>
  <si>
    <t>2.17.5</t>
  </si>
  <si>
    <t>Servicios de Interventoría</t>
  </si>
  <si>
    <t>2.17.1</t>
  </si>
  <si>
    <t>Cuidado de la salud, Prevención, Promoción y Fomento</t>
  </si>
  <si>
    <t>1.27.1.3</t>
  </si>
  <si>
    <t>Tuberia para acueducto</t>
  </si>
  <si>
    <t>1.27.3</t>
  </si>
  <si>
    <t>Conexiones y especialidades en mangueras, tubos flexibles y accesorios </t>
  </si>
  <si>
    <t>2.3.3</t>
  </si>
  <si>
    <t>Estudios de suelo</t>
  </si>
  <si>
    <t>Estudios de topografia</t>
  </si>
  <si>
    <t>3.2.2.13.1</t>
  </si>
  <si>
    <t>1.52.1.45.77</t>
  </si>
  <si>
    <t>Gancho tipo grapa, referencia 26/6 , en alambre metálico cobrizado, por 5000 und. </t>
  </si>
  <si>
    <t>Notas autoadhesivas de varios colores.</t>
  </si>
  <si>
    <t>1.52.1.53.14</t>
  </si>
  <si>
    <t>Libro de cuentas corrientes, tapa cartón plastificado, de 16,5 x 21,5 cm, con 80 hojas, sin folio, con 3 columnas.</t>
  </si>
  <si>
    <t>1.51.1.1.15</t>
  </si>
  <si>
    <t>Calculadora básica, tipo escritorio, con capacidad de la pantalla mayor que 10 y menor o igual a 12 caracteres y alimentación de energía a través de batería y energía solar.</t>
  </si>
  <si>
    <t>1.52.1.53.1</t>
  </si>
  <si>
    <t>Libro de actas escritura a mano, tapa forrada en tela sintética, de 22,5 x 34 cm, con 200 hojas, con folio. </t>
  </si>
  <si>
    <t>1.56.2.2.10</t>
  </si>
  <si>
    <t>Bolsa para la basura general tamaño grande.</t>
  </si>
  <si>
    <t>1.56.2.19</t>
  </si>
  <si>
    <t xml:space="preserve">Recogedor </t>
  </si>
  <si>
    <t>Esponjilla de lana de acero, con presentación por 1 und. </t>
  </si>
  <si>
    <t>1.56.3.6</t>
  </si>
  <si>
    <t>1.56.2.20.1</t>
  </si>
  <si>
    <t>Tapabocas desechable de papel filtro.</t>
  </si>
  <si>
    <t>1.56.2.21</t>
  </si>
  <si>
    <t>Trapero.</t>
  </si>
  <si>
    <t>1.56.3.8.67</t>
  </si>
  <si>
    <t>Blanqueador en garrafa, con volumen de 5000 cm3, con fragancia.</t>
  </si>
  <si>
    <t>1.56.3.10.20</t>
  </si>
  <si>
    <t>Cera para pisos líquida, polimérica autobrillante, empaque en polietileno, por 1000 cm3, con fragancia. </t>
  </si>
  <si>
    <t>1.56.3.17.15</t>
  </si>
  <si>
    <t>Detergente líquido, presentación por 1000 ml, alcalino, con blanqueador, especial para uso en lavadora, con fragancia. </t>
  </si>
  <si>
    <t>1.61.2.7.88</t>
  </si>
  <si>
    <t>Jabón de tocador en pasta, con peso de 50 g.</t>
  </si>
  <si>
    <t>1.56.2.13.1</t>
  </si>
  <si>
    <t>Limpión de toalla 48*50 cm</t>
  </si>
  <si>
    <t>1.56.2.27</t>
  </si>
  <si>
    <t>Escobas</t>
  </si>
  <si>
    <t>1.56.3.36</t>
  </si>
  <si>
    <t>Detergente en polvo general por bolsa.</t>
  </si>
  <si>
    <t>1.56.2.8.1</t>
  </si>
  <si>
    <t>Esponja sabra</t>
  </si>
  <si>
    <t>1.56.2.11.148</t>
  </si>
  <si>
    <t>Guante de látex natural, talla 8 pulgadas, con ribete, calibre 25 mili pulgadas. </t>
  </si>
  <si>
    <t>1.61.4.4.152</t>
  </si>
  <si>
    <t>Papel higiénico, de hoja doble, color blanco, 600 m de largo, y 10 cm de ancho. </t>
  </si>
  <si>
    <t>1.56.3.18</t>
  </si>
  <si>
    <t>Limpiador de vidrios x 500 gr.</t>
  </si>
  <si>
    <t>1.56.3.20</t>
  </si>
  <si>
    <t>Lustra muebles</t>
  </si>
  <si>
    <t xml:space="preserve">Varsol 800 - 100 </t>
  </si>
  <si>
    <t>1.53.7.5</t>
  </si>
  <si>
    <t>Formas continuas</t>
  </si>
  <si>
    <t>2.10.2</t>
  </si>
  <si>
    <t>Servicios de procesamiento automatico de datos para desarrollo de sistemas. </t>
  </si>
  <si>
    <t>2.25.2</t>
  </si>
  <si>
    <t>Reparación y mantenimiento de vehículos</t>
  </si>
  <si>
    <t>2.10.8</t>
  </si>
  <si>
    <t> Servicios de software </t>
  </si>
  <si>
    <t>2.34.2</t>
  </si>
  <si>
    <t>2.34.3</t>
  </si>
  <si>
    <t>Disco compacto gravable, de 700 Mb 80 min, por 1 und. </t>
  </si>
  <si>
    <t>1.52.1.45.19</t>
  </si>
  <si>
    <t>Gancho tipo clip estándar, en alambre metalico galvanizado por 100 und.</t>
  </si>
  <si>
    <t>1.52.1.48.32</t>
  </si>
  <si>
    <t>Pegante en barra, presentación de 40 gr con glicerina.</t>
  </si>
  <si>
    <t>1.52.1.62.43</t>
  </si>
  <si>
    <t>Resaltador desechable, contenido de tinta mayor a 5 gr y menor o igual a 8.5 gr, de punta cuadrada.</t>
  </si>
  <si>
    <t>1.52.1.65.13</t>
  </si>
  <si>
    <t>Porta discos compactos para 1 und, material exterior plástico rígido, material de las fundas plástico rígido. </t>
  </si>
  <si>
    <t>1.52.1.70.229</t>
  </si>
  <si>
    <r>
      <t>Tinta para almoadilla, de color negro y de presentación de 28 - 30 cm</t>
    </r>
    <r>
      <rPr>
        <vertAlign val="superscript"/>
        <sz val="10"/>
        <rFont val="Arial"/>
        <family val="2"/>
      </rPr>
      <t>3</t>
    </r>
  </si>
  <si>
    <t>1.52.1.19.24</t>
  </si>
  <si>
    <t>Carpeta tipo presentación, en polipropileno de alta densidad, para almacenar hasta 25 hojas, tamaño oficio, por 1 und, forma de cierre bisel legajador plástico. </t>
  </si>
  <si>
    <t>1.52.2.27</t>
  </si>
  <si>
    <t>Sacaganchos</t>
  </si>
  <si>
    <t>1.52.1.22.4</t>
  </si>
  <si>
    <t>Chinche de cabeza metalica, por caja de 50 und.</t>
  </si>
  <si>
    <t>1.52.1.38.76</t>
  </si>
  <si>
    <t>Lápiz para dibujo, fabricado en madera, de forma redonda sin borrador, mina negra de 2 mm y dureza 2H.</t>
  </si>
  <si>
    <t>1.52.1.6.50</t>
  </si>
  <si>
    <t xml:space="preserve">AZ tamaño oficio, sin bolsillo, con índice, lomo con troquelado en la tapa para ahorrar espacio, con biseles metálicos inferiores, en azul. </t>
  </si>
  <si>
    <t>1.52.2.33.5</t>
  </si>
  <si>
    <t>Tijeras</t>
  </si>
  <si>
    <t>1.52.3.8.79</t>
  </si>
  <si>
    <t>Sobre común, en papel bond de 90 g/m2, de tamaño 16.0x9.0cm, sin impresión interior, presentación exterior con ventanilla de acetato, de tipo solapa lateral y autoadhesiva. </t>
  </si>
  <si>
    <t>1.52.3.8.1240</t>
  </si>
  <si>
    <t>Sobre bolsa, en papel manila de 75 g/m2, de tamaño 21.0x27.0cm, sin burbuja plástica de amortiguación, presentación exterior sin ventanilla, de tipo solapa universal y autoadhesiva. </t>
  </si>
  <si>
    <t>1.52.3.8.1175</t>
  </si>
  <si>
    <t>Sobre bolsa, en papel manila de 75 g/m2, de tamaño 25.0x31.0cm, Con burbuja plástica de amortiguación, presentación exterior sin ventanilla, de tipo solapa universal y autoadhesiva. </t>
  </si>
  <si>
    <t>1.52.1.75.19</t>
  </si>
  <si>
    <t>1.52.1.75.18</t>
  </si>
  <si>
    <t>1.52.1.14</t>
  </si>
  <si>
    <t>Bisturí</t>
  </si>
  <si>
    <t>1.52.1.17.11</t>
  </si>
  <si>
    <t>1.52.2.7.5</t>
  </si>
  <si>
    <t>Cosedora para grapar Nº 2, con capacidad de 100 grapas.</t>
  </si>
  <si>
    <t>1.52.2.32</t>
  </si>
  <si>
    <t>Tajalapiz</t>
  </si>
  <si>
    <t>1.56.2.1.2</t>
  </si>
  <si>
    <t> Bayetilla de algodón, con unidad de comercialización por m2.</t>
  </si>
  <si>
    <t>c. Seleccione la ubicación y el nombre que desea dar al archivo.</t>
  </si>
  <si>
    <t>5. Entre un ítem y otro en el detalle del plan de compras NO PUEDE existir filas vacias.</t>
  </si>
  <si>
    <t>Nombre de la Entidad</t>
  </si>
  <si>
    <t>Nit de la Entidad</t>
  </si>
  <si>
    <t>Identificacion Funcionario Responsable</t>
  </si>
  <si>
    <t>Máximo 15 dígitos, sólo números. No debe colocarse ni puntos ni guiones.</t>
  </si>
  <si>
    <t>Año Fiscal</t>
  </si>
  <si>
    <t>Máximo 4 dígitos</t>
  </si>
  <si>
    <t>Valor Total</t>
  </si>
  <si>
    <t>Código CUBS</t>
  </si>
  <si>
    <t>Modalidad de Contratación</t>
  </si>
  <si>
    <t>Mes Proyectado de Compra</t>
  </si>
  <si>
    <t>Entre 1 y 12.</t>
  </si>
  <si>
    <t>Cantidad</t>
  </si>
  <si>
    <t>Valor Presupuestado</t>
  </si>
  <si>
    <t>Máximo 20  dígitos, sólo números, no utilice puntos o signo pesos ($)</t>
  </si>
  <si>
    <t>Máximo 100 caracteres. No se debe utilizar coma, punto y coma o comillas</t>
  </si>
  <si>
    <r>
      <t xml:space="preserve">Importante: </t>
    </r>
    <r>
      <rPr>
        <sz val="10"/>
        <rFont val="Arial"/>
        <family val="2"/>
      </rPr>
      <t xml:space="preserve">De conformidad con el artículo 1 del Acuerdo 0004 de 2005, se define </t>
    </r>
  </si>
  <si>
    <t xml:space="preserve">Plan de Compras como: Plan de adquisiciones de bienes, servicios y obra pública </t>
  </si>
  <si>
    <t xml:space="preserve">de las entidades y particulares que manejan recursos públicos, independientemente </t>
  </si>
  <si>
    <t>del rubro presupuestal que se afecte, ya sea de funcionamiento o de inversión”</t>
  </si>
  <si>
    <t>Nit de la Entidad [3 - 15 digitos]</t>
  </si>
  <si>
    <t>b. En la opción de "Guardar como tipo" seleccione "Texto (delimitado por tabulaciones) (*.txt)"</t>
  </si>
  <si>
    <t>4. Para enviar el plan de compras debe guardar el formato diligenciado con extensión "txt", de lo contrario el plan de compras</t>
  </si>
  <si>
    <t>v3</t>
  </si>
  <si>
    <t>Modalidad de Contratacion [Entre 1 y 7]</t>
  </si>
  <si>
    <t>6</t>
  </si>
  <si>
    <t>7</t>
  </si>
  <si>
    <t>CONCURSO DE MERITOS</t>
  </si>
  <si>
    <t>SELECCION ABREVIADA</t>
  </si>
  <si>
    <t>1.52.1.9.3</t>
  </si>
  <si>
    <t>1.52.1.56.15</t>
  </si>
  <si>
    <t>Papel bond, de 75 g/m2, tamaño carta, por resma de 500 hojas. </t>
  </si>
  <si>
    <t>1.52.1.56.17</t>
  </si>
  <si>
    <t>Papel bond, de 75 g/m2, tamaño oficio, por resma de 500 hojas. </t>
  </si>
  <si>
    <t>1.52.1.56.50</t>
  </si>
  <si>
    <t>1.52.1.81.113</t>
  </si>
  <si>
    <t>Rollo de papel para fax, en papel térmico, sin impresión, de 21 cm de ancho y 30 m de largo, por 1 und.</t>
  </si>
  <si>
    <t>1.52.1</t>
  </si>
  <si>
    <t>Cinta transaparente de 2"</t>
  </si>
  <si>
    <t>1.32.10.3.32</t>
  </si>
  <si>
    <t>Cinta para empaque de 25 micras, transparente, dimensiones (48mmx100m), impresa, baja, importada </t>
  </si>
  <si>
    <t>1.32.10.8.18</t>
  </si>
  <si>
    <t>1.52.1.35.11</t>
  </si>
  <si>
    <t>Corrector líquido, presentación en lápiz de 12 ml, con punta metálica .</t>
  </si>
  <si>
    <t>1.52.1.72.2</t>
  </si>
  <si>
    <t>Año Fiscal [AAAA]</t>
  </si>
  <si>
    <t>Mes Proyectado de Compra [1 - 12]</t>
  </si>
  <si>
    <t>Nombre de la Entidad [Maximo 100 caracteres]</t>
  </si>
  <si>
    <t>Tipo Identificacion Funcionario Responsable</t>
  </si>
  <si>
    <t>Valor Total [Maximo 20 digitos]No utilice comas, puntos ni signo $</t>
  </si>
  <si>
    <t>Identificacion Funcionario Responsable [Maximo 15 digitos]</t>
  </si>
  <si>
    <t>Descripcion del Elemento</t>
  </si>
  <si>
    <t>Cantidad [Maximo 10 digitos]</t>
  </si>
  <si>
    <t>Valor Presupuestado incluido IVA</t>
  </si>
  <si>
    <t>Codigo CUBS</t>
  </si>
  <si>
    <t>CODIGOS NECESARIOS PARA DILIGENCIAR EL FORMATO</t>
  </si>
  <si>
    <t>TIPOS DE IDENTIFICACION</t>
  </si>
  <si>
    <t>CEDULA</t>
  </si>
  <si>
    <t>CC</t>
  </si>
  <si>
    <t>CEDULA DE EXTRANJERIA</t>
  </si>
  <si>
    <t>CE</t>
  </si>
  <si>
    <t>PASAPORTE</t>
  </si>
  <si>
    <t>PAS</t>
  </si>
  <si>
    <t>NIT</t>
  </si>
  <si>
    <t>LICITACION NACIONAL</t>
  </si>
  <si>
    <t>LICITACION INTERNACIONAL</t>
  </si>
  <si>
    <t>CONTRATACION DIRECTA</t>
  </si>
  <si>
    <t>3</t>
  </si>
  <si>
    <t>CONTRATACION DIRECTA CON FORMALIDADES PLENAS</t>
  </si>
  <si>
    <t>4</t>
  </si>
  <si>
    <t>CONTRATACION DIRECTA SIN FORMALIDADES PLENAS</t>
  </si>
  <si>
    <t>5</t>
  </si>
  <si>
    <t>MODALIDADES CONTRATACION</t>
  </si>
  <si>
    <t>AYUDAS  E INDICACIONES NECESARIAS PARA DILIGENCIAR EL FORMATO</t>
  </si>
  <si>
    <t>NOTAS IMPORTANTES</t>
  </si>
  <si>
    <t>Debe tener presente las siguientes indicaciones a la hora de diligenciar este formato :</t>
  </si>
  <si>
    <t>3. Leer los comentarios de cada columna para conocer las restricciones sobres los datos a ingresar en la columna corespondiente.</t>
  </si>
  <si>
    <t>no será procesado correctamente y deberá enviarlo de nuevo.</t>
  </si>
  <si>
    <t>El procedimiento es el siguiente:</t>
  </si>
  <si>
    <t>a. Vaya al menú Archivo de Excel y escoja "Guardar como…"</t>
  </si>
  <si>
    <t>d. Haga click en "Guardar"</t>
  </si>
  <si>
    <t>A continuación se listan los campos que conforman el formato y sus restricciones:</t>
  </si>
  <si>
    <t>CAMPO</t>
  </si>
  <si>
    <t>RESTRICCION</t>
  </si>
  <si>
    <t>Máximo 3 caracteres, sólo letras. Valor conforme a la tabla presentada en este archivo.</t>
  </si>
  <si>
    <t>Máximo 2 dígitos, sólo números. Valor conforme a la tabla presentada en este archivo.</t>
  </si>
  <si>
    <t>Máximo 20 dígitos No utilice puntos, ni signo peso ($)</t>
  </si>
  <si>
    <t>Máximo 10 dígitos, sólo números. No puede llevar puntos ni comas.</t>
  </si>
  <si>
    <t>Conjunto de dígitos separados por puntos. Minímo uno, máximo 5 entre punto y punto.  Ejs.</t>
  </si>
  <si>
    <t>1</t>
  </si>
  <si>
    <t>1.2</t>
  </si>
  <si>
    <t>1.2.3</t>
  </si>
  <si>
    <t>1.2.3.4.5</t>
  </si>
  <si>
    <t>12.12.12.12.12</t>
  </si>
  <si>
    <t>12345.12345.12345.12345.12345</t>
  </si>
  <si>
    <t>1. El único campo no obligatorio es : Descripcion del Elemento</t>
  </si>
  <si>
    <t>2. Los campos con valores no deben llevar signo pesos.</t>
  </si>
  <si>
    <t>TATIANA BUSTACARA SILVA</t>
  </si>
  <si>
    <t>Gastos Inherentes al Personal Operativo</t>
  </si>
  <si>
    <t>Red Unidos</t>
  </si>
  <si>
    <t>Prevencion,atencion, Asistencia,Asistencia para las Victimas del Conflicto Armado</t>
  </si>
  <si>
    <t>Apoyo hogares de Bienestar</t>
  </si>
  <si>
    <t>Centro Especializado de Servicios para el Adolescente Infractor</t>
  </si>
  <si>
    <t>Evaluacion Institucional y esquemas organizacionales para el mejoramiento de gestion</t>
  </si>
  <si>
    <t>Fondo Territorial de Seguridad y Convivencia Ciudadana FONSET</t>
  </si>
  <si>
    <t>Celebración dia del niño</t>
  </si>
  <si>
    <t xml:space="preserve">Compra de equipos dependencias alcaldía </t>
  </si>
  <si>
    <t>Legalizacion de Predios</t>
  </si>
  <si>
    <t>Mantenimiento Palacio Municipal</t>
  </si>
  <si>
    <t>Servicios de apoyo y administración de programas y proyectos</t>
  </si>
  <si>
    <t>Ampliacion y mantenimiento Alumbrado Publico Municipal</t>
  </si>
  <si>
    <t>Materiales y elementos  necesarios para los centros Educativos Municipales</t>
  </si>
  <si>
    <t>Dado en Busbanzá a los 30 días Enero de 2013</t>
  </si>
  <si>
    <t>Secretaria de Gobierno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</si>
</sst>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P_t_a_-;\-* #,##0.00\ _P_t_a_-;_-* &quot;-&quot;??\ _P_t_a_-;_-@_-"/>
    <numFmt numFmtId="187" formatCode="_ * #,##0_ ;_ * \-#,##0_ ;_ * &quot;-&quot;??_ ;_ @_ "/>
    <numFmt numFmtId="188" formatCode="_-* #,##0\ _P_t_a_-;\-* #,##0\ _P_t_a_-;_-* &quot;-&quot;??\ _P_t_a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20" fillId="27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8" fillId="19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41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19" borderId="10" xfId="0" applyNumberFormat="1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49" fontId="0" fillId="19" borderId="16" xfId="0" applyNumberForma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49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8" fillId="0" borderId="27" xfId="0" applyFont="1" applyBorder="1" applyAlignment="1">
      <alignment/>
    </xf>
    <xf numFmtId="49" fontId="8" fillId="0" borderId="29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30" borderId="14" xfId="0" applyNumberFormat="1" applyFont="1" applyFill="1" applyBorder="1" applyAlignment="1">
      <alignment horizontal="center" wrapText="1"/>
    </xf>
    <xf numFmtId="0" fontId="0" fillId="30" borderId="32" xfId="0" applyNumberFormat="1" applyFont="1" applyFill="1" applyBorder="1" applyAlignment="1">
      <alignment horizontal="center" vertical="center" wrapText="1"/>
    </xf>
    <xf numFmtId="0" fontId="0" fillId="30" borderId="15" xfId="0" applyNumberFormat="1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right"/>
    </xf>
    <xf numFmtId="0" fontId="0" fillId="30" borderId="12" xfId="0" applyFont="1" applyFill="1" applyBorder="1" applyAlignment="1">
      <alignment horizontal="right" vertical="center"/>
    </xf>
    <xf numFmtId="1" fontId="0" fillId="30" borderId="18" xfId="0" applyNumberFormat="1" applyFont="1" applyFill="1" applyBorder="1" applyAlignment="1">
      <alignment horizontal="right" vertical="center"/>
    </xf>
    <xf numFmtId="0" fontId="0" fillId="30" borderId="18" xfId="0" applyNumberFormat="1" applyFont="1" applyFill="1" applyBorder="1" applyAlignment="1">
      <alignment horizontal="right" vertical="center"/>
    </xf>
    <xf numFmtId="0" fontId="0" fillId="30" borderId="18" xfId="0" applyFont="1" applyFill="1" applyBorder="1" applyAlignment="1">
      <alignment horizontal="right" vertical="center"/>
    </xf>
    <xf numFmtId="3" fontId="0" fillId="30" borderId="18" xfId="0" applyNumberFormat="1" applyFont="1" applyFill="1" applyBorder="1" applyAlignment="1">
      <alignment horizontal="right" vertical="center"/>
    </xf>
    <xf numFmtId="0" fontId="0" fillId="30" borderId="18" xfId="0" applyFont="1" applyFill="1" applyBorder="1" applyAlignment="1">
      <alignment horizontal="right"/>
    </xf>
    <xf numFmtId="3" fontId="0" fillId="30" borderId="18" xfId="0" applyNumberFormat="1" applyFont="1" applyFill="1" applyBorder="1" applyAlignment="1">
      <alignment horizontal="right"/>
    </xf>
    <xf numFmtId="187" fontId="0" fillId="30" borderId="18" xfId="47" applyNumberFormat="1" applyFont="1" applyFill="1" applyBorder="1" applyAlignment="1">
      <alignment horizontal="right" vertical="center" wrapText="1"/>
    </xf>
    <xf numFmtId="49" fontId="0" fillId="30" borderId="12" xfId="0" applyNumberFormat="1" applyFont="1" applyFill="1" applyBorder="1" applyAlignment="1">
      <alignment horizontal="right" vertical="center"/>
    </xf>
    <xf numFmtId="187" fontId="0" fillId="30" borderId="18" xfId="47" applyNumberFormat="1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right" vertical="justify"/>
    </xf>
    <xf numFmtId="0" fontId="0" fillId="30" borderId="12" xfId="0" applyFont="1" applyFill="1" applyBorder="1" applyAlignment="1">
      <alignment horizontal="right" wrapText="1"/>
    </xf>
    <xf numFmtId="0" fontId="0" fillId="30" borderId="18" xfId="47" applyNumberFormat="1" applyFont="1" applyFill="1" applyBorder="1" applyAlignment="1">
      <alignment horizontal="right" vertical="center" wrapText="1"/>
    </xf>
    <xf numFmtId="49" fontId="0" fillId="30" borderId="12" xfId="0" applyNumberFormat="1" applyFont="1" applyFill="1" applyBorder="1" applyAlignment="1">
      <alignment horizontal="right"/>
    </xf>
    <xf numFmtId="0" fontId="0" fillId="30" borderId="18" xfId="0" applyNumberFormat="1" applyFont="1" applyFill="1" applyBorder="1" applyAlignment="1">
      <alignment horizontal="right"/>
    </xf>
    <xf numFmtId="0" fontId="0" fillId="30" borderId="18" xfId="0" applyNumberFormat="1" applyFont="1" applyFill="1" applyBorder="1" applyAlignment="1">
      <alignment horizontal="right" vertical="justify"/>
    </xf>
    <xf numFmtId="0" fontId="0" fillId="30" borderId="0" xfId="0" applyFont="1" applyFill="1" applyBorder="1" applyAlignment="1">
      <alignment horizontal="right"/>
    </xf>
    <xf numFmtId="1" fontId="0" fillId="30" borderId="0" xfId="0" applyNumberFormat="1" applyFont="1" applyFill="1" applyBorder="1" applyAlignment="1">
      <alignment horizontal="right" vertical="center"/>
    </xf>
    <xf numFmtId="187" fontId="0" fillId="30" borderId="0" xfId="47" applyNumberFormat="1" applyFont="1" applyFill="1" applyBorder="1" applyAlignment="1">
      <alignment horizontal="right" vertical="center" wrapText="1"/>
    </xf>
    <xf numFmtId="0" fontId="0" fillId="30" borderId="0" xfId="47" applyNumberFormat="1" applyFont="1" applyFill="1" applyBorder="1" applyAlignment="1">
      <alignment horizontal="right" vertical="center" wrapText="1"/>
    </xf>
    <xf numFmtId="187" fontId="0" fillId="30" borderId="0" xfId="47" applyNumberFormat="1" applyFont="1" applyFill="1" applyBorder="1" applyAlignment="1">
      <alignment horizontal="left" vertical="center" wrapText="1"/>
    </xf>
    <xf numFmtId="1" fontId="0" fillId="30" borderId="0" xfId="0" applyNumberFormat="1" applyFont="1" applyFill="1" applyAlignment="1">
      <alignment horizontal="left"/>
    </xf>
    <xf numFmtId="1" fontId="0" fillId="30" borderId="0" xfId="0" applyNumberFormat="1" applyFont="1" applyFill="1" applyAlignment="1">
      <alignment horizontal="right"/>
    </xf>
    <xf numFmtId="0" fontId="0" fillId="30" borderId="0" xfId="0" applyNumberFormat="1" applyFont="1" applyFill="1" applyAlignment="1">
      <alignment horizontal="left"/>
    </xf>
    <xf numFmtId="0" fontId="0" fillId="30" borderId="0" xfId="0" applyFont="1" applyFill="1" applyAlignment="1">
      <alignment horizontal="right"/>
    </xf>
    <xf numFmtId="0" fontId="0" fillId="30" borderId="0" xfId="0" applyFont="1" applyFill="1" applyAlignment="1">
      <alignment/>
    </xf>
    <xf numFmtId="49" fontId="0" fillId="30" borderId="0" xfId="0" applyNumberFormat="1" applyFont="1" applyFill="1" applyAlignment="1">
      <alignment horizontal="left"/>
    </xf>
    <xf numFmtId="0" fontId="0" fillId="30" borderId="18" xfId="0" applyNumberFormat="1" applyFont="1" applyFill="1" applyBorder="1" applyAlignment="1">
      <alignment horizontal="center" wrapText="1"/>
    </xf>
    <xf numFmtId="1" fontId="11" fillId="30" borderId="0" xfId="0" applyNumberFormat="1" applyFont="1" applyFill="1" applyAlignment="1">
      <alignment horizontal="left"/>
    </xf>
    <xf numFmtId="49" fontId="0" fillId="30" borderId="0" xfId="0" applyNumberFormat="1" applyFont="1" applyFill="1" applyAlignment="1" applyProtection="1">
      <alignment horizontal="left"/>
      <protection hidden="1"/>
    </xf>
    <xf numFmtId="49" fontId="0" fillId="30" borderId="10" xfId="0" applyNumberFormat="1" applyFont="1" applyFill="1" applyBorder="1" applyAlignment="1">
      <alignment horizontal="center" wrapText="1"/>
    </xf>
    <xf numFmtId="1" fontId="0" fillId="30" borderId="33" xfId="0" applyNumberFormat="1" applyFont="1" applyFill="1" applyBorder="1" applyAlignment="1">
      <alignment horizontal="center" wrapText="1"/>
    </xf>
    <xf numFmtId="0" fontId="0" fillId="30" borderId="11" xfId="0" applyNumberFormat="1" applyFont="1" applyFill="1" applyBorder="1" applyAlignment="1">
      <alignment horizontal="center" wrapText="1"/>
    </xf>
    <xf numFmtId="49" fontId="0" fillId="30" borderId="18" xfId="0" applyNumberFormat="1" applyFont="1" applyFill="1" applyBorder="1" applyAlignment="1">
      <alignment horizontal="center" wrapText="1"/>
    </xf>
    <xf numFmtId="188" fontId="0" fillId="30" borderId="0" xfId="47" applyNumberFormat="1" applyFont="1" applyFill="1" applyAlignment="1">
      <alignment horizontal="right"/>
    </xf>
    <xf numFmtId="188" fontId="12" fillId="31" borderId="31" xfId="0" applyNumberFormat="1" applyFont="1" applyFill="1" applyBorder="1" applyAlignment="1">
      <alignment/>
    </xf>
    <xf numFmtId="1" fontId="0" fillId="30" borderId="0" xfId="0" applyNumberFormat="1" applyFont="1" applyFill="1" applyAlignment="1">
      <alignment/>
    </xf>
    <xf numFmtId="0" fontId="0" fillId="30" borderId="11" xfId="0" applyNumberFormat="1" applyFont="1" applyFill="1" applyBorder="1" applyAlignment="1">
      <alignment/>
    </xf>
    <xf numFmtId="1" fontId="0" fillId="30" borderId="15" xfId="0" applyNumberFormat="1" applyFont="1" applyFill="1" applyBorder="1" applyAlignment="1">
      <alignment vertical="center"/>
    </xf>
    <xf numFmtId="0" fontId="0" fillId="30" borderId="18" xfId="0" applyNumberFormat="1" applyFont="1" applyFill="1" applyBorder="1" applyAlignment="1">
      <alignment wrapText="1"/>
    </xf>
    <xf numFmtId="186" fontId="0" fillId="0" borderId="0" xfId="47" applyFont="1" applyAlignment="1">
      <alignment/>
    </xf>
    <xf numFmtId="49" fontId="2" fillId="30" borderId="0" xfId="0" applyNumberFormat="1" applyFont="1" applyFill="1" applyAlignment="1">
      <alignment horizontal="left"/>
    </xf>
    <xf numFmtId="1" fontId="2" fillId="3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88" fontId="2" fillId="30" borderId="0" xfId="47" applyNumberFormat="1" applyFont="1" applyFill="1" applyBorder="1" applyAlignment="1">
      <alignment vertical="center" wrapText="1"/>
    </xf>
    <xf numFmtId="188" fontId="0" fillId="32" borderId="18" xfId="47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wrapText="1"/>
    </xf>
    <xf numFmtId="0" fontId="0" fillId="32" borderId="13" xfId="0" applyFont="1" applyFill="1" applyBorder="1" applyAlignment="1">
      <alignment/>
    </xf>
    <xf numFmtId="0" fontId="0" fillId="32" borderId="13" xfId="0" applyFont="1" applyFill="1" applyBorder="1" applyAlignment="1">
      <alignment horizontal="left" wrapText="1"/>
    </xf>
    <xf numFmtId="188" fontId="0" fillId="32" borderId="18" xfId="47" applyNumberFormat="1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horizontal="left" vertical="justify"/>
    </xf>
    <xf numFmtId="188" fontId="0" fillId="32" borderId="18" xfId="47" applyNumberFormat="1" applyFont="1" applyFill="1" applyBorder="1" applyAlignment="1">
      <alignment vertical="center" wrapText="1"/>
    </xf>
    <xf numFmtId="188" fontId="42" fillId="32" borderId="18" xfId="47" applyNumberFormat="1" applyFont="1" applyFill="1" applyBorder="1" applyAlignment="1">
      <alignment/>
    </xf>
    <xf numFmtId="0" fontId="42" fillId="32" borderId="13" xfId="0" applyFont="1" applyFill="1" applyBorder="1" applyAlignment="1">
      <alignment horizontal="left" vertical="justify" wrapText="1"/>
    </xf>
    <xf numFmtId="187" fontId="0" fillId="32" borderId="13" xfId="47" applyNumberFormat="1" applyFont="1" applyFill="1" applyBorder="1" applyAlignment="1">
      <alignment horizontal="left" vertical="center" wrapText="1"/>
    </xf>
    <xf numFmtId="186" fontId="42" fillId="32" borderId="0" xfId="47" applyFont="1" applyFill="1" applyAlignment="1">
      <alignment/>
    </xf>
    <xf numFmtId="0" fontId="0" fillId="32" borderId="13" xfId="0" applyFont="1" applyFill="1" applyBorder="1" applyAlignment="1">
      <alignment/>
    </xf>
    <xf numFmtId="0" fontId="0" fillId="32" borderId="13" xfId="0" applyFont="1" applyFill="1" applyBorder="1" applyAlignment="1">
      <alignment horizontal="left" vertical="center" wrapText="1"/>
    </xf>
    <xf numFmtId="187" fontId="0" fillId="32" borderId="18" xfId="47" applyNumberFormat="1" applyFont="1" applyFill="1" applyBorder="1" applyAlignment="1">
      <alignment horizontal="right" vertical="center" wrapText="1"/>
    </xf>
    <xf numFmtId="1" fontId="2" fillId="30" borderId="0" xfId="0" applyNumberFormat="1" applyFont="1" applyFill="1" applyAlignment="1">
      <alignment horizontal="left"/>
    </xf>
    <xf numFmtId="0" fontId="0" fillId="30" borderId="34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333375</xdr:rowOff>
    </xdr:from>
    <xdr:to>
      <xdr:col>0</xdr:col>
      <xdr:colOff>914400</xdr:colOff>
      <xdr:row>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333375</xdr:rowOff>
    </xdr:from>
    <xdr:to>
      <xdr:col>1</xdr:col>
      <xdr:colOff>914400</xdr:colOff>
      <xdr:row>7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495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333375</xdr:rowOff>
    </xdr:from>
    <xdr:to>
      <xdr:col>1</xdr:col>
      <xdr:colOff>914400</xdr:colOff>
      <xdr:row>7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4954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ESUPUESTO%20DEL%20A&#209;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FUNCIONAMIENTO"/>
      <sheetName val="INVERSIÓN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207"/>
  <sheetViews>
    <sheetView tabSelected="1" view="pageBreakPreview" zoomScaleNormal="25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19.00390625" style="84" customWidth="1"/>
    <col min="2" max="2" width="14.28125" style="80" customWidth="1"/>
    <col min="3" max="3" width="16.421875" style="80" customWidth="1"/>
    <col min="4" max="4" width="19.00390625" style="80" customWidth="1"/>
    <col min="5" max="5" width="17.140625" style="94" customWidth="1"/>
    <col min="6" max="6" width="90.28125" style="81" customWidth="1"/>
    <col min="7" max="7" width="35.140625" style="80" customWidth="1"/>
    <col min="8" max="8" width="31.00390625" style="80" customWidth="1"/>
    <col min="9" max="9" width="82.28125" style="82" customWidth="1"/>
    <col min="10" max="10" width="28.8515625" style="83" customWidth="1"/>
    <col min="11" max="11" width="16.00390625" style="83" customWidth="1"/>
    <col min="12" max="16384" width="11.421875" style="83" customWidth="1"/>
  </cols>
  <sheetData>
    <row r="1" spans="1:2" ht="12.75">
      <c r="A1" s="87" t="s">
        <v>329</v>
      </c>
      <c r="B1" s="79" t="s">
        <v>22</v>
      </c>
    </row>
    <row r="2" spans="1:7" ht="25.5" customHeight="1" thickBot="1">
      <c r="A2" s="121" t="s">
        <v>21</v>
      </c>
      <c r="B2" s="121"/>
      <c r="C2" s="121"/>
      <c r="D2" s="121"/>
      <c r="E2" s="121"/>
      <c r="F2" s="121"/>
      <c r="G2" s="92">
        <f>+'[1]INVERSIÓN'!$H$4-F4</f>
        <v>-2633533361</v>
      </c>
    </row>
    <row r="3" spans="1:17" ht="14.25" customHeight="1">
      <c r="A3" s="88" t="s">
        <v>353</v>
      </c>
      <c r="B3" s="89" t="s">
        <v>326</v>
      </c>
      <c r="C3" s="90" t="s">
        <v>354</v>
      </c>
      <c r="D3" s="90" t="s">
        <v>356</v>
      </c>
      <c r="E3" s="95" t="s">
        <v>351</v>
      </c>
      <c r="F3" s="90" t="s">
        <v>355</v>
      </c>
      <c r="I3" s="80"/>
      <c r="J3" s="80"/>
      <c r="K3" s="80"/>
      <c r="L3" s="80"/>
      <c r="M3" s="80"/>
      <c r="N3" s="80"/>
      <c r="O3" s="80"/>
      <c r="P3" s="80"/>
      <c r="Q3" s="80"/>
    </row>
    <row r="4" spans="1:17" ht="26.25" thickBot="1">
      <c r="A4" s="54" t="s">
        <v>67</v>
      </c>
      <c r="B4" s="55" t="s">
        <v>68</v>
      </c>
      <c r="C4" s="56" t="s">
        <v>23</v>
      </c>
      <c r="D4" s="56" t="s">
        <v>24</v>
      </c>
      <c r="E4" s="96">
        <v>2013</v>
      </c>
      <c r="F4" s="93">
        <f>SUM(E7:E191)</f>
        <v>2633533361</v>
      </c>
      <c r="G4" s="80">
        <v>2528111051</v>
      </c>
      <c r="I4" s="80"/>
      <c r="J4" s="80"/>
      <c r="K4" s="80"/>
      <c r="L4" s="80"/>
      <c r="M4" s="80"/>
      <c r="N4" s="80"/>
      <c r="O4" s="80"/>
      <c r="P4" s="80"/>
      <c r="Q4" s="80"/>
    </row>
    <row r="5" spans="9:17" ht="12.75">
      <c r="I5" s="80"/>
      <c r="J5" s="80"/>
      <c r="K5" s="80"/>
      <c r="L5" s="80"/>
      <c r="M5" s="80"/>
      <c r="N5" s="80"/>
      <c r="O5" s="80"/>
      <c r="P5" s="80"/>
      <c r="Q5" s="80"/>
    </row>
    <row r="6" spans="1:17" ht="28.5" customHeight="1">
      <c r="A6" s="91" t="s">
        <v>360</v>
      </c>
      <c r="B6" s="85" t="s">
        <v>330</v>
      </c>
      <c r="C6" s="85" t="s">
        <v>352</v>
      </c>
      <c r="D6" s="85" t="s">
        <v>358</v>
      </c>
      <c r="E6" s="97" t="s">
        <v>359</v>
      </c>
      <c r="F6" s="85" t="s">
        <v>357</v>
      </c>
      <c r="I6" s="80"/>
      <c r="J6" s="80"/>
      <c r="K6" s="80"/>
      <c r="L6" s="80"/>
      <c r="M6" s="80"/>
      <c r="N6" s="80"/>
      <c r="O6" s="80"/>
      <c r="P6" s="80"/>
      <c r="Q6" s="80"/>
    </row>
    <row r="7" spans="1:6" ht="25.5">
      <c r="A7" s="58" t="s">
        <v>335</v>
      </c>
      <c r="B7" s="59">
        <v>6</v>
      </c>
      <c r="C7" s="60">
        <v>2</v>
      </c>
      <c r="D7" s="61">
        <v>25</v>
      </c>
      <c r="E7" s="104">
        <v>312500</v>
      </c>
      <c r="F7" s="105" t="s">
        <v>71</v>
      </c>
    </row>
    <row r="8" spans="1:6" ht="12.75">
      <c r="A8" s="57" t="s">
        <v>336</v>
      </c>
      <c r="B8" s="59">
        <v>6</v>
      </c>
      <c r="C8" s="60">
        <v>2</v>
      </c>
      <c r="D8" s="61">
        <v>130</v>
      </c>
      <c r="E8" s="104">
        <v>2340000</v>
      </c>
      <c r="F8" s="106" t="s">
        <v>337</v>
      </c>
    </row>
    <row r="9" spans="1:6" ht="12.75">
      <c r="A9" s="57" t="s">
        <v>338</v>
      </c>
      <c r="B9" s="59">
        <v>6</v>
      </c>
      <c r="C9" s="60">
        <v>2</v>
      </c>
      <c r="D9" s="61">
        <v>120</v>
      </c>
      <c r="E9" s="104">
        <v>1620000</v>
      </c>
      <c r="F9" s="106" t="s">
        <v>339</v>
      </c>
    </row>
    <row r="10" spans="1:6" ht="12.75">
      <c r="A10" s="57" t="s">
        <v>340</v>
      </c>
      <c r="B10" s="59">
        <v>6</v>
      </c>
      <c r="C10" s="60">
        <v>2</v>
      </c>
      <c r="D10" s="61">
        <v>2</v>
      </c>
      <c r="E10" s="104">
        <v>60000</v>
      </c>
      <c r="F10" s="106" t="s">
        <v>72</v>
      </c>
    </row>
    <row r="11" spans="1:6" ht="25.5">
      <c r="A11" s="57" t="s">
        <v>341</v>
      </c>
      <c r="B11" s="59">
        <v>6</v>
      </c>
      <c r="C11" s="60">
        <v>2</v>
      </c>
      <c r="D11" s="61">
        <v>22</v>
      </c>
      <c r="E11" s="104">
        <v>66000</v>
      </c>
      <c r="F11" s="105" t="s">
        <v>342</v>
      </c>
    </row>
    <row r="12" spans="1:6" ht="12.75">
      <c r="A12" s="58" t="s">
        <v>343</v>
      </c>
      <c r="B12" s="59">
        <v>6</v>
      </c>
      <c r="C12" s="62">
        <v>2</v>
      </c>
      <c r="D12" s="61">
        <v>32</v>
      </c>
      <c r="E12" s="104">
        <v>61856</v>
      </c>
      <c r="F12" s="107" t="s">
        <v>344</v>
      </c>
    </row>
    <row r="13" spans="1:6" ht="12.75">
      <c r="A13" s="58" t="s">
        <v>345</v>
      </c>
      <c r="B13" s="59">
        <v>6</v>
      </c>
      <c r="C13" s="60">
        <v>2</v>
      </c>
      <c r="D13" s="61">
        <v>10</v>
      </c>
      <c r="E13" s="104">
        <v>52000</v>
      </c>
      <c r="F13" s="105" t="s">
        <v>346</v>
      </c>
    </row>
    <row r="14" spans="1:6" ht="12.75">
      <c r="A14" s="57" t="s">
        <v>347</v>
      </c>
      <c r="B14" s="59">
        <v>6</v>
      </c>
      <c r="C14" s="63">
        <v>2</v>
      </c>
      <c r="D14" s="63">
        <v>23</v>
      </c>
      <c r="E14" s="108">
        <v>71300</v>
      </c>
      <c r="F14" s="109" t="s">
        <v>20</v>
      </c>
    </row>
    <row r="15" spans="1:6" ht="12.75">
      <c r="A15" s="57" t="s">
        <v>348</v>
      </c>
      <c r="B15" s="59">
        <v>6</v>
      </c>
      <c r="C15" s="63">
        <v>2</v>
      </c>
      <c r="D15" s="63">
        <v>25</v>
      </c>
      <c r="E15" s="108">
        <v>51650</v>
      </c>
      <c r="F15" s="106" t="s">
        <v>349</v>
      </c>
    </row>
    <row r="16" spans="1:6" ht="12.75">
      <c r="A16" s="57" t="s">
        <v>350</v>
      </c>
      <c r="B16" s="59">
        <v>6</v>
      </c>
      <c r="C16" s="63">
        <v>2</v>
      </c>
      <c r="D16" s="63">
        <v>245</v>
      </c>
      <c r="E16" s="108">
        <v>496125</v>
      </c>
      <c r="F16" s="106" t="s">
        <v>265</v>
      </c>
    </row>
    <row r="17" spans="1:6" ht="12.75">
      <c r="A17" s="58" t="s">
        <v>266</v>
      </c>
      <c r="B17" s="59">
        <v>6</v>
      </c>
      <c r="C17" s="61">
        <v>2</v>
      </c>
      <c r="D17" s="61">
        <v>20</v>
      </c>
      <c r="E17" s="104">
        <v>21000</v>
      </c>
      <c r="F17" s="107" t="s">
        <v>267</v>
      </c>
    </row>
    <row r="18" spans="1:6" ht="12.75">
      <c r="A18" s="57" t="s">
        <v>268</v>
      </c>
      <c r="B18" s="59">
        <v>6</v>
      </c>
      <c r="C18" s="63">
        <v>2</v>
      </c>
      <c r="D18" s="63">
        <v>15</v>
      </c>
      <c r="E18" s="108">
        <v>43500</v>
      </c>
      <c r="F18" s="107" t="s">
        <v>269</v>
      </c>
    </row>
    <row r="19" spans="1:6" ht="12.75">
      <c r="A19" s="58" t="s">
        <v>270</v>
      </c>
      <c r="B19" s="59">
        <v>6</v>
      </c>
      <c r="C19" s="61">
        <v>2</v>
      </c>
      <c r="D19" s="61">
        <v>25</v>
      </c>
      <c r="E19" s="104">
        <v>38750</v>
      </c>
      <c r="F19" s="107" t="s">
        <v>271</v>
      </c>
    </row>
    <row r="20" spans="1:6" ht="15" customHeight="1">
      <c r="A20" s="58" t="s">
        <v>272</v>
      </c>
      <c r="B20" s="59">
        <v>6</v>
      </c>
      <c r="C20" s="61">
        <v>2</v>
      </c>
      <c r="D20" s="61">
        <v>250</v>
      </c>
      <c r="E20" s="104">
        <v>52000</v>
      </c>
      <c r="F20" s="105" t="s">
        <v>273</v>
      </c>
    </row>
    <row r="21" spans="1:6" ht="14.25">
      <c r="A21" s="57" t="s">
        <v>274</v>
      </c>
      <c r="B21" s="59">
        <v>6</v>
      </c>
      <c r="C21" s="63">
        <v>2</v>
      </c>
      <c r="D21" s="63">
        <v>2</v>
      </c>
      <c r="E21" s="108">
        <v>31000</v>
      </c>
      <c r="F21" s="107" t="s">
        <v>275</v>
      </c>
    </row>
    <row r="22" spans="1:6" ht="25.5">
      <c r="A22" s="57" t="s">
        <v>276</v>
      </c>
      <c r="B22" s="59">
        <v>6</v>
      </c>
      <c r="C22" s="63">
        <v>2</v>
      </c>
      <c r="D22" s="63">
        <v>55</v>
      </c>
      <c r="E22" s="108">
        <v>83600</v>
      </c>
      <c r="F22" s="105" t="s">
        <v>277</v>
      </c>
    </row>
    <row r="23" spans="1:6" ht="12.75">
      <c r="A23" s="57" t="s">
        <v>278</v>
      </c>
      <c r="B23" s="59">
        <v>6</v>
      </c>
      <c r="C23" s="63">
        <v>2</v>
      </c>
      <c r="D23" s="63">
        <v>5</v>
      </c>
      <c r="E23" s="108">
        <v>18000</v>
      </c>
      <c r="F23" s="109" t="s">
        <v>279</v>
      </c>
    </row>
    <row r="24" spans="1:6" ht="12.75">
      <c r="A24" s="57" t="s">
        <v>280</v>
      </c>
      <c r="B24" s="59">
        <v>6</v>
      </c>
      <c r="C24" s="63">
        <v>2</v>
      </c>
      <c r="D24" s="63">
        <v>20</v>
      </c>
      <c r="E24" s="108">
        <v>16800</v>
      </c>
      <c r="F24" s="107" t="s">
        <v>281</v>
      </c>
    </row>
    <row r="25" spans="1:6" ht="25.5">
      <c r="A25" s="57" t="s">
        <v>284</v>
      </c>
      <c r="B25" s="59">
        <v>6</v>
      </c>
      <c r="C25" s="63">
        <v>2</v>
      </c>
      <c r="D25" s="63">
        <v>65</v>
      </c>
      <c r="E25" s="108">
        <v>451750</v>
      </c>
      <c r="F25" s="107" t="s">
        <v>285</v>
      </c>
    </row>
    <row r="26" spans="1:6" ht="12.75">
      <c r="A26" s="57" t="s">
        <v>286</v>
      </c>
      <c r="B26" s="59">
        <v>6</v>
      </c>
      <c r="C26" s="63">
        <v>2</v>
      </c>
      <c r="D26" s="63">
        <v>8</v>
      </c>
      <c r="E26" s="108">
        <v>17600</v>
      </c>
      <c r="F26" s="109" t="s">
        <v>287</v>
      </c>
    </row>
    <row r="27" spans="1:6" ht="25.5">
      <c r="A27" s="57" t="s">
        <v>288</v>
      </c>
      <c r="B27" s="59">
        <v>6</v>
      </c>
      <c r="C27" s="63">
        <v>2</v>
      </c>
      <c r="D27" s="63">
        <v>40</v>
      </c>
      <c r="E27" s="108">
        <v>28360</v>
      </c>
      <c r="F27" s="110" t="s">
        <v>289</v>
      </c>
    </row>
    <row r="28" spans="1:6" ht="25.5">
      <c r="A28" s="57" t="s">
        <v>290</v>
      </c>
      <c r="B28" s="59">
        <v>6</v>
      </c>
      <c r="C28" s="63">
        <v>2</v>
      </c>
      <c r="D28" s="63">
        <v>420</v>
      </c>
      <c r="E28" s="108">
        <v>52500</v>
      </c>
      <c r="F28" s="105" t="s">
        <v>291</v>
      </c>
    </row>
    <row r="29" spans="1:6" ht="25.5">
      <c r="A29" s="57" t="s">
        <v>292</v>
      </c>
      <c r="B29" s="59">
        <v>6</v>
      </c>
      <c r="C29" s="63">
        <v>2</v>
      </c>
      <c r="D29" s="63">
        <v>340</v>
      </c>
      <c r="E29" s="108">
        <v>45220</v>
      </c>
      <c r="F29" s="105" t="s">
        <v>293</v>
      </c>
    </row>
    <row r="30" spans="1:6" ht="12.75">
      <c r="A30" s="57" t="s">
        <v>63</v>
      </c>
      <c r="B30" s="59">
        <v>6</v>
      </c>
      <c r="C30" s="63">
        <v>2</v>
      </c>
      <c r="D30" s="63">
        <v>8</v>
      </c>
      <c r="E30" s="108">
        <v>9600</v>
      </c>
      <c r="F30" s="106" t="s">
        <v>73</v>
      </c>
    </row>
    <row r="31" spans="1:6" ht="12.75">
      <c r="A31" s="57" t="s">
        <v>294</v>
      </c>
      <c r="B31" s="59">
        <v>6</v>
      </c>
      <c r="C31" s="63">
        <v>2</v>
      </c>
      <c r="D31" s="63">
        <v>8</v>
      </c>
      <c r="E31" s="108">
        <v>3763200</v>
      </c>
      <c r="F31" s="106" t="s">
        <v>74</v>
      </c>
    </row>
    <row r="32" spans="1:6" ht="12.75">
      <c r="A32" s="57" t="s">
        <v>295</v>
      </c>
      <c r="B32" s="59">
        <v>6</v>
      </c>
      <c r="C32" s="59">
        <v>2</v>
      </c>
      <c r="D32" s="64">
        <v>4</v>
      </c>
      <c r="E32" s="104">
        <v>1200000</v>
      </c>
      <c r="F32" s="106" t="s">
        <v>75</v>
      </c>
    </row>
    <row r="33" spans="1:6" ht="12.75">
      <c r="A33" s="57" t="s">
        <v>7</v>
      </c>
      <c r="B33" s="59"/>
      <c r="C33" s="59">
        <v>2</v>
      </c>
      <c r="D33" s="64">
        <v>5</v>
      </c>
      <c r="E33" s="104">
        <v>600000</v>
      </c>
      <c r="F33" s="106" t="s">
        <v>76</v>
      </c>
    </row>
    <row r="34" spans="1:6" ht="12.75">
      <c r="A34" s="57" t="s">
        <v>8</v>
      </c>
      <c r="B34" s="59"/>
      <c r="C34" s="59">
        <v>2</v>
      </c>
      <c r="D34" s="64">
        <v>5</v>
      </c>
      <c r="E34" s="104">
        <v>650000</v>
      </c>
      <c r="F34" s="106" t="s">
        <v>77</v>
      </c>
    </row>
    <row r="35" spans="1:6" ht="12.75">
      <c r="A35" s="57" t="s">
        <v>9</v>
      </c>
      <c r="B35" s="59"/>
      <c r="C35" s="59">
        <v>2</v>
      </c>
      <c r="D35" s="64">
        <v>6</v>
      </c>
      <c r="E35" s="104">
        <v>900000</v>
      </c>
      <c r="F35" s="106" t="s">
        <v>78</v>
      </c>
    </row>
    <row r="36" spans="1:6" ht="12.75">
      <c r="A36" s="57" t="s">
        <v>10</v>
      </c>
      <c r="B36" s="59"/>
      <c r="C36" s="59">
        <v>2</v>
      </c>
      <c r="D36" s="64">
        <v>6</v>
      </c>
      <c r="E36" s="104">
        <v>900000</v>
      </c>
      <c r="F36" s="106" t="s">
        <v>80</v>
      </c>
    </row>
    <row r="37" spans="1:6" ht="12.75">
      <c r="A37" s="57" t="s">
        <v>11</v>
      </c>
      <c r="B37" s="59"/>
      <c r="C37" s="59">
        <v>2</v>
      </c>
      <c r="D37" s="64">
        <v>16</v>
      </c>
      <c r="E37" s="104">
        <v>448000</v>
      </c>
      <c r="F37" s="106" t="s">
        <v>81</v>
      </c>
    </row>
    <row r="38" spans="1:6" ht="12.75">
      <c r="A38" s="57" t="s">
        <v>296</v>
      </c>
      <c r="B38" s="59">
        <v>6</v>
      </c>
      <c r="C38" s="63">
        <v>2</v>
      </c>
      <c r="D38" s="63">
        <v>4</v>
      </c>
      <c r="E38" s="108">
        <v>40000</v>
      </c>
      <c r="F38" s="109" t="s">
        <v>297</v>
      </c>
    </row>
    <row r="39" spans="1:6" ht="12.75">
      <c r="A39" s="57" t="s">
        <v>298</v>
      </c>
      <c r="B39" s="59">
        <v>6</v>
      </c>
      <c r="C39" s="63">
        <v>2</v>
      </c>
      <c r="D39" s="63">
        <v>15</v>
      </c>
      <c r="E39" s="108">
        <v>30000</v>
      </c>
      <c r="F39" s="111" t="s">
        <v>19</v>
      </c>
    </row>
    <row r="40" spans="1:6" ht="12.75">
      <c r="A40" s="57" t="s">
        <v>299</v>
      </c>
      <c r="B40" s="59">
        <v>6</v>
      </c>
      <c r="C40" s="63">
        <v>2</v>
      </c>
      <c r="D40" s="63">
        <v>5</v>
      </c>
      <c r="E40" s="108">
        <v>75000</v>
      </c>
      <c r="F40" s="111" t="s">
        <v>300</v>
      </c>
    </row>
    <row r="41" spans="1:6" ht="12.75">
      <c r="A41" s="57" t="s">
        <v>301</v>
      </c>
      <c r="B41" s="59">
        <v>6</v>
      </c>
      <c r="C41" s="63">
        <v>2</v>
      </c>
      <c r="D41" s="63">
        <v>20</v>
      </c>
      <c r="E41" s="108">
        <v>33320</v>
      </c>
      <c r="F41" s="111" t="s">
        <v>302</v>
      </c>
    </row>
    <row r="42" spans="1:6" ht="12.75">
      <c r="A42" s="57" t="s">
        <v>303</v>
      </c>
      <c r="B42" s="59">
        <v>6</v>
      </c>
      <c r="C42" s="63">
        <v>2</v>
      </c>
      <c r="D42" s="63">
        <v>8</v>
      </c>
      <c r="E42" s="108">
        <v>56000</v>
      </c>
      <c r="F42" s="106" t="s">
        <v>304</v>
      </c>
    </row>
    <row r="43" spans="1:6" ht="12.75">
      <c r="A43" s="57" t="s">
        <v>211</v>
      </c>
      <c r="B43" s="59">
        <v>6</v>
      </c>
      <c r="C43" s="63">
        <v>2</v>
      </c>
      <c r="D43" s="63">
        <v>8</v>
      </c>
      <c r="E43" s="108">
        <v>80000</v>
      </c>
      <c r="F43" s="106" t="s">
        <v>212</v>
      </c>
    </row>
    <row r="44" spans="1:6" ht="12.75">
      <c r="A44" s="57" t="s">
        <v>343</v>
      </c>
      <c r="B44" s="59">
        <v>6</v>
      </c>
      <c r="C44" s="63">
        <v>2</v>
      </c>
      <c r="D44" s="63">
        <v>20</v>
      </c>
      <c r="E44" s="108">
        <v>64000</v>
      </c>
      <c r="F44" s="109" t="s">
        <v>213</v>
      </c>
    </row>
    <row r="45" spans="1:6" ht="25.5">
      <c r="A45" s="57" t="s">
        <v>214</v>
      </c>
      <c r="B45" s="59">
        <v>6</v>
      </c>
      <c r="C45" s="63">
        <v>2</v>
      </c>
      <c r="D45" s="63">
        <v>12</v>
      </c>
      <c r="E45" s="108">
        <v>150000</v>
      </c>
      <c r="F45" s="105" t="s">
        <v>215</v>
      </c>
    </row>
    <row r="46" spans="1:6" ht="25.5">
      <c r="A46" s="57" t="s">
        <v>216</v>
      </c>
      <c r="B46" s="59">
        <v>6</v>
      </c>
      <c r="C46" s="65">
        <v>2</v>
      </c>
      <c r="D46" s="65">
        <v>6</v>
      </c>
      <c r="E46" s="112">
        <v>200000</v>
      </c>
      <c r="F46" s="105" t="s">
        <v>217</v>
      </c>
    </row>
    <row r="47" spans="1:6" ht="12.75">
      <c r="A47" s="57" t="s">
        <v>218</v>
      </c>
      <c r="B47" s="59">
        <v>6</v>
      </c>
      <c r="C47" s="63">
        <v>2</v>
      </c>
      <c r="D47" s="63">
        <v>7</v>
      </c>
      <c r="E47" s="108">
        <v>175000</v>
      </c>
      <c r="F47" s="105" t="s">
        <v>219</v>
      </c>
    </row>
    <row r="48" spans="1:6" ht="12.75">
      <c r="A48" s="57" t="s">
        <v>220</v>
      </c>
      <c r="B48" s="59">
        <v>6</v>
      </c>
      <c r="C48" s="63">
        <v>2</v>
      </c>
      <c r="D48" s="63">
        <v>270</v>
      </c>
      <c r="E48" s="108">
        <v>172800</v>
      </c>
      <c r="F48" s="106" t="s">
        <v>221</v>
      </c>
    </row>
    <row r="49" spans="1:6" ht="12.75">
      <c r="A49" s="57" t="s">
        <v>222</v>
      </c>
      <c r="B49" s="59">
        <v>6</v>
      </c>
      <c r="C49" s="63">
        <v>2</v>
      </c>
      <c r="D49" s="63">
        <v>5</v>
      </c>
      <c r="E49" s="108">
        <v>25000</v>
      </c>
      <c r="F49" s="106" t="s">
        <v>223</v>
      </c>
    </row>
    <row r="50" spans="1:6" ht="12.75">
      <c r="A50" s="57" t="s">
        <v>62</v>
      </c>
      <c r="B50" s="59">
        <v>6</v>
      </c>
      <c r="C50" s="63">
        <v>2</v>
      </c>
      <c r="D50" s="63">
        <v>18</v>
      </c>
      <c r="E50" s="108">
        <v>27000</v>
      </c>
      <c r="F50" s="106" t="s">
        <v>224</v>
      </c>
    </row>
    <row r="51" spans="1:6" ht="12.75">
      <c r="A51" s="57" t="s">
        <v>225</v>
      </c>
      <c r="B51" s="59">
        <v>6</v>
      </c>
      <c r="C51" s="63">
        <v>2</v>
      </c>
      <c r="D51" s="63">
        <v>22</v>
      </c>
      <c r="E51" s="108">
        <v>176000</v>
      </c>
      <c r="F51" s="109" t="s">
        <v>79</v>
      </c>
    </row>
    <row r="52" spans="1:6" ht="12.75">
      <c r="A52" s="57" t="s">
        <v>226</v>
      </c>
      <c r="B52" s="59">
        <v>6</v>
      </c>
      <c r="C52" s="63">
        <v>2</v>
      </c>
      <c r="D52" s="63">
        <v>20</v>
      </c>
      <c r="E52" s="108">
        <v>20000</v>
      </c>
      <c r="F52" s="106" t="s">
        <v>227</v>
      </c>
    </row>
    <row r="53" spans="1:6" ht="12.75">
      <c r="A53" s="57" t="s">
        <v>228</v>
      </c>
      <c r="B53" s="59">
        <v>6</v>
      </c>
      <c r="C53" s="63">
        <v>2</v>
      </c>
      <c r="D53" s="63">
        <v>12</v>
      </c>
      <c r="E53" s="108">
        <v>100000</v>
      </c>
      <c r="F53" s="107" t="s">
        <v>229</v>
      </c>
    </row>
    <row r="54" spans="1:6" ht="12.75">
      <c r="A54" s="57" t="s">
        <v>230</v>
      </c>
      <c r="B54" s="59">
        <v>6</v>
      </c>
      <c r="C54" s="63">
        <v>2</v>
      </c>
      <c r="D54" s="63">
        <v>10</v>
      </c>
      <c r="E54" s="108">
        <v>140000</v>
      </c>
      <c r="F54" s="106" t="s">
        <v>231</v>
      </c>
    </row>
    <row r="55" spans="1:6" ht="12.75">
      <c r="A55" s="57" t="s">
        <v>232</v>
      </c>
      <c r="B55" s="59">
        <v>6</v>
      </c>
      <c r="C55" s="63">
        <v>2</v>
      </c>
      <c r="D55" s="63">
        <v>12</v>
      </c>
      <c r="E55" s="108">
        <v>150000</v>
      </c>
      <c r="F55" s="105" t="s">
        <v>233</v>
      </c>
    </row>
    <row r="56" spans="1:6" ht="25.5">
      <c r="A56" s="57" t="s">
        <v>234</v>
      </c>
      <c r="B56" s="59">
        <v>6</v>
      </c>
      <c r="C56" s="63">
        <v>2</v>
      </c>
      <c r="D56" s="63">
        <v>12</v>
      </c>
      <c r="E56" s="108">
        <v>220000</v>
      </c>
      <c r="F56" s="105" t="s">
        <v>235</v>
      </c>
    </row>
    <row r="57" spans="1:6" ht="12.75">
      <c r="A57" s="57" t="s">
        <v>236</v>
      </c>
      <c r="B57" s="59">
        <v>6</v>
      </c>
      <c r="C57" s="63">
        <v>2</v>
      </c>
      <c r="D57" s="63">
        <v>18</v>
      </c>
      <c r="E57" s="108">
        <v>80000</v>
      </c>
      <c r="F57" s="106" t="s">
        <v>237</v>
      </c>
    </row>
    <row r="58" spans="1:6" ht="12.75">
      <c r="A58" s="57" t="s">
        <v>238</v>
      </c>
      <c r="B58" s="59">
        <v>6</v>
      </c>
      <c r="C58" s="63">
        <v>2</v>
      </c>
      <c r="D58" s="63">
        <v>12</v>
      </c>
      <c r="E58" s="108">
        <v>48000</v>
      </c>
      <c r="F58" s="106" t="s">
        <v>239</v>
      </c>
    </row>
    <row r="59" spans="1:6" ht="12.75">
      <c r="A59" s="57" t="s">
        <v>240</v>
      </c>
      <c r="B59" s="59">
        <v>6</v>
      </c>
      <c r="C59" s="63">
        <v>2</v>
      </c>
      <c r="D59" s="63">
        <v>20</v>
      </c>
      <c r="E59" s="108">
        <v>150000</v>
      </c>
      <c r="F59" s="109" t="s">
        <v>241</v>
      </c>
    </row>
    <row r="60" spans="1:6" ht="12.75">
      <c r="A60" s="57" t="s">
        <v>242</v>
      </c>
      <c r="B60" s="59">
        <v>6</v>
      </c>
      <c r="C60" s="63">
        <v>2</v>
      </c>
      <c r="D60" s="63">
        <v>13</v>
      </c>
      <c r="E60" s="108">
        <v>130000</v>
      </c>
      <c r="F60" s="109" t="s">
        <v>243</v>
      </c>
    </row>
    <row r="61" spans="1:6" ht="12.75">
      <c r="A61" s="57" t="s">
        <v>244</v>
      </c>
      <c r="B61" s="59">
        <v>6</v>
      </c>
      <c r="C61" s="63">
        <v>2</v>
      </c>
      <c r="D61" s="63">
        <v>2</v>
      </c>
      <c r="E61" s="108">
        <v>25000</v>
      </c>
      <c r="F61" s="109" t="s">
        <v>245</v>
      </c>
    </row>
    <row r="62" spans="1:6" ht="12.75">
      <c r="A62" s="57" t="s">
        <v>246</v>
      </c>
      <c r="B62" s="59">
        <v>6</v>
      </c>
      <c r="C62" s="63">
        <v>2</v>
      </c>
      <c r="D62" s="63">
        <v>15</v>
      </c>
      <c r="E62" s="108">
        <v>78000</v>
      </c>
      <c r="F62" s="106" t="s">
        <v>247</v>
      </c>
    </row>
    <row r="63" spans="1:6" ht="12.75">
      <c r="A63" s="57" t="s">
        <v>248</v>
      </c>
      <c r="B63" s="59">
        <v>6</v>
      </c>
      <c r="C63" s="63">
        <v>2</v>
      </c>
      <c r="D63" s="63">
        <v>100</v>
      </c>
      <c r="E63" s="108">
        <v>350000</v>
      </c>
      <c r="F63" s="106" t="s">
        <v>249</v>
      </c>
    </row>
    <row r="64" spans="1:6" ht="12.75">
      <c r="A64" s="57" t="s">
        <v>250</v>
      </c>
      <c r="B64" s="59">
        <v>6</v>
      </c>
      <c r="C64" s="63">
        <v>2</v>
      </c>
      <c r="D64" s="63">
        <v>7</v>
      </c>
      <c r="E64" s="108">
        <v>33600</v>
      </c>
      <c r="F64" s="109" t="s">
        <v>251</v>
      </c>
    </row>
    <row r="65" spans="1:6" ht="12.75">
      <c r="A65" s="57" t="s">
        <v>252</v>
      </c>
      <c r="B65" s="59">
        <v>6</v>
      </c>
      <c r="C65" s="63">
        <v>2</v>
      </c>
      <c r="D65" s="63">
        <v>5</v>
      </c>
      <c r="E65" s="108">
        <v>32500</v>
      </c>
      <c r="F65" s="109" t="s">
        <v>253</v>
      </c>
    </row>
    <row r="66" spans="1:6" ht="12.75">
      <c r="A66" s="57" t="s">
        <v>228</v>
      </c>
      <c r="B66" s="59">
        <v>6</v>
      </c>
      <c r="C66" s="63">
        <v>2</v>
      </c>
      <c r="D66" s="63">
        <v>5</v>
      </c>
      <c r="E66" s="108">
        <v>30000</v>
      </c>
      <c r="F66" s="109" t="s">
        <v>254</v>
      </c>
    </row>
    <row r="67" spans="1:6" ht="12.75">
      <c r="A67" s="57" t="s">
        <v>255</v>
      </c>
      <c r="B67" s="59">
        <v>6</v>
      </c>
      <c r="C67" s="65">
        <v>2</v>
      </c>
      <c r="D67" s="65">
        <v>2</v>
      </c>
      <c r="E67" s="112">
        <v>248000</v>
      </c>
      <c r="F67" s="106" t="s">
        <v>256</v>
      </c>
    </row>
    <row r="68" spans="1:6" ht="12.75">
      <c r="A68" s="57" t="s">
        <v>257</v>
      </c>
      <c r="B68" s="59">
        <v>5</v>
      </c>
      <c r="C68" s="65">
        <v>2</v>
      </c>
      <c r="D68" s="65">
        <v>1</v>
      </c>
      <c r="E68" s="112">
        <v>4000000</v>
      </c>
      <c r="F68" s="106" t="s">
        <v>258</v>
      </c>
    </row>
    <row r="69" spans="1:6" ht="12.75">
      <c r="A69" s="57" t="s">
        <v>259</v>
      </c>
      <c r="B69" s="59">
        <v>5</v>
      </c>
      <c r="C69" s="65">
        <v>2</v>
      </c>
      <c r="D69" s="65">
        <v>2</v>
      </c>
      <c r="E69" s="112">
        <v>8000000</v>
      </c>
      <c r="F69" s="106" t="s">
        <v>260</v>
      </c>
    </row>
    <row r="70" spans="1:6" ht="12.75">
      <c r="A70" s="57" t="s">
        <v>261</v>
      </c>
      <c r="B70" s="59">
        <v>3</v>
      </c>
      <c r="C70" s="65">
        <v>2</v>
      </c>
      <c r="D70" s="65">
        <v>1</v>
      </c>
      <c r="E70" s="112">
        <v>6000000</v>
      </c>
      <c r="F70" s="106" t="s">
        <v>262</v>
      </c>
    </row>
    <row r="71" spans="1:6" ht="12.75">
      <c r="A71" s="57" t="s">
        <v>263</v>
      </c>
      <c r="B71" s="59">
        <v>6</v>
      </c>
      <c r="C71" s="65">
        <v>4</v>
      </c>
      <c r="D71" s="65">
        <v>12</v>
      </c>
      <c r="E71" s="112">
        <v>40000000</v>
      </c>
      <c r="F71" s="106" t="s">
        <v>416</v>
      </c>
    </row>
    <row r="72" spans="1:6" ht="12.75">
      <c r="A72" s="57" t="s">
        <v>264</v>
      </c>
      <c r="B72" s="59">
        <v>6</v>
      </c>
      <c r="C72" s="65">
        <v>6</v>
      </c>
      <c r="D72" s="65">
        <v>12</v>
      </c>
      <c r="E72" s="112">
        <f>2000000+2000000+12000000</f>
        <v>16000000</v>
      </c>
      <c r="F72" s="106" t="s">
        <v>18</v>
      </c>
    </row>
    <row r="73" spans="1:6" ht="12.75">
      <c r="A73" s="66" t="s">
        <v>263</v>
      </c>
      <c r="B73" s="59">
        <v>3</v>
      </c>
      <c r="C73" s="63">
        <v>6</v>
      </c>
      <c r="D73" s="63">
        <v>1</v>
      </c>
      <c r="E73" s="113">
        <f>10000000+500000+1500000+15000000+1000000+8000000</f>
        <v>36000000</v>
      </c>
      <c r="F73" s="114" t="s">
        <v>148</v>
      </c>
    </row>
    <row r="74" spans="1:6" ht="12.75">
      <c r="A74" s="57" t="s">
        <v>149</v>
      </c>
      <c r="B74" s="59">
        <v>6</v>
      </c>
      <c r="C74" s="65">
        <v>1</v>
      </c>
      <c r="D74" s="65">
        <v>1</v>
      </c>
      <c r="E74" s="112">
        <f>400000+1500000</f>
        <v>1900000</v>
      </c>
      <c r="F74" s="115" t="s">
        <v>150</v>
      </c>
    </row>
    <row r="75" spans="1:6" ht="12.75">
      <c r="A75" s="57" t="s">
        <v>151</v>
      </c>
      <c r="B75" s="59">
        <v>7</v>
      </c>
      <c r="C75" s="65">
        <v>1</v>
      </c>
      <c r="D75" s="67">
        <v>1</v>
      </c>
      <c r="E75" s="112">
        <f>600000+3600000+400000+9500000</f>
        <v>14100000</v>
      </c>
      <c r="F75" s="115" t="s">
        <v>152</v>
      </c>
    </row>
    <row r="76" spans="1:6" ht="12.75">
      <c r="A76" s="57" t="s">
        <v>153</v>
      </c>
      <c r="B76" s="59">
        <v>6</v>
      </c>
      <c r="C76" s="65">
        <v>1</v>
      </c>
      <c r="D76" s="67">
        <v>1</v>
      </c>
      <c r="E76" s="116">
        <f>2707227+6049011+15116072+2199960+35184360+5135000</f>
        <v>66391630</v>
      </c>
      <c r="F76" s="115" t="s">
        <v>154</v>
      </c>
    </row>
    <row r="77" spans="1:6" ht="12.75">
      <c r="A77" s="57" t="s">
        <v>155</v>
      </c>
      <c r="B77" s="59">
        <v>3</v>
      </c>
      <c r="C77" s="65">
        <v>1</v>
      </c>
      <c r="D77" s="67">
        <v>1</v>
      </c>
      <c r="E77" s="112">
        <v>203751100</v>
      </c>
      <c r="F77" s="115" t="s">
        <v>17</v>
      </c>
    </row>
    <row r="78" spans="1:6" ht="12.75">
      <c r="A78" s="57" t="s">
        <v>155</v>
      </c>
      <c r="B78" s="59">
        <v>3</v>
      </c>
      <c r="C78" s="68">
        <v>1</v>
      </c>
      <c r="D78" s="65">
        <v>1</v>
      </c>
      <c r="E78" s="112">
        <f>62015940+3000000+1000000</f>
        <v>66015940</v>
      </c>
      <c r="F78" s="115" t="s">
        <v>0</v>
      </c>
    </row>
    <row r="79" spans="1:6" ht="12.75">
      <c r="A79" s="57" t="s">
        <v>155</v>
      </c>
      <c r="B79" s="59"/>
      <c r="C79" s="68"/>
      <c r="D79" s="65"/>
      <c r="E79" s="112">
        <f>3000000+12000000</f>
        <v>15000000</v>
      </c>
      <c r="F79" s="115" t="s">
        <v>82</v>
      </c>
    </row>
    <row r="80" spans="1:6" ht="12.75">
      <c r="A80" s="57" t="s">
        <v>12</v>
      </c>
      <c r="B80" s="59"/>
      <c r="C80" s="68"/>
      <c r="D80" s="65"/>
      <c r="E80" s="112">
        <v>173744242</v>
      </c>
      <c r="F80" s="115" t="s">
        <v>1</v>
      </c>
    </row>
    <row r="81" spans="1:6" ht="12.75">
      <c r="A81" s="57" t="s">
        <v>156</v>
      </c>
      <c r="B81" s="59">
        <v>6</v>
      </c>
      <c r="C81" s="65">
        <v>3</v>
      </c>
      <c r="D81" s="65">
        <v>1</v>
      </c>
      <c r="E81" s="112">
        <v>1000000</v>
      </c>
      <c r="F81" s="115" t="s">
        <v>157</v>
      </c>
    </row>
    <row r="82" spans="1:6" ht="12.75">
      <c r="A82" s="57" t="s">
        <v>158</v>
      </c>
      <c r="B82" s="59">
        <v>6</v>
      </c>
      <c r="C82" s="65">
        <v>3</v>
      </c>
      <c r="D82" s="65">
        <v>2</v>
      </c>
      <c r="E82" s="112">
        <v>2200000</v>
      </c>
      <c r="F82" s="115" t="s">
        <v>159</v>
      </c>
    </row>
    <row r="83" spans="1:6" ht="12.75">
      <c r="A83" s="57" t="s">
        <v>160</v>
      </c>
      <c r="B83" s="59">
        <v>6</v>
      </c>
      <c r="C83" s="65">
        <v>3</v>
      </c>
      <c r="D83" s="65">
        <v>3</v>
      </c>
      <c r="E83" s="112">
        <v>300000</v>
      </c>
      <c r="F83" s="115" t="s">
        <v>161</v>
      </c>
    </row>
    <row r="84" spans="1:6" ht="12.75">
      <c r="A84" s="57" t="s">
        <v>162</v>
      </c>
      <c r="B84" s="59">
        <v>6</v>
      </c>
      <c r="C84" s="65">
        <v>3</v>
      </c>
      <c r="D84" s="65">
        <v>6</v>
      </c>
      <c r="E84" s="112">
        <v>800000</v>
      </c>
      <c r="F84" s="115" t="s">
        <v>163</v>
      </c>
    </row>
    <row r="85" spans="1:6" ht="12.75">
      <c r="A85" s="57" t="s">
        <v>165</v>
      </c>
      <c r="B85" s="59">
        <v>6</v>
      </c>
      <c r="C85" s="65">
        <v>6</v>
      </c>
      <c r="D85" s="65">
        <v>1</v>
      </c>
      <c r="E85" s="112">
        <v>1800000</v>
      </c>
      <c r="F85" s="106" t="s">
        <v>166</v>
      </c>
    </row>
    <row r="86" spans="1:6" ht="12.75">
      <c r="A86" s="69" t="s">
        <v>167</v>
      </c>
      <c r="B86" s="59">
        <v>3</v>
      </c>
      <c r="C86" s="65">
        <v>5</v>
      </c>
      <c r="D86" s="70">
        <v>5100</v>
      </c>
      <c r="E86" s="112">
        <v>20500000</v>
      </c>
      <c r="F86" s="117" t="s">
        <v>168</v>
      </c>
    </row>
    <row r="87" spans="1:6" ht="12.75">
      <c r="A87" s="57" t="s">
        <v>169</v>
      </c>
      <c r="B87" s="59">
        <v>3</v>
      </c>
      <c r="C87" s="65">
        <v>5</v>
      </c>
      <c r="D87" s="70">
        <v>100</v>
      </c>
      <c r="E87" s="112">
        <v>2300000</v>
      </c>
      <c r="F87" s="106" t="s">
        <v>170</v>
      </c>
    </row>
    <row r="88" spans="1:6" ht="12.75">
      <c r="A88" s="57" t="s">
        <v>171</v>
      </c>
      <c r="B88" s="59">
        <v>3</v>
      </c>
      <c r="C88" s="65">
        <v>5</v>
      </c>
      <c r="D88" s="70">
        <v>25</v>
      </c>
      <c r="E88" s="112">
        <v>800000</v>
      </c>
      <c r="F88" s="115" t="s">
        <v>172</v>
      </c>
    </row>
    <row r="89" spans="1:6" ht="12.75">
      <c r="A89" s="57" t="s">
        <v>173</v>
      </c>
      <c r="B89" s="59">
        <v>3</v>
      </c>
      <c r="C89" s="65">
        <v>5</v>
      </c>
      <c r="D89" s="70">
        <v>600</v>
      </c>
      <c r="E89" s="112">
        <v>2800000</v>
      </c>
      <c r="F89" s="115" t="s">
        <v>174</v>
      </c>
    </row>
    <row r="90" spans="1:6" ht="12.75">
      <c r="A90" s="57" t="s">
        <v>175</v>
      </c>
      <c r="B90" s="59">
        <v>3</v>
      </c>
      <c r="C90" s="65">
        <v>5</v>
      </c>
      <c r="D90" s="70">
        <v>500</v>
      </c>
      <c r="E90" s="112">
        <v>2200000</v>
      </c>
      <c r="F90" s="115" t="s">
        <v>176</v>
      </c>
    </row>
    <row r="91" spans="1:6" ht="12.75">
      <c r="A91" s="57" t="s">
        <v>177</v>
      </c>
      <c r="B91" s="59">
        <v>6</v>
      </c>
      <c r="C91" s="65">
        <v>2</v>
      </c>
      <c r="D91" s="70">
        <v>1800</v>
      </c>
      <c r="E91" s="112">
        <v>3800000</v>
      </c>
      <c r="F91" s="117" t="s">
        <v>178</v>
      </c>
    </row>
    <row r="92" spans="1:6" ht="12.75">
      <c r="A92" s="57" t="s">
        <v>298</v>
      </c>
      <c r="B92" s="59">
        <v>6</v>
      </c>
      <c r="C92" s="63">
        <v>2</v>
      </c>
      <c r="D92" s="63">
        <v>900</v>
      </c>
      <c r="E92" s="108">
        <v>300000</v>
      </c>
      <c r="F92" s="111" t="s">
        <v>16</v>
      </c>
    </row>
    <row r="93" spans="1:6" ht="12.75">
      <c r="A93" s="57" t="s">
        <v>282</v>
      </c>
      <c r="B93" s="59">
        <v>6</v>
      </c>
      <c r="C93" s="63">
        <v>2</v>
      </c>
      <c r="D93" s="63">
        <v>900</v>
      </c>
      <c r="E93" s="108">
        <v>840000</v>
      </c>
      <c r="F93" s="117" t="s">
        <v>283</v>
      </c>
    </row>
    <row r="94" spans="1:6" ht="25.5">
      <c r="A94" s="57" t="s">
        <v>179</v>
      </c>
      <c r="B94" s="59">
        <v>6</v>
      </c>
      <c r="C94" s="63">
        <v>2</v>
      </c>
      <c r="D94" s="63">
        <v>1200</v>
      </c>
      <c r="E94" s="108">
        <v>1240000</v>
      </c>
      <c r="F94" s="105" t="s">
        <v>180</v>
      </c>
    </row>
    <row r="95" spans="1:6" ht="12.75">
      <c r="A95" s="57" t="s">
        <v>301</v>
      </c>
      <c r="B95" s="59">
        <v>6</v>
      </c>
      <c r="C95" s="63">
        <v>2</v>
      </c>
      <c r="D95" s="63">
        <v>1000</v>
      </c>
      <c r="E95" s="108">
        <v>500000</v>
      </c>
      <c r="F95" s="111" t="s">
        <v>302</v>
      </c>
    </row>
    <row r="96" spans="1:6" ht="12.75">
      <c r="A96" s="57" t="s">
        <v>181</v>
      </c>
      <c r="B96" s="59">
        <v>6</v>
      </c>
      <c r="C96" s="63">
        <v>2</v>
      </c>
      <c r="D96" s="63">
        <v>2000</v>
      </c>
      <c r="E96" s="108">
        <v>2200000</v>
      </c>
      <c r="F96" s="110" t="s">
        <v>182</v>
      </c>
    </row>
    <row r="97" spans="1:6" ht="12.75">
      <c r="A97" s="57" t="s">
        <v>240</v>
      </c>
      <c r="B97" s="59">
        <v>6</v>
      </c>
      <c r="C97" s="63">
        <v>1</v>
      </c>
      <c r="D97" s="63">
        <v>300</v>
      </c>
      <c r="E97" s="108">
        <v>900000</v>
      </c>
      <c r="F97" s="109" t="s">
        <v>241</v>
      </c>
    </row>
    <row r="98" spans="1:6" ht="12.75">
      <c r="A98" s="57" t="s">
        <v>184</v>
      </c>
      <c r="B98" s="59">
        <v>6</v>
      </c>
      <c r="C98" s="63">
        <v>5</v>
      </c>
      <c r="D98" s="63">
        <v>3</v>
      </c>
      <c r="E98" s="108">
        <v>4092343</v>
      </c>
      <c r="F98" s="106" t="s">
        <v>417</v>
      </c>
    </row>
    <row r="99" spans="1:6" ht="12.75">
      <c r="A99" s="71" t="s">
        <v>185</v>
      </c>
      <c r="B99" s="59">
        <v>6</v>
      </c>
      <c r="C99" s="63">
        <v>3</v>
      </c>
      <c r="D99" s="63">
        <v>4</v>
      </c>
      <c r="E99" s="108">
        <f>750000+500000+4000000+5000000+6000000</f>
        <v>16250000</v>
      </c>
      <c r="F99" s="118" t="s">
        <v>186</v>
      </c>
    </row>
    <row r="100" spans="1:6" ht="12.75">
      <c r="A100" s="57" t="s">
        <v>228</v>
      </c>
      <c r="B100" s="59">
        <v>6</v>
      </c>
      <c r="C100" s="63">
        <v>1</v>
      </c>
      <c r="D100" s="63">
        <v>200</v>
      </c>
      <c r="E100" s="108">
        <v>1000000</v>
      </c>
      <c r="F100" s="107" t="s">
        <v>187</v>
      </c>
    </row>
    <row r="101" spans="1:6" ht="12.75">
      <c r="A101" s="71" t="s">
        <v>189</v>
      </c>
      <c r="B101" s="59">
        <v>6</v>
      </c>
      <c r="C101" s="63">
        <v>2</v>
      </c>
      <c r="D101" s="63">
        <v>1</v>
      </c>
      <c r="E101" s="108">
        <v>6740000</v>
      </c>
      <c r="F101" s="118" t="s">
        <v>190</v>
      </c>
    </row>
    <row r="102" spans="1:6" ht="12.75">
      <c r="A102" s="71" t="s">
        <v>191</v>
      </c>
      <c r="B102" s="59">
        <v>6</v>
      </c>
      <c r="C102" s="63">
        <v>4</v>
      </c>
      <c r="D102" s="63">
        <v>100</v>
      </c>
      <c r="E102" s="108">
        <v>400000</v>
      </c>
      <c r="F102" s="118" t="s">
        <v>192</v>
      </c>
    </row>
    <row r="103" spans="1:6" ht="12.75">
      <c r="A103" s="57" t="s">
        <v>257</v>
      </c>
      <c r="B103" s="59">
        <v>5</v>
      </c>
      <c r="C103" s="65">
        <v>1</v>
      </c>
      <c r="D103" s="65">
        <v>1</v>
      </c>
      <c r="E103" s="112">
        <v>2800000</v>
      </c>
      <c r="F103" s="106" t="s">
        <v>193</v>
      </c>
    </row>
    <row r="104" spans="1:6" ht="12.75">
      <c r="A104" s="57" t="s">
        <v>65</v>
      </c>
      <c r="B104" s="59">
        <v>6</v>
      </c>
      <c r="C104" s="65">
        <v>1</v>
      </c>
      <c r="D104" s="65">
        <v>1</v>
      </c>
      <c r="E104" s="112">
        <v>56881422</v>
      </c>
      <c r="F104" s="106" t="s">
        <v>196</v>
      </c>
    </row>
    <row r="105" spans="1:6" ht="12.75">
      <c r="A105" s="57" t="s">
        <v>242</v>
      </c>
      <c r="B105" s="59">
        <v>6</v>
      </c>
      <c r="C105" s="63">
        <v>1</v>
      </c>
      <c r="D105" s="63">
        <v>100</v>
      </c>
      <c r="E105" s="108">
        <v>500000</v>
      </c>
      <c r="F105" s="109" t="s">
        <v>197</v>
      </c>
    </row>
    <row r="106" spans="1:6" ht="12.75">
      <c r="A106" s="57" t="s">
        <v>263</v>
      </c>
      <c r="B106" s="59">
        <v>6</v>
      </c>
      <c r="C106" s="68">
        <v>1</v>
      </c>
      <c r="D106" s="63">
        <v>2</v>
      </c>
      <c r="E106" s="108">
        <v>2000000</v>
      </c>
      <c r="F106" s="107" t="s">
        <v>198</v>
      </c>
    </row>
    <row r="107" spans="1:6" ht="12.75">
      <c r="A107" s="57" t="s">
        <v>199</v>
      </c>
      <c r="B107" s="59">
        <v>3</v>
      </c>
      <c r="C107" s="68">
        <v>1</v>
      </c>
      <c r="D107" s="65">
        <v>1</v>
      </c>
      <c r="E107" s="112">
        <f>139464946-9500000</f>
        <v>129964946</v>
      </c>
      <c r="F107" s="115" t="s">
        <v>15</v>
      </c>
    </row>
    <row r="108" spans="1:6" ht="12.75">
      <c r="A108" s="57" t="s">
        <v>155</v>
      </c>
      <c r="B108" s="59">
        <v>3</v>
      </c>
      <c r="C108" s="68">
        <v>1</v>
      </c>
      <c r="D108" s="65">
        <v>1</v>
      </c>
      <c r="E108" s="112">
        <v>9500000</v>
      </c>
      <c r="F108" s="115" t="s">
        <v>200</v>
      </c>
    </row>
    <row r="109" spans="1:6" ht="12.75">
      <c r="A109" s="57" t="s">
        <v>201</v>
      </c>
      <c r="B109" s="59">
        <v>3</v>
      </c>
      <c r="C109" s="68">
        <v>1</v>
      </c>
      <c r="D109" s="65">
        <v>1</v>
      </c>
      <c r="E109" s="112">
        <v>4931732</v>
      </c>
      <c r="F109" s="106" t="s">
        <v>202</v>
      </c>
    </row>
    <row r="110" spans="1:6" ht="12.75">
      <c r="A110" s="57"/>
      <c r="B110" s="59"/>
      <c r="C110" s="68"/>
      <c r="D110" s="65"/>
      <c r="E110" s="112">
        <f>11828666+3530780+530933</f>
        <v>15890379</v>
      </c>
      <c r="F110" s="106" t="s">
        <v>404</v>
      </c>
    </row>
    <row r="111" spans="1:6" ht="12.75">
      <c r="A111" s="57" t="s">
        <v>203</v>
      </c>
      <c r="B111" s="59">
        <v>3</v>
      </c>
      <c r="C111" s="70">
        <v>4</v>
      </c>
      <c r="D111" s="70">
        <v>1200</v>
      </c>
      <c r="E111" s="112">
        <v>61000000</v>
      </c>
      <c r="F111" s="115" t="s">
        <v>204</v>
      </c>
    </row>
    <row r="112" spans="1:6" ht="12.75">
      <c r="A112" s="57" t="s">
        <v>205</v>
      </c>
      <c r="B112" s="59">
        <v>3</v>
      </c>
      <c r="C112" s="70">
        <v>4</v>
      </c>
      <c r="D112" s="65">
        <v>80</v>
      </c>
      <c r="E112" s="112">
        <v>4800000</v>
      </c>
      <c r="F112" s="106" t="s">
        <v>206</v>
      </c>
    </row>
    <row r="113" spans="1:6" ht="12.75">
      <c r="A113" s="57" t="s">
        <v>207</v>
      </c>
      <c r="B113" s="59">
        <v>3</v>
      </c>
      <c r="C113" s="70">
        <v>6</v>
      </c>
      <c r="D113" s="65">
        <v>1</v>
      </c>
      <c r="E113" s="112">
        <v>6000000</v>
      </c>
      <c r="F113" s="115" t="s">
        <v>208</v>
      </c>
    </row>
    <row r="114" spans="1:6" ht="12.75">
      <c r="A114" s="57" t="s">
        <v>64</v>
      </c>
      <c r="B114" s="59">
        <v>3</v>
      </c>
      <c r="C114" s="70">
        <v>4</v>
      </c>
      <c r="D114" s="65">
        <v>2</v>
      </c>
      <c r="E114" s="112">
        <v>7000000</v>
      </c>
      <c r="F114" s="115" t="s">
        <v>209</v>
      </c>
    </row>
    <row r="115" spans="1:6" ht="12.75">
      <c r="A115" s="57" t="s">
        <v>210</v>
      </c>
      <c r="B115" s="59">
        <v>3</v>
      </c>
      <c r="C115" s="72">
        <v>2</v>
      </c>
      <c r="D115" s="63">
        <v>1</v>
      </c>
      <c r="E115" s="108">
        <v>10000000</v>
      </c>
      <c r="F115" s="111" t="s">
        <v>83</v>
      </c>
    </row>
    <row r="116" spans="1:6" ht="12.75">
      <c r="A116" s="57" t="s">
        <v>84</v>
      </c>
      <c r="B116" s="59">
        <v>3</v>
      </c>
      <c r="C116" s="70">
        <v>5</v>
      </c>
      <c r="D116" s="65">
        <v>1</v>
      </c>
      <c r="E116" s="112">
        <v>28000000</v>
      </c>
      <c r="F116" s="115" t="s">
        <v>85</v>
      </c>
    </row>
    <row r="117" spans="1:6" ht="12.75">
      <c r="A117" s="57" t="s">
        <v>194</v>
      </c>
      <c r="B117" s="59">
        <v>5</v>
      </c>
      <c r="C117" s="73">
        <v>1</v>
      </c>
      <c r="D117" s="65">
        <v>1</v>
      </c>
      <c r="E117" s="112">
        <v>6378400</v>
      </c>
      <c r="F117" s="115" t="s">
        <v>86</v>
      </c>
    </row>
    <row r="118" spans="1:6" ht="12.75">
      <c r="A118" s="57" t="s">
        <v>87</v>
      </c>
      <c r="B118" s="59">
        <v>3</v>
      </c>
      <c r="C118" s="70">
        <v>6</v>
      </c>
      <c r="D118" s="65">
        <v>1</v>
      </c>
      <c r="E118" s="112">
        <v>12000000</v>
      </c>
      <c r="F118" s="115" t="s">
        <v>88</v>
      </c>
    </row>
    <row r="119" spans="1:6" ht="12.75">
      <c r="A119" s="57" t="s">
        <v>89</v>
      </c>
      <c r="B119" s="59">
        <v>3</v>
      </c>
      <c r="C119" s="70">
        <v>3</v>
      </c>
      <c r="D119" s="65">
        <v>1</v>
      </c>
      <c r="E119" s="112">
        <v>6000000</v>
      </c>
      <c r="F119" s="115" t="s">
        <v>90</v>
      </c>
    </row>
    <row r="120" spans="1:6" ht="12.75">
      <c r="A120" s="57" t="s">
        <v>91</v>
      </c>
      <c r="B120" s="59">
        <v>3</v>
      </c>
      <c r="C120" s="70">
        <v>6</v>
      </c>
      <c r="D120" s="65">
        <v>1</v>
      </c>
      <c r="E120" s="112">
        <v>44000000</v>
      </c>
      <c r="F120" s="115" t="s">
        <v>92</v>
      </c>
    </row>
    <row r="121" spans="1:6" ht="12.75">
      <c r="A121" s="57" t="s">
        <v>93</v>
      </c>
      <c r="B121" s="59">
        <v>3</v>
      </c>
      <c r="C121" s="70">
        <v>6</v>
      </c>
      <c r="D121" s="65">
        <v>1</v>
      </c>
      <c r="E121" s="112">
        <v>3600000</v>
      </c>
      <c r="F121" s="115" t="s">
        <v>94</v>
      </c>
    </row>
    <row r="122" spans="1:6" ht="12.75">
      <c r="A122" s="57" t="s">
        <v>263</v>
      </c>
      <c r="B122" s="59">
        <v>6</v>
      </c>
      <c r="C122" s="73">
        <v>1</v>
      </c>
      <c r="D122" s="63">
        <v>2</v>
      </c>
      <c r="E122" s="108">
        <v>8000000</v>
      </c>
      <c r="F122" s="107" t="s">
        <v>198</v>
      </c>
    </row>
    <row r="123" spans="1:6" ht="12.75">
      <c r="A123" s="57" t="s">
        <v>95</v>
      </c>
      <c r="B123" s="59">
        <v>3</v>
      </c>
      <c r="C123" s="70">
        <v>6</v>
      </c>
      <c r="D123" s="65">
        <v>1</v>
      </c>
      <c r="E123" s="112">
        <v>3600000</v>
      </c>
      <c r="F123" s="115" t="s">
        <v>96</v>
      </c>
    </row>
    <row r="124" spans="1:6" ht="12.75">
      <c r="A124" s="57" t="s">
        <v>194</v>
      </c>
      <c r="B124" s="59">
        <v>3</v>
      </c>
      <c r="C124" s="73">
        <v>1</v>
      </c>
      <c r="D124" s="65">
        <v>1</v>
      </c>
      <c r="E124" s="112">
        <v>5000000</v>
      </c>
      <c r="F124" s="106" t="s">
        <v>195</v>
      </c>
    </row>
    <row r="125" spans="1:6" ht="12.75">
      <c r="A125" s="57" t="s">
        <v>97</v>
      </c>
      <c r="B125" s="59">
        <v>3</v>
      </c>
      <c r="C125" s="68">
        <v>1</v>
      </c>
      <c r="D125" s="65">
        <v>1</v>
      </c>
      <c r="E125" s="112">
        <v>6500000</v>
      </c>
      <c r="F125" s="115" t="s">
        <v>98</v>
      </c>
    </row>
    <row r="126" spans="1:6" ht="12.75">
      <c r="A126" s="57" t="s">
        <v>99</v>
      </c>
      <c r="B126" s="59">
        <v>3</v>
      </c>
      <c r="C126" s="65">
        <v>6</v>
      </c>
      <c r="D126" s="65">
        <v>1</v>
      </c>
      <c r="E126" s="112">
        <v>7500000</v>
      </c>
      <c r="F126" s="115" t="s">
        <v>100</v>
      </c>
    </row>
    <row r="127" spans="1:6" ht="12.75">
      <c r="A127" s="57" t="s">
        <v>101</v>
      </c>
      <c r="B127" s="59">
        <v>3</v>
      </c>
      <c r="C127" s="65">
        <v>5</v>
      </c>
      <c r="D127" s="65">
        <v>1</v>
      </c>
      <c r="E127" s="112">
        <v>13000000</v>
      </c>
      <c r="F127" s="115" t="s">
        <v>102</v>
      </c>
    </row>
    <row r="128" spans="1:6" ht="12.75">
      <c r="A128" s="57" t="s">
        <v>103</v>
      </c>
      <c r="B128" s="59">
        <v>3</v>
      </c>
      <c r="C128" s="65">
        <v>5</v>
      </c>
      <c r="D128" s="65">
        <v>1</v>
      </c>
      <c r="E128" s="112">
        <v>2000000</v>
      </c>
      <c r="F128" s="115" t="s">
        <v>104</v>
      </c>
    </row>
    <row r="129" spans="1:6" ht="12.75">
      <c r="A129" s="57" t="s">
        <v>105</v>
      </c>
      <c r="B129" s="59">
        <v>3</v>
      </c>
      <c r="C129" s="65">
        <v>5</v>
      </c>
      <c r="D129" s="65">
        <v>400</v>
      </c>
      <c r="E129" s="112">
        <f>12000000+1838553</f>
        <v>13838553</v>
      </c>
      <c r="F129" s="115" t="s">
        <v>106</v>
      </c>
    </row>
    <row r="130" spans="1:6" ht="12.75">
      <c r="A130" s="57" t="s">
        <v>107</v>
      </c>
      <c r="B130" s="59">
        <v>3</v>
      </c>
      <c r="C130" s="68">
        <v>1</v>
      </c>
      <c r="D130" s="65">
        <v>50</v>
      </c>
      <c r="E130" s="112">
        <v>8400000</v>
      </c>
      <c r="F130" s="115" t="s">
        <v>108</v>
      </c>
    </row>
    <row r="131" spans="1:6" ht="12.75">
      <c r="A131" s="57" t="s">
        <v>87</v>
      </c>
      <c r="B131" s="59">
        <v>3</v>
      </c>
      <c r="C131" s="65">
        <v>6</v>
      </c>
      <c r="D131" s="65">
        <v>1</v>
      </c>
      <c r="E131" s="112">
        <v>6000000</v>
      </c>
      <c r="F131" s="115" t="s">
        <v>109</v>
      </c>
    </row>
    <row r="132" spans="1:6" ht="12.75">
      <c r="A132" s="57" t="s">
        <v>164</v>
      </c>
      <c r="B132" s="59">
        <v>5</v>
      </c>
      <c r="C132" s="65">
        <v>4</v>
      </c>
      <c r="D132" s="65">
        <v>10</v>
      </c>
      <c r="E132" s="112">
        <v>7000000</v>
      </c>
      <c r="F132" s="115" t="s">
        <v>110</v>
      </c>
    </row>
    <row r="133" spans="1:6" ht="12.75">
      <c r="A133" s="57" t="s">
        <v>149</v>
      </c>
      <c r="B133" s="59">
        <v>6</v>
      </c>
      <c r="C133" s="68">
        <v>1</v>
      </c>
      <c r="D133" s="63">
        <v>2</v>
      </c>
      <c r="E133" s="108">
        <v>3000000</v>
      </c>
      <c r="F133" s="107" t="s">
        <v>111</v>
      </c>
    </row>
    <row r="134" spans="1:6" ht="12.75">
      <c r="A134" s="57" t="s">
        <v>164</v>
      </c>
      <c r="B134" s="59">
        <v>5</v>
      </c>
      <c r="C134" s="65">
        <v>4</v>
      </c>
      <c r="D134" s="65">
        <v>6</v>
      </c>
      <c r="E134" s="112">
        <v>3500000</v>
      </c>
      <c r="F134" s="115" t="s">
        <v>112</v>
      </c>
    </row>
    <row r="135" spans="1:6" ht="12.75">
      <c r="A135" s="57" t="s">
        <v>113</v>
      </c>
      <c r="B135" s="59">
        <v>3</v>
      </c>
      <c r="C135" s="65">
        <v>5</v>
      </c>
      <c r="D135" s="65">
        <v>1</v>
      </c>
      <c r="E135" s="112">
        <v>3600000</v>
      </c>
      <c r="F135" s="115" t="s">
        <v>114</v>
      </c>
    </row>
    <row r="136" spans="1:6" ht="12.75">
      <c r="A136" s="57" t="s">
        <v>115</v>
      </c>
      <c r="B136" s="59">
        <v>6</v>
      </c>
      <c r="C136" s="65">
        <v>5</v>
      </c>
      <c r="D136" s="65">
        <v>40</v>
      </c>
      <c r="E136" s="112">
        <v>1500000</v>
      </c>
      <c r="F136" s="115" t="s">
        <v>116</v>
      </c>
    </row>
    <row r="137" spans="1:6" ht="12.75">
      <c r="A137" s="57" t="s">
        <v>64</v>
      </c>
      <c r="B137" s="59">
        <v>3</v>
      </c>
      <c r="C137" s="65">
        <v>4.8</v>
      </c>
      <c r="D137" s="65">
        <v>4</v>
      </c>
      <c r="E137" s="112">
        <v>2000000</v>
      </c>
      <c r="F137" s="115" t="s">
        <v>14</v>
      </c>
    </row>
    <row r="138" spans="1:6" ht="12.75">
      <c r="A138" s="57" t="s">
        <v>207</v>
      </c>
      <c r="B138" s="59">
        <v>3</v>
      </c>
      <c r="C138" s="65">
        <v>6</v>
      </c>
      <c r="D138" s="65">
        <v>1</v>
      </c>
      <c r="E138" s="112">
        <v>2500000</v>
      </c>
      <c r="F138" s="115" t="s">
        <v>208</v>
      </c>
    </row>
    <row r="139" spans="1:6" ht="12.75">
      <c r="A139" s="57" t="s">
        <v>87</v>
      </c>
      <c r="B139" s="59">
        <v>3</v>
      </c>
      <c r="C139" s="65">
        <v>4</v>
      </c>
      <c r="D139" s="65">
        <v>1</v>
      </c>
      <c r="E139" s="112">
        <v>2400000</v>
      </c>
      <c r="F139" s="115" t="s">
        <v>69</v>
      </c>
    </row>
    <row r="140" spans="1:6" ht="12.75">
      <c r="A140" s="57" t="s">
        <v>93</v>
      </c>
      <c r="B140" s="59">
        <v>3</v>
      </c>
      <c r="C140" s="65">
        <v>6</v>
      </c>
      <c r="D140" s="65">
        <v>1</v>
      </c>
      <c r="E140" s="112">
        <v>2000000</v>
      </c>
      <c r="F140" s="115" t="s">
        <v>94</v>
      </c>
    </row>
    <row r="141" spans="1:6" ht="12.75">
      <c r="A141" s="57" t="s">
        <v>55</v>
      </c>
      <c r="B141" s="59">
        <v>3</v>
      </c>
      <c r="C141" s="65">
        <v>5</v>
      </c>
      <c r="D141" s="65">
        <v>1</v>
      </c>
      <c r="E141" s="112">
        <v>9000000</v>
      </c>
      <c r="F141" s="115" t="s">
        <v>117</v>
      </c>
    </row>
    <row r="142" spans="1:6" ht="12.75">
      <c r="A142" s="57" t="s">
        <v>118</v>
      </c>
      <c r="B142" s="59">
        <v>6</v>
      </c>
      <c r="C142" s="65">
        <v>3</v>
      </c>
      <c r="D142" s="119">
        <v>30</v>
      </c>
      <c r="E142" s="112">
        <v>500000</v>
      </c>
      <c r="F142" s="115" t="s">
        <v>13</v>
      </c>
    </row>
    <row r="143" spans="1:6" ht="12.75">
      <c r="A143" s="57" t="s">
        <v>119</v>
      </c>
      <c r="B143" s="59">
        <v>6</v>
      </c>
      <c r="C143" s="65">
        <v>5</v>
      </c>
      <c r="D143" s="65">
        <v>120</v>
      </c>
      <c r="E143" s="112">
        <v>3500000</v>
      </c>
      <c r="F143" s="115" t="s">
        <v>120</v>
      </c>
    </row>
    <row r="144" spans="1:6" ht="12.75">
      <c r="A144" s="57" t="s">
        <v>121</v>
      </c>
      <c r="B144" s="59">
        <v>6</v>
      </c>
      <c r="C144" s="65">
        <v>5</v>
      </c>
      <c r="D144" s="65">
        <v>120</v>
      </c>
      <c r="E144" s="112">
        <v>3000000</v>
      </c>
      <c r="F144" s="115" t="s">
        <v>122</v>
      </c>
    </row>
    <row r="145" spans="1:6" ht="12.75">
      <c r="A145" s="57" t="s">
        <v>123</v>
      </c>
      <c r="B145" s="59">
        <v>6</v>
      </c>
      <c r="C145" s="65">
        <v>5</v>
      </c>
      <c r="D145" s="65">
        <v>120</v>
      </c>
      <c r="E145" s="112">
        <v>3500000</v>
      </c>
      <c r="F145" s="115" t="s">
        <v>124</v>
      </c>
    </row>
    <row r="146" spans="1:6" ht="12.75">
      <c r="A146" s="57" t="s">
        <v>125</v>
      </c>
      <c r="B146" s="59">
        <v>6</v>
      </c>
      <c r="C146" s="65">
        <v>5</v>
      </c>
      <c r="D146" s="65">
        <v>200</v>
      </c>
      <c r="E146" s="112">
        <v>5000000</v>
      </c>
      <c r="F146" s="115" t="s">
        <v>126</v>
      </c>
    </row>
    <row r="147" spans="1:6" ht="12.75">
      <c r="A147" s="57" t="s">
        <v>127</v>
      </c>
      <c r="B147" s="59">
        <v>6</v>
      </c>
      <c r="C147" s="65">
        <v>5</v>
      </c>
      <c r="D147" s="65">
        <v>1</v>
      </c>
      <c r="E147" s="112">
        <v>4500000</v>
      </c>
      <c r="F147" s="115" t="s">
        <v>128</v>
      </c>
    </row>
    <row r="148" spans="1:6" ht="12.75">
      <c r="A148" s="57" t="s">
        <v>129</v>
      </c>
      <c r="B148" s="59">
        <v>3</v>
      </c>
      <c r="C148" s="65">
        <v>2</v>
      </c>
      <c r="D148" s="67">
        <v>1</v>
      </c>
      <c r="E148" s="112">
        <v>6000000</v>
      </c>
      <c r="F148" s="115" t="s">
        <v>130</v>
      </c>
    </row>
    <row r="149" spans="1:6" ht="12.75">
      <c r="A149" s="57" t="s">
        <v>131</v>
      </c>
      <c r="B149" s="59">
        <v>3</v>
      </c>
      <c r="C149" s="65">
        <v>9</v>
      </c>
      <c r="D149" s="67">
        <v>100</v>
      </c>
      <c r="E149" s="112">
        <v>3000000</v>
      </c>
      <c r="F149" s="115" t="s">
        <v>132</v>
      </c>
    </row>
    <row r="150" spans="1:6" ht="12.75">
      <c r="A150" s="57" t="s">
        <v>133</v>
      </c>
      <c r="B150" s="59">
        <v>3</v>
      </c>
      <c r="C150" s="73">
        <v>1</v>
      </c>
      <c r="D150" s="67">
        <v>1</v>
      </c>
      <c r="E150" s="112">
        <v>1500000</v>
      </c>
      <c r="F150" s="115" t="s">
        <v>134</v>
      </c>
    </row>
    <row r="151" spans="1:6" ht="12.75">
      <c r="A151" s="57" t="s">
        <v>135</v>
      </c>
      <c r="B151" s="59">
        <v>3</v>
      </c>
      <c r="C151" s="70">
        <v>4</v>
      </c>
      <c r="D151" s="67">
        <v>1</v>
      </c>
      <c r="E151" s="112">
        <v>13000000</v>
      </c>
      <c r="F151" s="115" t="s">
        <v>136</v>
      </c>
    </row>
    <row r="152" spans="1:6" ht="12.75">
      <c r="A152" s="57" t="s">
        <v>137</v>
      </c>
      <c r="B152" s="59">
        <v>3</v>
      </c>
      <c r="C152" s="70">
        <v>2</v>
      </c>
      <c r="D152" s="65">
        <v>1</v>
      </c>
      <c r="E152" s="112">
        <v>80000000</v>
      </c>
      <c r="F152" s="115" t="s">
        <v>138</v>
      </c>
    </row>
    <row r="153" spans="1:6" ht="12.75">
      <c r="A153" s="57" t="s">
        <v>55</v>
      </c>
      <c r="B153" s="59">
        <v>3</v>
      </c>
      <c r="C153" s="70">
        <v>7</v>
      </c>
      <c r="D153" s="65">
        <v>1</v>
      </c>
      <c r="E153" s="112">
        <v>75000000</v>
      </c>
      <c r="F153" s="115" t="s">
        <v>139</v>
      </c>
    </row>
    <row r="154" spans="1:6" ht="12.75">
      <c r="A154" s="57" t="s">
        <v>107</v>
      </c>
      <c r="B154" s="59">
        <v>3</v>
      </c>
      <c r="C154" s="70">
        <v>7</v>
      </c>
      <c r="D154" s="65">
        <v>1</v>
      </c>
      <c r="E154" s="112">
        <v>43000000</v>
      </c>
      <c r="F154" s="115" t="s">
        <v>140</v>
      </c>
    </row>
    <row r="155" spans="1:6" ht="12.75">
      <c r="A155" s="57" t="s">
        <v>87</v>
      </c>
      <c r="B155" s="59">
        <v>3</v>
      </c>
      <c r="C155" s="70">
        <v>6</v>
      </c>
      <c r="D155" s="65">
        <v>1</v>
      </c>
      <c r="E155" s="112">
        <v>4500000</v>
      </c>
      <c r="F155" s="115" t="s">
        <v>141</v>
      </c>
    </row>
    <row r="156" spans="1:6" ht="12.75">
      <c r="A156" s="57" t="s">
        <v>142</v>
      </c>
      <c r="B156" s="59">
        <v>3</v>
      </c>
      <c r="C156" s="70">
        <v>3</v>
      </c>
      <c r="D156" s="65">
        <v>1</v>
      </c>
      <c r="E156" s="112">
        <f>90000000+21500000+76000000</f>
        <v>187500000</v>
      </c>
      <c r="F156" s="115" t="s">
        <v>143</v>
      </c>
    </row>
    <row r="157" spans="1:6" ht="12.75">
      <c r="A157" s="57" t="s">
        <v>144</v>
      </c>
      <c r="B157" s="59">
        <v>3</v>
      </c>
      <c r="C157" s="70">
        <v>4</v>
      </c>
      <c r="D157" s="65">
        <v>1</v>
      </c>
      <c r="E157" s="112">
        <v>115000000</v>
      </c>
      <c r="F157" s="115" t="s">
        <v>145</v>
      </c>
    </row>
    <row r="158" spans="1:6" ht="12.75">
      <c r="A158" s="57" t="s">
        <v>146</v>
      </c>
      <c r="B158" s="59">
        <v>3</v>
      </c>
      <c r="C158" s="70">
        <v>4</v>
      </c>
      <c r="D158" s="65">
        <v>1</v>
      </c>
      <c r="E158" s="112">
        <v>140000000</v>
      </c>
      <c r="F158" s="115" t="s">
        <v>147</v>
      </c>
    </row>
    <row r="159" spans="1:6" ht="12.75">
      <c r="A159" s="71" t="s">
        <v>188</v>
      </c>
      <c r="B159" s="59">
        <v>3</v>
      </c>
      <c r="C159" s="73">
        <v>1</v>
      </c>
      <c r="D159" s="65">
        <v>1</v>
      </c>
      <c r="E159" s="112">
        <v>36000000</v>
      </c>
      <c r="F159" s="115" t="s">
        <v>27</v>
      </c>
    </row>
    <row r="160" spans="1:6" ht="12.75">
      <c r="A160" s="57" t="s">
        <v>28</v>
      </c>
      <c r="B160" s="59">
        <v>3</v>
      </c>
      <c r="C160" s="73">
        <v>1</v>
      </c>
      <c r="D160" s="65">
        <v>1</v>
      </c>
      <c r="E160" s="112">
        <v>34000000</v>
      </c>
      <c r="F160" s="109" t="s">
        <v>29</v>
      </c>
    </row>
    <row r="161" spans="1:6" ht="12.75">
      <c r="A161" s="57" t="s">
        <v>259</v>
      </c>
      <c r="B161" s="59">
        <v>3</v>
      </c>
      <c r="C161" s="73">
        <v>1</v>
      </c>
      <c r="D161" s="65">
        <v>1</v>
      </c>
      <c r="E161" s="112">
        <v>36000000</v>
      </c>
      <c r="F161" s="115" t="s">
        <v>30</v>
      </c>
    </row>
    <row r="162" spans="1:6" ht="12.75">
      <c r="A162" s="57" t="s">
        <v>31</v>
      </c>
      <c r="B162" s="59">
        <v>3</v>
      </c>
      <c r="C162" s="70">
        <v>8</v>
      </c>
      <c r="D162" s="65">
        <v>1</v>
      </c>
      <c r="E162" s="112">
        <v>20000000</v>
      </c>
      <c r="F162" s="115" t="s">
        <v>32</v>
      </c>
    </row>
    <row r="163" spans="1:6" ht="12.75">
      <c r="A163" s="57" t="s">
        <v>33</v>
      </c>
      <c r="B163" s="59">
        <v>3</v>
      </c>
      <c r="C163" s="65">
        <v>2</v>
      </c>
      <c r="D163" s="65">
        <v>1</v>
      </c>
      <c r="E163" s="112">
        <v>36000000</v>
      </c>
      <c r="F163" s="115" t="s">
        <v>34</v>
      </c>
    </row>
    <row r="164" spans="1:6" ht="12.75">
      <c r="A164" s="57" t="s">
        <v>35</v>
      </c>
      <c r="B164" s="59">
        <v>3</v>
      </c>
      <c r="C164" s="68">
        <v>1</v>
      </c>
      <c r="D164" s="65">
        <v>80</v>
      </c>
      <c r="E164" s="112">
        <v>3000000</v>
      </c>
      <c r="F164" s="115" t="s">
        <v>36</v>
      </c>
    </row>
    <row r="165" spans="1:6" ht="12.75">
      <c r="A165" s="57" t="s">
        <v>37</v>
      </c>
      <c r="B165" s="59">
        <v>6</v>
      </c>
      <c r="C165" s="68">
        <v>1</v>
      </c>
      <c r="D165" s="65">
        <v>120</v>
      </c>
      <c r="E165" s="112">
        <v>1000000</v>
      </c>
      <c r="F165" s="115" t="s">
        <v>38</v>
      </c>
    </row>
    <row r="166" spans="1:6" ht="12.75">
      <c r="A166" s="57" t="s">
        <v>39</v>
      </c>
      <c r="B166" s="59">
        <v>6</v>
      </c>
      <c r="C166" s="68">
        <v>1</v>
      </c>
      <c r="D166" s="65">
        <v>100</v>
      </c>
      <c r="E166" s="112">
        <v>500000</v>
      </c>
      <c r="F166" s="115" t="s">
        <v>40</v>
      </c>
    </row>
    <row r="167" spans="1:6" ht="12.75">
      <c r="A167" s="57" t="s">
        <v>226</v>
      </c>
      <c r="B167" s="59">
        <v>6</v>
      </c>
      <c r="C167" s="68">
        <v>1</v>
      </c>
      <c r="D167" s="63">
        <v>1200</v>
      </c>
      <c r="E167" s="108">
        <v>498650</v>
      </c>
      <c r="F167" s="106" t="s">
        <v>41</v>
      </c>
    </row>
    <row r="168" spans="1:6" ht="12.75">
      <c r="A168" s="57" t="s">
        <v>42</v>
      </c>
      <c r="B168" s="59">
        <v>3</v>
      </c>
      <c r="C168" s="68">
        <v>1</v>
      </c>
      <c r="D168" s="65">
        <v>100</v>
      </c>
      <c r="E168" s="112">
        <v>498675</v>
      </c>
      <c r="F168" s="115" t="s">
        <v>43</v>
      </c>
    </row>
    <row r="169" spans="1:6" ht="12.75">
      <c r="A169" s="57" t="s">
        <v>44</v>
      </c>
      <c r="B169" s="59">
        <v>3</v>
      </c>
      <c r="C169" s="68">
        <v>1</v>
      </c>
      <c r="D169" s="65">
        <v>1</v>
      </c>
      <c r="E169" s="112">
        <v>6100000</v>
      </c>
      <c r="F169" s="115" t="s">
        <v>45</v>
      </c>
    </row>
    <row r="170" spans="1:6" ht="12.75">
      <c r="A170" s="57" t="s">
        <v>46</v>
      </c>
      <c r="B170" s="59">
        <v>6</v>
      </c>
      <c r="C170" s="68">
        <v>1</v>
      </c>
      <c r="D170" s="65">
        <v>1</v>
      </c>
      <c r="E170" s="112">
        <v>2500000</v>
      </c>
      <c r="F170" s="115" t="s">
        <v>47</v>
      </c>
    </row>
    <row r="171" spans="1:6" ht="12.75">
      <c r="A171" s="57" t="s">
        <v>48</v>
      </c>
      <c r="B171" s="59">
        <v>3</v>
      </c>
      <c r="C171" s="68">
        <v>1</v>
      </c>
      <c r="D171" s="65">
        <v>1</v>
      </c>
      <c r="E171" s="112">
        <v>140593818</v>
      </c>
      <c r="F171" s="115" t="s">
        <v>49</v>
      </c>
    </row>
    <row r="172" spans="1:6" ht="12.75">
      <c r="A172" s="57" t="s">
        <v>48</v>
      </c>
      <c r="B172" s="59">
        <v>3</v>
      </c>
      <c r="C172" s="68">
        <v>1</v>
      </c>
      <c r="D172" s="65">
        <v>1</v>
      </c>
      <c r="E172" s="112">
        <v>15000000</v>
      </c>
      <c r="F172" s="115" t="s">
        <v>406</v>
      </c>
    </row>
    <row r="173" spans="1:6" ht="12.75">
      <c r="A173" s="57" t="s">
        <v>48</v>
      </c>
      <c r="B173" s="59">
        <v>3</v>
      </c>
      <c r="C173" s="68">
        <v>1</v>
      </c>
      <c r="D173" s="65">
        <v>1</v>
      </c>
      <c r="E173" s="112">
        <v>1000000</v>
      </c>
      <c r="F173" s="115" t="s">
        <v>407</v>
      </c>
    </row>
    <row r="174" spans="1:6" ht="12.75">
      <c r="A174" s="57" t="s">
        <v>48</v>
      </c>
      <c r="B174" s="59">
        <v>3</v>
      </c>
      <c r="C174" s="68">
        <v>1</v>
      </c>
      <c r="D174" s="65">
        <v>1</v>
      </c>
      <c r="E174" s="112">
        <v>5000000</v>
      </c>
      <c r="F174" s="115" t="s">
        <v>405</v>
      </c>
    </row>
    <row r="175" spans="1:6" ht="12.75">
      <c r="A175" s="57" t="s">
        <v>50</v>
      </c>
      <c r="B175" s="59">
        <v>3</v>
      </c>
      <c r="C175" s="68">
        <v>1</v>
      </c>
      <c r="D175" s="65">
        <v>1</v>
      </c>
      <c r="E175" s="112">
        <v>6500000</v>
      </c>
      <c r="F175" s="115" t="s">
        <v>408</v>
      </c>
    </row>
    <row r="176" spans="1:6" ht="12.75">
      <c r="A176" s="57" t="s">
        <v>48</v>
      </c>
      <c r="B176" s="59">
        <v>3</v>
      </c>
      <c r="C176" s="68">
        <v>1</v>
      </c>
      <c r="D176" s="65">
        <v>1</v>
      </c>
      <c r="E176" s="112">
        <v>3500000</v>
      </c>
      <c r="F176" s="115" t="s">
        <v>51</v>
      </c>
    </row>
    <row r="177" spans="1:6" ht="12.75">
      <c r="A177" s="57" t="s">
        <v>48</v>
      </c>
      <c r="B177" s="59">
        <v>3</v>
      </c>
      <c r="C177" s="65">
        <v>4</v>
      </c>
      <c r="D177" s="65">
        <v>1</v>
      </c>
      <c r="E177" s="112">
        <v>1100000</v>
      </c>
      <c r="F177" s="115" t="s">
        <v>411</v>
      </c>
    </row>
    <row r="178" spans="1:6" ht="12.75">
      <c r="A178" s="57" t="s">
        <v>48</v>
      </c>
      <c r="B178" s="59">
        <v>3</v>
      </c>
      <c r="C178" s="65">
        <v>6</v>
      </c>
      <c r="D178" s="65">
        <v>1</v>
      </c>
      <c r="E178" s="112">
        <v>14000000</v>
      </c>
      <c r="F178" s="115" t="s">
        <v>5</v>
      </c>
    </row>
    <row r="179" spans="1:6" ht="12.75">
      <c r="A179" s="57" t="s">
        <v>66</v>
      </c>
      <c r="B179" s="59">
        <v>3</v>
      </c>
      <c r="C179" s="73">
        <v>1</v>
      </c>
      <c r="D179" s="65">
        <v>1</v>
      </c>
      <c r="E179" s="112">
        <v>1500000</v>
      </c>
      <c r="F179" s="105" t="s">
        <v>53</v>
      </c>
    </row>
    <row r="180" spans="1:6" ht="12.75">
      <c r="A180" s="57" t="s">
        <v>185</v>
      </c>
      <c r="B180" s="59">
        <v>3</v>
      </c>
      <c r="C180" s="70">
        <v>4</v>
      </c>
      <c r="D180" s="65">
        <v>1</v>
      </c>
      <c r="E180" s="112">
        <v>36000000</v>
      </c>
      <c r="F180" s="115" t="s">
        <v>6</v>
      </c>
    </row>
    <row r="181" spans="1:6" ht="12.75">
      <c r="A181" s="57" t="s">
        <v>107</v>
      </c>
      <c r="B181" s="59">
        <v>3</v>
      </c>
      <c r="C181" s="70">
        <v>4</v>
      </c>
      <c r="D181" s="65">
        <v>1</v>
      </c>
      <c r="E181" s="112">
        <v>3400000</v>
      </c>
      <c r="F181" s="115" t="s">
        <v>54</v>
      </c>
    </row>
    <row r="182" spans="1:6" ht="12.75">
      <c r="A182" s="57" t="s">
        <v>107</v>
      </c>
      <c r="B182" s="59">
        <v>3</v>
      </c>
      <c r="C182" s="70">
        <v>6</v>
      </c>
      <c r="D182" s="65">
        <v>1</v>
      </c>
      <c r="E182" s="112">
        <v>2000000</v>
      </c>
      <c r="F182" s="115" t="s">
        <v>70</v>
      </c>
    </row>
    <row r="183" spans="1:6" ht="12.75">
      <c r="A183" s="57" t="s">
        <v>55</v>
      </c>
      <c r="B183" s="59">
        <v>3</v>
      </c>
      <c r="C183" s="70">
        <v>6</v>
      </c>
      <c r="D183" s="65">
        <v>1</v>
      </c>
      <c r="E183" s="112">
        <v>20000000</v>
      </c>
      <c r="F183" s="115" t="s">
        <v>414</v>
      </c>
    </row>
    <row r="184" spans="1:6" ht="12.75">
      <c r="A184" s="57" t="s">
        <v>52</v>
      </c>
      <c r="B184" s="59">
        <v>3</v>
      </c>
      <c r="C184" s="70">
        <v>2</v>
      </c>
      <c r="D184" s="65">
        <v>1</v>
      </c>
      <c r="E184" s="112">
        <v>5000000</v>
      </c>
      <c r="F184" s="115" t="s">
        <v>415</v>
      </c>
    </row>
    <row r="185" spans="1:6" ht="12.75">
      <c r="A185" s="57" t="s">
        <v>89</v>
      </c>
      <c r="B185" s="59">
        <v>3</v>
      </c>
      <c r="C185" s="65">
        <v>1.6</v>
      </c>
      <c r="D185" s="65">
        <v>1</v>
      </c>
      <c r="E185" s="112">
        <f>4000000+2000000+20000000</f>
        <v>26000000</v>
      </c>
      <c r="F185" s="115" t="s">
        <v>56</v>
      </c>
    </row>
    <row r="186" spans="1:6" ht="12.75">
      <c r="A186" s="57" t="s">
        <v>57</v>
      </c>
      <c r="B186" s="59">
        <v>3</v>
      </c>
      <c r="C186" s="68">
        <v>1</v>
      </c>
      <c r="D186" s="65">
        <v>1</v>
      </c>
      <c r="E186" s="112">
        <v>10000000</v>
      </c>
      <c r="F186" s="115" t="s">
        <v>413</v>
      </c>
    </row>
    <row r="187" spans="1:6" ht="12.75">
      <c r="A187" s="57" t="s">
        <v>183</v>
      </c>
      <c r="B187" s="59">
        <v>5</v>
      </c>
      <c r="C187" s="63">
        <v>5</v>
      </c>
      <c r="D187" s="63">
        <v>3</v>
      </c>
      <c r="E187" s="108">
        <f>12000000+3000000+1000000</f>
        <v>16000000</v>
      </c>
      <c r="F187" s="106" t="s">
        <v>412</v>
      </c>
    </row>
    <row r="188" spans="1:6" ht="12.75">
      <c r="A188" s="57" t="s">
        <v>58</v>
      </c>
      <c r="B188" s="59">
        <v>3</v>
      </c>
      <c r="C188" s="65">
        <v>6</v>
      </c>
      <c r="D188" s="65">
        <v>1</v>
      </c>
      <c r="E188" s="112">
        <f>4000000+500000+750000</f>
        <v>5250000</v>
      </c>
      <c r="F188" s="115" t="s">
        <v>59</v>
      </c>
    </row>
    <row r="189" spans="1:6" ht="12.75">
      <c r="A189" s="57" t="s">
        <v>60</v>
      </c>
      <c r="B189" s="59">
        <v>3</v>
      </c>
      <c r="C189" s="68">
        <v>1</v>
      </c>
      <c r="D189" s="65">
        <v>1</v>
      </c>
      <c r="E189" s="112">
        <v>49000000</v>
      </c>
      <c r="F189" s="115" t="s">
        <v>410</v>
      </c>
    </row>
    <row r="190" spans="1:6" ht="12.75">
      <c r="A190" s="57" t="s">
        <v>60</v>
      </c>
      <c r="B190" s="59">
        <v>3</v>
      </c>
      <c r="C190" s="68">
        <v>1</v>
      </c>
      <c r="D190" s="65">
        <v>1</v>
      </c>
      <c r="E190" s="112">
        <v>55000000</v>
      </c>
      <c r="F190" s="115" t="s">
        <v>61</v>
      </c>
    </row>
    <row r="191" spans="1:6" ht="12.75">
      <c r="A191" s="57" t="s">
        <v>155</v>
      </c>
      <c r="B191" s="59">
        <v>3</v>
      </c>
      <c r="C191" s="68">
        <v>1</v>
      </c>
      <c r="D191" s="65">
        <v>1</v>
      </c>
      <c r="E191" s="112">
        <v>90000000</v>
      </c>
      <c r="F191" s="115" t="s">
        <v>409</v>
      </c>
    </row>
    <row r="192" spans="1:6" ht="12.75">
      <c r="A192" s="74"/>
      <c r="B192" s="75"/>
      <c r="C192" s="76"/>
      <c r="D192" s="77"/>
      <c r="E192" s="103">
        <f>SUM(E7:E191)</f>
        <v>2633533361</v>
      </c>
      <c r="F192" s="78"/>
    </row>
    <row r="195" ht="12.75">
      <c r="A195" s="84" t="s">
        <v>418</v>
      </c>
    </row>
    <row r="199" ht="52.5" customHeight="1">
      <c r="B199" s="79"/>
    </row>
    <row r="200" spans="1:6" ht="12.75">
      <c r="A200" s="99" t="s">
        <v>25</v>
      </c>
      <c r="B200" s="86"/>
      <c r="C200" s="120" t="s">
        <v>24</v>
      </c>
      <c r="D200" s="120"/>
      <c r="F200" s="100" t="s">
        <v>2</v>
      </c>
    </row>
    <row r="201" spans="1:6" ht="12.75">
      <c r="A201" s="84" t="s">
        <v>3</v>
      </c>
      <c r="C201" s="79" t="s">
        <v>26</v>
      </c>
      <c r="F201" s="81" t="s">
        <v>4</v>
      </c>
    </row>
    <row r="202" ht="12.75">
      <c r="C202" s="79"/>
    </row>
    <row r="203" ht="12.75">
      <c r="C203" s="79"/>
    </row>
    <row r="205" ht="30.75" customHeight="1"/>
    <row r="206" ht="12.75">
      <c r="A206" s="102" t="s">
        <v>403</v>
      </c>
    </row>
    <row r="207" ht="12.75">
      <c r="A207" s="101" t="s">
        <v>419</v>
      </c>
    </row>
  </sheetData>
  <sheetProtection/>
  <mergeCells count="2">
    <mergeCell ref="C200:D200"/>
    <mergeCell ref="A2:F2"/>
  </mergeCells>
  <printOptions/>
  <pageMargins left="0.25" right="0.25" top="0.75" bottom="0.75" header="0.3" footer="0.3"/>
  <pageSetup horizontalDpi="300" verticalDpi="300" orientation="portrait" paperSize="5" scale="58" r:id="rId4"/>
  <colBreaks count="1" manualBreakCount="1">
    <brk id="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57.421875" style="0" customWidth="1"/>
    <col min="2" max="2" width="18.00390625" style="0" customWidth="1"/>
    <col min="5" max="5" width="25.421875" style="0" customWidth="1"/>
    <col min="12" max="12" width="5.7109375" style="0" customWidth="1"/>
  </cols>
  <sheetData>
    <row r="1" spans="1:5" ht="12.75">
      <c r="A1" s="2" t="s">
        <v>361</v>
      </c>
      <c r="E1" s="13" t="s">
        <v>379</v>
      </c>
    </row>
    <row r="2" ht="13.5" thickBot="1"/>
    <row r="3" spans="1:4" ht="15.75">
      <c r="A3" s="3" t="s">
        <v>362</v>
      </c>
      <c r="B3" s="4"/>
      <c r="D3" s="14" t="s">
        <v>380</v>
      </c>
    </row>
    <row r="4" spans="1:4" ht="12.75">
      <c r="A4" s="5" t="s">
        <v>363</v>
      </c>
      <c r="B4" s="6" t="s">
        <v>364</v>
      </c>
      <c r="D4" s="15" t="s">
        <v>381</v>
      </c>
    </row>
    <row r="5" spans="1:4" ht="12.75">
      <c r="A5" s="5" t="s">
        <v>365</v>
      </c>
      <c r="B5" s="6" t="s">
        <v>366</v>
      </c>
      <c r="D5" s="16"/>
    </row>
    <row r="6" spans="1:4" ht="12.75">
      <c r="A6" s="5" t="s">
        <v>367</v>
      </c>
      <c r="B6" s="6" t="s">
        <v>368</v>
      </c>
      <c r="D6" s="17" t="s">
        <v>401</v>
      </c>
    </row>
    <row r="7" spans="1:4" ht="13.5" thickBot="1">
      <c r="A7" s="7" t="s">
        <v>369</v>
      </c>
      <c r="B7" s="8" t="s">
        <v>369</v>
      </c>
      <c r="D7" s="17"/>
    </row>
    <row r="8" spans="1:4" ht="13.5" thickBot="1">
      <c r="A8" s="9"/>
      <c r="B8" s="9"/>
      <c r="D8" s="17" t="s">
        <v>402</v>
      </c>
    </row>
    <row r="9" spans="1:4" ht="12.75">
      <c r="A9" s="3" t="s">
        <v>378</v>
      </c>
      <c r="B9" s="10"/>
      <c r="D9" s="17"/>
    </row>
    <row r="10" spans="1:4" ht="12.75">
      <c r="A10" s="5" t="s">
        <v>370</v>
      </c>
      <c r="B10" s="11">
        <v>1</v>
      </c>
      <c r="D10" s="17" t="s">
        <v>382</v>
      </c>
    </row>
    <row r="11" spans="1:2" ht="12.75">
      <c r="A11" s="12" t="s">
        <v>371</v>
      </c>
      <c r="B11" s="11">
        <v>2</v>
      </c>
    </row>
    <row r="12" spans="1:4" ht="12.75">
      <c r="A12" s="12" t="s">
        <v>372</v>
      </c>
      <c r="B12" s="11" t="s">
        <v>373</v>
      </c>
      <c r="D12" s="17" t="s">
        <v>328</v>
      </c>
    </row>
    <row r="13" spans="1:4" ht="12.75">
      <c r="A13" s="12" t="s">
        <v>374</v>
      </c>
      <c r="B13" s="11" t="s">
        <v>375</v>
      </c>
      <c r="D13" s="17" t="s">
        <v>383</v>
      </c>
    </row>
    <row r="14" spans="1:2" ht="12.75">
      <c r="A14" s="12" t="s">
        <v>376</v>
      </c>
      <c r="B14" s="6" t="s">
        <v>377</v>
      </c>
    </row>
    <row r="15" spans="1:4" ht="12.75">
      <c r="A15" s="12" t="s">
        <v>334</v>
      </c>
      <c r="B15" s="6" t="s">
        <v>331</v>
      </c>
      <c r="D15" s="17" t="s">
        <v>384</v>
      </c>
    </row>
    <row r="16" spans="1:4" ht="13.5" thickBot="1">
      <c r="A16" s="52" t="s">
        <v>333</v>
      </c>
      <c r="B16" s="53" t="s">
        <v>332</v>
      </c>
      <c r="D16" s="17" t="s">
        <v>385</v>
      </c>
    </row>
    <row r="17" ht="12.75">
      <c r="D17" s="17" t="s">
        <v>327</v>
      </c>
    </row>
    <row r="18" ht="12.75">
      <c r="D18" s="17" t="s">
        <v>305</v>
      </c>
    </row>
    <row r="19" spans="1:4" ht="12.75">
      <c r="A19" s="13" t="s">
        <v>322</v>
      </c>
      <c r="D19" s="17" t="s">
        <v>386</v>
      </c>
    </row>
    <row r="20" ht="12.75">
      <c r="A20" t="s">
        <v>323</v>
      </c>
    </row>
    <row r="21" spans="1:4" ht="12.75">
      <c r="A21" t="s">
        <v>324</v>
      </c>
      <c r="D21" s="17" t="s">
        <v>306</v>
      </c>
    </row>
    <row r="22" spans="1:4" ht="12.75">
      <c r="A22" t="s">
        <v>325</v>
      </c>
      <c r="D22" s="17"/>
    </row>
    <row r="23" ht="12.75">
      <c r="D23" s="1" t="s">
        <v>387</v>
      </c>
    </row>
    <row r="24" spans="11:12" ht="12.75">
      <c r="K24" s="18"/>
      <c r="L24" s="18"/>
    </row>
    <row r="25" spans="2:12" ht="12.75">
      <c r="B25" s="51"/>
      <c r="D25" s="19" t="s">
        <v>388</v>
      </c>
      <c r="E25" s="20"/>
      <c r="F25" s="21" t="s">
        <v>389</v>
      </c>
      <c r="G25" s="22"/>
      <c r="H25" s="21"/>
      <c r="I25" s="21"/>
      <c r="J25" s="21"/>
      <c r="K25" s="22"/>
      <c r="L25" s="20"/>
    </row>
    <row r="26" spans="1:12" ht="12.75">
      <c r="A26" s="1"/>
      <c r="D26" s="23"/>
      <c r="E26" s="24"/>
      <c r="F26" s="25"/>
      <c r="G26" s="25"/>
      <c r="H26" s="26"/>
      <c r="I26" s="26"/>
      <c r="J26" s="26"/>
      <c r="K26" s="25"/>
      <c r="L26" s="24"/>
    </row>
    <row r="27" spans="1:12" ht="12.75">
      <c r="A27" s="51"/>
      <c r="D27" s="27" t="s">
        <v>307</v>
      </c>
      <c r="E27" s="38"/>
      <c r="F27" s="28" t="s">
        <v>321</v>
      </c>
      <c r="G27" s="29"/>
      <c r="H27" s="28"/>
      <c r="I27" s="30"/>
      <c r="J27" s="30"/>
      <c r="K27" s="31"/>
      <c r="L27" s="32"/>
    </row>
    <row r="28" spans="4:12" ht="12.75">
      <c r="D28" s="39"/>
      <c r="E28" s="40"/>
      <c r="F28" s="34"/>
      <c r="G28" s="33"/>
      <c r="H28" s="34"/>
      <c r="I28" s="35"/>
      <c r="J28" s="35"/>
      <c r="K28" s="36"/>
      <c r="L28" s="37"/>
    </row>
    <row r="29" spans="4:12" ht="12.75">
      <c r="D29" s="27" t="s">
        <v>308</v>
      </c>
      <c r="E29" s="38"/>
      <c r="F29" s="28" t="s">
        <v>310</v>
      </c>
      <c r="G29" s="29"/>
      <c r="H29" s="28"/>
      <c r="I29" s="30"/>
      <c r="J29" s="30"/>
      <c r="K29" s="31"/>
      <c r="L29" s="32"/>
    </row>
    <row r="30" spans="4:12" ht="12.75">
      <c r="D30" s="39"/>
      <c r="E30" s="40"/>
      <c r="F30" s="34"/>
      <c r="G30" s="33"/>
      <c r="H30" s="34"/>
      <c r="I30" s="35"/>
      <c r="J30" s="35"/>
      <c r="K30" s="36"/>
      <c r="L30" s="37"/>
    </row>
    <row r="31" spans="4:12" ht="12.75">
      <c r="D31" s="27" t="s">
        <v>354</v>
      </c>
      <c r="E31" s="38"/>
      <c r="F31" s="28" t="s">
        <v>390</v>
      </c>
      <c r="G31" s="29"/>
      <c r="H31" s="28"/>
      <c r="I31" s="30"/>
      <c r="J31" s="30"/>
      <c r="K31" s="31"/>
      <c r="L31" s="32"/>
    </row>
    <row r="32" spans="4:12" ht="12.75">
      <c r="D32" s="39"/>
      <c r="E32" s="40"/>
      <c r="F32" s="34"/>
      <c r="G32" s="33"/>
      <c r="H32" s="34"/>
      <c r="I32" s="35"/>
      <c r="J32" s="35"/>
      <c r="K32" s="36"/>
      <c r="L32" s="37"/>
    </row>
    <row r="33" spans="4:12" ht="12.75">
      <c r="D33" s="27" t="s">
        <v>309</v>
      </c>
      <c r="E33" s="38"/>
      <c r="F33" s="28" t="s">
        <v>310</v>
      </c>
      <c r="G33" s="29"/>
      <c r="H33" s="28"/>
      <c r="I33" s="30"/>
      <c r="J33" s="30"/>
      <c r="K33" s="31"/>
      <c r="L33" s="32"/>
    </row>
    <row r="34" spans="4:12" ht="12.75">
      <c r="D34" s="39"/>
      <c r="E34" s="40"/>
      <c r="F34" s="34"/>
      <c r="G34" s="33"/>
      <c r="H34" s="34"/>
      <c r="I34" s="35"/>
      <c r="J34" s="35"/>
      <c r="K34" s="36"/>
      <c r="L34" s="37"/>
    </row>
    <row r="35" spans="4:12" ht="12.75">
      <c r="D35" s="27" t="s">
        <v>311</v>
      </c>
      <c r="E35" s="38"/>
      <c r="F35" s="28" t="s">
        <v>312</v>
      </c>
      <c r="G35" s="29"/>
      <c r="H35" s="28"/>
      <c r="I35" s="30"/>
      <c r="J35" s="30"/>
      <c r="K35" s="31"/>
      <c r="L35" s="32"/>
    </row>
    <row r="36" spans="4:12" ht="12.75">
      <c r="D36" s="39"/>
      <c r="E36" s="40"/>
      <c r="F36" s="34"/>
      <c r="G36" s="33"/>
      <c r="H36" s="34"/>
      <c r="I36" s="35"/>
      <c r="J36" s="35"/>
      <c r="K36" s="36"/>
      <c r="L36" s="37"/>
    </row>
    <row r="37" spans="2:12" ht="12.75">
      <c r="B37" s="98">
        <v>9128700</v>
      </c>
      <c r="D37" s="27" t="s">
        <v>313</v>
      </c>
      <c r="E37" s="38"/>
      <c r="F37" s="47" t="s">
        <v>392</v>
      </c>
      <c r="G37" s="29"/>
      <c r="H37" s="28"/>
      <c r="I37" s="30"/>
      <c r="J37" s="30"/>
      <c r="K37" s="31"/>
      <c r="L37" s="32"/>
    </row>
    <row r="38" spans="2:12" ht="12.75">
      <c r="B38" s="98">
        <f>43999200+7333200</f>
        <v>51332400</v>
      </c>
      <c r="D38" s="39"/>
      <c r="E38" s="40"/>
      <c r="F38" s="34"/>
      <c r="G38" s="33"/>
      <c r="H38" s="34"/>
      <c r="I38" s="35"/>
      <c r="J38" s="35"/>
      <c r="K38" s="36"/>
      <c r="L38" s="37"/>
    </row>
    <row r="39" spans="2:12" ht="12.75">
      <c r="B39" s="98">
        <v>143290000</v>
      </c>
      <c r="D39" s="27" t="s">
        <v>314</v>
      </c>
      <c r="E39" s="38"/>
      <c r="F39" s="45" t="s">
        <v>394</v>
      </c>
      <c r="G39" s="29"/>
      <c r="H39" s="28"/>
      <c r="I39" s="30"/>
      <c r="J39" s="30"/>
      <c r="K39" s="31"/>
      <c r="L39" s="32"/>
    </row>
    <row r="40" spans="2:12" ht="12.75">
      <c r="B40" s="98">
        <f>SUM(B37:B39)</f>
        <v>203751100</v>
      </c>
      <c r="D40" s="39"/>
      <c r="E40" s="40"/>
      <c r="F40" s="50" t="s">
        <v>395</v>
      </c>
      <c r="G40" s="33"/>
      <c r="H40" s="34"/>
      <c r="I40" s="35"/>
      <c r="J40" s="35"/>
      <c r="K40" s="36"/>
      <c r="L40" s="37"/>
    </row>
    <row r="41" spans="2:12" ht="12.75">
      <c r="B41" s="98"/>
      <c r="D41" s="39"/>
      <c r="E41" s="40"/>
      <c r="F41" s="50" t="s">
        <v>396</v>
      </c>
      <c r="G41" s="33"/>
      <c r="H41" s="34"/>
      <c r="I41" s="35"/>
      <c r="J41" s="35"/>
      <c r="K41" s="36"/>
      <c r="L41" s="37"/>
    </row>
    <row r="42" spans="2:12" ht="12.75">
      <c r="B42" s="98"/>
      <c r="D42" s="39"/>
      <c r="E42" s="40"/>
      <c r="F42" s="50" t="s">
        <v>397</v>
      </c>
      <c r="G42" s="33"/>
      <c r="H42" s="34"/>
      <c r="I42" s="35"/>
      <c r="J42" s="35"/>
      <c r="K42" s="36"/>
      <c r="L42" s="37"/>
    </row>
    <row r="43" spans="2:12" ht="12.75">
      <c r="B43" s="98"/>
      <c r="D43" s="39"/>
      <c r="E43" s="40"/>
      <c r="F43" s="50" t="s">
        <v>398</v>
      </c>
      <c r="G43" s="33"/>
      <c r="H43" s="34"/>
      <c r="I43" s="35"/>
      <c r="J43" s="35"/>
      <c r="K43" s="36"/>
      <c r="L43" s="37"/>
    </row>
    <row r="44" spans="2:12" ht="12.75">
      <c r="B44" s="98"/>
      <c r="D44" s="39"/>
      <c r="E44" s="40"/>
      <c r="F44" s="50" t="s">
        <v>399</v>
      </c>
      <c r="G44" s="33"/>
      <c r="H44" s="34"/>
      <c r="I44" s="35"/>
      <c r="J44" s="35"/>
      <c r="K44" s="36"/>
      <c r="L44" s="37"/>
    </row>
    <row r="45" spans="2:12" ht="12.75">
      <c r="B45" s="98"/>
      <c r="D45" s="27"/>
      <c r="E45" s="38"/>
      <c r="F45" s="30" t="s">
        <v>400</v>
      </c>
      <c r="G45" s="29"/>
      <c r="H45" s="28"/>
      <c r="I45" s="30"/>
      <c r="J45" s="30"/>
      <c r="K45" s="31"/>
      <c r="L45" s="32"/>
    </row>
    <row r="46" spans="2:12" ht="12.75">
      <c r="B46" s="98"/>
      <c r="D46" s="42"/>
      <c r="E46" s="40"/>
      <c r="F46" s="34"/>
      <c r="G46" s="33"/>
      <c r="H46" s="33"/>
      <c r="I46" s="36"/>
      <c r="J46" s="36"/>
      <c r="K46" s="36"/>
      <c r="L46" s="37"/>
    </row>
    <row r="47" spans="2:12" ht="12.75">
      <c r="B47" s="98"/>
      <c r="D47" s="41" t="s">
        <v>315</v>
      </c>
      <c r="E47" s="38"/>
      <c r="F47" s="47" t="s">
        <v>391</v>
      </c>
      <c r="G47" s="29"/>
      <c r="H47" s="29"/>
      <c r="I47" s="31"/>
      <c r="J47" s="31"/>
      <c r="K47" s="31"/>
      <c r="L47" s="32"/>
    </row>
    <row r="48" spans="2:12" ht="12.75">
      <c r="B48" s="98"/>
      <c r="D48" s="42"/>
      <c r="E48" s="40"/>
      <c r="F48" s="34"/>
      <c r="G48" s="33"/>
      <c r="H48" s="33"/>
      <c r="I48" s="36"/>
      <c r="J48" s="36"/>
      <c r="K48" s="36"/>
      <c r="L48" s="37"/>
    </row>
    <row r="49" spans="2:12" ht="12.75">
      <c r="B49" s="98"/>
      <c r="D49" s="41" t="s">
        <v>316</v>
      </c>
      <c r="E49" s="38"/>
      <c r="F49" s="28" t="s">
        <v>317</v>
      </c>
      <c r="G49" s="28"/>
      <c r="H49" s="28"/>
      <c r="I49" s="31"/>
      <c r="J49" s="31"/>
      <c r="K49" s="31"/>
      <c r="L49" s="32"/>
    </row>
    <row r="50" spans="2:12" ht="12.75">
      <c r="B50" s="98"/>
      <c r="D50" s="42"/>
      <c r="E50" s="40"/>
      <c r="F50" s="34"/>
      <c r="G50" s="34"/>
      <c r="H50" s="34"/>
      <c r="I50" s="36"/>
      <c r="J50" s="36"/>
      <c r="K50" s="36"/>
      <c r="L50" s="37"/>
    </row>
    <row r="51" spans="2:12" ht="12.75">
      <c r="B51" s="98"/>
      <c r="D51" s="41" t="s">
        <v>318</v>
      </c>
      <c r="E51" s="38"/>
      <c r="F51" s="47" t="s">
        <v>393</v>
      </c>
      <c r="G51" s="28"/>
      <c r="H51" s="28"/>
      <c r="I51" s="31"/>
      <c r="J51" s="31"/>
      <c r="K51" s="31"/>
      <c r="L51" s="32"/>
    </row>
    <row r="52" spans="2:12" ht="12.75">
      <c r="B52" s="98"/>
      <c r="D52" s="42"/>
      <c r="E52" s="40"/>
      <c r="F52" s="34"/>
      <c r="G52" s="34"/>
      <c r="H52" s="34"/>
      <c r="I52" s="36"/>
      <c r="J52" s="36"/>
      <c r="K52" s="43"/>
      <c r="L52" s="44"/>
    </row>
    <row r="53" spans="4:12" ht="12.75">
      <c r="D53" s="45" t="s">
        <v>319</v>
      </c>
      <c r="E53" s="46"/>
      <c r="F53" s="47" t="s">
        <v>320</v>
      </c>
      <c r="G53" s="47"/>
      <c r="H53" s="47"/>
      <c r="I53" s="48"/>
      <c r="J53" s="48"/>
      <c r="K53" s="48"/>
      <c r="L53" s="4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 Leguizamon</cp:lastModifiedBy>
  <cp:lastPrinted>2011-02-11T13:48:31Z</cp:lastPrinted>
  <dcterms:created xsi:type="dcterms:W3CDTF">2001-06-06T19:22:14Z</dcterms:created>
  <dcterms:modified xsi:type="dcterms:W3CDTF">2014-03-28T21:05:23Z</dcterms:modified>
  <cp:category/>
  <cp:version/>
  <cp:contentType/>
  <cp:contentStatus/>
</cp:coreProperties>
</file>