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activeTab="1"/>
  </bookViews>
  <sheets>
    <sheet name="Hoja1" sheetId="1" r:id="rId1"/>
    <sheet name="ANALISIS FINANCIERO" sheetId="2" r:id="rId2"/>
    <sheet name="Hoja3" sheetId="3" r:id="rId3"/>
  </sheets>
  <definedNames/>
  <calcPr fullCalcOnLoad="1"/>
</workbook>
</file>

<file path=xl/comments2.xml><?xml version="1.0" encoding="utf-8"?>
<comments xmlns="http://schemas.openxmlformats.org/spreadsheetml/2006/main">
  <authors>
    <author>Planeaci?n Murindo</author>
  </authors>
  <commentList>
    <comment ref="D172" authorId="0">
      <text>
        <r>
          <rPr>
            <b/>
            <sz val="8"/>
            <rFont val="Tahoma"/>
            <family val="0"/>
          </rPr>
          <t>Planeación Murindo:</t>
        </r>
        <r>
          <rPr>
            <sz val="8"/>
            <rFont val="Tahoma"/>
            <family val="0"/>
          </rPr>
          <t xml:space="preserve">
pagadas por el rubro estampilla procultura</t>
        </r>
      </text>
    </comment>
    <comment ref="F172" authorId="0">
      <text>
        <r>
          <rPr>
            <b/>
            <sz val="8"/>
            <rFont val="Tahoma"/>
            <family val="0"/>
          </rPr>
          <t>Planeación Murindo:</t>
        </r>
        <r>
          <rPr>
            <sz val="8"/>
            <rFont val="Tahoma"/>
            <family val="0"/>
          </rPr>
          <t xml:space="preserve">
pagadas por el rubro estampilla procultura</t>
        </r>
      </text>
    </comment>
    <comment ref="H172" authorId="0">
      <text>
        <r>
          <rPr>
            <b/>
            <sz val="8"/>
            <rFont val="Tahoma"/>
            <family val="0"/>
          </rPr>
          <t>Planeación Murindo:</t>
        </r>
        <r>
          <rPr>
            <sz val="8"/>
            <rFont val="Tahoma"/>
            <family val="0"/>
          </rPr>
          <t xml:space="preserve">
pagadas por el rubro estampilla procultura</t>
        </r>
      </text>
    </comment>
    <comment ref="F157" authorId="0">
      <text>
        <r>
          <rPr>
            <b/>
            <sz val="8"/>
            <rFont val="Tahoma"/>
            <family val="0"/>
          </rPr>
          <t>Planeación Murindo:</t>
        </r>
        <r>
          <rPr>
            <sz val="8"/>
            <rFont val="Tahoma"/>
            <family val="0"/>
          </rPr>
          <t xml:space="preserve">
pagados por monitores deportivos</t>
        </r>
      </text>
    </comment>
    <comment ref="H157" authorId="0">
      <text>
        <r>
          <rPr>
            <b/>
            <sz val="8"/>
            <rFont val="Tahoma"/>
            <family val="0"/>
          </rPr>
          <t>Planeación Murindo:</t>
        </r>
        <r>
          <rPr>
            <sz val="8"/>
            <rFont val="Tahoma"/>
            <family val="0"/>
          </rPr>
          <t xml:space="preserve">
pagados por monitores deportivos</t>
        </r>
      </text>
    </comment>
    <comment ref="D157" authorId="0">
      <text>
        <r>
          <rPr>
            <b/>
            <sz val="8"/>
            <rFont val="Tahoma"/>
            <family val="0"/>
          </rPr>
          <t>Planeación Murindo:</t>
        </r>
        <r>
          <rPr>
            <sz val="8"/>
            <rFont val="Tahoma"/>
            <family val="0"/>
          </rPr>
          <t xml:space="preserve">
pagados por monitores deportivos</t>
        </r>
      </text>
    </comment>
    <comment ref="K164" authorId="0">
      <text>
        <r>
          <rPr>
            <b/>
            <sz val="8"/>
            <rFont val="Tahoma"/>
            <family val="0"/>
          </rPr>
          <t>Planeación Murindo:</t>
        </r>
        <r>
          <rPr>
            <sz val="8"/>
            <rFont val="Tahoma"/>
            <family val="0"/>
          </rPr>
          <t xml:space="preserve">
gasto proyectado con un incremento del 5%</t>
        </r>
      </text>
    </comment>
    <comment ref="L164" authorId="0">
      <text>
        <r>
          <rPr>
            <b/>
            <sz val="8"/>
            <rFont val="Tahoma"/>
            <family val="0"/>
          </rPr>
          <t>Planeación Murindo:</t>
        </r>
        <r>
          <rPr>
            <sz val="8"/>
            <rFont val="Tahoma"/>
            <family val="0"/>
          </rPr>
          <t xml:space="preserve">
gasto proyectado con un incremento del 5%</t>
        </r>
      </text>
    </comment>
    <comment ref="K50" authorId="0">
      <text>
        <r>
          <rPr>
            <b/>
            <sz val="8"/>
            <rFont val="Tahoma"/>
            <family val="0"/>
          </rPr>
          <t>Planeación Murindo:</t>
        </r>
        <r>
          <rPr>
            <sz val="8"/>
            <rFont val="Tahoma"/>
            <family val="0"/>
          </rPr>
          <t xml:space="preserve">
incluido estampilla</t>
        </r>
      </text>
    </comment>
    <comment ref="L50" authorId="0">
      <text>
        <r>
          <rPr>
            <b/>
            <sz val="8"/>
            <rFont val="Tahoma"/>
            <family val="0"/>
          </rPr>
          <t>Planeación Murindo:</t>
        </r>
        <r>
          <rPr>
            <sz val="8"/>
            <rFont val="Tahoma"/>
            <family val="0"/>
          </rPr>
          <t xml:space="preserve">
incluido estampilla</t>
        </r>
      </text>
    </comment>
    <comment ref="M50" authorId="0">
      <text>
        <r>
          <rPr>
            <b/>
            <sz val="8"/>
            <rFont val="Tahoma"/>
            <family val="0"/>
          </rPr>
          <t>Planeación Murindo:</t>
        </r>
        <r>
          <rPr>
            <sz val="8"/>
            <rFont val="Tahoma"/>
            <family val="0"/>
          </rPr>
          <t xml:space="preserve">
incluido estampilla</t>
        </r>
      </text>
    </comment>
  </commentList>
</comments>
</file>

<file path=xl/comments3.xml><?xml version="1.0" encoding="utf-8"?>
<comments xmlns="http://schemas.openxmlformats.org/spreadsheetml/2006/main">
  <authors>
    <author>Planeaci?n Murindo</author>
  </authors>
  <commentList>
    <comment ref="D154" authorId="0">
      <text>
        <r>
          <rPr>
            <b/>
            <sz val="8"/>
            <rFont val="Tahoma"/>
            <family val="0"/>
          </rPr>
          <t>Planeación Murindo:</t>
        </r>
        <r>
          <rPr>
            <sz val="8"/>
            <rFont val="Tahoma"/>
            <family val="0"/>
          </rPr>
          <t xml:space="preserve">
pagados por monitores deportivos</t>
        </r>
      </text>
    </comment>
    <comment ref="E154" authorId="0">
      <text>
        <r>
          <rPr>
            <b/>
            <sz val="8"/>
            <rFont val="Tahoma"/>
            <family val="0"/>
          </rPr>
          <t>Planeación Murindo:</t>
        </r>
        <r>
          <rPr>
            <sz val="8"/>
            <rFont val="Tahoma"/>
            <family val="0"/>
          </rPr>
          <t xml:space="preserve">
pagados por monitores deportivos</t>
        </r>
      </text>
    </comment>
    <comment ref="F154" authorId="0">
      <text>
        <r>
          <rPr>
            <b/>
            <sz val="8"/>
            <rFont val="Tahoma"/>
            <family val="0"/>
          </rPr>
          <t>Planeación Murindo:</t>
        </r>
        <r>
          <rPr>
            <sz val="8"/>
            <rFont val="Tahoma"/>
            <family val="0"/>
          </rPr>
          <t xml:space="preserve">
pagados por monitores deportivos</t>
        </r>
      </text>
    </comment>
    <comment ref="G154" authorId="0">
      <text>
        <r>
          <rPr>
            <b/>
            <sz val="8"/>
            <rFont val="Tahoma"/>
            <family val="0"/>
          </rPr>
          <t>Planeación Murindo:</t>
        </r>
        <r>
          <rPr>
            <sz val="8"/>
            <rFont val="Tahoma"/>
            <family val="0"/>
          </rPr>
          <t xml:space="preserve">
rubro afectado por pago de monitores deportivos por aparte</t>
        </r>
      </text>
    </comment>
    <comment ref="D169" authorId="0">
      <text>
        <r>
          <rPr>
            <b/>
            <sz val="8"/>
            <rFont val="Tahoma"/>
            <family val="0"/>
          </rPr>
          <t>Planeación Murindo:</t>
        </r>
        <r>
          <rPr>
            <sz val="8"/>
            <rFont val="Tahoma"/>
            <family val="0"/>
          </rPr>
          <t xml:space="preserve">
pagadas por el rubro estampilla procultura</t>
        </r>
      </text>
    </comment>
    <comment ref="E169" authorId="0">
      <text>
        <r>
          <rPr>
            <b/>
            <sz val="8"/>
            <rFont val="Tahoma"/>
            <family val="0"/>
          </rPr>
          <t>Planeación Murindo:</t>
        </r>
        <r>
          <rPr>
            <sz val="8"/>
            <rFont val="Tahoma"/>
            <family val="0"/>
          </rPr>
          <t xml:space="preserve">
pagadas por el rubro estampilla procultura</t>
        </r>
      </text>
    </comment>
    <comment ref="F169" authorId="0">
      <text>
        <r>
          <rPr>
            <b/>
            <sz val="8"/>
            <rFont val="Tahoma"/>
            <family val="0"/>
          </rPr>
          <t>Planeación Murindo:</t>
        </r>
        <r>
          <rPr>
            <sz val="8"/>
            <rFont val="Tahoma"/>
            <family val="0"/>
          </rPr>
          <t xml:space="preserve">
pagadas por el rubro estampilla procultura</t>
        </r>
      </text>
    </comment>
    <comment ref="G169" authorId="0">
      <text>
        <r>
          <rPr>
            <b/>
            <sz val="8"/>
            <rFont val="Tahoma"/>
            <family val="0"/>
          </rPr>
          <t>Planeación Murindo:</t>
        </r>
        <r>
          <rPr>
            <sz val="8"/>
            <rFont val="Tahoma"/>
            <family val="0"/>
          </rPr>
          <t xml:space="preserve">
pagadas por el rubro estampilla procultura</t>
        </r>
      </text>
    </comment>
  </commentList>
</comments>
</file>

<file path=xl/sharedStrings.xml><?xml version="1.0" encoding="utf-8"?>
<sst xmlns="http://schemas.openxmlformats.org/spreadsheetml/2006/main" count="1734" uniqueCount="868">
  <si>
    <t>05 Aulas  Construidas y una Aula Máxima</t>
  </si>
  <si>
    <t>DSLO102</t>
  </si>
  <si>
    <t>04 Mantenimientos</t>
  </si>
  <si>
    <t>DSLO103</t>
  </si>
  <si>
    <t>DSLO104</t>
  </si>
  <si>
    <t>Garantizar la prestación de los servicios públicos durante el periodo 2008 – 2011</t>
  </si>
  <si>
    <t>DSLO105</t>
  </si>
  <si>
    <t>DSLO106 Otros Recursos USAID</t>
  </si>
  <si>
    <t>DSLO107</t>
  </si>
  <si>
    <t>10% del Proyecto PEI como modelo Agroambiental</t>
  </si>
  <si>
    <t>DSLO108</t>
  </si>
  <si>
    <t>80 bachilleres alfabetizando</t>
  </si>
  <si>
    <t>DSLO109</t>
  </si>
  <si>
    <t>DSLO110</t>
  </si>
  <si>
    <t>DSLO111</t>
  </si>
  <si>
    <t>DSLO112</t>
  </si>
  <si>
    <t>1200 Kits escolares</t>
  </si>
  <si>
    <t>DSLO113</t>
  </si>
  <si>
    <t xml:space="preserve">Subsidio estudiantil en matrícula para los mejores promedios académicos </t>
  </si>
  <si>
    <t>DSLO114</t>
  </si>
  <si>
    <t>Transporte  de material e insumos para el servicio educativo</t>
  </si>
  <si>
    <t>DSLO2</t>
  </si>
  <si>
    <t>DSLO201</t>
  </si>
  <si>
    <t>DSLO202</t>
  </si>
  <si>
    <t>05 pendones adquiridos</t>
  </si>
  <si>
    <t>DSLO203</t>
  </si>
  <si>
    <t>01 estación comunitaria radial construida</t>
  </si>
  <si>
    <t>DSLO204</t>
  </si>
  <si>
    <t>DSLO205</t>
  </si>
  <si>
    <t>DSLO206</t>
  </si>
  <si>
    <t>01 Página creada y en funcionamiento</t>
  </si>
  <si>
    <t>DSLO207</t>
  </si>
  <si>
    <t>DSLO208 Otros Recursos Compartel</t>
  </si>
  <si>
    <t>01 sala; 10 equipos de Computo programa compartel</t>
  </si>
  <si>
    <t>DSLO209</t>
  </si>
  <si>
    <t>DSLO210</t>
  </si>
  <si>
    <t>02 mantenimiento a equipos e instalaciones</t>
  </si>
  <si>
    <t>DSLO211</t>
  </si>
  <si>
    <t>DSLO212 Otros recursos</t>
  </si>
  <si>
    <t>DSLO213</t>
  </si>
  <si>
    <t>DSLO214</t>
  </si>
  <si>
    <t>04 instrumentos</t>
  </si>
  <si>
    <t>DSLO215</t>
  </si>
  <si>
    <t>DSLO216</t>
  </si>
  <si>
    <t>01 Instructor durante 12 meses</t>
  </si>
  <si>
    <t>DSLO217 Otros recursos</t>
  </si>
  <si>
    <t>01 video Beam, 01 sonido, 01 sistema de audio, 04 megáfonos, 02 micrófonos, 01 micrófono 01inhalámbrico</t>
  </si>
  <si>
    <t>DSLO218</t>
  </si>
  <si>
    <t>DSLO219</t>
  </si>
  <si>
    <t>DSLO220</t>
  </si>
  <si>
    <t>DSLO221</t>
  </si>
  <si>
    <t>DSLO222</t>
  </si>
  <si>
    <t>DSLO223 Instructor teatro</t>
  </si>
  <si>
    <t>DSLO224 libros biblioteca</t>
  </si>
  <si>
    <t>DSLO3</t>
  </si>
  <si>
    <t>DSLO301</t>
  </si>
  <si>
    <t>Desarrollar acciones que posibiliten la disminución de factores desencadenantes de contaminación ambiental y sanitaria</t>
  </si>
  <si>
    <t>Disminuir en un 50% las tasas de morbilidad y mortalidad o enfermedades crónicas</t>
  </si>
  <si>
    <t>DSLO302</t>
  </si>
  <si>
    <t>Dotación del restaurante del adulto mayor</t>
  </si>
  <si>
    <t>DSLO303</t>
  </si>
  <si>
    <t>DSLO304</t>
  </si>
  <si>
    <t>DSLO305 otros recursos USAID</t>
  </si>
  <si>
    <t>Capacitar al adulto mayor en proyectos productivos que contrarresten el nivel de desempleo a través del fomento de la micro y famiempresa</t>
  </si>
  <si>
    <t>25  adultos mayores capacitados</t>
  </si>
  <si>
    <t>DSLO4</t>
  </si>
  <si>
    <t>DSLO401 Otros recursos 09 Usaid</t>
  </si>
  <si>
    <t>Desarrollar acciones de salud pública encaminadas a disminuir los altos índices de enfermedades inmune prevenibles y prevalentes en la infancia</t>
  </si>
  <si>
    <t>DSLO402</t>
  </si>
  <si>
    <t xml:space="preserve">Aumentar las tasas de cobertura rural en vacunación </t>
  </si>
  <si>
    <t>DSLO403</t>
  </si>
  <si>
    <t>Dotación y sostenimiento del programa de 20  restaurantes escolares</t>
  </si>
  <si>
    <t>DSLO404</t>
  </si>
  <si>
    <t>Realizar el transporte de insumos a los restaurantes escolares del municipio</t>
  </si>
  <si>
    <t>DSLO405</t>
  </si>
  <si>
    <t>Brindar un complemento alimentario a los niños que cursan la básica primaria</t>
  </si>
  <si>
    <t>300 niños  Atendidos</t>
  </si>
  <si>
    <t>DSLO406</t>
  </si>
  <si>
    <t>Coordinar programas y actividades que sirvan de ayuda en el proceso nutricional y físico de los Habitantes de Murindó</t>
  </si>
  <si>
    <t xml:space="preserve">Disminuir el índice de desnutrición en un 6% y mantener la mortalidad en 0 casos durante todo el cuatrienio </t>
  </si>
  <si>
    <t>DSLO407 Otros Recursos</t>
  </si>
  <si>
    <t>Garantizar a la comunidad en general el buen almacenamiento que tendrán los productos de consumo para los diferentes programas nutricionales</t>
  </si>
  <si>
    <t>02 Mantenimientos de la bodega de almacenamiento</t>
  </si>
  <si>
    <t>DSLO408</t>
  </si>
  <si>
    <t>Disminuir en un 50% los factores que inciden en los trastornos y el deterioro de la salud mental</t>
  </si>
  <si>
    <t>DSLO5</t>
  </si>
  <si>
    <t>DSLO501</t>
  </si>
  <si>
    <t>DSLO502</t>
  </si>
  <si>
    <t>Capacitaciones  al cuerpo de bomberos del Municipio</t>
  </si>
  <si>
    <t xml:space="preserve">Realizar 02 capacitaciones </t>
  </si>
  <si>
    <t>DSLO503</t>
  </si>
  <si>
    <t>Dotación de equipos e implementos de rescate para el cuerpo de Bomberos</t>
  </si>
  <si>
    <t>DSLO504</t>
  </si>
  <si>
    <t>01 grupo conformado</t>
  </si>
  <si>
    <t>DSLO505</t>
  </si>
  <si>
    <t xml:space="preserve">01 Una sede construida </t>
  </si>
  <si>
    <t>DSLO506</t>
  </si>
  <si>
    <t>DSLO507</t>
  </si>
  <si>
    <t>DSLO508</t>
  </si>
  <si>
    <t xml:space="preserve">Mantenimiento a la sede oficial de bomberos </t>
  </si>
  <si>
    <t>DSLO601</t>
  </si>
  <si>
    <t>DSLO602</t>
  </si>
  <si>
    <t>Construir 120 Unidades nuevas familiares en el área urbana</t>
  </si>
  <si>
    <t>DSLO603</t>
  </si>
  <si>
    <t>Construir 80 Unidades nuevas familiares en el área rural</t>
  </si>
  <si>
    <t>DSLO604</t>
  </si>
  <si>
    <t>Construir 92 Unidades nuevas familiares Tipo tambo en los resguardos Indígenas</t>
  </si>
  <si>
    <t>DSLO7</t>
  </si>
  <si>
    <t>DSLO701</t>
  </si>
  <si>
    <t xml:space="preserve">Implementar estrategias que fortalezcan la atención, promoción y prevención a la salud sexual y reproductiva </t>
  </si>
  <si>
    <t xml:space="preserve">Desarrollar un 70 % de las acciones de salud pública en relación con la salud sexual y reproductiva </t>
  </si>
  <si>
    <t>DSLO702 Otros Recursos USAID</t>
  </si>
  <si>
    <t>Aumentar la cobertura del control prenatal y cobertura de parto  hasta un 80%</t>
  </si>
  <si>
    <t>DSLO703 Otros Recursos USAID</t>
  </si>
  <si>
    <t>Alcanzar un 80% de cobertura de parejas en edad fértil que acceden a los programas de p&amp;p</t>
  </si>
  <si>
    <t>DSLO8</t>
  </si>
  <si>
    <t>DSLO801 monitores (6')</t>
  </si>
  <si>
    <t>DSLO802</t>
  </si>
  <si>
    <t>30% personal capacitado y fortalecido</t>
  </si>
  <si>
    <t>DSLO803 Otros Recursos</t>
  </si>
  <si>
    <t>30 % personal capacitado y fortalecido</t>
  </si>
  <si>
    <t>DSLO804 Otros recursos</t>
  </si>
  <si>
    <t xml:space="preserve">Lograr que un 100% de la Población indígena participe y sea beneficiada de los proyectos de salud pública </t>
  </si>
  <si>
    <t>DSLO9</t>
  </si>
  <si>
    <t>DSLO901</t>
  </si>
  <si>
    <t>DSLO902</t>
  </si>
  <si>
    <t>Construcción de 01 Cubierta y  graderías de la placa poli deportiva</t>
  </si>
  <si>
    <t>DSLO903</t>
  </si>
  <si>
    <t>DSLO904</t>
  </si>
  <si>
    <t>DSLO905</t>
  </si>
  <si>
    <t>Mantenimiento periódico a la placa polideportiva de la I.E. Murindó</t>
  </si>
  <si>
    <t>DSLO906</t>
  </si>
  <si>
    <t>DSLO907</t>
  </si>
  <si>
    <t>Mantenimiento a la sede del gimnasio municipal</t>
  </si>
  <si>
    <t>DSLO908</t>
  </si>
  <si>
    <t>DSLO909</t>
  </si>
  <si>
    <t>DSLO910</t>
  </si>
  <si>
    <t>DSLO911</t>
  </si>
  <si>
    <t>DSLO912</t>
  </si>
  <si>
    <t>DSLO913</t>
  </si>
  <si>
    <t xml:space="preserve">Generar espacios de la práctica del buen vivir y el sano esparcimiento </t>
  </si>
  <si>
    <t xml:space="preserve">Conformación de 01 semillero de pesca deportiva </t>
  </si>
  <si>
    <t>DSLO914</t>
  </si>
  <si>
    <t>DSLO915</t>
  </si>
  <si>
    <t>01 sede construida</t>
  </si>
  <si>
    <t>DSLO916</t>
  </si>
  <si>
    <t>DSLO917</t>
  </si>
  <si>
    <t>Mantenimiento del centro de iniciación deportiva</t>
  </si>
  <si>
    <t>DSL10</t>
  </si>
  <si>
    <t>DSL1001</t>
  </si>
  <si>
    <t>Establecer programas que garanticen a la comunidad estudiantil el aprovechamiento del tiempo libre mediante acciones de recreación</t>
  </si>
  <si>
    <t>DSL1002</t>
  </si>
  <si>
    <t>DSL1003</t>
  </si>
  <si>
    <t>Participación en los juegos deportivos del magisterio</t>
  </si>
  <si>
    <t>Participar en 03 encuentros deportivos</t>
  </si>
  <si>
    <t>DSL1004</t>
  </si>
  <si>
    <t>DSL1006</t>
  </si>
  <si>
    <t>Dotación de implementos deportivos a los clubes del Municipio</t>
  </si>
  <si>
    <t>Dotar el 25% de los clubes deportivos</t>
  </si>
  <si>
    <t>DSL1010</t>
  </si>
  <si>
    <t>DSL1011</t>
  </si>
  <si>
    <t>DSL1012</t>
  </si>
  <si>
    <t xml:space="preserve">Implementar y celebrar 04  días de la niñez y la recreación en el período </t>
  </si>
  <si>
    <t>30 % de los niños beneficiados con propuestas de juego como alternativa del aprendizaje</t>
  </si>
  <si>
    <t>DSL11</t>
  </si>
  <si>
    <t>DSL1101</t>
  </si>
  <si>
    <t xml:space="preserve">48 mujeres capacitadas </t>
  </si>
  <si>
    <t>DSL1102 Otros Recursos</t>
  </si>
  <si>
    <t xml:space="preserve">DSL1103 </t>
  </si>
  <si>
    <t>Capacitar mujeres en conjunto para el  desempeño laboral equitativo</t>
  </si>
  <si>
    <t>04 cursos de arte y oficios para el desarrollo del talento humano</t>
  </si>
  <si>
    <t>DSL1104</t>
  </si>
  <si>
    <t xml:space="preserve">Capacitación en oficios manuales </t>
  </si>
  <si>
    <t>01 capacitación anual de trabajo manual y recuperación motriz</t>
  </si>
  <si>
    <t>DSL1105</t>
  </si>
  <si>
    <t>DSL1106</t>
  </si>
  <si>
    <t>Capacitación en oficios del campo y actividades comerciales</t>
  </si>
  <si>
    <t>25 mujeres capacitadas cada año</t>
  </si>
  <si>
    <t>DSL1107</t>
  </si>
  <si>
    <t>25% del proceso en marcha cada año</t>
  </si>
  <si>
    <t>DSL12</t>
  </si>
  <si>
    <t>DSL1201</t>
  </si>
  <si>
    <t>Capacitar a un sector de la población con discapacidad física y/o mental en proyectos micro empresariales</t>
  </si>
  <si>
    <t>02 empresas creadas y operando</t>
  </si>
  <si>
    <t>DSL1202</t>
  </si>
  <si>
    <t>diseñar estrategias de fortalecimiento y aplicación de la medicina alternativa</t>
  </si>
  <si>
    <t>12 adultos mayores de las comunidades indígenas y afro descendientes capacitados y ejerciendo</t>
  </si>
  <si>
    <t>DSL1203</t>
  </si>
  <si>
    <t>Apoyo y asistencia psicosocial a la comunidad desplazada</t>
  </si>
  <si>
    <t>DSL1204</t>
  </si>
  <si>
    <t xml:space="preserve">Capacitar a un sector de la población con alto índice de abandono </t>
  </si>
  <si>
    <t xml:space="preserve">08 cursos de formación en desarrollo del talento humano </t>
  </si>
  <si>
    <t>DSL1205</t>
  </si>
  <si>
    <t>Desarrollar acciones e intervenciones intersectoriales en la asistencia y bienestar social y familiar buscando reducir y superar los riesgos físicos sociales y emocionales</t>
  </si>
  <si>
    <t>Lograr que un 100% la población desplazada acceda a las acciones de p &amp; p</t>
  </si>
  <si>
    <t>DSL1206</t>
  </si>
  <si>
    <t>DSL1207</t>
  </si>
  <si>
    <t>DSL1208</t>
  </si>
  <si>
    <t>DSL1209</t>
  </si>
  <si>
    <t>DSL1210</t>
  </si>
  <si>
    <t>DSL1211</t>
  </si>
  <si>
    <t>DSL1212</t>
  </si>
  <si>
    <t>DSL1213</t>
  </si>
  <si>
    <t>DSL13</t>
  </si>
  <si>
    <t>DSL1301</t>
  </si>
  <si>
    <t>contratación en salud pública régimen subsidiado continuación</t>
  </si>
  <si>
    <t>100% de los servicios de salud con vigencia 2008 contratados</t>
  </si>
  <si>
    <t>DSL1302</t>
  </si>
  <si>
    <t>contratación en salud pública otras entidades régimen subsidiado</t>
  </si>
  <si>
    <t>100% de los servicios de salud con otras entidades vigencia 2008 contratados</t>
  </si>
  <si>
    <t>DSL1303</t>
  </si>
  <si>
    <t>contratación en salud pública Fosyga</t>
  </si>
  <si>
    <t xml:space="preserve">100% de los servicios de salud Fosyga contratados con vigencia 2008 </t>
  </si>
  <si>
    <t>DSL1304</t>
  </si>
  <si>
    <t xml:space="preserve">20% primer año
15% Mas en el segundo año
15% en el tercer año y finalmente 10 en el último año
</t>
  </si>
  <si>
    <t>DSL1305</t>
  </si>
  <si>
    <t xml:space="preserve">100% de los honorarios del sector salud cancelados </t>
  </si>
  <si>
    <t>DSL1306</t>
  </si>
  <si>
    <t xml:space="preserve">transporte de heridos </t>
  </si>
  <si>
    <t>100% de los pacientes que requieren traslados</t>
  </si>
  <si>
    <t xml:space="preserve">DSL1307 </t>
  </si>
  <si>
    <t xml:space="preserve">Adecuación del puesto de salud opogadó </t>
  </si>
  <si>
    <t>01 puesto de salud adecuado en comunidad afro descendiente</t>
  </si>
  <si>
    <t>DSL1308 USAID</t>
  </si>
  <si>
    <t>DSL1309</t>
  </si>
  <si>
    <t>Generar acciones de impacto que fortalezcan la salud física, mental y emocional de la comunidad</t>
  </si>
  <si>
    <t xml:space="preserve">Desarrollar en un 100% las acciones de salud mental establecidas en el proyecto </t>
  </si>
  <si>
    <t>DSL1310</t>
  </si>
  <si>
    <t>Sensibilizar el 100% de la población objeto del proyecto</t>
  </si>
  <si>
    <t>DSL1311</t>
  </si>
  <si>
    <t>Aplicación en un 100% de las acciones contentivas en el PGIRS</t>
  </si>
  <si>
    <t>DSL1312</t>
  </si>
  <si>
    <t>Desarrollar en un 100% las acciones de salud mental establecidas en el proyecto</t>
  </si>
  <si>
    <t>DSL1313</t>
  </si>
  <si>
    <t xml:space="preserve">Reducir las tasa de morbilidad por casos evitables en un 40%
Sostener en 0% la mortalidad en la población infantil por casos evitables
</t>
  </si>
  <si>
    <t>DSL1314</t>
  </si>
  <si>
    <t>Informar 100% de la población acerca de la importancia de la descontaminación del río como fuente de vida</t>
  </si>
  <si>
    <t>DSL1315</t>
  </si>
  <si>
    <t>Aumentar en 100% la vigilancia y control de las actividades de saneamiento básico</t>
  </si>
  <si>
    <t>DSL1316</t>
  </si>
  <si>
    <t>Aumentar en 100% la vigilancia y control de los factores de contaminación ambiental por ruido</t>
  </si>
  <si>
    <t>DSL1317</t>
  </si>
  <si>
    <t>50% de la zonas del municipio cuenten con agentes comunitarios</t>
  </si>
  <si>
    <t>DSL1318</t>
  </si>
  <si>
    <t>DSL1319</t>
  </si>
  <si>
    <t>Implementar estrategias para activar y operativizar el plan de emergencias y desastres</t>
  </si>
  <si>
    <t>100% de las acciones preventivas para mitigar las emergencias y los desastres</t>
  </si>
  <si>
    <t>DSL1320 Otros Recursos USAID</t>
  </si>
  <si>
    <t xml:space="preserve">Desarrollar el 100% de las actividades de sensibilización frente a la disposición adecuada de las aguas servidas y las basuras </t>
  </si>
  <si>
    <t xml:space="preserve">DSL1321 Otros Recursos </t>
  </si>
  <si>
    <t>Evaluación del 100% de los protocolos y guías de atención</t>
  </si>
  <si>
    <t>DSL1322 Otros Recursos</t>
  </si>
  <si>
    <t>Aumentar en un 100 % la cobertura en los servicios de p &amp; p</t>
  </si>
  <si>
    <t>DSL1323 Otros Recursos</t>
  </si>
  <si>
    <t>100% de los usuarios de las EPS-S carnetizados</t>
  </si>
  <si>
    <t>DSL1324 Otros Recursos</t>
  </si>
  <si>
    <t xml:space="preserve">100% de las acciones de acompañamiento y procesos de habilitación realizadas </t>
  </si>
  <si>
    <t>DSL1325 Otros Recursos</t>
  </si>
  <si>
    <t xml:space="preserve">100% de los contratos liquidados </t>
  </si>
  <si>
    <t>DSL1326 Otros Recursos</t>
  </si>
  <si>
    <t>100% de las bases de datos verificadas y depuradas</t>
  </si>
  <si>
    <t>DSL1327 Otros Recursos USAID</t>
  </si>
  <si>
    <t>Disminuir en un 50 % los factores que inciden en los trastornos y deterioro de la  salud mental</t>
  </si>
  <si>
    <t>SALUD</t>
  </si>
  <si>
    <t>INTERNACIONALIZACIÓN</t>
  </si>
  <si>
    <t>CIENCIA &amp; TECNOLOGÍA</t>
  </si>
  <si>
    <t>AGRARIO</t>
  </si>
  <si>
    <t>TURISMO</t>
  </si>
  <si>
    <t>AMBIENTAL</t>
  </si>
  <si>
    <t>APSB</t>
  </si>
  <si>
    <t>INFRAESTRUCTURA</t>
  </si>
  <si>
    <t>COMUNICACIONES</t>
  </si>
  <si>
    <t>DSL1328 Otros Recursos USAID</t>
  </si>
  <si>
    <t xml:space="preserve">Aumentar la cobertura de control prenatal hasta un 80%
Y la cobertura de parto en la Unidad médica de Murindó hasta en un 80%
</t>
  </si>
  <si>
    <t>DSL1329 Otros Recursos USAID</t>
  </si>
  <si>
    <t>Alcanzar un 80% de cobertura de parejas en edad fértil que acceden a los programas de P &amp; P</t>
  </si>
  <si>
    <t>DSL1330  Interventoria</t>
  </si>
  <si>
    <t>Contratar la interventoría externa del régimen subsidiado</t>
  </si>
  <si>
    <t>100% de la contratación en régimen subsidiado intervenida vigilada y controlada</t>
  </si>
  <si>
    <t>DSL1331</t>
  </si>
  <si>
    <t>100% de la población empleada en el municipio aumenta la posibilidad de acceder a los programas de p &amp; p en los ambientes laborales</t>
  </si>
  <si>
    <t>DSL1332</t>
  </si>
  <si>
    <t>100% de la población independiente en el municipio aumenta la posibilidad de acceder a los programas de p &amp; p en los ambientes laborales</t>
  </si>
  <si>
    <t>DSL1333</t>
  </si>
  <si>
    <t>100 % de las acciones de prevención de las acciones de prevención vigilancia y control de los riesgos profesionales</t>
  </si>
  <si>
    <t>DSL1334</t>
  </si>
  <si>
    <t>mantenimiento periódico a la planta física del hospital</t>
  </si>
  <si>
    <t>04 mantenimientos a la planta física del hospital</t>
  </si>
  <si>
    <t>DSL1335</t>
  </si>
  <si>
    <t>dotar de insumos hospitalarios para las diferentes dependencias del centro hospitalario</t>
  </si>
  <si>
    <t>DSL1336</t>
  </si>
  <si>
    <t>dotar de material adecuado para época de inundación</t>
  </si>
  <si>
    <t>DSL1337 Hospital</t>
  </si>
  <si>
    <t>Adelantar gestiones para la construcción del nuevo hospital</t>
  </si>
  <si>
    <t xml:space="preserve">01 hospital construido </t>
  </si>
  <si>
    <t xml:space="preserve">TOTAL DS </t>
  </si>
  <si>
    <t>DIMENSIÓN ECONÓMICA</t>
  </si>
  <si>
    <t>DELO1</t>
  </si>
  <si>
    <t>DELO101</t>
  </si>
  <si>
    <t>Gestionar proyectos productivos en el área maderable</t>
  </si>
  <si>
    <t>04 proyectos formulados</t>
  </si>
  <si>
    <t>DELO102</t>
  </si>
  <si>
    <t>Gestionar proyectos productivos en la comercialización de oxígeno</t>
  </si>
  <si>
    <t>01 proyecto formulado</t>
  </si>
  <si>
    <t>DELO103</t>
  </si>
  <si>
    <t xml:space="preserve">Gestionar proyectos productivos en la comercialización de artesanías y manufactura indígena </t>
  </si>
  <si>
    <t>04 enlaces comerciales</t>
  </si>
  <si>
    <t xml:space="preserve">DELO104  Otros Recursos </t>
  </si>
  <si>
    <t>diseño del montaje de un zoo criadero de babillas con fin comercial y exportador</t>
  </si>
  <si>
    <t>01 diseño implementado</t>
  </si>
  <si>
    <t>DELO105</t>
  </si>
  <si>
    <t>01 parcela adecuada</t>
  </si>
  <si>
    <t>DELO106</t>
  </si>
  <si>
    <t>100% de las gestiones tramitadas</t>
  </si>
  <si>
    <t>DELO107</t>
  </si>
  <si>
    <t>20 % del proyecto piloto en funcionamiento</t>
  </si>
  <si>
    <t>DELO108</t>
  </si>
  <si>
    <t>Implementar proyecto de costurero y producción de ropa para la comunidad</t>
  </si>
  <si>
    <t>80% del proyecto implementado y funcionando</t>
  </si>
  <si>
    <t>DELO2</t>
  </si>
  <si>
    <t>DELO201</t>
  </si>
  <si>
    <t>25% del Montaje de las aulas virtuales en el municipio</t>
  </si>
  <si>
    <t>DELO202</t>
  </si>
  <si>
    <t>dotar de equipos de computo con tecnología de punta a las dependencias de la administración</t>
  </si>
  <si>
    <t>10 % de las dependencias dotadas con equipos de alta tecnología</t>
  </si>
  <si>
    <t>DELO203</t>
  </si>
  <si>
    <t xml:space="preserve">mantenimiento general a los equipos de computo </t>
  </si>
  <si>
    <t>DELO204</t>
  </si>
  <si>
    <t>DELO205</t>
  </si>
  <si>
    <t>10% de cobertura en la zona rural</t>
  </si>
  <si>
    <t>DELO3</t>
  </si>
  <si>
    <t>DEL0301</t>
  </si>
  <si>
    <t>Gestionar proyectos productivos en la comercialización de heliconias y demás flora exótica</t>
  </si>
  <si>
    <t>DELO302</t>
  </si>
  <si>
    <t>Implementar proyecto de comercialización de heliconias y flora exótica</t>
  </si>
  <si>
    <t>100% del proyecto implementado y funcionando</t>
  </si>
  <si>
    <t>DELO303</t>
  </si>
  <si>
    <t>Implementar proyectos de granjas experimentales especialmente con mujeres</t>
  </si>
  <si>
    <t>DELO304</t>
  </si>
  <si>
    <t>irrigar semillas en las ciénagas con el fin de garantizar el consumo y la producción de pescado</t>
  </si>
  <si>
    <t>30% de ciénagas irrigadas</t>
  </si>
  <si>
    <t>DELO305</t>
  </si>
  <si>
    <t xml:space="preserve">Implementar proyectos de granjas </t>
  </si>
  <si>
    <t>DELO306</t>
  </si>
  <si>
    <t>Implementar proyectos de mejoramiento de tierras</t>
  </si>
  <si>
    <t>DELO4</t>
  </si>
  <si>
    <t>Crear la oficina de turismo encargada de promover el turismo ecológico en el municipio y la región</t>
  </si>
  <si>
    <t>TOTAL DE</t>
  </si>
  <si>
    <t xml:space="preserve">DIMENSIÓN TERRITORIAL </t>
  </si>
  <si>
    <t>DTLO1</t>
  </si>
  <si>
    <t>DTLO101</t>
  </si>
  <si>
    <t>01 diagnóstico formulado</t>
  </si>
  <si>
    <t>DTLO102</t>
  </si>
  <si>
    <t>Proyecto de producción y trasformación de la guayaba</t>
  </si>
  <si>
    <t>30% de las asociaciones del municipio inmersas en el proyecto</t>
  </si>
  <si>
    <t>DTLO103</t>
  </si>
  <si>
    <t>Capacitar 300 agricultores en tema agroambientales</t>
  </si>
  <si>
    <t>300 agricultores capacitados y asesorados</t>
  </si>
  <si>
    <t>DTLO104</t>
  </si>
  <si>
    <t>20% de la Comercialización del pescado a cargo de la administración municipal</t>
  </si>
  <si>
    <t>DTLO105</t>
  </si>
  <si>
    <t>Implementación de estrategias productivas en el municipio</t>
  </si>
  <si>
    <t>25% de estrategias implementadas cada año</t>
  </si>
  <si>
    <t>DTLO106</t>
  </si>
  <si>
    <t>DTLO107</t>
  </si>
  <si>
    <t>DTLO108</t>
  </si>
  <si>
    <t>25 % de la oficina dotada cada año</t>
  </si>
  <si>
    <t>DTLO109</t>
  </si>
  <si>
    <t>DTLO110</t>
  </si>
  <si>
    <t>DTLO111</t>
  </si>
  <si>
    <t>Establecer viveros  en áreas estratégicas con especies nativas</t>
  </si>
  <si>
    <t>50 Hectáreas  reforestadas  con especies nativas durante los 4 años</t>
  </si>
  <si>
    <t>DTLO112</t>
  </si>
  <si>
    <t>DTLO113</t>
  </si>
  <si>
    <t>01 reglamento implementado</t>
  </si>
  <si>
    <t>DTLO114</t>
  </si>
  <si>
    <t>Capacitación en producción limpia a los agricultores de la zona</t>
  </si>
  <si>
    <t>40 % de los campesinos capacitados en el cuatrienio</t>
  </si>
  <si>
    <t>DTLO115</t>
  </si>
  <si>
    <t>10 parcelas establecidas en el cuatrienio</t>
  </si>
  <si>
    <t>DTLO116</t>
  </si>
  <si>
    <t>50% de la población capacitada en el cuatrienio</t>
  </si>
  <si>
    <t>DTLO117</t>
  </si>
  <si>
    <t>25% del proceso establecido en el cuatrienio</t>
  </si>
  <si>
    <t>DTLO118</t>
  </si>
  <si>
    <t>30 % de los moradores del municipio capacitados en el cuatrienio</t>
  </si>
  <si>
    <t>DTLO2</t>
  </si>
  <si>
    <t>DTLO201</t>
  </si>
  <si>
    <t>Diseño e implementación del plan maestro de alcantarillado para la zona urbana</t>
  </si>
  <si>
    <t>DTLO202 PGIRS (46150)</t>
  </si>
  <si>
    <t>01 PGIRS e implementado</t>
  </si>
  <si>
    <t>DTLO203</t>
  </si>
  <si>
    <t>DTLO204</t>
  </si>
  <si>
    <t>DTLO205 Otros Recursos USAID</t>
  </si>
  <si>
    <t>200 unidades suministradas en zona rural</t>
  </si>
  <si>
    <t>DTLO206</t>
  </si>
  <si>
    <t>DTLO207</t>
  </si>
  <si>
    <t>DTLO208</t>
  </si>
  <si>
    <t>DTLO209</t>
  </si>
  <si>
    <t>DELO401</t>
  </si>
  <si>
    <t>01 oficina creada y operando</t>
  </si>
  <si>
    <t>producción y comercialización de caña de azucar en el municipio de Murindó</t>
  </si>
  <si>
    <t xml:space="preserve">Ejecutar un planes de manejo y ordenamiento de las micro cuencas </t>
  </si>
  <si>
    <t xml:space="preserve">02 Sistemas construidas </t>
  </si>
  <si>
    <t>04 plantas instaladas en el cuatrienio</t>
  </si>
  <si>
    <t>DTLO210</t>
  </si>
  <si>
    <t xml:space="preserve">Tres diseños entregados </t>
  </si>
  <si>
    <t>DTLO3</t>
  </si>
  <si>
    <t>DTLO301</t>
  </si>
  <si>
    <t>DTLO302</t>
  </si>
  <si>
    <t>DTLO303</t>
  </si>
  <si>
    <t>04 capacitaciones</t>
  </si>
  <si>
    <t>DTLO304</t>
  </si>
  <si>
    <t>DTLO305</t>
  </si>
  <si>
    <t>DTLO306</t>
  </si>
  <si>
    <t>DTLO307</t>
  </si>
  <si>
    <t>DTLO308</t>
  </si>
  <si>
    <t>DTLO309</t>
  </si>
  <si>
    <t>02 garajes para el parqueo de transporte fluvial</t>
  </si>
  <si>
    <t>DTLO310</t>
  </si>
  <si>
    <t>DTLO311</t>
  </si>
  <si>
    <t>DTLO312</t>
  </si>
  <si>
    <t>DTLO313</t>
  </si>
  <si>
    <t>DTLO314 Prèstamo x 360</t>
  </si>
  <si>
    <t>DTLO315 Prèstamo x 150</t>
  </si>
  <si>
    <t>DTLO316</t>
  </si>
  <si>
    <t>30% de los predios legalizados</t>
  </si>
  <si>
    <t>DTLO317</t>
  </si>
  <si>
    <t>DTLO318</t>
  </si>
  <si>
    <t>100% de mantenimiento durante el cuatrienio</t>
  </si>
  <si>
    <t>DTLO319 Coofinanciaciòn Meci</t>
  </si>
  <si>
    <t>DTLO320</t>
  </si>
  <si>
    <t>01 Certificación del municipio durante el  cuatrienio</t>
  </si>
  <si>
    <t>DTLO321</t>
  </si>
  <si>
    <t>DTLO322 Otros Recursos USAID</t>
  </si>
  <si>
    <t>DTLO323</t>
  </si>
  <si>
    <t>Adecuación de 05 hogares de bienestar familiar</t>
  </si>
  <si>
    <t>DTLO324</t>
  </si>
  <si>
    <t>Construcción de 06 restaurantes escolares</t>
  </si>
  <si>
    <t>DTLO325</t>
  </si>
  <si>
    <t>Construcción de 01 bodega para almacenamiento de alimento</t>
  </si>
  <si>
    <t>DTLO326</t>
  </si>
  <si>
    <t>Brindar espacios para la sana recreación y el aprovechamiento del tiempo libre</t>
  </si>
  <si>
    <t>Construcción de 01 parque principal urbano</t>
  </si>
  <si>
    <t>DTLO327</t>
  </si>
  <si>
    <t>Apoyo a la educación y a los servicios educativos rurales</t>
  </si>
  <si>
    <t>DTLO4</t>
  </si>
  <si>
    <t>DTLO401</t>
  </si>
  <si>
    <t xml:space="preserve">600 metros de vías construidas </t>
  </si>
  <si>
    <t>DTLO402</t>
  </si>
  <si>
    <t>DTLO403</t>
  </si>
  <si>
    <t xml:space="preserve">400 metros de vías rurales construidas </t>
  </si>
  <si>
    <t>DTLO404</t>
  </si>
  <si>
    <t>DTLO405</t>
  </si>
  <si>
    <t>DTLO406</t>
  </si>
  <si>
    <t>DTLO407</t>
  </si>
  <si>
    <t xml:space="preserve">01 Gestión de los recursos para la construcción de la carretera </t>
  </si>
  <si>
    <t>DTLO408</t>
  </si>
  <si>
    <t>DTLO409</t>
  </si>
  <si>
    <t xml:space="preserve">100% del suministro requerido </t>
  </si>
  <si>
    <t>DTLO410</t>
  </si>
  <si>
    <t>TOTAL DT</t>
  </si>
  <si>
    <t>DIFERENCIA PRESUPUESTAL 2008</t>
  </si>
  <si>
    <t>DIFERENCIA PRESUPUESTAL 2009</t>
  </si>
  <si>
    <t>DIFERENCIA PRESUPUESTAL 2010</t>
  </si>
  <si>
    <t>DIFERENCIA PRESUPUESTAL 2011</t>
  </si>
  <si>
    <t xml:space="preserve">ENTES </t>
  </si>
  <si>
    <t>FUENTES DE LA INVERSIÒN</t>
  </si>
  <si>
    <t>LA NACIÓN</t>
  </si>
  <si>
    <t>Sistema General de Participación</t>
  </si>
  <si>
    <t>Recursos Propios</t>
  </si>
  <si>
    <t>VARIOS</t>
  </si>
  <si>
    <t>Coofinanciación</t>
  </si>
  <si>
    <t>SIST FINANCIERO</t>
  </si>
  <si>
    <t xml:space="preserve">Créditos Nacional / Extranjero  </t>
  </si>
  <si>
    <t>EL DEPARTAMENTO</t>
  </si>
  <si>
    <t>Asignación Especial</t>
  </si>
  <si>
    <t>Propósitos General</t>
  </si>
  <si>
    <t>DSL0225</t>
  </si>
  <si>
    <t>Presentar ante los equipos de futbol profesional, a dos de los mejores deportistas de la región</t>
  </si>
  <si>
    <t>02 encuentros realizados</t>
  </si>
  <si>
    <t xml:space="preserve">01 mantenimiento a la casa del deportista </t>
  </si>
  <si>
    <t>rubro de monitores deportivos</t>
  </si>
  <si>
    <t>02 mantenimientos</t>
  </si>
  <si>
    <t>Pago de monitores ludoteca</t>
  </si>
  <si>
    <t>1200 ejemplares publicados</t>
  </si>
  <si>
    <t>DTL0328</t>
  </si>
  <si>
    <t>Construcción de 01 parque principal en la zona rural</t>
  </si>
  <si>
    <t>DSLO918</t>
  </si>
  <si>
    <t>Gestionar la construcción de la casa del deportista de la zona rural</t>
  </si>
  <si>
    <t>Mantenimiento a la subestación de policía</t>
  </si>
  <si>
    <t>Suministro de combustible para las entidades que garantizan el orden público en el territorio municipal</t>
  </si>
  <si>
    <t>Recuperar la memoria histórica del Municipio</t>
  </si>
  <si>
    <t>Diseño de material educativo y formativo en procesos  de  fortalecimiento comunitario</t>
  </si>
  <si>
    <t>Construcción de aulas escolares en la Institución Edecutiva Murindó</t>
  </si>
  <si>
    <t>Mantenimiento de la Institución Educativa Murindó</t>
  </si>
  <si>
    <t>Mantenimiento de escuelas rurales</t>
  </si>
  <si>
    <t xml:space="preserve">Realizar mantenimiento a 16 escuelas </t>
  </si>
  <si>
    <t>48 cuentas de servicios públicos pagadas durante los 4 años</t>
  </si>
  <si>
    <t xml:space="preserve">Mantenimiento y operación de la casa estudiantil </t>
  </si>
  <si>
    <t xml:space="preserve">04 Mantenimientos y financiar su funcionamiento </t>
  </si>
  <si>
    <t>Dotación de implementos de movilización y transporte para los estudiantes de la zona rural</t>
  </si>
  <si>
    <t xml:space="preserve">Adquisición de 02 botes y 02 motores </t>
  </si>
  <si>
    <t>Análisis y gestión del nuevo PEI institucional como modelo agropecuario</t>
  </si>
  <si>
    <t>Implementar la alfabetización con los alumnos de grado 11</t>
  </si>
  <si>
    <t>Continuidad al programa de bachillerato sabatino</t>
  </si>
  <si>
    <t>30 cupos actuales y 10 mas en cada año</t>
  </si>
  <si>
    <t>Dotación Institución Educativa  Murindó</t>
  </si>
  <si>
    <t>04 dotaciones realizadas “material didáctico y educativo”</t>
  </si>
  <si>
    <t>Dotación a las escuelas rurales del Municipio de Murindó</t>
  </si>
  <si>
    <t>Una dotación cada año “material didáctico y educativo"</t>
  </si>
  <si>
    <t xml:space="preserve">Transportar el 100% del material educativo adquirido  </t>
  </si>
  <si>
    <t>CODIGO PROYECTO</t>
  </si>
  <si>
    <t xml:space="preserve">Dotación de lo kits escolares para los alumnos del municipio </t>
  </si>
  <si>
    <t xml:space="preserve">12 Becas en primaria y bachillerato </t>
  </si>
  <si>
    <t>01 Consola de radio, 01 equipo de computo, 05 micrófonos, 01 mueble para consola, 01 disco expandidle para archivos digitales y de audio</t>
  </si>
  <si>
    <t>02 Mantenimientos a instalaciones y equipos</t>
  </si>
  <si>
    <t>25 % de la demanda rural atendida, sala tv comunitaria</t>
  </si>
  <si>
    <t>Mantenimiento de la sala de tv comunitaria</t>
  </si>
  <si>
    <t>Grabación de CD artística y folclórica  de regatón, chirimía, vallenato, sexteto y tambeo</t>
  </si>
  <si>
    <t>03 CD editados con 200 copias</t>
  </si>
  <si>
    <t>01 Sede construida y en funcionamiento</t>
  </si>
  <si>
    <t>48 Meses 01 instructor</t>
  </si>
  <si>
    <t xml:space="preserve">Realizar 03 mantenimientos </t>
  </si>
  <si>
    <t>06 instrumentos adquiridos</t>
  </si>
  <si>
    <t>EDUCACIÓN</t>
  </si>
  <si>
    <t>ADULTO MAYOR</t>
  </si>
  <si>
    <t>Acciones que involucren a los adultos mayores del municipio buscando un mejoramiento significativo en su calidad de vida</t>
  </si>
  <si>
    <t>Realizar 03 dotaciones en el cuatrenio</t>
  </si>
  <si>
    <t xml:space="preserve">04 Mantenimientos en el cuatreño
</t>
  </si>
  <si>
    <t xml:space="preserve">Gestionar la adquisición de  100 prótesis dentales </t>
  </si>
  <si>
    <t>Operación de cataratas, terillos y obsequio de lentes</t>
  </si>
  <si>
    <t>Realizar atención integral para 100 Adultos Mayores</t>
  </si>
  <si>
    <t>Programas sociales, deportivos y recreativos de los adultos mayores</t>
  </si>
  <si>
    <t>Proporcionar 48 (1 cada mes) refrigerios en actividades de recreación</t>
  </si>
  <si>
    <t>Atención en riesgos específicos</t>
  </si>
  <si>
    <t>48 atenciones en el cuatrienio</t>
  </si>
  <si>
    <t>Capacitaciones en temas relacionados a legislación y organización dirigido a cabildantes de los adultos mayores</t>
  </si>
  <si>
    <t>12 Capacitaciones en general</t>
  </si>
  <si>
    <t>DSL0308</t>
  </si>
  <si>
    <t>DSL0309</t>
  </si>
  <si>
    <t>DSL0310</t>
  </si>
  <si>
    <t>NIÑEZ</t>
  </si>
  <si>
    <t xml:space="preserve">Desarrollar actividades de complemento alimentario en niños y niñas del municipio </t>
  </si>
  <si>
    <t>250 Soluciones de complemento alimentario entregados en los niños y niñas del sector rural y urbano</t>
  </si>
  <si>
    <t xml:space="preserve">Implementar estrategias que fortalezcan la atención promoción y prevención de la salud en el municipio </t>
  </si>
  <si>
    <t>PROTECCIÓN SOCIAL</t>
  </si>
  <si>
    <t>01 Grupo conformado</t>
  </si>
  <si>
    <t>Construcción de la sede del cuerpo de bomberos</t>
  </si>
  <si>
    <t>Adquisición de un vehículo fluvial para dotación al cuerpo de bomberos de Murindó</t>
  </si>
  <si>
    <t>01 Vehículo adquirido</t>
  </si>
  <si>
    <t xml:space="preserve">DSLO6 </t>
  </si>
  <si>
    <t>VIVIENDA</t>
  </si>
  <si>
    <t>Buscar alternativas en los jóvenes para que desarrollen y vivan una sexualidad sana y responsable fundamentada en su proyecto de vida</t>
  </si>
  <si>
    <t>JUVENTUD</t>
  </si>
  <si>
    <t>ETNIAS</t>
  </si>
  <si>
    <t>DEPORTES</t>
  </si>
  <si>
    <t>Diseño de la cubierta y las graderías de la placa poli deportiva en la zona urbana</t>
  </si>
  <si>
    <t>01 Diseño presentado y aprobado</t>
  </si>
  <si>
    <t>Construcción de graderías y cubierta de la cancha polideportiva de la Institución Educativa Murindó</t>
  </si>
  <si>
    <t>01 Graderías construidas</t>
  </si>
  <si>
    <t>03 Mantenimientos realizados</t>
  </si>
  <si>
    <t>04 Mantenimientos realizados</t>
  </si>
  <si>
    <t>01 Sede construida</t>
  </si>
  <si>
    <t>02 Mantenimientos realizados</t>
  </si>
  <si>
    <t xml:space="preserve">Estimular el desempeño deportivo impulsando programas de profesionalización deportiva </t>
  </si>
  <si>
    <t>Garantizar conocimientos básicos en prácticas deportivas en la región</t>
  </si>
  <si>
    <t>Construcción de la sede del centro de iniciación deportiva</t>
  </si>
  <si>
    <t>Funcionamiento del centro de iniciación deportiva</t>
  </si>
  <si>
    <t>01 Centro de iniciación en funcionamiento</t>
  </si>
  <si>
    <t>01 Mantenimiento Realizado</t>
  </si>
  <si>
    <t>RECREACIÓN</t>
  </si>
  <si>
    <t>EQUIDAD DE GÉNERO</t>
  </si>
  <si>
    <t>GRUPOS VULNERABLES</t>
  </si>
  <si>
    <t>150 desplazados atendidos cada año</t>
  </si>
  <si>
    <t>Mantenimiento  de la sede rural para la atención al adulto mayor</t>
  </si>
  <si>
    <t xml:space="preserve">Realizar 01 mantenimiento </t>
  </si>
  <si>
    <t>Adquisición de recursos para el proyecto.</t>
  </si>
  <si>
    <t>Coordinar y apoyar la conformación de un grupo organizado para los planes de contingencia frente a las  emergencias y los desastres</t>
  </si>
  <si>
    <t>Desarrollar e implementar acciones que busquen promoción de  la salud y calidad de vida en ámbitos laborales</t>
  </si>
  <si>
    <t>Coordinar la conformación del comité que desarrolle acciones de prevención como vigilancia y control de los trabajadores en ambientes laborales  COPASO</t>
  </si>
  <si>
    <t>03 dotaciones realizadas</t>
  </si>
  <si>
    <t xml:space="preserve">03 dotaciones realizadas </t>
  </si>
  <si>
    <t xml:space="preserve">Participar en la Feria de las flóres de Medellín, feria de la antioqueñidad y  Urabá vibra en Medellín, etc..  </t>
  </si>
  <si>
    <t>Asistir a 10 eventos y/o muestras culturales</t>
  </si>
  <si>
    <t>Adquirir pendones para el Municipio</t>
  </si>
  <si>
    <t>Construir una emisora comunitaria</t>
  </si>
  <si>
    <t>Dotar la emisora del municipio</t>
  </si>
  <si>
    <t>Mantenimiento a la emisora del municipio</t>
  </si>
  <si>
    <t>Crear la Página Web Oficial del Municipio</t>
  </si>
  <si>
    <t>Elaborar revista sobre informe de gestión</t>
  </si>
  <si>
    <t>Recuperar la sala de Internet y tenerla en funcionamiento</t>
  </si>
  <si>
    <t>Instalación de la TV. por cable en la zona rural</t>
  </si>
  <si>
    <t>Capacitación en instrumentación musical a la banda escuela de música</t>
  </si>
  <si>
    <t>Construcción y dotación del centro de formación artística municipal</t>
  </si>
  <si>
    <t>Adquisición de los instrumentos musicales para la banda escuela.</t>
  </si>
  <si>
    <t>Mantenimiento a los instrumentos musicales</t>
  </si>
  <si>
    <t>Capacitación en danzas folclóricas</t>
  </si>
  <si>
    <t>Implementación necesaria para la realización de actividades culturales</t>
  </si>
  <si>
    <t>Capacitación en instrumentación musical al conjunto vallenato</t>
  </si>
  <si>
    <t>Compra de Instrumentos agrupación vallenato</t>
  </si>
  <si>
    <t>Mantenimiento de equipos musicales, chirimías y agrupación vallenato</t>
  </si>
  <si>
    <t>Dotación de uniformes y vestuario para agrupaciones culturales</t>
  </si>
  <si>
    <t xml:space="preserve">240 uniformes 60 cada año
</t>
  </si>
  <si>
    <t>Proyectar eventos culturales de diferentes regiones</t>
  </si>
  <si>
    <t>04 eventos culturales proyec tados</t>
  </si>
  <si>
    <t>Fortalecer la actividad teatral en el municipio</t>
  </si>
  <si>
    <t>Contratar 01 instructor durante 06 meses</t>
  </si>
  <si>
    <t xml:space="preserve">Adquisición de libros y equipos para actualizar la biblioteca </t>
  </si>
  <si>
    <t>600 libros adquiridos</t>
  </si>
  <si>
    <t>Apoyar la conformación de grupos culturales rurales</t>
  </si>
  <si>
    <t>Sostener y garantizar el servicio del restaurante del adulto mayor</t>
  </si>
  <si>
    <t>36 meses en funcionamiento</t>
  </si>
  <si>
    <t>Fortalecer el espacio físico del restaurante de la casa del adulto mayor</t>
  </si>
  <si>
    <t>Accesibilidad a los servicios de salud para los niños y niñas</t>
  </si>
  <si>
    <t>Complementación alimentaría en los restaurantes escolares</t>
  </si>
  <si>
    <t>Complementación alimentaría en los Hogares de bienestar familiar</t>
  </si>
  <si>
    <t xml:space="preserve">Atención especializada en riesgos a la comunidad en general </t>
  </si>
  <si>
    <t>Conformar un grupo especializado en técnicas de salvamento (Cuerpo de Bomberos)</t>
  </si>
  <si>
    <t xml:space="preserve">01 diseño de la sede de la  estación de bomberos presentado  </t>
  </si>
  <si>
    <t>Realizar 04 dotaciones</t>
  </si>
  <si>
    <t>02 Mantenimiento a la sede</t>
  </si>
  <si>
    <t>Gestión ante organismos departamentales, nacionales e internacionales para lograr el continuo dragado de las bocas del Río Atrato</t>
  </si>
  <si>
    <t xml:space="preserve"> Un dragado constante sobre las bocas del Rio Atrato</t>
  </si>
  <si>
    <t>Elaborar el mejoramiento a 100 viviendas</t>
  </si>
  <si>
    <t>Mejoramiento de vivienda en la zona rural y urbana</t>
  </si>
  <si>
    <t>Construcción de vivienda nueva zona urbana</t>
  </si>
  <si>
    <t>Construcción de vivienda en la zona rural</t>
  </si>
  <si>
    <t>Construcción de soluciones de vivienda a comunidades indígenas</t>
  </si>
  <si>
    <t>Desarrollar acciones que garanticen el goce del acceso seguro y oportuno a los controles prenatales y atención de parto</t>
  </si>
  <si>
    <t>Instruir a las parejas en edad fértil sobre el adecuado uso de los métodos anti conceptivos y la planificación familiar</t>
  </si>
  <si>
    <t xml:space="preserve">Contratar un monitor en cultura indígena </t>
  </si>
  <si>
    <t>Construcción y mantenimiento de vías urbanas</t>
  </si>
  <si>
    <t>Construir y mantener el 100% de los puentes urbanos en madera necesarios para la comunidad</t>
  </si>
  <si>
    <t>Construcción y mantenimiento de puentes urbanos en madera</t>
  </si>
  <si>
    <t>Construcción y mantenimiento de vías rurales</t>
  </si>
  <si>
    <t>Construcción y mantenimiento de puentes y caminos interveredales</t>
  </si>
  <si>
    <t xml:space="preserve">Rreaalizar el mantenimiento al 70%de las vías rurales y caminos interveredales </t>
  </si>
  <si>
    <t>30% de vías fluviales en mantenimiento</t>
  </si>
  <si>
    <t xml:space="preserve">Mantenimiento de vías fluviales </t>
  </si>
  <si>
    <t xml:space="preserve">Construir 200 metros adicionales a la actual pista </t>
  </si>
  <si>
    <t>Ampliación y mantenimiento de la pista de aterrizaje</t>
  </si>
  <si>
    <t>Gestión de la vía Guamal  Murindó - pavarangrande</t>
  </si>
  <si>
    <t>Gestión para la construcción del puerto municipal sobre el río Atrato</t>
  </si>
  <si>
    <t xml:space="preserve">01 Gestión de los recursos para la construcción del puerto </t>
  </si>
  <si>
    <t xml:space="preserve">Suministro de gasolina para el funcionamiento municipal </t>
  </si>
  <si>
    <t>Transporte de materiales varios para la Administraciòn Municipal</t>
  </si>
  <si>
    <t xml:space="preserve">100% del material requerido transportado </t>
  </si>
  <si>
    <t>DTL0411</t>
  </si>
  <si>
    <t>Gestión para la construcción de muros de protección con sendero peatonal</t>
  </si>
  <si>
    <t xml:space="preserve">100  mts gestionados y aprobados para su construcción  </t>
  </si>
  <si>
    <t xml:space="preserve">Realizar gestión para la construcción de un puerto fluvial en las comunidades asentadas en las riberas  del Río Atrato </t>
  </si>
  <si>
    <t>DTL0412</t>
  </si>
  <si>
    <t>01 Gestión realizada y un proyecto aprobado para su construcción</t>
  </si>
  <si>
    <t>01 Subestación construida y dotada con servicios</t>
  </si>
  <si>
    <t xml:space="preserve">Brindar espacios de seguridad dotando de una Subestación de policía </t>
  </si>
  <si>
    <t>04 mantenimientos uno cada año</t>
  </si>
  <si>
    <t>Suministro anual de combustible para las entidades de seguridad del estado</t>
  </si>
  <si>
    <t>04 Días del campesino de integración uno cada año</t>
  </si>
  <si>
    <t>01 Monografía
500 ejemplares publicados</t>
  </si>
  <si>
    <t>Celebración de las fiestas patronales de San Bartolomé</t>
  </si>
  <si>
    <t>04 Celebraciones</t>
  </si>
  <si>
    <t xml:space="preserve">01 Cartilla didáctica 10 talleres de formación </t>
  </si>
  <si>
    <t>Implementación de charlas y conferencias que fortalezcan el sano ambiente familiar</t>
  </si>
  <si>
    <t>01 monitor contratado por 12 meses</t>
  </si>
  <si>
    <t xml:space="preserve">Capacitar e impulsar la parte cultural recreativa de los indígenas </t>
  </si>
  <si>
    <t>Capacitar e impulsar la parte cultural recreativa de los afro descendientes</t>
  </si>
  <si>
    <t>Construcción de graderías para la cancha de futbol de la zona urbana</t>
  </si>
  <si>
    <t>Mantenimiento a las graderías de la cancha de fútbol</t>
  </si>
  <si>
    <t>Construcción de la sede del gimnasio municipal</t>
  </si>
  <si>
    <t>Construcción de  canchas de fútbol en las comunidades indígena</t>
  </si>
  <si>
    <t>03 canchas construidas</t>
  </si>
  <si>
    <t>Construcción de escenarios deportivos en las zonas rurales</t>
  </si>
  <si>
    <t>Gestión para la construcción de una placa deportiva en el corregimiento de Opogadó</t>
  </si>
  <si>
    <t>Mantenimiento de escenarios deportivos rurales</t>
  </si>
  <si>
    <t>03 canchas de futbol adecuadas</t>
  </si>
  <si>
    <t>Construcción de  parques infantiles rurales</t>
  </si>
  <si>
    <t>02 parques construidos</t>
  </si>
  <si>
    <t xml:space="preserve">Realizar 08 capacitaciones en diferentes disciplinas deportivas </t>
  </si>
  <si>
    <t>Facilitar las prácticas deportivas a los moradores de la zona rural del Municipio</t>
  </si>
  <si>
    <t>04 Vacaciones Recreativas, 01 cada año</t>
  </si>
  <si>
    <t>Participar en los juegos intercolegiados, encuentros deportivos regionales y departamentales</t>
  </si>
  <si>
    <t>Participar en 16 eventos, 04 cada año</t>
  </si>
  <si>
    <t xml:space="preserve">Encuentros  deportivos interveredales </t>
  </si>
  <si>
    <t>DSL1005</t>
  </si>
  <si>
    <t>01 casa del deportista diseñada.</t>
  </si>
  <si>
    <t>Gestión para la construcción de la casa del deportista</t>
  </si>
  <si>
    <t>Dotación de la casa del deportista..</t>
  </si>
  <si>
    <t>01 casa del deportista dotada</t>
  </si>
  <si>
    <t>DSL1007</t>
  </si>
  <si>
    <t>DSL1008</t>
  </si>
  <si>
    <t>DSL1009</t>
  </si>
  <si>
    <t>Mantenimiento a la casa del deportista</t>
  </si>
  <si>
    <t>Eventos recreativos y ludoteca</t>
  </si>
  <si>
    <t>Contratar un monitor por 40 meses para su funcionamiento</t>
  </si>
  <si>
    <t>Dotaciones para la  ludoteca municipal.</t>
  </si>
  <si>
    <t>03 Dotaciones realizadas</t>
  </si>
  <si>
    <t>Eventos recreativos “día Internacional de la niñez”.</t>
  </si>
  <si>
    <t xml:space="preserve">Eventos recreativos “jugueteando”  </t>
  </si>
  <si>
    <t>Capacitaciones laborales en manejo, producción y comercialización de productos transformados</t>
  </si>
  <si>
    <t>Realización de charlas a grupos y asociaciones netamente conformada por mujeres víctimas de abuso sexual y violencia intrafamiliar</t>
  </si>
  <si>
    <t>08 Charlas dictadas</t>
  </si>
  <si>
    <t xml:space="preserve">Construcción de la casa de la mujer en la zona urbana </t>
  </si>
  <si>
    <t>Adecuar los espacios físicos necesarios para la operatividad del proyecto</t>
  </si>
  <si>
    <t>Implementación del programa nacional justicia en equidad en el municipio.</t>
  </si>
  <si>
    <t>01 casa construida</t>
  </si>
  <si>
    <t>DSL1108</t>
  </si>
  <si>
    <t>Mantenimiento de la casa de la mujer en la zona urbana</t>
  </si>
  <si>
    <t>Realizar  02 Mantenimientos</t>
  </si>
  <si>
    <t>Realizar capacitaciones en derechos humanos</t>
  </si>
  <si>
    <t xml:space="preserve">08 capacitaciones </t>
  </si>
  <si>
    <t>Campañas de difusión sobre derecho internacional humanitario</t>
  </si>
  <si>
    <t>04 campañas de difusión realizadas</t>
  </si>
  <si>
    <t>Construcción de la sede rural para la atención al adulto mayor</t>
  </si>
  <si>
    <t>Dotación de la sede rural para la atención al adulto mayor</t>
  </si>
  <si>
    <t>Dotar en un 60% la sede</t>
  </si>
  <si>
    <t>Gestión de recursos para la construcción de la cárcel municipal</t>
  </si>
  <si>
    <t>01 Diseño realizado</t>
  </si>
  <si>
    <t>Diseño de la cárcel municipal de Murindó.</t>
  </si>
  <si>
    <t>construcción  de la cárcel municipal de Murindó</t>
  </si>
  <si>
    <t>01 Cárcel municipal construida</t>
  </si>
  <si>
    <t xml:space="preserve">Honorarios Sector salud 
</t>
  </si>
  <si>
    <t>Diseño e implementación del relleno sanitario</t>
  </si>
  <si>
    <t>01 Relleno sanitario diseñado</t>
  </si>
  <si>
    <t>Construcción de pozos sépticos para la  zona rural y urbana</t>
  </si>
  <si>
    <t>60 Unidades construidas en zona rural y urbana</t>
  </si>
  <si>
    <t xml:space="preserve">Suministro de tanques de almacenamiento de agua lluvias en la zona rural </t>
  </si>
  <si>
    <t>01 Plan ejecutado</t>
  </si>
  <si>
    <t xml:space="preserve">Diseño del plan maestro de acueducto en la zona urbana </t>
  </si>
  <si>
    <t>01 Diseño aprobado e implementado en un 15%</t>
  </si>
  <si>
    <t>Construcción solución sanitaria en las veredas ribereñas del río Atrato</t>
  </si>
  <si>
    <t>Instalación de plantas de tratamiento de agua en las comunidades ribereñas del río Atrato</t>
  </si>
  <si>
    <t xml:space="preserve">Diseñar tres sistemas de acueducto para las comunidades que no cuentan con el servicio </t>
  </si>
  <si>
    <t>Diseño del nuevo matadero municipal</t>
  </si>
  <si>
    <t xml:space="preserve">01 Diseño presentado </t>
  </si>
  <si>
    <t>Mantenimiento y operación del coso municipal</t>
  </si>
  <si>
    <t>04 Mantenimientos y garantizar su operación en el cuatrienio</t>
  </si>
  <si>
    <t>Capacitación en formulación, gestión y evaluación de proyectos ante el ente público y el privado</t>
  </si>
  <si>
    <t>Asesoría permanente de la gestión pública</t>
  </si>
  <si>
    <t xml:space="preserve">01 Asesor &amp; consultor para la calidad de la gestión pública </t>
  </si>
  <si>
    <t>Aplicación de la nueva encuesta del sisben</t>
  </si>
  <si>
    <t>01 Encuesta realizada y aplicada en un 100%</t>
  </si>
  <si>
    <t>Ampliación, construcción y mejoramiento de la sede municipa</t>
  </si>
  <si>
    <t>Ampliar en 200 m2 la sede y realizar un mejoramiento locativo de la sede municipal</t>
  </si>
  <si>
    <t>Mantenimiento de la sede municipal</t>
  </si>
  <si>
    <t>Mantenimiento del cementerio municipal</t>
  </si>
  <si>
    <t>04 Mantenimientos en el cuatrienio</t>
  </si>
  <si>
    <t>03 Mantenimientos durante el cuatrienio</t>
  </si>
  <si>
    <t>Construcción de estructuras para el parqueo de los vehículos de transporte fluvial.</t>
  </si>
  <si>
    <t>Construcción de estructuras para el parqueo de maquinaria pesada del municipio</t>
  </si>
  <si>
    <t>02 Garajes para el parqueo de la maquinaria pesada</t>
  </si>
  <si>
    <t>Mantenimiento del parqueadero fluvial  municipal</t>
  </si>
  <si>
    <t>Mantenimiento del parqueadero de maquinaria pesada</t>
  </si>
  <si>
    <t>02 Mantenimientos durante el cuatrienio</t>
  </si>
  <si>
    <t>Ampliación y mejoramiento del almacén municipal</t>
  </si>
  <si>
    <t>01 Bodega construida para el acopio de materiales varios</t>
  </si>
  <si>
    <t>Formación catastral urbana</t>
  </si>
  <si>
    <t>Formación catastral rural</t>
  </si>
  <si>
    <t>01 Formación catastral urbana realizada</t>
  </si>
  <si>
    <t>01 Formación catastral rural realizada</t>
  </si>
  <si>
    <t>Adelantar programas de legalización de predios</t>
  </si>
  <si>
    <t>Crear y actualizar el expediente municipal</t>
  </si>
  <si>
    <t>01 Expediente creado y actualizado en un 80 %</t>
  </si>
  <si>
    <t>Mantenimiento periódico de las plantas de generación eléctrica</t>
  </si>
  <si>
    <t>Implementar el MECI para el control fiscal efectivo</t>
  </si>
  <si>
    <t>01 Programa implementado</t>
  </si>
  <si>
    <t>Implementar el modelo de gestión de la calidad</t>
  </si>
  <si>
    <t>Construcción de la sede banda escuela de música</t>
  </si>
  <si>
    <t>Construcción de  restaurante para el adulto mayor</t>
  </si>
  <si>
    <t>01 Restaurante construido</t>
  </si>
  <si>
    <t>Parques Recreativos</t>
  </si>
  <si>
    <t xml:space="preserve">Construir 02 escuelas en material </t>
  </si>
  <si>
    <t>01 Puesto de salud dotado en comunidad afro descendiente</t>
  </si>
  <si>
    <t xml:space="preserve">Dotación de puesto de salud Opogadó </t>
  </si>
  <si>
    <t>Sensibilizar a la población acerca de la importancia y potencial de los ríos como fuente de vida</t>
  </si>
  <si>
    <t>Acciones de vigilancia y control en las actividades de saneamiento básico</t>
  </si>
  <si>
    <t>Sensibilizar a la población sobre los factores que generan contaminación por ruido</t>
  </si>
  <si>
    <t>Fortalecer y capacitar los agentes comunitarios (promotores de salud)</t>
  </si>
  <si>
    <t>01 un grupo conformado y operando (CLOPAD)</t>
  </si>
  <si>
    <t xml:space="preserve">Implementar acciones que reduzcan el impacto negativo ambiental que generan las basuras y las aguas servidas en la salud de los habitantes del municipio </t>
  </si>
  <si>
    <t>Realizar seguimiento y control a la implementación de los protocolos y guías de atención en las IPS</t>
  </si>
  <si>
    <t>Implementar estrategias de intervención para que las IPS desarrollen las acciones de p &amp; p</t>
  </si>
  <si>
    <t>Implementar acciones que posibiliten la carnetización efectiva de los usuarios afiliados a las EPS – S</t>
  </si>
  <si>
    <t xml:space="preserve">Acciones de acompañamiento a las ESE san Bartolomé en el proceso de habilitación ante la DSSA </t>
  </si>
  <si>
    <t xml:space="preserve">Desarrollar acciones que posibiliten la liquidación de los contratos de administración de régimen subsidiado </t>
  </si>
  <si>
    <t>acciones que garanticen la verificación y depuración de las bases de datos de los usuarios entre las EPS –S y el ente Territorial</t>
  </si>
  <si>
    <t>Desarrollar acciones de promoción de la salud y prevención de la enfermedad de tipo laboral con los trabajadores independientes del municipio</t>
  </si>
  <si>
    <t>adecuación de parcela piloto para el proyecto de zoo criadero de babillas</t>
  </si>
  <si>
    <t>Implementación del proyecto de zoo criadero</t>
  </si>
  <si>
    <t>Gestión para el montaje y tramites respectivos del zoo criadero de babillas</t>
  </si>
  <si>
    <t>Instalar aulas virtuales en la I.E. Murindó para la media técnica y escuelas de básica primaria rural</t>
  </si>
  <si>
    <t>04 mantenimientos generales realizados</t>
  </si>
  <si>
    <t>50% de internet en la zona urbana</t>
  </si>
  <si>
    <t xml:space="preserve">ampliar cobertura de internet en la zona rural </t>
  </si>
  <si>
    <t>ampliar cobertura en internet en la zona urbana</t>
  </si>
  <si>
    <t>DSL0306</t>
  </si>
  <si>
    <t>Prótesis dentales para los adultos mayores de todo el municipio</t>
  </si>
  <si>
    <t>DSL0307</t>
  </si>
  <si>
    <t xml:space="preserve">Diagnóstico de una fábrica de hielo al servicio de la comunidad </t>
  </si>
  <si>
    <t>Implementar diseño de crías de peces que garanticen la producción como una estrategia comercial</t>
  </si>
  <si>
    <t>Implementación del programa agrario para el municipio de Murindó</t>
  </si>
  <si>
    <t>Estudio de viabilidad del proyecto para producción y comercialización del arroz</t>
  </si>
  <si>
    <t xml:space="preserve">Compra y dotación  de equipos para la UMATA </t>
  </si>
  <si>
    <t>01 Estudio realizado</t>
  </si>
  <si>
    <t xml:space="preserve">Productora y comercializadora de arroz  </t>
  </si>
  <si>
    <t>50% Planta de transformación instalada y funcionando cada año</t>
  </si>
  <si>
    <t>Recuperación de los humedales</t>
  </si>
  <si>
    <t>01 Proyecto de recuperación de humedales implementado</t>
  </si>
  <si>
    <t>Recuperación de los humedales a partir de un nuevo reglamento de usos y el aprovechamiento</t>
  </si>
  <si>
    <t>Establecer parcelas piloto de cultivos con procesos cero químicos</t>
  </si>
  <si>
    <t>Capacitar a la población del municipio en la importancia de preservar los humedales</t>
  </si>
  <si>
    <t>Producción y procesamiento del recurso forestal</t>
  </si>
  <si>
    <t>Capacitar a los moradores del municipio sobre la importancia de los recursos maderables</t>
  </si>
  <si>
    <t>01 Plan maestro diseñado e implementado</t>
  </si>
  <si>
    <t>Iimplementación del PGIRS</t>
  </si>
  <si>
    <t>REPÚBLICA DE COLOMBIA</t>
  </si>
  <si>
    <t>DEPARTAMENTO DE ANTIOQUIA</t>
  </si>
  <si>
    <t>MUNICIPIO DE MURINDÓ</t>
  </si>
  <si>
    <t>POAI 2008</t>
  </si>
  <si>
    <t xml:space="preserve"> PLAN OPERATIVO ANUAL DE INVERSIONES  - POAI 2008</t>
  </si>
  <si>
    <t>SGP SALUD</t>
  </si>
  <si>
    <t>Régimen Subsidiado Continuidad</t>
  </si>
  <si>
    <t>Ampliación R. Subsidiado</t>
  </si>
  <si>
    <t>Salud Pública</t>
  </si>
  <si>
    <t>Vigencias anteriores Regimen Subsidiado</t>
  </si>
  <si>
    <t>Vigencias anteriores Salud Publcia</t>
  </si>
  <si>
    <t>SGP EDUCACION</t>
  </si>
  <si>
    <t xml:space="preserve">RESTAURANTE ESCOLAR. </t>
  </si>
  <si>
    <t>RESGUARDOS INDIGENAS</t>
  </si>
  <si>
    <t>Resguardo Indigena Chagerado</t>
  </si>
  <si>
    <t>Resguardo Indigena Murindó</t>
  </si>
  <si>
    <t>Vigencias anteriores Resguardo Indigena Chagerado</t>
  </si>
  <si>
    <t>Vigencias anteriores Resguardo Indigena Murindó</t>
  </si>
  <si>
    <t>AGUA POTABLE Y SANEAMIENTO BÁSICO</t>
  </si>
  <si>
    <t>SECTOR PROPOSITO GENERAL</t>
  </si>
  <si>
    <t>RECREACIÓN Y DEPORTES</t>
  </si>
  <si>
    <t>CULTURA</t>
  </si>
  <si>
    <t>OTROS SECTORES DE INVERSIÓN</t>
  </si>
  <si>
    <t>INFRAESTRUCTURA PUBLICA</t>
  </si>
  <si>
    <t>ATENCION A GRUPOS VULNERABLES</t>
  </si>
  <si>
    <t>UMATA</t>
  </si>
  <si>
    <t xml:space="preserve">OTROS </t>
  </si>
  <si>
    <t>SGP FONPET</t>
  </si>
  <si>
    <t>POAI 2009</t>
  </si>
  <si>
    <t>POAI 2010</t>
  </si>
  <si>
    <t>PROYECTO</t>
  </si>
  <si>
    <t>METAS</t>
  </si>
  <si>
    <t>DIMENSIÓN POLÍTICA</t>
  </si>
  <si>
    <t xml:space="preserve">DPLO1 </t>
  </si>
  <si>
    <t xml:space="preserve">DPLO101 </t>
  </si>
  <si>
    <t xml:space="preserve">DPLO102 </t>
  </si>
  <si>
    <t xml:space="preserve">DPLO103 </t>
  </si>
  <si>
    <t xml:space="preserve">DPLO2 </t>
  </si>
  <si>
    <t xml:space="preserve">DPLO201 </t>
  </si>
  <si>
    <t>Integrar la comunidad en el marco de las labores agrarias y campesinas</t>
  </si>
  <si>
    <t xml:space="preserve">DPLO202 </t>
  </si>
  <si>
    <t xml:space="preserve">DPLO203 </t>
  </si>
  <si>
    <t xml:space="preserve">DPLO204 </t>
  </si>
  <si>
    <t>DPLO205</t>
  </si>
  <si>
    <t>Desarrollar en un 100% las acciones de fomento de buen trato y cultura de la no violencia y buen vivir</t>
  </si>
  <si>
    <t>TOTAL DP</t>
  </si>
  <si>
    <t>DIMENSIÓN SOCIAL</t>
  </si>
  <si>
    <t>DSLO1</t>
  </si>
  <si>
    <t>DSLO101</t>
  </si>
  <si>
    <t>P.E</t>
  </si>
  <si>
    <t>CUMPLIMIENTO</t>
  </si>
  <si>
    <t>Otros programas, proyectos y avitivades no prevista en el Plan de desarrollo</t>
  </si>
  <si>
    <t>o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</si>
</sst>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.00_ ;_ * \-#,##0.00_ ;_ * \-??_ ;_ @_ "/>
    <numFmt numFmtId="181" formatCode="_ * #,##0_ ;_ * \-#,##0_ ;_ * \-??_ ;_ @_ "/>
    <numFmt numFmtId="182" formatCode="&quot;$ &quot;#,##0.00"/>
    <numFmt numFmtId="183" formatCode="_ &quot;$ &quot;* #,##0.00_ ;_ &quot;$ &quot;* \-#,##0.00_ ;_ &quot;$ &quot;* \-??_ ;_ @_ 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sz val="13"/>
      <color indexed="6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color indexed="63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63"/>
      <name val="Arial"/>
      <family val="2"/>
    </font>
    <font>
      <sz val="6"/>
      <name val="Arial"/>
      <family val="2"/>
    </font>
    <font>
      <b/>
      <sz val="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3" borderId="0" applyNumberFormat="0" applyBorder="0" applyAlignment="0" applyProtection="0"/>
    <xf numFmtId="180" fontId="0" fillId="0" borderId="0" applyFill="0" applyBorder="0" applyAlignment="0" applyProtection="0"/>
    <xf numFmtId="41" fontId="0" fillId="0" borderId="0" applyFill="0" applyBorder="0" applyAlignment="0" applyProtection="0"/>
    <xf numFmtId="183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23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4" fontId="21" fillId="0" borderId="0" xfId="0" applyNumberFormat="1" applyFont="1" applyAlignment="1">
      <alignment/>
    </xf>
    <xf numFmtId="0" fontId="19" fillId="24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vertical="top" wrapText="1"/>
    </xf>
    <xf numFmtId="181" fontId="23" fillId="24" borderId="10" xfId="48" applyNumberFormat="1" applyFont="1" applyFill="1" applyBorder="1" applyAlignment="1" applyProtection="1">
      <alignment horizontal="center"/>
      <protection/>
    </xf>
    <xf numFmtId="0" fontId="18" fillId="0" borderId="10" xfId="0" applyFont="1" applyFill="1" applyBorder="1" applyAlignment="1">
      <alignment horizontal="justify" vertical="top" wrapText="1"/>
    </xf>
    <xf numFmtId="181" fontId="23" fillId="24" borderId="10" xfId="48" applyNumberFormat="1" applyFont="1" applyFill="1" applyBorder="1" applyAlignment="1" applyProtection="1">
      <alignment/>
      <protection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181" fontId="20" fillId="24" borderId="10" xfId="48" applyNumberFormat="1" applyFont="1" applyFill="1" applyBorder="1" applyAlignment="1" applyProtection="1">
      <alignment/>
      <protection/>
    </xf>
    <xf numFmtId="0" fontId="19" fillId="0" borderId="10" xfId="0" applyFont="1" applyFill="1" applyBorder="1" applyAlignment="1">
      <alignment horizontal="justify" vertical="top" wrapText="1"/>
    </xf>
    <xf numFmtId="181" fontId="19" fillId="24" borderId="10" xfId="48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0" fillId="24" borderId="10" xfId="0" applyFont="1" applyFill="1" applyBorder="1" applyAlignment="1">
      <alignment/>
    </xf>
    <xf numFmtId="0" fontId="19" fillId="24" borderId="10" xfId="0" applyFont="1" applyFill="1" applyBorder="1" applyAlignment="1">
      <alignment horizontal="justify" vertical="top" wrapText="1"/>
    </xf>
    <xf numFmtId="0" fontId="0" fillId="0" borderId="10" xfId="0" applyBorder="1" applyAlignment="1">
      <alignment horizontal="right"/>
    </xf>
    <xf numFmtId="0" fontId="26" fillId="0" borderId="0" xfId="0" applyFont="1" applyAlignment="1">
      <alignment/>
    </xf>
    <xf numFmtId="0" fontId="24" fillId="0" borderId="10" xfId="0" applyFont="1" applyBorder="1" applyAlignment="1">
      <alignment horizontal="justify" vertical="top"/>
    </xf>
    <xf numFmtId="182" fontId="27" fillId="0" borderId="10" xfId="0" applyNumberFormat="1" applyFont="1" applyBorder="1" applyAlignment="1">
      <alignment/>
    </xf>
    <xf numFmtId="182" fontId="24" fillId="0" borderId="10" xfId="0" applyNumberFormat="1" applyFont="1" applyBorder="1" applyAlignment="1">
      <alignment/>
    </xf>
    <xf numFmtId="182" fontId="24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22" fillId="25" borderId="12" xfId="0" applyFont="1" applyFill="1" applyBorder="1" applyAlignment="1">
      <alignment horizontal="center" wrapText="1"/>
    </xf>
    <xf numFmtId="0" fontId="22" fillId="25" borderId="13" xfId="0" applyFont="1" applyFill="1" applyBorder="1" applyAlignment="1">
      <alignment horizont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center" wrapText="1"/>
    </xf>
    <xf numFmtId="183" fontId="21" fillId="20" borderId="15" xfId="50" applyFont="1" applyFill="1" applyBorder="1" applyAlignment="1" applyProtection="1">
      <alignment horizontal="center" vertical="center" wrapText="1"/>
      <protection/>
    </xf>
    <xf numFmtId="182" fontId="21" fillId="20" borderId="16" xfId="0" applyNumberFormat="1" applyFont="1" applyFill="1" applyBorder="1" applyAlignment="1">
      <alignment horizontal="center" vertical="center"/>
    </xf>
    <xf numFmtId="182" fontId="21" fillId="20" borderId="17" xfId="0" applyNumberFormat="1" applyFont="1" applyFill="1" applyBorder="1" applyAlignment="1">
      <alignment horizontal="center" vertical="center"/>
    </xf>
    <xf numFmtId="0" fontId="0" fillId="20" borderId="12" xfId="0" applyFill="1" applyBorder="1" applyAlignment="1">
      <alignment/>
    </xf>
    <xf numFmtId="183" fontId="21" fillId="14" borderId="12" xfId="50" applyFont="1" applyFill="1" applyBorder="1" applyAlignment="1" applyProtection="1">
      <alignment horizontal="center" vertical="center" wrapText="1"/>
      <protection/>
    </xf>
    <xf numFmtId="182" fontId="21" fillId="14" borderId="12" xfId="0" applyNumberFormat="1" applyFont="1" applyFill="1" applyBorder="1" applyAlignment="1">
      <alignment horizontal="center" vertical="center"/>
    </xf>
    <xf numFmtId="182" fontId="22" fillId="14" borderId="12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wrapText="1"/>
    </xf>
    <xf numFmtId="183" fontId="21" fillId="11" borderId="15" xfId="50" applyFont="1" applyFill="1" applyBorder="1" applyAlignment="1" applyProtection="1">
      <alignment horizontal="center" vertical="center" wrapText="1"/>
      <protection/>
    </xf>
    <xf numFmtId="183" fontId="21" fillId="11" borderId="18" xfId="50" applyFont="1" applyFill="1" applyBorder="1" applyAlignment="1" applyProtection="1">
      <alignment horizontal="center" vertical="center" wrapText="1"/>
      <protection/>
    </xf>
    <xf numFmtId="183" fontId="21" fillId="11" borderId="19" xfId="50" applyFont="1" applyFill="1" applyBorder="1" applyAlignment="1" applyProtection="1">
      <alignment horizontal="center" vertical="center" wrapText="1"/>
      <protection/>
    </xf>
    <xf numFmtId="183" fontId="21" fillId="11" borderId="12" xfId="50" applyFont="1" applyFill="1" applyBorder="1" applyAlignment="1" applyProtection="1">
      <alignment horizontal="center" vertical="center" wrapText="1"/>
      <protection/>
    </xf>
    <xf numFmtId="183" fontId="21" fillId="15" borderId="15" xfId="50" applyFont="1" applyFill="1" applyBorder="1" applyAlignment="1" applyProtection="1">
      <alignment horizontal="center" vertical="center" wrapText="1"/>
      <protection/>
    </xf>
    <xf numFmtId="183" fontId="21" fillId="15" borderId="18" xfId="50" applyFont="1" applyFill="1" applyBorder="1" applyAlignment="1" applyProtection="1">
      <alignment horizontal="center" vertical="center" wrapText="1"/>
      <protection/>
    </xf>
    <xf numFmtId="183" fontId="21" fillId="15" borderId="19" xfId="50" applyFont="1" applyFill="1" applyBorder="1" applyAlignment="1" applyProtection="1">
      <alignment horizontal="center" vertical="center" wrapText="1"/>
      <protection/>
    </xf>
    <xf numFmtId="183" fontId="21" fillId="15" borderId="12" xfId="50" applyFont="1" applyFill="1" applyBorder="1" applyAlignment="1" applyProtection="1">
      <alignment horizontal="center" vertical="center" wrapText="1"/>
      <protection/>
    </xf>
    <xf numFmtId="183" fontId="21" fillId="26" borderId="15" xfId="50" applyFont="1" applyFill="1" applyBorder="1" applyAlignment="1" applyProtection="1">
      <alignment horizontal="center" vertical="center" wrapText="1"/>
      <protection/>
    </xf>
    <xf numFmtId="183" fontId="21" fillId="26" borderId="18" xfId="50" applyFont="1" applyFill="1" applyBorder="1" applyAlignment="1" applyProtection="1">
      <alignment horizontal="center" vertical="center" wrapText="1"/>
      <protection/>
    </xf>
    <xf numFmtId="183" fontId="21" fillId="26" borderId="19" xfId="50" applyFont="1" applyFill="1" applyBorder="1" applyAlignment="1" applyProtection="1">
      <alignment horizontal="center" vertical="center" wrapText="1"/>
      <protection/>
    </xf>
    <xf numFmtId="183" fontId="22" fillId="26" borderId="12" xfId="50" applyFont="1" applyFill="1" applyBorder="1" applyAlignment="1" applyProtection="1">
      <alignment horizontal="center" vertical="center" wrapText="1"/>
      <protection/>
    </xf>
    <xf numFmtId="183" fontId="21" fillId="27" borderId="15" xfId="50" applyFont="1" applyFill="1" applyBorder="1" applyAlignment="1" applyProtection="1">
      <alignment horizontal="center" vertical="center" wrapText="1"/>
      <protection/>
    </xf>
    <xf numFmtId="183" fontId="21" fillId="27" borderId="18" xfId="50" applyFont="1" applyFill="1" applyBorder="1" applyAlignment="1" applyProtection="1">
      <alignment horizontal="center" vertical="center" wrapText="1"/>
      <protection/>
    </xf>
    <xf numFmtId="183" fontId="21" fillId="27" borderId="19" xfId="50" applyFont="1" applyFill="1" applyBorder="1" applyAlignment="1" applyProtection="1">
      <alignment horizontal="center" vertical="center" wrapText="1"/>
      <protection/>
    </xf>
    <xf numFmtId="183" fontId="22" fillId="27" borderId="12" xfId="50" applyFont="1" applyFill="1" applyBorder="1" applyAlignment="1" applyProtection="1">
      <alignment horizontal="center" vertical="center" wrapText="1"/>
      <protection/>
    </xf>
    <xf numFmtId="183" fontId="21" fillId="28" borderId="15" xfId="50" applyFont="1" applyFill="1" applyBorder="1" applyAlignment="1" applyProtection="1">
      <alignment horizontal="center" vertical="center" wrapText="1"/>
      <protection/>
    </xf>
    <xf numFmtId="183" fontId="21" fillId="28" borderId="18" xfId="50" applyFont="1" applyFill="1" applyBorder="1" applyAlignment="1" applyProtection="1">
      <alignment horizontal="center" vertical="center" wrapText="1"/>
      <protection/>
    </xf>
    <xf numFmtId="183" fontId="21" fillId="28" borderId="19" xfId="50" applyFont="1" applyFill="1" applyBorder="1" applyAlignment="1" applyProtection="1">
      <alignment horizontal="center" vertical="center" wrapText="1"/>
      <protection/>
    </xf>
    <xf numFmtId="183" fontId="21" fillId="28" borderId="12" xfId="50" applyFont="1" applyFill="1" applyBorder="1" applyAlignment="1" applyProtection="1">
      <alignment horizontal="center" vertical="center" wrapText="1"/>
      <protection/>
    </xf>
    <xf numFmtId="182" fontId="0" fillId="0" borderId="0" xfId="0" applyNumberFormat="1" applyAlignment="1">
      <alignment/>
    </xf>
    <xf numFmtId="0" fontId="24" fillId="0" borderId="10" xfId="0" applyFont="1" applyBorder="1" applyAlignment="1">
      <alignment horizontal="justify" vertical="center"/>
    </xf>
    <xf numFmtId="0" fontId="24" fillId="0" borderId="20" xfId="0" applyFont="1" applyBorder="1" applyAlignment="1">
      <alignment horizontal="justify" vertical="top"/>
    </xf>
    <xf numFmtId="0" fontId="27" fillId="0" borderId="20" xfId="0" applyFont="1" applyBorder="1" applyAlignment="1">
      <alignment/>
    </xf>
    <xf numFmtId="0" fontId="24" fillId="0" borderId="10" xfId="0" applyFont="1" applyBorder="1" applyAlignment="1">
      <alignment horizontal="justify" vertical="center" wrapText="1"/>
    </xf>
    <xf numFmtId="182" fontId="24" fillId="0" borderId="10" xfId="0" applyNumberFormat="1" applyFont="1" applyBorder="1" applyAlignment="1">
      <alignment vertical="center"/>
    </xf>
    <xf numFmtId="182" fontId="24" fillId="24" borderId="10" xfId="0" applyNumberFormat="1" applyFont="1" applyFill="1" applyBorder="1" applyAlignment="1">
      <alignment vertical="center"/>
    </xf>
    <xf numFmtId="182" fontId="24" fillId="0" borderId="10" xfId="0" applyNumberFormat="1" applyFont="1" applyBorder="1" applyAlignment="1">
      <alignment horizontal="right" vertical="center"/>
    </xf>
    <xf numFmtId="182" fontId="24" fillId="0" borderId="10" xfId="0" applyNumberFormat="1" applyFont="1" applyFill="1" applyBorder="1" applyAlignment="1">
      <alignment vertical="center"/>
    </xf>
    <xf numFmtId="182" fontId="24" fillId="0" borderId="10" xfId="0" applyNumberFormat="1" applyFont="1" applyFill="1" applyBorder="1" applyAlignment="1">
      <alignment horizontal="right" vertical="center"/>
    </xf>
    <xf numFmtId="0" fontId="24" fillId="0" borderId="16" xfId="0" applyFont="1" applyBorder="1" applyAlignment="1">
      <alignment horizontal="justify" vertical="center"/>
    </xf>
    <xf numFmtId="182" fontId="24" fillId="0" borderId="16" xfId="0" applyNumberFormat="1" applyFont="1" applyBorder="1" applyAlignment="1">
      <alignment vertical="center"/>
    </xf>
    <xf numFmtId="182" fontId="24" fillId="0" borderId="16" xfId="0" applyNumberFormat="1" applyFont="1" applyBorder="1" applyAlignment="1">
      <alignment horizontal="right" vertical="center"/>
    </xf>
    <xf numFmtId="0" fontId="24" fillId="0" borderId="20" xfId="0" applyFont="1" applyBorder="1" applyAlignment="1">
      <alignment horizontal="justify" vertical="center"/>
    </xf>
    <xf numFmtId="182" fontId="27" fillId="0" borderId="20" xfId="0" applyNumberFormat="1" applyFont="1" applyBorder="1" applyAlignment="1">
      <alignment vertical="center"/>
    </xf>
    <xf numFmtId="0" fontId="24" fillId="0" borderId="21" xfId="0" applyFont="1" applyBorder="1" applyAlignment="1">
      <alignment horizontal="justify" vertical="top"/>
    </xf>
    <xf numFmtId="182" fontId="27" fillId="0" borderId="20" xfId="0" applyNumberFormat="1" applyFont="1" applyBorder="1" applyAlignment="1">
      <alignment/>
    </xf>
    <xf numFmtId="182" fontId="24" fillId="0" borderId="21" xfId="0" applyNumberFormat="1" applyFont="1" applyBorder="1" applyAlignment="1">
      <alignment/>
    </xf>
    <xf numFmtId="182" fontId="24" fillId="0" borderId="21" xfId="0" applyNumberFormat="1" applyFont="1" applyBorder="1" applyAlignment="1">
      <alignment horizontal="right"/>
    </xf>
    <xf numFmtId="0" fontId="24" fillId="0" borderId="22" xfId="0" applyFont="1" applyBorder="1" applyAlignment="1">
      <alignment horizontal="justify" vertical="top"/>
    </xf>
    <xf numFmtId="182" fontId="27" fillId="0" borderId="22" xfId="0" applyNumberFormat="1" applyFont="1" applyBorder="1" applyAlignment="1">
      <alignment/>
    </xf>
    <xf numFmtId="0" fontId="27" fillId="0" borderId="10" xfId="0" applyFont="1" applyBorder="1" applyAlignment="1">
      <alignment horizontal="justify" vertical="top"/>
    </xf>
    <xf numFmtId="182" fontId="27" fillId="0" borderId="20" xfId="0" applyNumberFormat="1" applyFont="1" applyBorder="1" applyAlignment="1">
      <alignment horizontal="right" vertical="center"/>
    </xf>
    <xf numFmtId="0" fontId="27" fillId="0" borderId="20" xfId="0" applyFont="1" applyBorder="1" applyAlignment="1">
      <alignment horizontal="justify" vertical="top"/>
    </xf>
    <xf numFmtId="0" fontId="0" fillId="0" borderId="0" xfId="0" applyFont="1" applyAlignment="1">
      <alignment/>
    </xf>
    <xf numFmtId="0" fontId="24" fillId="0" borderId="16" xfId="0" applyFont="1" applyFill="1" applyBorder="1" applyAlignment="1">
      <alignment horizontal="justify" vertical="top"/>
    </xf>
    <xf numFmtId="0" fontId="24" fillId="0" borderId="23" xfId="0" applyFont="1" applyBorder="1" applyAlignment="1">
      <alignment horizontal="justify" vertical="center"/>
    </xf>
    <xf numFmtId="182" fontId="24" fillId="0" borderId="23" xfId="0" applyNumberFormat="1" applyFont="1" applyBorder="1" applyAlignment="1">
      <alignment vertical="center"/>
    </xf>
    <xf numFmtId="182" fontId="24" fillId="0" borderId="23" xfId="0" applyNumberFormat="1" applyFont="1" applyBorder="1" applyAlignment="1">
      <alignment horizontal="right" vertical="center"/>
    </xf>
    <xf numFmtId="0" fontId="24" fillId="0" borderId="24" xfId="0" applyFont="1" applyBorder="1" applyAlignment="1">
      <alignment horizontal="justify" vertical="top"/>
    </xf>
    <xf numFmtId="182" fontId="27" fillId="0" borderId="24" xfId="0" applyNumberFormat="1" applyFont="1" applyBorder="1" applyAlignment="1">
      <alignment/>
    </xf>
    <xf numFmtId="182" fontId="24" fillId="0" borderId="20" xfId="0" applyNumberFormat="1" applyFont="1" applyBorder="1" applyAlignment="1">
      <alignment/>
    </xf>
    <xf numFmtId="182" fontId="24" fillId="0" borderId="20" xfId="0" applyNumberFormat="1" applyFont="1" applyBorder="1" applyAlignment="1">
      <alignment horizontal="right"/>
    </xf>
    <xf numFmtId="0" fontId="22" fillId="0" borderId="20" xfId="0" applyFont="1" applyBorder="1" applyAlignment="1">
      <alignment horizontal="justify" vertical="top"/>
    </xf>
    <xf numFmtId="0" fontId="24" fillId="0" borderId="10" xfId="0" applyFont="1" applyFill="1" applyBorder="1" applyAlignment="1">
      <alignment horizontal="justify" vertical="center"/>
    </xf>
    <xf numFmtId="0" fontId="24" fillId="0" borderId="16" xfId="0" applyFont="1" applyFill="1" applyBorder="1" applyAlignment="1">
      <alignment horizontal="justify" vertical="center"/>
    </xf>
    <xf numFmtId="0" fontId="24" fillId="0" borderId="0" xfId="0" applyFont="1" applyAlignment="1">
      <alignment horizontal="justify" vertical="center"/>
    </xf>
    <xf numFmtId="182" fontId="24" fillId="0" borderId="16" xfId="0" applyNumberFormat="1" applyFont="1" applyFill="1" applyBorder="1" applyAlignment="1">
      <alignment vertical="center"/>
    </xf>
    <xf numFmtId="182" fontId="24" fillId="0" borderId="16" xfId="0" applyNumberFormat="1" applyFont="1" applyFill="1" applyBorder="1" applyAlignment="1">
      <alignment horizontal="right" vertical="center"/>
    </xf>
    <xf numFmtId="182" fontId="27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6" fillId="0" borderId="27" xfId="0" applyFont="1" applyBorder="1" applyAlignment="1">
      <alignment/>
    </xf>
    <xf numFmtId="0" fontId="0" fillId="0" borderId="28" xfId="0" applyBorder="1" applyAlignment="1">
      <alignment/>
    </xf>
    <xf numFmtId="182" fontId="24" fillId="24" borderId="25" xfId="0" applyNumberFormat="1" applyFont="1" applyFill="1" applyBorder="1" applyAlignment="1">
      <alignment horizontal="right" vertical="center"/>
    </xf>
    <xf numFmtId="182" fontId="24" fillId="0" borderId="25" xfId="0" applyNumberFormat="1" applyFont="1" applyBorder="1" applyAlignment="1">
      <alignment horizontal="right" vertical="center"/>
    </xf>
    <xf numFmtId="182" fontId="24" fillId="0" borderId="17" xfId="0" applyNumberFormat="1" applyFont="1" applyBorder="1" applyAlignment="1">
      <alignment horizontal="right" vertical="center"/>
    </xf>
    <xf numFmtId="182" fontId="27" fillId="0" borderId="29" xfId="0" applyNumberFormat="1" applyFont="1" applyBorder="1" applyAlignment="1">
      <alignment vertical="center"/>
    </xf>
    <xf numFmtId="182" fontId="24" fillId="0" borderId="25" xfId="0" applyNumberFormat="1" applyFont="1" applyFill="1" applyBorder="1" applyAlignment="1">
      <alignment horizontal="right" vertical="center"/>
    </xf>
    <xf numFmtId="182" fontId="24" fillId="0" borderId="25" xfId="0" applyNumberFormat="1" applyFont="1" applyBorder="1" applyAlignment="1">
      <alignment vertical="center"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182" fontId="24" fillId="0" borderId="16" xfId="0" applyNumberFormat="1" applyFont="1" applyFill="1" applyBorder="1" applyAlignment="1">
      <alignment/>
    </xf>
    <xf numFmtId="182" fontId="24" fillId="0" borderId="1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32" fillId="24" borderId="30" xfId="0" applyFont="1" applyFill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4" fontId="27" fillId="0" borderId="30" xfId="0" applyNumberFormat="1" applyFont="1" applyBorder="1" applyAlignment="1">
      <alignment horizontal="center" vertical="center"/>
    </xf>
    <xf numFmtId="0" fontId="26" fillId="0" borderId="30" xfId="0" applyFont="1" applyBorder="1" applyAlignment="1">
      <alignment/>
    </xf>
    <xf numFmtId="0" fontId="27" fillId="0" borderId="30" xfId="0" applyFont="1" applyBorder="1" applyAlignment="1">
      <alignment/>
    </xf>
    <xf numFmtId="182" fontId="27" fillId="0" borderId="30" xfId="0" applyNumberFormat="1" applyFont="1" applyBorder="1" applyAlignment="1">
      <alignment/>
    </xf>
    <xf numFmtId="0" fontId="24" fillId="0" borderId="30" xfId="0" applyFont="1" applyBorder="1" applyAlignment="1">
      <alignment horizontal="justify" vertical="center"/>
    </xf>
    <xf numFmtId="182" fontId="24" fillId="0" borderId="30" xfId="0" applyNumberFormat="1" applyFont="1" applyBorder="1" applyAlignment="1">
      <alignment vertical="center"/>
    </xf>
    <xf numFmtId="182" fontId="24" fillId="24" borderId="30" xfId="0" applyNumberFormat="1" applyFont="1" applyFill="1" applyBorder="1" applyAlignment="1">
      <alignment vertical="center"/>
    </xf>
    <xf numFmtId="182" fontId="27" fillId="0" borderId="30" xfId="0" applyNumberFormat="1" applyFont="1" applyBorder="1" applyAlignment="1">
      <alignment vertical="center"/>
    </xf>
    <xf numFmtId="182" fontId="24" fillId="0" borderId="30" xfId="0" applyNumberFormat="1" applyFont="1" applyFill="1" applyBorder="1" applyAlignment="1">
      <alignment vertical="center"/>
    </xf>
    <xf numFmtId="0" fontId="24" fillId="0" borderId="30" xfId="0" applyFont="1" applyBorder="1" applyAlignment="1">
      <alignment horizontal="justify" vertical="center" wrapText="1"/>
    </xf>
    <xf numFmtId="0" fontId="24" fillId="0" borderId="30" xfId="0" applyFont="1" applyBorder="1" applyAlignment="1">
      <alignment horizontal="justify" vertical="top"/>
    </xf>
    <xf numFmtId="182" fontId="24" fillId="0" borderId="30" xfId="0" applyNumberFormat="1" applyFont="1" applyBorder="1" applyAlignment="1">
      <alignment/>
    </xf>
    <xf numFmtId="0" fontId="27" fillId="0" borderId="30" xfId="0" applyFont="1" applyBorder="1" applyAlignment="1">
      <alignment horizontal="justify" vertical="top"/>
    </xf>
    <xf numFmtId="182" fontId="24" fillId="0" borderId="30" xfId="0" applyNumberFormat="1" applyFont="1" applyBorder="1" applyAlignment="1">
      <alignment horizontal="right" vertical="center"/>
    </xf>
    <xf numFmtId="0" fontId="24" fillId="29" borderId="30" xfId="0" applyFont="1" applyFill="1" applyBorder="1" applyAlignment="1">
      <alignment horizontal="justify" vertical="center"/>
    </xf>
    <xf numFmtId="180" fontId="24" fillId="30" borderId="30" xfId="48" applyFont="1" applyFill="1" applyBorder="1" applyAlignment="1">
      <alignment/>
    </xf>
    <xf numFmtId="180" fontId="33" fillId="30" borderId="30" xfId="48" applyFont="1" applyFill="1" applyBorder="1" applyAlignment="1">
      <alignment/>
    </xf>
    <xf numFmtId="182" fontId="27" fillId="0" borderId="30" xfId="0" applyNumberFormat="1" applyFont="1" applyBorder="1" applyAlignment="1">
      <alignment horizontal="right" vertical="center"/>
    </xf>
    <xf numFmtId="4" fontId="0" fillId="0" borderId="30" xfId="0" applyNumberFormat="1" applyBorder="1" applyAlignment="1">
      <alignment/>
    </xf>
    <xf numFmtId="0" fontId="0" fillId="0" borderId="30" xfId="0" applyFont="1" applyBorder="1" applyAlignment="1">
      <alignment/>
    </xf>
    <xf numFmtId="0" fontId="24" fillId="0" borderId="30" xfId="0" applyFont="1" applyFill="1" applyBorder="1" applyAlignment="1">
      <alignment horizontal="justify" vertical="center"/>
    </xf>
    <xf numFmtId="0" fontId="24" fillId="0" borderId="30" xfId="0" applyFont="1" applyFill="1" applyBorder="1" applyAlignment="1">
      <alignment horizontal="justify" vertical="top"/>
    </xf>
    <xf numFmtId="0" fontId="24" fillId="31" borderId="30" xfId="0" applyFont="1" applyFill="1" applyBorder="1" applyAlignment="1">
      <alignment horizontal="justify" vertical="top"/>
    </xf>
    <xf numFmtId="182" fontId="24" fillId="31" borderId="30" xfId="0" applyNumberFormat="1" applyFont="1" applyFill="1" applyBorder="1" applyAlignment="1">
      <alignment/>
    </xf>
    <xf numFmtId="0" fontId="24" fillId="29" borderId="30" xfId="0" applyFont="1" applyFill="1" applyBorder="1" applyAlignment="1">
      <alignment horizontal="justify" vertical="center" wrapText="1"/>
    </xf>
    <xf numFmtId="0" fontId="24" fillId="30" borderId="30" xfId="0" applyFont="1" applyFill="1" applyBorder="1" applyAlignment="1">
      <alignment/>
    </xf>
    <xf numFmtId="0" fontId="24" fillId="31" borderId="30" xfId="0" applyFont="1" applyFill="1" applyBorder="1" applyAlignment="1">
      <alignment/>
    </xf>
    <xf numFmtId="182" fontId="34" fillId="0" borderId="30" xfId="0" applyNumberFormat="1" applyFont="1" applyBorder="1" applyAlignment="1">
      <alignment/>
    </xf>
    <xf numFmtId="182" fontId="33" fillId="0" borderId="30" xfId="0" applyNumberFormat="1" applyFont="1" applyBorder="1" applyAlignment="1">
      <alignment/>
    </xf>
    <xf numFmtId="0" fontId="0" fillId="0" borderId="30" xfId="0" applyBorder="1" applyAlignment="1">
      <alignment horizontal="right"/>
    </xf>
    <xf numFmtId="0" fontId="0" fillId="0" borderId="30" xfId="0" applyFill="1" applyBorder="1" applyAlignment="1">
      <alignment/>
    </xf>
    <xf numFmtId="0" fontId="22" fillId="0" borderId="30" xfId="0" applyFont="1" applyFill="1" applyBorder="1" applyAlignment="1">
      <alignment horizontal="center" wrapText="1"/>
    </xf>
    <xf numFmtId="0" fontId="22" fillId="0" borderId="30" xfId="0" applyFont="1" applyFill="1" applyBorder="1" applyAlignment="1">
      <alignment horizontal="center" vertical="center" wrapText="1"/>
    </xf>
    <xf numFmtId="183" fontId="21" fillId="0" borderId="30" xfId="50" applyFont="1" applyFill="1" applyBorder="1" applyAlignment="1" applyProtection="1">
      <alignment horizontal="center" vertical="center" wrapText="1"/>
      <protection/>
    </xf>
    <xf numFmtId="182" fontId="21" fillId="0" borderId="30" xfId="0" applyNumberFormat="1" applyFont="1" applyFill="1" applyBorder="1" applyAlignment="1">
      <alignment horizontal="center" vertical="center"/>
    </xf>
    <xf numFmtId="182" fontId="22" fillId="0" borderId="30" xfId="0" applyNumberFormat="1" applyFont="1" applyFill="1" applyBorder="1" applyAlignment="1">
      <alignment horizontal="center" vertical="center"/>
    </xf>
    <xf numFmtId="183" fontId="22" fillId="0" borderId="30" xfId="50" applyFont="1" applyFill="1" applyBorder="1" applyAlignment="1" applyProtection="1">
      <alignment horizontal="center" vertical="center" wrapText="1"/>
      <protection/>
    </xf>
    <xf numFmtId="3" fontId="0" fillId="0" borderId="30" xfId="0" applyNumberFormat="1" applyBorder="1" applyAlignment="1">
      <alignment/>
    </xf>
    <xf numFmtId="180" fontId="24" fillId="0" borderId="30" xfId="48" applyFont="1" applyFill="1" applyBorder="1" applyAlignment="1">
      <alignment/>
    </xf>
    <xf numFmtId="181" fontId="20" fillId="24" borderId="10" xfId="48" applyNumberFormat="1" applyFont="1" applyFill="1" applyBorder="1" applyAlignment="1" applyProtection="1">
      <alignment vertical="center" wrapText="1"/>
      <protection/>
    </xf>
    <xf numFmtId="0" fontId="18" fillId="0" borderId="10" xfId="0" applyFont="1" applyFill="1" applyBorder="1" applyAlignment="1">
      <alignment horizontal="center"/>
    </xf>
    <xf numFmtId="0" fontId="24" fillId="0" borderId="30" xfId="0" applyFont="1" applyBorder="1" applyAlignment="1">
      <alignment horizontal="center" vertical="top"/>
    </xf>
    <xf numFmtId="0" fontId="27" fillId="0" borderId="30" xfId="0" applyFont="1" applyBorder="1" applyAlignment="1">
      <alignment horizontal="center" vertical="top"/>
    </xf>
    <xf numFmtId="0" fontId="27" fillId="0" borderId="30" xfId="0" applyFont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top"/>
    </xf>
    <xf numFmtId="0" fontId="24" fillId="0" borderId="30" xfId="0" applyFont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32" fillId="24" borderId="30" xfId="0" applyFont="1" applyFill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justify"/>
    </xf>
    <xf numFmtId="4" fontId="27" fillId="0" borderId="30" xfId="0" applyNumberFormat="1" applyFont="1" applyBorder="1" applyAlignment="1">
      <alignment horizontal="center" vertical="center"/>
    </xf>
    <xf numFmtId="0" fontId="18" fillId="0" borderId="30" xfId="0" applyFont="1" applyFill="1" applyBorder="1" applyAlignment="1">
      <alignment horizontal="center"/>
    </xf>
    <xf numFmtId="4" fontId="25" fillId="0" borderId="27" xfId="0" applyNumberFormat="1" applyFont="1" applyBorder="1" applyAlignment="1">
      <alignment horizontal="center" vertical="center"/>
    </xf>
    <xf numFmtId="4" fontId="25" fillId="0" borderId="28" xfId="0" applyNumberFormat="1" applyFont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32" fillId="24" borderId="36" xfId="0" applyFont="1" applyFill="1" applyBorder="1" applyAlignment="1">
      <alignment horizontal="center" vertical="center"/>
    </xf>
    <xf numFmtId="0" fontId="32" fillId="24" borderId="20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4" fontId="25" fillId="0" borderId="39" xfId="0" applyNumberFormat="1" applyFont="1" applyBorder="1" applyAlignment="1">
      <alignment horizontal="center" vertical="center"/>
    </xf>
    <xf numFmtId="4" fontId="25" fillId="0" borderId="40" xfId="0" applyNumberFormat="1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top"/>
    </xf>
    <xf numFmtId="0" fontId="27" fillId="0" borderId="42" xfId="0" applyFont="1" applyBorder="1" applyAlignment="1">
      <alignment horizontal="center" vertical="top"/>
    </xf>
    <xf numFmtId="0" fontId="24" fillId="0" borderId="4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top"/>
    </xf>
    <xf numFmtId="0" fontId="24" fillId="0" borderId="45" xfId="0" applyFont="1" applyBorder="1" applyAlignment="1">
      <alignment horizontal="center" vertical="top"/>
    </xf>
    <xf numFmtId="0" fontId="24" fillId="0" borderId="43" xfId="0" applyFont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24" fillId="0" borderId="34" xfId="0" applyFont="1" applyBorder="1" applyAlignment="1">
      <alignment horizontal="center" vertical="top"/>
    </xf>
    <xf numFmtId="4" fontId="25" fillId="0" borderId="46" xfId="0" applyNumberFormat="1" applyFont="1" applyBorder="1" applyAlignment="1">
      <alignment horizontal="center" vertical="center"/>
    </xf>
    <xf numFmtId="4" fontId="25" fillId="0" borderId="47" xfId="0" applyNumberFormat="1" applyFont="1" applyBorder="1" applyAlignment="1">
      <alignment horizontal="center" vertical="center"/>
    </xf>
    <xf numFmtId="4" fontId="25" fillId="0" borderId="48" xfId="0" applyNumberFormat="1" applyFont="1" applyBorder="1" applyAlignment="1">
      <alignment horizontal="center" vertical="center"/>
    </xf>
    <xf numFmtId="4" fontId="25" fillId="0" borderId="49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top"/>
    </xf>
    <xf numFmtId="0" fontId="24" fillId="0" borderId="37" xfId="0" applyFont="1" applyBorder="1" applyAlignment="1">
      <alignment horizontal="center" vertical="top"/>
    </xf>
    <xf numFmtId="0" fontId="24" fillId="0" borderId="51" xfId="0" applyFont="1" applyBorder="1" applyAlignment="1">
      <alignment horizontal="center" vertical="top"/>
    </xf>
    <xf numFmtId="0" fontId="24" fillId="0" borderId="52" xfId="0" applyFont="1" applyBorder="1" applyAlignment="1">
      <alignment horizontal="center" vertical="top"/>
    </xf>
    <xf numFmtId="0" fontId="24" fillId="0" borderId="42" xfId="0" applyFont="1" applyBorder="1" applyAlignment="1">
      <alignment horizontal="center" vertical="top"/>
    </xf>
    <xf numFmtId="0" fontId="24" fillId="0" borderId="0" xfId="0" applyFont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34" xfId="0" applyFont="1" applyFill="1" applyBorder="1" applyAlignment="1">
      <alignment horizontal="center" vertical="top"/>
    </xf>
    <xf numFmtId="0" fontId="27" fillId="0" borderId="29" xfId="0" applyFont="1" applyBorder="1" applyAlignment="1">
      <alignment horizontal="center" vertical="top"/>
    </xf>
    <xf numFmtId="0" fontId="24" fillId="0" borderId="50" xfId="0" applyFont="1" applyBorder="1" applyAlignment="1">
      <alignment horizontal="center" vertical="top"/>
    </xf>
    <xf numFmtId="0" fontId="21" fillId="0" borderId="51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5"/>
  <sheetViews>
    <sheetView zoomScalePageLayoutView="0" workbookViewId="0" topLeftCell="A1">
      <selection activeCell="A62" sqref="A62"/>
    </sheetView>
  </sheetViews>
  <sheetFormatPr defaultColWidth="11.421875" defaultRowHeight="12.75"/>
  <cols>
    <col min="1" max="1" width="55.00390625" style="0" customWidth="1"/>
    <col min="2" max="2" width="45.7109375" style="0" customWidth="1"/>
  </cols>
  <sheetData>
    <row r="1" spans="1:2" ht="16.5">
      <c r="A1" s="154" t="s">
        <v>815</v>
      </c>
      <c r="B1" s="154"/>
    </row>
    <row r="2" spans="1:2" ht="16.5">
      <c r="A2" s="154" t="s">
        <v>816</v>
      </c>
      <c r="B2" s="154"/>
    </row>
    <row r="3" spans="1:2" ht="16.5">
      <c r="A3" s="154" t="s">
        <v>817</v>
      </c>
      <c r="B3" s="154"/>
    </row>
    <row r="4" spans="1:2" ht="16.5">
      <c r="A4" s="1"/>
      <c r="B4" s="2"/>
    </row>
    <row r="5" spans="1:2" ht="16.5">
      <c r="A5" s="154" t="s">
        <v>818</v>
      </c>
      <c r="B5" s="154"/>
    </row>
    <row r="6" spans="1:2" ht="16.5">
      <c r="A6" s="1"/>
      <c r="B6" s="2"/>
    </row>
    <row r="7" spans="1:2" ht="16.5">
      <c r="A7" s="1"/>
      <c r="B7" s="3">
        <v>4055392114</v>
      </c>
    </row>
    <row r="8" spans="1:2" ht="16.5">
      <c r="A8" s="1"/>
      <c r="B8" s="4"/>
    </row>
    <row r="9" spans="1:2" ht="16.5">
      <c r="A9" s="5" t="s">
        <v>819</v>
      </c>
      <c r="B9" s="6"/>
    </row>
    <row r="10" spans="1:2" ht="16.5">
      <c r="A10" s="7"/>
      <c r="B10" s="8"/>
    </row>
    <row r="11" spans="1:2" ht="16.5">
      <c r="A11" s="9" t="s">
        <v>820</v>
      </c>
      <c r="B11" s="8"/>
    </row>
    <row r="12" spans="1:2" ht="16.5">
      <c r="A12" s="10" t="s">
        <v>821</v>
      </c>
      <c r="B12" s="11">
        <v>420313884</v>
      </c>
    </row>
    <row r="13" spans="1:2" ht="16.5">
      <c r="A13" s="10" t="s">
        <v>822</v>
      </c>
      <c r="B13" s="8"/>
    </row>
    <row r="14" spans="1:2" ht="16.5">
      <c r="A14" s="10" t="s">
        <v>823</v>
      </c>
      <c r="B14" s="11">
        <v>57689726</v>
      </c>
    </row>
    <row r="15" spans="1:2" ht="16.5">
      <c r="A15" s="10" t="s">
        <v>824</v>
      </c>
      <c r="B15" s="11"/>
    </row>
    <row r="16" spans="1:2" ht="30" customHeight="1">
      <c r="A16" s="12" t="s">
        <v>825</v>
      </c>
      <c r="B16" s="11"/>
    </row>
    <row r="17" spans="1:2" ht="16.5">
      <c r="A17" s="12"/>
      <c r="B17" s="11"/>
    </row>
    <row r="18" spans="1:2" ht="21.75" customHeight="1">
      <c r="A18" s="7" t="s">
        <v>826</v>
      </c>
      <c r="B18" s="8">
        <v>153164667</v>
      </c>
    </row>
    <row r="19" spans="1:2" ht="16.5">
      <c r="A19" s="10"/>
      <c r="B19" s="11"/>
    </row>
    <row r="20" spans="1:2" ht="16.5">
      <c r="A20" s="10"/>
      <c r="B20" s="11"/>
    </row>
    <row r="21" spans="1:2" ht="16.5">
      <c r="A21" s="10"/>
      <c r="B21" s="11"/>
    </row>
    <row r="22" spans="1:2" ht="16.5">
      <c r="A22" s="10"/>
      <c r="B22" s="11"/>
    </row>
    <row r="23" spans="1:2" ht="16.5">
      <c r="A23" s="10"/>
      <c r="B23" s="11"/>
    </row>
    <row r="24" spans="1:2" ht="16.5">
      <c r="A24" s="10"/>
      <c r="B24" s="11"/>
    </row>
    <row r="25" spans="1:2" ht="16.5">
      <c r="A25" s="10"/>
      <c r="B25" s="11"/>
    </row>
    <row r="26" spans="1:2" ht="16.5">
      <c r="A26" s="10"/>
      <c r="B26" s="11"/>
    </row>
    <row r="27" spans="1:2" ht="16.5">
      <c r="A27" s="10"/>
      <c r="B27" s="11"/>
    </row>
    <row r="28" spans="1:2" ht="16.5">
      <c r="A28" s="10"/>
      <c r="B28" s="11"/>
    </row>
    <row r="29" spans="1:2" ht="16.5">
      <c r="A29" s="10"/>
      <c r="B29" s="11"/>
    </row>
    <row r="30" spans="1:2" ht="16.5">
      <c r="A30" s="7"/>
      <c r="B30" s="8"/>
    </row>
    <row r="31" spans="1:2" ht="16.5">
      <c r="A31" s="9" t="s">
        <v>827</v>
      </c>
      <c r="B31" s="8">
        <v>36667597</v>
      </c>
    </row>
    <row r="32" spans="1:2" ht="16.5">
      <c r="A32" s="10"/>
      <c r="B32" s="13"/>
    </row>
    <row r="33" spans="1:2" ht="16.5">
      <c r="A33" s="10"/>
      <c r="B33" s="13"/>
    </row>
    <row r="34" spans="1:2" ht="16.5">
      <c r="A34" s="10"/>
      <c r="B34" s="8"/>
    </row>
    <row r="35" spans="1:2" ht="16.5">
      <c r="A35" s="7"/>
      <c r="B35" s="8"/>
    </row>
    <row r="36" spans="1:2" ht="16.5">
      <c r="A36" s="9" t="s">
        <v>828</v>
      </c>
      <c r="B36" s="8">
        <f>B37+B38</f>
        <v>114050234</v>
      </c>
    </row>
    <row r="37" spans="1:2" ht="16.5">
      <c r="A37" s="10" t="s">
        <v>829</v>
      </c>
      <c r="B37" s="11">
        <v>45901096</v>
      </c>
    </row>
    <row r="38" spans="1:2" ht="16.5">
      <c r="A38" s="10" t="s">
        <v>830</v>
      </c>
      <c r="B38" s="11">
        <v>68149138</v>
      </c>
    </row>
    <row r="39" spans="1:2" ht="16.5">
      <c r="A39" s="10" t="s">
        <v>831</v>
      </c>
      <c r="B39" s="11">
        <v>0</v>
      </c>
    </row>
    <row r="40" spans="1:2" ht="16.5">
      <c r="A40" s="10" t="s">
        <v>832</v>
      </c>
      <c r="B40" s="11">
        <v>0</v>
      </c>
    </row>
    <row r="41" spans="1:2" ht="16.5">
      <c r="A41" s="10"/>
      <c r="B41" s="11"/>
    </row>
    <row r="42" spans="1:2" ht="22.5" customHeight="1">
      <c r="A42" s="14"/>
      <c r="B42" s="15"/>
    </row>
    <row r="43" spans="1:2" ht="16.5">
      <c r="A43" s="9" t="s">
        <v>833</v>
      </c>
      <c r="B43" s="8">
        <v>405564036</v>
      </c>
    </row>
    <row r="44" spans="1:2" ht="33" customHeight="1">
      <c r="A44" s="12"/>
      <c r="B44" s="11"/>
    </row>
    <row r="45" spans="1:2" ht="27.75" customHeight="1">
      <c r="A45" s="12"/>
      <c r="B45" s="11"/>
    </row>
    <row r="46" spans="1:2" ht="24.75" customHeight="1">
      <c r="A46" s="12"/>
      <c r="B46" s="11"/>
    </row>
    <row r="47" spans="1:2" ht="36" customHeight="1">
      <c r="A47" s="12"/>
      <c r="B47" s="11"/>
    </row>
    <row r="48" spans="1:2" ht="27" customHeight="1">
      <c r="A48" s="12"/>
      <c r="B48" s="11"/>
    </row>
    <row r="49" spans="1:2" ht="35.25" customHeight="1">
      <c r="A49" s="12"/>
      <c r="B49" s="11"/>
    </row>
    <row r="50" spans="1:2" ht="28.5" customHeight="1">
      <c r="A50" s="12"/>
      <c r="B50" s="11"/>
    </row>
    <row r="51" spans="1:2" ht="29.25" customHeight="1">
      <c r="A51" s="7" t="s">
        <v>834</v>
      </c>
      <c r="B51" s="8">
        <v>1553383687</v>
      </c>
    </row>
    <row r="52" spans="1:2" ht="16.5" customHeight="1">
      <c r="A52" s="7"/>
      <c r="B52" s="8"/>
    </row>
    <row r="53" spans="1:2" ht="21.75" customHeight="1">
      <c r="A53" s="7"/>
      <c r="B53" s="8"/>
    </row>
    <row r="54" spans="1:2" ht="24" customHeight="1">
      <c r="A54" s="7"/>
      <c r="B54" s="8"/>
    </row>
    <row r="55" spans="1:2" ht="24" customHeight="1">
      <c r="A55" s="7"/>
      <c r="B55" s="8"/>
    </row>
    <row r="56" spans="1:2" ht="29.25" customHeight="1">
      <c r="A56" s="7"/>
      <c r="B56" s="8"/>
    </row>
    <row r="57" spans="1:2" ht="29.25" customHeight="1">
      <c r="A57" s="7"/>
      <c r="B57" s="8"/>
    </row>
    <row r="58" spans="1:2" ht="16.5">
      <c r="A58" s="10"/>
      <c r="B58" s="11"/>
    </row>
    <row r="59" spans="1:2" ht="16.5">
      <c r="A59" s="9" t="s">
        <v>835</v>
      </c>
      <c r="B59" s="8">
        <v>62135247</v>
      </c>
    </row>
    <row r="60" spans="1:2" ht="32.25" customHeight="1">
      <c r="A60" s="12"/>
      <c r="B60" s="11"/>
    </row>
    <row r="61" spans="1:2" ht="30.75" customHeight="1">
      <c r="A61" s="12"/>
      <c r="B61" s="11"/>
    </row>
    <row r="62" spans="1:2" ht="32.25" customHeight="1">
      <c r="A62" s="12"/>
      <c r="B62" s="11"/>
    </row>
    <row r="63" spans="1:2" ht="26.25" customHeight="1">
      <c r="A63" s="12"/>
      <c r="B63" s="11"/>
    </row>
    <row r="64" spans="1:2" ht="34.5" customHeight="1">
      <c r="A64" s="12"/>
      <c r="B64" s="11"/>
    </row>
    <row r="65" spans="1:2" ht="27" customHeight="1">
      <c r="A65" s="12"/>
      <c r="B65" s="11"/>
    </row>
    <row r="66" spans="1:2" ht="37.5" customHeight="1">
      <c r="A66" s="12"/>
      <c r="B66" s="11"/>
    </row>
    <row r="67" spans="1:2" ht="30" customHeight="1">
      <c r="A67" s="12"/>
      <c r="B67" s="11"/>
    </row>
    <row r="68" spans="1:2" ht="16.5">
      <c r="A68" s="10"/>
      <c r="B68" s="8"/>
    </row>
    <row r="69" spans="1:2" ht="16.5">
      <c r="A69" s="9" t="s">
        <v>836</v>
      </c>
      <c r="B69" s="8">
        <v>46601510</v>
      </c>
    </row>
    <row r="70" spans="1:2" ht="31.5" customHeight="1">
      <c r="A70" s="12"/>
      <c r="B70" s="11"/>
    </row>
    <row r="71" spans="1:2" ht="29.25" customHeight="1">
      <c r="A71" s="12"/>
      <c r="B71" s="11"/>
    </row>
    <row r="72" spans="1:2" ht="24" customHeight="1">
      <c r="A72" s="12"/>
      <c r="B72" s="11"/>
    </row>
    <row r="73" spans="1:2" ht="24.75" customHeight="1">
      <c r="A73" s="12"/>
      <c r="B73" s="11"/>
    </row>
    <row r="74" spans="1:2" ht="27.75" customHeight="1">
      <c r="A74" s="12"/>
      <c r="B74" s="11"/>
    </row>
    <row r="75" spans="1:2" ht="28.5" customHeight="1">
      <c r="A75" s="12"/>
      <c r="B75" s="11"/>
    </row>
    <row r="76" spans="1:2" ht="27.75" customHeight="1">
      <c r="A76" s="12"/>
      <c r="B76" s="11"/>
    </row>
    <row r="77" spans="1:2" ht="16.5">
      <c r="A77" s="10"/>
      <c r="B77" s="11"/>
    </row>
    <row r="78" spans="1:2" ht="16.5">
      <c r="A78" s="9" t="s">
        <v>837</v>
      </c>
      <c r="B78" s="8">
        <v>652421149</v>
      </c>
    </row>
    <row r="79" spans="1:2" ht="16.5">
      <c r="A79" s="9"/>
      <c r="B79" s="8"/>
    </row>
    <row r="80" spans="1:2" ht="16.5">
      <c r="A80" s="9" t="s">
        <v>838</v>
      </c>
      <c r="B80" s="8"/>
    </row>
    <row r="81" spans="1:2" ht="16.5">
      <c r="A81" s="10"/>
      <c r="B81" s="11"/>
    </row>
    <row r="82" spans="1:2" ht="16.5">
      <c r="A82" s="10"/>
      <c r="B82" s="11"/>
    </row>
    <row r="83" spans="1:2" ht="16.5">
      <c r="A83" s="10"/>
      <c r="B83" s="11"/>
    </row>
    <row r="84" spans="1:2" ht="16.5">
      <c r="A84" s="10"/>
      <c r="B84" s="11"/>
    </row>
    <row r="85" spans="1:2" ht="16.5">
      <c r="A85" s="10"/>
      <c r="B85" s="11"/>
    </row>
    <row r="86" spans="1:2" ht="16.5">
      <c r="A86" s="10"/>
      <c r="B86" s="11"/>
    </row>
    <row r="87" spans="1:2" ht="16.5">
      <c r="A87" s="10"/>
      <c r="B87" s="11"/>
    </row>
    <row r="88" spans="1:2" ht="16.5">
      <c r="A88" s="10"/>
      <c r="B88" s="11"/>
    </row>
    <row r="89" spans="1:2" ht="16.5">
      <c r="A89" s="10"/>
      <c r="B89" s="11"/>
    </row>
    <row r="90" spans="1:2" ht="16.5">
      <c r="A90" s="10"/>
      <c r="B90" s="16"/>
    </row>
    <row r="91" spans="1:2" ht="16.5">
      <c r="A91" s="10"/>
      <c r="B91" s="11"/>
    </row>
    <row r="92" spans="1:2" ht="16.5">
      <c r="A92" s="10"/>
      <c r="B92" s="11"/>
    </row>
    <row r="93" spans="1:2" ht="16.5">
      <c r="A93" s="10"/>
      <c r="B93" s="11"/>
    </row>
    <row r="94" spans="1:2" ht="16.5">
      <c r="A94" s="10"/>
      <c r="B94" s="11"/>
    </row>
    <row r="95" spans="1:2" ht="16.5">
      <c r="A95" s="10"/>
      <c r="B95" s="11"/>
    </row>
    <row r="96" spans="1:2" ht="16.5">
      <c r="A96" s="9" t="s">
        <v>839</v>
      </c>
      <c r="B96" s="8"/>
    </row>
    <row r="97" spans="1:2" ht="16.5">
      <c r="A97" s="10"/>
      <c r="B97" s="11"/>
    </row>
    <row r="98" spans="1:2" ht="16.5">
      <c r="A98" s="10"/>
      <c r="B98" s="11"/>
    </row>
    <row r="99" spans="1:2" ht="16.5">
      <c r="A99" s="10"/>
      <c r="B99" s="11"/>
    </row>
    <row r="100" spans="1:2" ht="16.5">
      <c r="A100" s="10"/>
      <c r="B100" s="11"/>
    </row>
    <row r="101" spans="1:2" ht="16.5">
      <c r="A101" s="9" t="s">
        <v>840</v>
      </c>
      <c r="B101" s="8"/>
    </row>
    <row r="102" spans="1:2" ht="27" customHeight="1">
      <c r="A102" s="12"/>
      <c r="B102" s="11"/>
    </row>
    <row r="103" spans="1:2" ht="17.25" customHeight="1">
      <c r="A103" s="12"/>
      <c r="B103" s="11"/>
    </row>
    <row r="104" spans="1:2" ht="30.75" customHeight="1">
      <c r="A104" s="12"/>
      <c r="B104" s="11"/>
    </row>
    <row r="105" spans="1:2" ht="33" customHeight="1">
      <c r="A105" s="12"/>
      <c r="B105" s="11"/>
    </row>
    <row r="106" spans="1:2" ht="30.75" customHeight="1">
      <c r="A106" s="12"/>
      <c r="B106" s="11"/>
    </row>
    <row r="107" spans="1:2" ht="32.25" customHeight="1">
      <c r="A107" s="12"/>
      <c r="B107" s="11"/>
    </row>
    <row r="108" spans="1:2" ht="16.5">
      <c r="A108" s="10"/>
      <c r="B108" s="11"/>
    </row>
    <row r="109" spans="1:2" ht="16.5">
      <c r="A109" s="9" t="s">
        <v>841</v>
      </c>
      <c r="B109" s="8"/>
    </row>
    <row r="110" spans="1:2" ht="29.25" customHeight="1">
      <c r="A110" s="12"/>
      <c r="B110" s="11"/>
    </row>
    <row r="111" spans="1:2" ht="33.75" customHeight="1">
      <c r="A111" s="12"/>
      <c r="B111" s="11"/>
    </row>
    <row r="112" spans="1:2" ht="42" customHeight="1">
      <c r="A112" s="12"/>
      <c r="B112" s="11"/>
    </row>
    <row r="113" spans="1:2" ht="40.5" customHeight="1">
      <c r="A113" s="12"/>
      <c r="B113" s="153"/>
    </row>
    <row r="114" spans="1:2" ht="28.5" customHeight="1">
      <c r="A114" s="12"/>
      <c r="B114" s="153"/>
    </row>
    <row r="115" spans="1:2" ht="28.5" customHeight="1">
      <c r="A115" s="12"/>
      <c r="B115" s="11"/>
    </row>
    <row r="116" spans="1:2" ht="26.25" customHeight="1">
      <c r="A116" s="12"/>
      <c r="B116" s="11"/>
    </row>
    <row r="117" spans="1:2" ht="30.75" customHeight="1">
      <c r="A117" s="12"/>
      <c r="B117" s="11"/>
    </row>
    <row r="118" spans="1:2" ht="32.25" customHeight="1">
      <c r="A118" s="17"/>
      <c r="B118" s="11"/>
    </row>
    <row r="119" spans="1:2" ht="30" customHeight="1">
      <c r="A119" s="12"/>
      <c r="B119" s="11"/>
    </row>
    <row r="120" spans="1:2" ht="16.5">
      <c r="A120" s="12"/>
      <c r="B120" s="11"/>
    </row>
    <row r="121" spans="1:2" ht="16.5">
      <c r="A121" s="7" t="s">
        <v>842</v>
      </c>
      <c r="B121" s="8">
        <v>155338368</v>
      </c>
    </row>
    <row r="122" spans="1:2" ht="16.5">
      <c r="A122" s="12" t="s">
        <v>842</v>
      </c>
      <c r="B122" s="11">
        <v>155338368</v>
      </c>
    </row>
    <row r="124" spans="1:2" ht="16.5">
      <c r="A124" s="10"/>
      <c r="B124" s="16"/>
    </row>
    <row r="125" spans="1:2" ht="16.5">
      <c r="A125" s="10"/>
      <c r="B125" s="16"/>
    </row>
  </sheetData>
  <sheetProtection/>
  <mergeCells count="5">
    <mergeCell ref="B113:B114"/>
    <mergeCell ref="A1:B1"/>
    <mergeCell ref="A2:B2"/>
    <mergeCell ref="A3:B3"/>
    <mergeCell ref="A5:B5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3"/>
  <sheetViews>
    <sheetView tabSelected="1" zoomScalePageLayoutView="0" workbookViewId="0" topLeftCell="A45">
      <selection activeCell="H58" sqref="H58"/>
    </sheetView>
  </sheetViews>
  <sheetFormatPr defaultColWidth="11.421875" defaultRowHeight="12.75"/>
  <cols>
    <col min="1" max="1" width="10.8515625" style="107" customWidth="1"/>
    <col min="2" max="2" width="23.7109375" style="107" customWidth="1"/>
    <col min="3" max="3" width="21.8515625" style="107" customWidth="1"/>
    <col min="4" max="4" width="14.8515625" style="107" customWidth="1"/>
    <col min="5" max="5" width="13.8515625" style="107" customWidth="1"/>
    <col min="6" max="6" width="15.00390625" style="107" customWidth="1"/>
    <col min="7" max="7" width="14.00390625" style="107" customWidth="1"/>
    <col min="8" max="8" width="16.00390625" style="107" customWidth="1"/>
    <col min="9" max="9" width="15.8515625" style="107" customWidth="1"/>
    <col min="10" max="10" width="0.13671875" style="107" hidden="1" customWidth="1"/>
    <col min="11" max="12" width="13.7109375" style="107" bestFit="1" customWidth="1"/>
    <col min="13" max="16384" width="11.421875" style="107" customWidth="1"/>
  </cols>
  <sheetData>
    <row r="1" spans="1:10" ht="16.5">
      <c r="A1" s="166" t="s">
        <v>815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6.5">
      <c r="A2" s="166" t="s">
        <v>816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0" ht="16.5">
      <c r="A3" s="166" t="s">
        <v>817</v>
      </c>
      <c r="B3" s="166"/>
      <c r="C3" s="166"/>
      <c r="D3" s="166"/>
      <c r="E3" s="166"/>
      <c r="F3" s="166"/>
      <c r="G3" s="166"/>
      <c r="H3" s="166"/>
      <c r="I3" s="166"/>
      <c r="J3" s="166"/>
    </row>
    <row r="4" spans="1:10" ht="16.5" customHeight="1">
      <c r="A4" s="161" t="s">
        <v>847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6.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</row>
    <row r="6" spans="1:10" ht="16.5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</row>
    <row r="7" spans="1:10" ht="16.5" customHeight="1">
      <c r="A7" s="161"/>
      <c r="B7" s="161"/>
      <c r="C7" s="161"/>
      <c r="D7" s="161"/>
      <c r="E7" s="161"/>
      <c r="F7" s="161"/>
      <c r="G7" s="161"/>
      <c r="H7" s="161"/>
      <c r="I7" s="161"/>
      <c r="J7" s="161"/>
    </row>
    <row r="8" spans="1:9" ht="16.5" customHeight="1">
      <c r="A8" s="161"/>
      <c r="B8" s="161"/>
      <c r="C8" s="161"/>
      <c r="D8" s="162" t="s">
        <v>818</v>
      </c>
      <c r="E8" s="112"/>
      <c r="F8" s="163" t="s">
        <v>843</v>
      </c>
      <c r="G8" s="113"/>
      <c r="H8" s="163" t="s">
        <v>844</v>
      </c>
      <c r="I8" s="113"/>
    </row>
    <row r="9" spans="1:9" ht="9.75" customHeight="1">
      <c r="A9" s="161"/>
      <c r="B9" s="161"/>
      <c r="C9" s="161"/>
      <c r="D9" s="162"/>
      <c r="E9" s="112" t="s">
        <v>864</v>
      </c>
      <c r="F9" s="163"/>
      <c r="G9" s="113" t="s">
        <v>864</v>
      </c>
      <c r="H9" s="163"/>
      <c r="I9" s="113" t="s">
        <v>864</v>
      </c>
    </row>
    <row r="10" spans="1:9" s="115" customFormat="1" ht="12">
      <c r="A10" s="164" t="s">
        <v>512</v>
      </c>
      <c r="B10" s="160" t="s">
        <v>845</v>
      </c>
      <c r="C10" s="160" t="s">
        <v>846</v>
      </c>
      <c r="D10" s="165">
        <v>4055392114</v>
      </c>
      <c r="E10" s="114"/>
      <c r="F10" s="165">
        <f>(1.05)*D10</f>
        <v>4258161719.7000003</v>
      </c>
      <c r="G10" s="114"/>
      <c r="H10" s="165">
        <f>(1.05)*F10</f>
        <v>4471069805.685</v>
      </c>
      <c r="I10" s="114"/>
    </row>
    <row r="11" spans="1:9" ht="16.5" customHeight="1">
      <c r="A11" s="164"/>
      <c r="B11" s="160"/>
      <c r="C11" s="160"/>
      <c r="D11" s="165"/>
      <c r="E11" s="114"/>
      <c r="F11" s="165"/>
      <c r="G11" s="114"/>
      <c r="H11" s="165"/>
      <c r="I11" s="114"/>
    </row>
    <row r="12" spans="1:9" ht="12.75">
      <c r="A12" s="116" t="s">
        <v>848</v>
      </c>
      <c r="B12" s="156"/>
      <c r="C12" s="156"/>
      <c r="D12" s="117">
        <f>D13+D14+D15</f>
        <v>18000000</v>
      </c>
      <c r="E12" s="117"/>
      <c r="F12" s="117">
        <f>F13+F14+F15</f>
        <v>11000000</v>
      </c>
      <c r="G12" s="117"/>
      <c r="H12" s="117">
        <f>H13+H14+H15</f>
        <v>11000000</v>
      </c>
      <c r="I12" s="117"/>
    </row>
    <row r="13" spans="1:9" ht="33.75">
      <c r="A13" s="118" t="s">
        <v>849</v>
      </c>
      <c r="B13" s="118" t="s">
        <v>655</v>
      </c>
      <c r="C13" s="118" t="s">
        <v>654</v>
      </c>
      <c r="D13" s="119">
        <v>5000000</v>
      </c>
      <c r="E13" s="119">
        <v>0</v>
      </c>
      <c r="F13" s="120">
        <v>0</v>
      </c>
      <c r="G13" s="120">
        <v>0</v>
      </c>
      <c r="H13" s="120">
        <v>0</v>
      </c>
      <c r="I13" s="120">
        <v>0</v>
      </c>
    </row>
    <row r="14" spans="1:9" ht="22.5">
      <c r="A14" s="118" t="s">
        <v>850</v>
      </c>
      <c r="B14" s="118" t="s">
        <v>490</v>
      </c>
      <c r="C14" s="118" t="s">
        <v>656</v>
      </c>
      <c r="D14" s="119">
        <v>5000000</v>
      </c>
      <c r="E14" s="119"/>
      <c r="F14" s="119">
        <v>3000000</v>
      </c>
      <c r="G14" s="119">
        <v>0</v>
      </c>
      <c r="H14" s="119">
        <v>3000000</v>
      </c>
      <c r="I14" s="119">
        <v>0</v>
      </c>
    </row>
    <row r="15" spans="1:9" ht="45">
      <c r="A15" s="118" t="s">
        <v>851</v>
      </c>
      <c r="B15" s="118" t="s">
        <v>491</v>
      </c>
      <c r="C15" s="118" t="s">
        <v>657</v>
      </c>
      <c r="D15" s="119">
        <v>8000000</v>
      </c>
      <c r="E15" s="119">
        <v>39895660</v>
      </c>
      <c r="F15" s="119">
        <v>8000000</v>
      </c>
      <c r="G15" s="119">
        <v>30047278</v>
      </c>
      <c r="H15" s="119">
        <v>8000000</v>
      </c>
      <c r="I15" s="119">
        <v>10000000</v>
      </c>
    </row>
    <row r="16" spans="1:9" ht="12.75">
      <c r="A16" s="159"/>
      <c r="B16" s="159"/>
      <c r="C16" s="159"/>
      <c r="D16" s="159"/>
      <c r="E16" s="159"/>
      <c r="F16" s="159"/>
      <c r="G16" s="159"/>
      <c r="H16" s="159"/>
      <c r="I16" s="159"/>
    </row>
    <row r="17" spans="1:9" ht="12.75">
      <c r="A17" s="159"/>
      <c r="B17" s="159"/>
      <c r="C17" s="159"/>
      <c r="D17" s="159"/>
      <c r="E17" s="159"/>
      <c r="F17" s="159"/>
      <c r="G17" s="159"/>
      <c r="H17" s="159"/>
      <c r="I17" s="159"/>
    </row>
    <row r="18" spans="1:9" ht="12.75">
      <c r="A18" s="118" t="s">
        <v>852</v>
      </c>
      <c r="B18" s="156"/>
      <c r="C18" s="156"/>
      <c r="D18" s="121">
        <f>D19+D20+D21+D22</f>
        <v>20000000</v>
      </c>
      <c r="E18" s="121"/>
      <c r="F18" s="121">
        <f>F19+F20+F21+F22</f>
        <v>14000000</v>
      </c>
      <c r="G18" s="121"/>
      <c r="H18" s="121">
        <f>H19+H20+H21+H22</f>
        <v>14000000</v>
      </c>
      <c r="I18" s="121"/>
    </row>
    <row r="19" spans="1:9" ht="33.75">
      <c r="A19" s="118" t="s">
        <v>853</v>
      </c>
      <c r="B19" s="118" t="s">
        <v>854</v>
      </c>
      <c r="C19" s="118" t="s">
        <v>658</v>
      </c>
      <c r="D19" s="119">
        <v>8000000</v>
      </c>
      <c r="E19" s="119">
        <v>0</v>
      </c>
      <c r="F19" s="122">
        <v>6000000</v>
      </c>
      <c r="G19" s="122">
        <v>0</v>
      </c>
      <c r="H19" s="122">
        <v>6000000</v>
      </c>
      <c r="I19" s="122">
        <v>0</v>
      </c>
    </row>
    <row r="20" spans="1:9" ht="21.75" customHeight="1">
      <c r="A20" s="123" t="s">
        <v>855</v>
      </c>
      <c r="B20" s="123" t="s">
        <v>492</v>
      </c>
      <c r="C20" s="123" t="s">
        <v>659</v>
      </c>
      <c r="D20" s="119">
        <v>7000000</v>
      </c>
      <c r="E20" s="119">
        <v>0</v>
      </c>
      <c r="F20" s="119">
        <v>0</v>
      </c>
      <c r="G20" s="119">
        <v>0</v>
      </c>
      <c r="H20" s="119">
        <v>0</v>
      </c>
      <c r="I20" s="119">
        <v>0</v>
      </c>
    </row>
    <row r="21" spans="1:9" ht="22.5">
      <c r="A21" s="118" t="s">
        <v>856</v>
      </c>
      <c r="B21" s="118" t="s">
        <v>660</v>
      </c>
      <c r="C21" s="118" t="s">
        <v>661</v>
      </c>
      <c r="D21" s="119">
        <v>5000000</v>
      </c>
      <c r="E21" s="119">
        <v>0</v>
      </c>
      <c r="F21" s="119">
        <v>5000000</v>
      </c>
      <c r="G21" s="119">
        <v>0</v>
      </c>
      <c r="H21" s="119">
        <v>5000000</v>
      </c>
      <c r="I21" s="119">
        <v>0</v>
      </c>
    </row>
    <row r="22" spans="1:9" ht="45">
      <c r="A22" s="118" t="s">
        <v>857</v>
      </c>
      <c r="B22" s="118" t="s">
        <v>493</v>
      </c>
      <c r="C22" s="118" t="s">
        <v>662</v>
      </c>
      <c r="D22" s="119">
        <v>0</v>
      </c>
      <c r="E22" s="119">
        <v>0</v>
      </c>
      <c r="F22" s="119">
        <v>3000000</v>
      </c>
      <c r="G22" s="119">
        <v>0</v>
      </c>
      <c r="H22" s="119">
        <v>3000000</v>
      </c>
      <c r="I22" s="119">
        <v>0</v>
      </c>
    </row>
    <row r="23" spans="1:9" ht="45">
      <c r="A23" s="118" t="s">
        <v>858</v>
      </c>
      <c r="B23" s="118" t="s">
        <v>663</v>
      </c>
      <c r="C23" s="118" t="s">
        <v>859</v>
      </c>
      <c r="D23" s="119">
        <v>0</v>
      </c>
      <c r="E23" s="119">
        <v>23204225</v>
      </c>
      <c r="F23" s="119">
        <v>3000000</v>
      </c>
      <c r="G23" s="119">
        <v>4437646</v>
      </c>
      <c r="H23" s="119">
        <v>3000000</v>
      </c>
      <c r="I23" s="119">
        <v>5625000</v>
      </c>
    </row>
    <row r="24" spans="1:9" ht="33.75">
      <c r="A24" s="124"/>
      <c r="B24" s="124" t="s">
        <v>866</v>
      </c>
      <c r="C24" s="124"/>
      <c r="D24" s="125"/>
      <c r="E24" s="125"/>
      <c r="F24" s="125"/>
      <c r="G24" s="125"/>
      <c r="H24" s="125"/>
      <c r="I24" s="125"/>
    </row>
    <row r="25" spans="1:9" ht="12.75">
      <c r="A25" s="124" t="s">
        <v>860</v>
      </c>
      <c r="B25" s="155"/>
      <c r="C25" s="155"/>
      <c r="D25" s="117">
        <f>D12+D18</f>
        <v>38000000</v>
      </c>
      <c r="E25" s="117"/>
      <c r="F25" s="117">
        <f>F12+F18</f>
        <v>25000000</v>
      </c>
      <c r="G25" s="117"/>
      <c r="H25" s="117">
        <f>H12+H18</f>
        <v>25000000</v>
      </c>
      <c r="I25" s="117"/>
    </row>
    <row r="26" spans="1:9" ht="12.75">
      <c r="A26" s="155"/>
      <c r="B26" s="155"/>
      <c r="C26" s="155"/>
      <c r="D26" s="155"/>
      <c r="E26" s="155"/>
      <c r="F26" s="155"/>
      <c r="G26" s="155"/>
      <c r="H26" s="155"/>
      <c r="I26" s="155"/>
    </row>
    <row r="27" spans="1:9" ht="12.75">
      <c r="A27" s="155"/>
      <c r="B27" s="155"/>
      <c r="C27" s="155"/>
      <c r="D27" s="155"/>
      <c r="E27" s="155"/>
      <c r="F27" s="155"/>
      <c r="G27" s="155"/>
      <c r="H27" s="155"/>
      <c r="I27" s="155"/>
    </row>
    <row r="28" spans="1:9" ht="12.75">
      <c r="A28" s="155"/>
      <c r="B28" s="155"/>
      <c r="C28" s="155"/>
      <c r="D28" s="155"/>
      <c r="E28" s="155"/>
      <c r="F28" s="155"/>
      <c r="G28" s="155"/>
      <c r="H28" s="155"/>
      <c r="I28" s="155"/>
    </row>
    <row r="29" spans="1:9" ht="12.75">
      <c r="A29" s="155"/>
      <c r="B29" s="155"/>
      <c r="C29" s="155"/>
      <c r="D29" s="155"/>
      <c r="E29" s="155"/>
      <c r="F29" s="155"/>
      <c r="G29" s="155"/>
      <c r="H29" s="155"/>
      <c r="I29" s="155"/>
    </row>
    <row r="30" spans="1:9" ht="12.75">
      <c r="A30" s="157" t="s">
        <v>861</v>
      </c>
      <c r="B30" s="157"/>
      <c r="C30" s="157"/>
      <c r="D30" s="157"/>
      <c r="E30" s="157"/>
      <c r="F30" s="157"/>
      <c r="G30" s="157"/>
      <c r="H30" s="157"/>
      <c r="I30" s="157"/>
    </row>
    <row r="31" spans="1:9" ht="22.5" customHeight="1">
      <c r="A31" s="157"/>
      <c r="B31" s="157"/>
      <c r="C31" s="157"/>
      <c r="D31" s="157"/>
      <c r="E31" s="157"/>
      <c r="F31" s="157"/>
      <c r="G31" s="157"/>
      <c r="H31" s="157"/>
      <c r="I31" s="157"/>
    </row>
    <row r="32" spans="1:9" ht="12.75">
      <c r="A32" s="126" t="s">
        <v>862</v>
      </c>
      <c r="B32" s="156" t="s">
        <v>525</v>
      </c>
      <c r="C32" s="155"/>
      <c r="D32" s="117">
        <f>D33+D34+D35+D36+D37+D38+D39+D40+D41+D42+D43+D44+D45+D46</f>
        <v>226000000</v>
      </c>
      <c r="E32" s="117" t="s">
        <v>864</v>
      </c>
      <c r="F32" s="117">
        <f>F33+F34+F35+F36+F37+F38+F39+F40+F41+F42+F43+F44+F45+F46</f>
        <v>166317325</v>
      </c>
      <c r="G32" s="117" t="s">
        <v>864</v>
      </c>
      <c r="H32" s="117">
        <f>H33+H34+H35+H36+H37+H38+H39+H40+H41+H42+H43+H44+H45+H46</f>
        <v>187331250</v>
      </c>
      <c r="I32" s="117" t="s">
        <v>864</v>
      </c>
    </row>
    <row r="33" spans="1:9" ht="33.75">
      <c r="A33" s="118" t="s">
        <v>863</v>
      </c>
      <c r="B33" s="118" t="s">
        <v>494</v>
      </c>
      <c r="C33" s="118" t="s">
        <v>0</v>
      </c>
      <c r="D33" s="127">
        <v>38000000</v>
      </c>
      <c r="E33" s="127">
        <v>0</v>
      </c>
      <c r="F33" s="127">
        <v>0</v>
      </c>
      <c r="G33" s="127">
        <v>0</v>
      </c>
      <c r="H33" s="127">
        <v>0</v>
      </c>
      <c r="I33" s="127">
        <v>0</v>
      </c>
    </row>
    <row r="34" spans="1:9" ht="22.5">
      <c r="A34" s="118" t="s">
        <v>1</v>
      </c>
      <c r="B34" s="128" t="s">
        <v>495</v>
      </c>
      <c r="C34" s="118" t="s">
        <v>2</v>
      </c>
      <c r="D34" s="127">
        <v>20000000</v>
      </c>
      <c r="E34" s="129">
        <v>27902956</v>
      </c>
      <c r="F34" s="127">
        <v>18000000</v>
      </c>
      <c r="G34" s="127">
        <v>93225544</v>
      </c>
      <c r="H34" s="127">
        <v>18000000</v>
      </c>
      <c r="I34" s="127">
        <v>26837500</v>
      </c>
    </row>
    <row r="35" spans="1:9" ht="22.5">
      <c r="A35" s="118" t="s">
        <v>3</v>
      </c>
      <c r="B35" s="128" t="s">
        <v>496</v>
      </c>
      <c r="C35" s="118" t="s">
        <v>497</v>
      </c>
      <c r="D35" s="127">
        <v>32000000</v>
      </c>
      <c r="E35" s="129">
        <v>177361735</v>
      </c>
      <c r="F35" s="127">
        <v>30000000</v>
      </c>
      <c r="G35" s="127">
        <v>31036247</v>
      </c>
      <c r="H35" s="127">
        <v>30000000</v>
      </c>
      <c r="I35" s="127">
        <v>37030000</v>
      </c>
    </row>
    <row r="36" spans="1:9" ht="33.75">
      <c r="A36" s="118" t="s">
        <v>4</v>
      </c>
      <c r="B36" s="118" t="s">
        <v>5</v>
      </c>
      <c r="C36" s="118" t="s">
        <v>498</v>
      </c>
      <c r="D36" s="127">
        <v>18000000</v>
      </c>
      <c r="E36" s="127">
        <v>14911790</v>
      </c>
      <c r="F36" s="127">
        <v>17000000</v>
      </c>
      <c r="G36" s="127">
        <v>12245606</v>
      </c>
      <c r="H36" s="127">
        <v>17000000</v>
      </c>
      <c r="I36" s="127">
        <v>13721645</v>
      </c>
    </row>
    <row r="37" spans="1:9" ht="22.5">
      <c r="A37" s="118" t="s">
        <v>6</v>
      </c>
      <c r="B37" s="128" t="s">
        <v>499</v>
      </c>
      <c r="C37" s="118" t="s">
        <v>500</v>
      </c>
      <c r="D37" s="127">
        <v>20000000</v>
      </c>
      <c r="E37" s="129">
        <v>4855000</v>
      </c>
      <c r="F37" s="127">
        <v>17000000</v>
      </c>
      <c r="G37" s="130">
        <v>3950000</v>
      </c>
      <c r="H37" s="127">
        <v>18000000</v>
      </c>
      <c r="I37" s="129">
        <v>10863708</v>
      </c>
    </row>
    <row r="38" spans="1:9" ht="43.5" customHeight="1">
      <c r="A38" s="118" t="s">
        <v>7</v>
      </c>
      <c r="B38" s="118" t="s">
        <v>501</v>
      </c>
      <c r="C38" s="118" t="s">
        <v>502</v>
      </c>
      <c r="D38" s="127">
        <v>0</v>
      </c>
      <c r="E38" s="127">
        <v>0</v>
      </c>
      <c r="F38" s="127">
        <v>0</v>
      </c>
      <c r="G38" s="127">
        <v>0</v>
      </c>
      <c r="H38" s="127">
        <v>0</v>
      </c>
      <c r="I38" s="127">
        <v>0</v>
      </c>
    </row>
    <row r="39" spans="1:9" ht="33.75">
      <c r="A39" s="118" t="s">
        <v>8</v>
      </c>
      <c r="B39" s="118" t="s">
        <v>503</v>
      </c>
      <c r="C39" s="118" t="s">
        <v>9</v>
      </c>
      <c r="D39" s="127">
        <v>5000000</v>
      </c>
      <c r="E39" s="127">
        <v>0</v>
      </c>
      <c r="F39" s="127">
        <v>18000000</v>
      </c>
      <c r="G39" s="127">
        <v>0</v>
      </c>
      <c r="H39" s="127">
        <v>18000000</v>
      </c>
      <c r="I39" s="127">
        <v>0</v>
      </c>
    </row>
    <row r="40" spans="1:9" ht="33.75">
      <c r="A40" s="118" t="s">
        <v>10</v>
      </c>
      <c r="B40" s="118" t="s">
        <v>504</v>
      </c>
      <c r="C40" s="118" t="s">
        <v>11</v>
      </c>
      <c r="D40" s="127">
        <v>0</v>
      </c>
      <c r="E40" s="127">
        <v>0</v>
      </c>
      <c r="F40" s="127">
        <v>11000000</v>
      </c>
      <c r="G40" s="127">
        <v>0</v>
      </c>
      <c r="H40" s="127">
        <v>11000000</v>
      </c>
      <c r="I40" s="127">
        <v>0</v>
      </c>
    </row>
    <row r="41" spans="1:9" ht="22.5">
      <c r="A41" s="118" t="s">
        <v>12</v>
      </c>
      <c r="B41" s="118" t="s">
        <v>505</v>
      </c>
      <c r="C41" s="118" t="s">
        <v>506</v>
      </c>
      <c r="D41" s="127">
        <v>6500000</v>
      </c>
      <c r="E41" s="127">
        <v>0</v>
      </c>
      <c r="F41" s="127">
        <v>6500000</v>
      </c>
      <c r="G41" s="127">
        <v>0</v>
      </c>
      <c r="H41" s="127">
        <v>6500000</v>
      </c>
      <c r="I41" s="127">
        <v>0</v>
      </c>
    </row>
    <row r="42" spans="1:9" ht="31.5" customHeight="1">
      <c r="A42" s="118" t="s">
        <v>13</v>
      </c>
      <c r="B42" s="118" t="s">
        <v>507</v>
      </c>
      <c r="C42" s="118" t="s">
        <v>508</v>
      </c>
      <c r="D42" s="127">
        <v>16000000</v>
      </c>
      <c r="E42" s="127">
        <v>5300000</v>
      </c>
      <c r="F42" s="127">
        <v>16800000</v>
      </c>
      <c r="G42" s="127">
        <v>6825000</v>
      </c>
      <c r="H42" s="127">
        <v>17640000</v>
      </c>
      <c r="I42" s="127">
        <v>3849668</v>
      </c>
    </row>
    <row r="43" spans="1:9" ht="33.75">
      <c r="A43" s="118" t="s">
        <v>14</v>
      </c>
      <c r="B43" s="118" t="s">
        <v>509</v>
      </c>
      <c r="C43" s="118" t="s">
        <v>510</v>
      </c>
      <c r="D43" s="127">
        <v>16500000</v>
      </c>
      <c r="E43" s="127"/>
      <c r="F43" s="127">
        <v>17325</v>
      </c>
      <c r="G43" s="127"/>
      <c r="H43" s="127">
        <v>18191250</v>
      </c>
      <c r="I43" s="127"/>
    </row>
    <row r="44" spans="1:9" ht="33.75">
      <c r="A44" s="118" t="s">
        <v>15</v>
      </c>
      <c r="B44" s="118" t="s">
        <v>513</v>
      </c>
      <c r="C44" s="118" t="s">
        <v>16</v>
      </c>
      <c r="D44" s="127">
        <v>18000000</v>
      </c>
      <c r="E44" s="127">
        <v>23194550</v>
      </c>
      <c r="F44" s="127">
        <v>0</v>
      </c>
      <c r="G44" s="127">
        <v>29284000</v>
      </c>
      <c r="H44" s="127">
        <v>0</v>
      </c>
      <c r="I44" s="127">
        <v>15000000</v>
      </c>
    </row>
    <row r="45" spans="1:9" ht="33.75">
      <c r="A45" s="118" t="s">
        <v>17</v>
      </c>
      <c r="B45" s="118" t="s">
        <v>18</v>
      </c>
      <c r="C45" s="118" t="s">
        <v>514</v>
      </c>
      <c r="D45" s="127">
        <v>20000000</v>
      </c>
      <c r="E45" s="127">
        <v>0</v>
      </c>
      <c r="F45" s="127">
        <v>18000000</v>
      </c>
      <c r="G45" s="127">
        <v>0</v>
      </c>
      <c r="H45" s="127">
        <v>18000000</v>
      </c>
      <c r="I45" s="127">
        <v>0</v>
      </c>
    </row>
    <row r="46" spans="1:9" ht="33.75">
      <c r="A46" s="118" t="s">
        <v>19</v>
      </c>
      <c r="B46" s="118" t="s">
        <v>20</v>
      </c>
      <c r="C46" s="118" t="s">
        <v>511</v>
      </c>
      <c r="D46" s="127">
        <v>16000000</v>
      </c>
      <c r="E46" s="127">
        <v>22000000</v>
      </c>
      <c r="F46" s="127">
        <v>14000000</v>
      </c>
      <c r="G46" s="127">
        <v>24549000</v>
      </c>
      <c r="H46" s="127">
        <v>15000000</v>
      </c>
      <c r="I46" s="127">
        <v>16800000</v>
      </c>
    </row>
    <row r="47" spans="1:9" ht="12.75">
      <c r="A47" s="155"/>
      <c r="B47" s="155"/>
      <c r="C47" s="155"/>
      <c r="D47" s="155"/>
      <c r="E47" s="155"/>
      <c r="F47" s="155"/>
      <c r="G47" s="155"/>
      <c r="H47" s="155"/>
      <c r="I47" s="155"/>
    </row>
    <row r="48" spans="1:9" ht="12.75">
      <c r="A48" s="155"/>
      <c r="B48" s="155"/>
      <c r="C48" s="155"/>
      <c r="D48" s="155"/>
      <c r="E48" s="155"/>
      <c r="F48" s="155"/>
      <c r="G48" s="155"/>
      <c r="H48" s="155"/>
      <c r="I48" s="155"/>
    </row>
    <row r="49" spans="1:9" ht="12.75">
      <c r="A49" s="155"/>
      <c r="B49" s="155"/>
      <c r="C49" s="155"/>
      <c r="D49" s="155"/>
      <c r="E49" s="155"/>
      <c r="F49" s="155"/>
      <c r="G49" s="155"/>
      <c r="H49" s="155"/>
      <c r="I49" s="155"/>
    </row>
    <row r="50" spans="1:9" ht="12.75">
      <c r="A50" s="126" t="s">
        <v>21</v>
      </c>
      <c r="B50" s="156" t="s">
        <v>836</v>
      </c>
      <c r="C50" s="155"/>
      <c r="D50" s="131">
        <f>D51+D52+D53+D54+D55+D56+D57+D58+D59+D60+D61+D62+D63+D64+D65+D66+D67+D68+D69+D70+D71+D72+D73+D74+D75+D76</f>
        <v>101313125</v>
      </c>
      <c r="E50" s="131"/>
      <c r="F50" s="131">
        <f>SUM(F51:F76)</f>
        <v>97403785</v>
      </c>
      <c r="G50" s="131"/>
      <c r="H50" s="131">
        <f>H51+H52+H53+H54+H55+H56+H57+H58+H59+H60+H61+H62+H63+H64+H65+H66+H67+H68+H69+H70+H71+H72+H73+H74+H75+H76</f>
        <v>100478975</v>
      </c>
      <c r="I50" s="131"/>
    </row>
    <row r="51" spans="1:9" ht="45" customHeight="1">
      <c r="A51" s="118" t="s">
        <v>22</v>
      </c>
      <c r="B51" s="118" t="s">
        <v>583</v>
      </c>
      <c r="C51" s="118" t="s">
        <v>584</v>
      </c>
      <c r="D51" s="127">
        <v>20000000</v>
      </c>
      <c r="E51" s="127">
        <v>26785660</v>
      </c>
      <c r="F51" s="127">
        <v>20000000</v>
      </c>
      <c r="G51" s="127">
        <v>26060000</v>
      </c>
      <c r="H51" s="127">
        <v>21830253</v>
      </c>
      <c r="I51" s="127">
        <v>15000000</v>
      </c>
    </row>
    <row r="52" spans="1:9" ht="22.5">
      <c r="A52" s="118" t="s">
        <v>23</v>
      </c>
      <c r="B52" s="118" t="s">
        <v>585</v>
      </c>
      <c r="C52" s="118" t="s">
        <v>24</v>
      </c>
      <c r="D52" s="127">
        <v>1000000</v>
      </c>
      <c r="E52" s="127">
        <v>0</v>
      </c>
      <c r="F52" s="127">
        <v>0</v>
      </c>
      <c r="G52" s="127">
        <v>0</v>
      </c>
      <c r="H52" s="127">
        <v>0</v>
      </c>
      <c r="I52" s="127">
        <v>0</v>
      </c>
    </row>
    <row r="53" spans="1:13" ht="22.5">
      <c r="A53" s="118" t="s">
        <v>25</v>
      </c>
      <c r="B53" s="118" t="s">
        <v>586</v>
      </c>
      <c r="C53" s="118" t="s">
        <v>26</v>
      </c>
      <c r="D53" s="127">
        <v>0</v>
      </c>
      <c r="E53" s="127">
        <v>0</v>
      </c>
      <c r="F53" s="127">
        <v>10000000</v>
      </c>
      <c r="G53" s="127">
        <v>0</v>
      </c>
      <c r="H53" s="127">
        <v>0</v>
      </c>
      <c r="I53" s="127">
        <v>0</v>
      </c>
      <c r="K53" s="132"/>
      <c r="L53" s="132"/>
      <c r="M53" s="132"/>
    </row>
    <row r="54" spans="1:9" ht="65.25" customHeight="1">
      <c r="A54" s="118" t="s">
        <v>27</v>
      </c>
      <c r="B54" s="118" t="s">
        <v>587</v>
      </c>
      <c r="C54" s="118" t="s">
        <v>515</v>
      </c>
      <c r="D54" s="127">
        <v>0</v>
      </c>
      <c r="E54" s="127">
        <v>0</v>
      </c>
      <c r="F54" s="127">
        <v>5000000</v>
      </c>
      <c r="G54" s="127">
        <v>0</v>
      </c>
      <c r="H54" s="127">
        <v>0</v>
      </c>
      <c r="I54" s="127">
        <v>0</v>
      </c>
    </row>
    <row r="55" spans="1:9" ht="22.5">
      <c r="A55" s="118" t="s">
        <v>28</v>
      </c>
      <c r="B55" s="118" t="s">
        <v>588</v>
      </c>
      <c r="C55" s="118" t="s">
        <v>516</v>
      </c>
      <c r="D55" s="127">
        <v>0</v>
      </c>
      <c r="E55" s="127">
        <v>0</v>
      </c>
      <c r="F55" s="127">
        <v>0</v>
      </c>
      <c r="G55" s="127">
        <v>0</v>
      </c>
      <c r="H55" s="127">
        <v>6000000</v>
      </c>
      <c r="I55" s="127">
        <v>0</v>
      </c>
    </row>
    <row r="56" spans="1:9" ht="22.5">
      <c r="A56" s="118" t="s">
        <v>29</v>
      </c>
      <c r="B56" s="118" t="s">
        <v>589</v>
      </c>
      <c r="C56" s="118" t="s">
        <v>30</v>
      </c>
      <c r="D56" s="127">
        <v>3000000</v>
      </c>
      <c r="E56" s="127">
        <v>0</v>
      </c>
      <c r="F56" s="127">
        <v>1000000</v>
      </c>
      <c r="G56" s="127">
        <v>0</v>
      </c>
      <c r="H56" s="127">
        <v>2000000</v>
      </c>
      <c r="I56" s="127">
        <v>0</v>
      </c>
    </row>
    <row r="57" spans="1:9" ht="22.5">
      <c r="A57" s="118" t="s">
        <v>31</v>
      </c>
      <c r="B57" s="118" t="s">
        <v>590</v>
      </c>
      <c r="C57" s="118" t="s">
        <v>485</v>
      </c>
      <c r="D57" s="127">
        <v>3000000</v>
      </c>
      <c r="E57" s="127">
        <v>0</v>
      </c>
      <c r="F57" s="127">
        <v>3000000</v>
      </c>
      <c r="G57" s="127">
        <v>0</v>
      </c>
      <c r="H57" s="127">
        <v>3000000</v>
      </c>
      <c r="I57" s="127">
        <v>0</v>
      </c>
    </row>
    <row r="58" spans="1:9" ht="45">
      <c r="A58" s="118" t="s">
        <v>32</v>
      </c>
      <c r="B58" s="118" t="s">
        <v>591</v>
      </c>
      <c r="C58" s="118" t="s">
        <v>33</v>
      </c>
      <c r="D58" s="127">
        <v>0</v>
      </c>
      <c r="E58" s="127">
        <v>0</v>
      </c>
      <c r="F58" s="127">
        <v>2000000</v>
      </c>
      <c r="G58" s="127">
        <v>0</v>
      </c>
      <c r="H58" s="127">
        <v>0</v>
      </c>
      <c r="I58" s="127">
        <v>0</v>
      </c>
    </row>
    <row r="59" spans="1:9" ht="33.75">
      <c r="A59" s="118" t="s">
        <v>34</v>
      </c>
      <c r="B59" s="118" t="s">
        <v>592</v>
      </c>
      <c r="C59" s="118" t="s">
        <v>517</v>
      </c>
      <c r="D59" s="127">
        <v>0</v>
      </c>
      <c r="E59" s="127">
        <v>0</v>
      </c>
      <c r="F59" s="127">
        <v>12622145</v>
      </c>
      <c r="G59" s="127">
        <v>0</v>
      </c>
      <c r="H59" s="127">
        <v>0</v>
      </c>
      <c r="I59" s="127">
        <v>0</v>
      </c>
    </row>
    <row r="60" spans="1:9" ht="22.5">
      <c r="A60" s="118" t="s">
        <v>35</v>
      </c>
      <c r="B60" s="118" t="s">
        <v>518</v>
      </c>
      <c r="C60" s="118" t="s">
        <v>36</v>
      </c>
      <c r="D60" s="127">
        <v>0</v>
      </c>
      <c r="E60" s="127">
        <v>0</v>
      </c>
      <c r="F60" s="127">
        <v>0</v>
      </c>
      <c r="G60" s="127">
        <v>0</v>
      </c>
      <c r="H60" s="127">
        <v>12000000</v>
      </c>
      <c r="I60" s="127">
        <v>0</v>
      </c>
    </row>
    <row r="61" spans="1:9" ht="45">
      <c r="A61" s="118" t="s">
        <v>37</v>
      </c>
      <c r="B61" s="118" t="s">
        <v>519</v>
      </c>
      <c r="C61" s="118" t="s">
        <v>520</v>
      </c>
      <c r="D61" s="127">
        <v>4000000</v>
      </c>
      <c r="E61" s="127">
        <v>0</v>
      </c>
      <c r="F61" s="127">
        <v>0</v>
      </c>
      <c r="G61" s="127">
        <v>0</v>
      </c>
      <c r="H61" s="127">
        <v>0</v>
      </c>
      <c r="I61" s="127">
        <v>0</v>
      </c>
    </row>
    <row r="62" spans="1:9" ht="33.75">
      <c r="A62" s="118" t="s">
        <v>38</v>
      </c>
      <c r="B62" s="118" t="s">
        <v>593</v>
      </c>
      <c r="C62" s="118" t="s">
        <v>522</v>
      </c>
      <c r="D62" s="127">
        <v>15000000</v>
      </c>
      <c r="E62" s="127">
        <v>639000</v>
      </c>
      <c r="F62" s="127">
        <v>15000000</v>
      </c>
      <c r="G62" s="127">
        <v>0</v>
      </c>
      <c r="H62" s="127">
        <v>15000000</v>
      </c>
      <c r="I62" s="127">
        <v>26165694</v>
      </c>
    </row>
    <row r="63" spans="1:9" ht="33.75">
      <c r="A63" s="118" t="s">
        <v>39</v>
      </c>
      <c r="B63" s="118" t="s">
        <v>594</v>
      </c>
      <c r="C63" s="118" t="s">
        <v>521</v>
      </c>
      <c r="D63" s="127">
        <v>12716211</v>
      </c>
      <c r="E63" s="127">
        <v>0</v>
      </c>
      <c r="F63" s="127">
        <v>0</v>
      </c>
      <c r="G63" s="127">
        <v>0</v>
      </c>
      <c r="H63" s="127">
        <v>0</v>
      </c>
      <c r="I63" s="127">
        <v>0</v>
      </c>
    </row>
    <row r="64" spans="1:9" ht="23.25" customHeight="1">
      <c r="A64" s="118" t="s">
        <v>40</v>
      </c>
      <c r="B64" s="118" t="s">
        <v>595</v>
      </c>
      <c r="C64" s="118" t="s">
        <v>41</v>
      </c>
      <c r="D64" s="127">
        <v>0</v>
      </c>
      <c r="E64" s="127">
        <v>0</v>
      </c>
      <c r="F64" s="127">
        <v>0</v>
      </c>
      <c r="G64" s="127">
        <v>0</v>
      </c>
      <c r="H64" s="127">
        <v>0</v>
      </c>
      <c r="I64" s="127">
        <v>0</v>
      </c>
    </row>
    <row r="65" spans="1:9" s="133" customFormat="1" ht="22.5">
      <c r="A65" s="118" t="s">
        <v>42</v>
      </c>
      <c r="B65" s="118" t="s">
        <v>596</v>
      </c>
      <c r="C65" s="118" t="s">
        <v>523</v>
      </c>
      <c r="D65" s="127">
        <v>3000000</v>
      </c>
      <c r="E65" s="127">
        <v>0</v>
      </c>
      <c r="F65" s="127">
        <v>0</v>
      </c>
      <c r="G65" s="127">
        <v>0</v>
      </c>
      <c r="H65" s="127">
        <v>3000000</v>
      </c>
      <c r="I65" s="127">
        <v>0</v>
      </c>
    </row>
    <row r="66" spans="1:9" ht="22.5">
      <c r="A66" s="118" t="s">
        <v>43</v>
      </c>
      <c r="B66" s="118" t="s">
        <v>597</v>
      </c>
      <c r="C66" s="118" t="s">
        <v>44</v>
      </c>
      <c r="D66" s="127">
        <v>2400000</v>
      </c>
      <c r="E66" s="127"/>
      <c r="F66" s="127">
        <v>2400000</v>
      </c>
      <c r="G66" s="127"/>
      <c r="H66" s="127">
        <v>2400000</v>
      </c>
      <c r="I66" s="127"/>
    </row>
    <row r="67" spans="1:9" ht="46.5" customHeight="1">
      <c r="A67" s="118" t="s">
        <v>45</v>
      </c>
      <c r="B67" s="118" t="s">
        <v>598</v>
      </c>
      <c r="C67" s="118" t="s">
        <v>46</v>
      </c>
      <c r="D67" s="127">
        <v>0</v>
      </c>
      <c r="E67" s="127">
        <v>0</v>
      </c>
      <c r="F67" s="127">
        <v>3000000</v>
      </c>
      <c r="G67" s="127">
        <v>0</v>
      </c>
      <c r="H67" s="127">
        <v>0</v>
      </c>
      <c r="I67" s="127">
        <v>0</v>
      </c>
    </row>
    <row r="68" spans="1:9" ht="33.75">
      <c r="A68" s="118" t="s">
        <v>47</v>
      </c>
      <c r="B68" s="118" t="s">
        <v>599</v>
      </c>
      <c r="C68" s="118" t="s">
        <v>44</v>
      </c>
      <c r="D68" s="127">
        <v>4500000</v>
      </c>
      <c r="E68" s="127">
        <v>0</v>
      </c>
      <c r="F68" s="127">
        <v>4500000</v>
      </c>
      <c r="G68" s="127">
        <v>0</v>
      </c>
      <c r="H68" s="127">
        <v>4500000</v>
      </c>
      <c r="I68" s="127">
        <v>0</v>
      </c>
    </row>
    <row r="69" spans="1:9" ht="22.5">
      <c r="A69" s="118" t="s">
        <v>48</v>
      </c>
      <c r="B69" s="118" t="s">
        <v>600</v>
      </c>
      <c r="C69" s="118" t="s">
        <v>524</v>
      </c>
      <c r="D69" s="127">
        <v>3352114</v>
      </c>
      <c r="E69" s="127">
        <v>0</v>
      </c>
      <c r="F69" s="127">
        <v>0</v>
      </c>
      <c r="G69" s="127">
        <v>0</v>
      </c>
      <c r="H69" s="127">
        <v>0</v>
      </c>
      <c r="I69" s="127">
        <v>0</v>
      </c>
    </row>
    <row r="70" spans="1:9" ht="33.75">
      <c r="A70" s="118" t="s">
        <v>49</v>
      </c>
      <c r="B70" s="118" t="s">
        <v>601</v>
      </c>
      <c r="C70" s="118" t="s">
        <v>483</v>
      </c>
      <c r="D70" s="127">
        <v>2000000</v>
      </c>
      <c r="E70" s="127">
        <v>0</v>
      </c>
      <c r="F70" s="127">
        <v>0</v>
      </c>
      <c r="G70" s="127">
        <v>0</v>
      </c>
      <c r="H70" s="127">
        <v>2000000</v>
      </c>
      <c r="I70" s="127">
        <v>0</v>
      </c>
    </row>
    <row r="71" spans="1:9" ht="32.25" customHeight="1">
      <c r="A71" s="118" t="s">
        <v>50</v>
      </c>
      <c r="B71" s="118" t="s">
        <v>602</v>
      </c>
      <c r="C71" s="123" t="s">
        <v>603</v>
      </c>
      <c r="D71" s="127">
        <v>6648000</v>
      </c>
      <c r="E71" s="127">
        <v>3121597</v>
      </c>
      <c r="F71" s="127">
        <v>0</v>
      </c>
      <c r="G71" s="127">
        <v>10500000</v>
      </c>
      <c r="H71" s="127">
        <v>6648000</v>
      </c>
      <c r="I71" s="127">
        <v>12281519</v>
      </c>
    </row>
    <row r="72" spans="1:9" ht="22.5">
      <c r="A72" s="118" t="s">
        <v>51</v>
      </c>
      <c r="B72" s="118" t="s">
        <v>604</v>
      </c>
      <c r="C72" s="118" t="s">
        <v>605</v>
      </c>
      <c r="D72" s="127">
        <v>2000000</v>
      </c>
      <c r="E72" s="127">
        <v>0</v>
      </c>
      <c r="F72" s="127">
        <v>500000</v>
      </c>
      <c r="G72" s="127"/>
      <c r="H72" s="127">
        <v>2000000</v>
      </c>
      <c r="I72" s="127">
        <v>0</v>
      </c>
    </row>
    <row r="73" spans="1:9" ht="33.75">
      <c r="A73" s="134" t="s">
        <v>52</v>
      </c>
      <c r="B73" s="134" t="s">
        <v>606</v>
      </c>
      <c r="C73" s="134" t="s">
        <v>607</v>
      </c>
      <c r="D73" s="127">
        <v>3000000</v>
      </c>
      <c r="E73" s="127">
        <v>0</v>
      </c>
      <c r="F73" s="127">
        <v>0</v>
      </c>
      <c r="G73" s="127">
        <v>0</v>
      </c>
      <c r="H73" s="127">
        <v>3000000</v>
      </c>
      <c r="I73" s="127">
        <v>0</v>
      </c>
    </row>
    <row r="74" spans="1:9" ht="33.75">
      <c r="A74" s="134" t="s">
        <v>53</v>
      </c>
      <c r="B74" s="134" t="s">
        <v>608</v>
      </c>
      <c r="C74" s="134" t="s">
        <v>609</v>
      </c>
      <c r="D74" s="127">
        <v>0</v>
      </c>
      <c r="E74" s="127">
        <v>27315250</v>
      </c>
      <c r="F74" s="127">
        <v>2000000</v>
      </c>
      <c r="G74" s="127">
        <v>5355000</v>
      </c>
      <c r="H74" s="127">
        <v>0</v>
      </c>
      <c r="I74" s="127">
        <v>17345250</v>
      </c>
    </row>
    <row r="75" spans="1:9" ht="22.5">
      <c r="A75" s="134" t="s">
        <v>478</v>
      </c>
      <c r="B75" s="134" t="s">
        <v>610</v>
      </c>
      <c r="C75" s="134" t="s">
        <v>93</v>
      </c>
      <c r="D75" s="127">
        <v>2000000</v>
      </c>
      <c r="E75" s="127">
        <v>0</v>
      </c>
      <c r="F75" s="127">
        <v>2000000</v>
      </c>
      <c r="G75" s="127">
        <v>0</v>
      </c>
      <c r="H75" s="127">
        <v>2000000</v>
      </c>
      <c r="I75" s="127">
        <v>0</v>
      </c>
    </row>
    <row r="76" spans="1:9" ht="3" customHeight="1">
      <c r="A76" s="135"/>
      <c r="B76" s="135"/>
      <c r="C76" s="136" t="s">
        <v>484</v>
      </c>
      <c r="D76" s="137">
        <v>13696800</v>
      </c>
      <c r="E76" s="137"/>
      <c r="F76" s="137">
        <v>14381640</v>
      </c>
      <c r="G76" s="137"/>
      <c r="H76" s="137">
        <v>15100722</v>
      </c>
      <c r="I76" s="137"/>
    </row>
    <row r="77" spans="1:9" ht="12.75">
      <c r="A77" s="155"/>
      <c r="B77" s="155"/>
      <c r="C77" s="155"/>
      <c r="D77" s="155"/>
      <c r="E77" s="155"/>
      <c r="F77" s="155"/>
      <c r="G77" s="155"/>
      <c r="H77" s="155"/>
      <c r="I77" s="155"/>
    </row>
    <row r="78" spans="1:9" ht="12.75">
      <c r="A78" s="155"/>
      <c r="B78" s="155"/>
      <c r="C78" s="155"/>
      <c r="D78" s="155"/>
      <c r="E78" s="155"/>
      <c r="F78" s="155"/>
      <c r="G78" s="155"/>
      <c r="H78" s="155"/>
      <c r="I78" s="155"/>
    </row>
    <row r="79" spans="1:9" ht="12.75">
      <c r="A79" s="155"/>
      <c r="B79" s="155"/>
      <c r="C79" s="155"/>
      <c r="D79" s="155"/>
      <c r="E79" s="155"/>
      <c r="F79" s="155"/>
      <c r="G79" s="155"/>
      <c r="H79" s="155"/>
      <c r="I79" s="155"/>
    </row>
    <row r="80" spans="1:9" ht="12.75">
      <c r="A80" s="126" t="s">
        <v>54</v>
      </c>
      <c r="B80" s="156" t="s">
        <v>526</v>
      </c>
      <c r="C80" s="155"/>
      <c r="D80" s="117">
        <f>SUM(D81:D90)</f>
        <v>10500000</v>
      </c>
      <c r="E80" s="117"/>
      <c r="F80" s="117">
        <f>SUM(F81:F90)</f>
        <v>16500000</v>
      </c>
      <c r="G80" s="117"/>
      <c r="H80" s="117">
        <f>SUM(H81:H90)</f>
        <v>11500000</v>
      </c>
      <c r="I80" s="117"/>
    </row>
    <row r="81" spans="1:9" ht="56.25">
      <c r="A81" s="118" t="s">
        <v>55</v>
      </c>
      <c r="B81" s="118" t="s">
        <v>527</v>
      </c>
      <c r="C81" s="118" t="s">
        <v>57</v>
      </c>
      <c r="D81" s="119">
        <v>2000000</v>
      </c>
      <c r="E81" s="119">
        <v>16418244</v>
      </c>
      <c r="F81" s="119">
        <v>2000000</v>
      </c>
      <c r="G81" s="119">
        <v>14175000</v>
      </c>
      <c r="H81" s="119">
        <v>2000000</v>
      </c>
      <c r="I81" s="119">
        <v>24883750</v>
      </c>
    </row>
    <row r="82" spans="1:9" ht="22.5">
      <c r="A82" s="118" t="s">
        <v>58</v>
      </c>
      <c r="B82" s="118" t="s">
        <v>59</v>
      </c>
      <c r="C82" s="118" t="s">
        <v>528</v>
      </c>
      <c r="D82" s="119">
        <v>0</v>
      </c>
      <c r="E82" s="119">
        <v>0</v>
      </c>
      <c r="F82" s="119">
        <v>6000000</v>
      </c>
      <c r="G82" s="119">
        <v>0</v>
      </c>
      <c r="H82" s="119">
        <v>1000000</v>
      </c>
      <c r="I82" s="119">
        <v>0</v>
      </c>
    </row>
    <row r="83" spans="1:9" ht="33.75">
      <c r="A83" s="118" t="s">
        <v>60</v>
      </c>
      <c r="B83" s="118" t="s">
        <v>611</v>
      </c>
      <c r="C83" s="118" t="s">
        <v>612</v>
      </c>
      <c r="D83" s="119">
        <v>4500000</v>
      </c>
      <c r="E83" s="119">
        <v>0</v>
      </c>
      <c r="F83" s="119">
        <v>4500000</v>
      </c>
      <c r="G83" s="119">
        <v>0</v>
      </c>
      <c r="H83" s="119">
        <v>4500000</v>
      </c>
      <c r="I83" s="119">
        <v>0</v>
      </c>
    </row>
    <row r="84" spans="1:9" ht="34.5" customHeight="1">
      <c r="A84" s="118" t="s">
        <v>61</v>
      </c>
      <c r="B84" s="118" t="s">
        <v>613</v>
      </c>
      <c r="C84" s="123" t="s">
        <v>529</v>
      </c>
      <c r="D84" s="119">
        <v>4000000</v>
      </c>
      <c r="E84" s="119">
        <v>0</v>
      </c>
      <c r="F84" s="119">
        <v>4000000</v>
      </c>
      <c r="G84" s="119">
        <v>0</v>
      </c>
      <c r="H84" s="119">
        <v>4000000</v>
      </c>
      <c r="I84" s="119">
        <v>0</v>
      </c>
    </row>
    <row r="85" spans="1:9" ht="67.5">
      <c r="A85" s="118" t="s">
        <v>62</v>
      </c>
      <c r="B85" s="118" t="s">
        <v>63</v>
      </c>
      <c r="C85" s="118" t="s">
        <v>64</v>
      </c>
      <c r="D85" s="119">
        <v>0</v>
      </c>
      <c r="E85" s="119">
        <v>0</v>
      </c>
      <c r="F85" s="119">
        <v>0</v>
      </c>
      <c r="G85" s="119">
        <v>0</v>
      </c>
      <c r="H85" s="119">
        <v>0</v>
      </c>
      <c r="I85" s="119">
        <v>0</v>
      </c>
    </row>
    <row r="86" spans="1:9" ht="33.75">
      <c r="A86" s="118" t="s">
        <v>795</v>
      </c>
      <c r="B86" s="118" t="s">
        <v>796</v>
      </c>
      <c r="C86" s="118" t="s">
        <v>530</v>
      </c>
      <c r="D86" s="119">
        <v>0</v>
      </c>
      <c r="E86" s="119">
        <v>0</v>
      </c>
      <c r="F86" s="119">
        <v>0</v>
      </c>
      <c r="G86" s="119">
        <v>0</v>
      </c>
      <c r="H86" s="119">
        <v>0</v>
      </c>
      <c r="I86" s="119">
        <v>0</v>
      </c>
    </row>
    <row r="87" spans="1:9" ht="33.75">
      <c r="A87" s="118" t="s">
        <v>797</v>
      </c>
      <c r="B87" s="118" t="s">
        <v>531</v>
      </c>
      <c r="C87" s="118" t="s">
        <v>532</v>
      </c>
      <c r="D87" s="119">
        <v>0</v>
      </c>
      <c r="E87" s="119">
        <v>0</v>
      </c>
      <c r="F87" s="119">
        <v>0</v>
      </c>
      <c r="G87" s="119">
        <v>0</v>
      </c>
      <c r="H87" s="119">
        <v>0</v>
      </c>
      <c r="I87" s="119">
        <v>0</v>
      </c>
    </row>
    <row r="88" spans="1:9" ht="33.75">
      <c r="A88" s="118" t="s">
        <v>539</v>
      </c>
      <c r="B88" s="118" t="s">
        <v>533</v>
      </c>
      <c r="C88" s="118" t="s">
        <v>534</v>
      </c>
      <c r="D88" s="119">
        <v>0</v>
      </c>
      <c r="E88" s="119">
        <v>0</v>
      </c>
      <c r="F88" s="119">
        <v>0</v>
      </c>
      <c r="G88" s="119">
        <v>0</v>
      </c>
      <c r="H88" s="119">
        <v>0</v>
      </c>
      <c r="I88" s="119">
        <v>0</v>
      </c>
    </row>
    <row r="89" spans="1:9" ht="22.5">
      <c r="A89" s="118" t="s">
        <v>540</v>
      </c>
      <c r="B89" s="118" t="s">
        <v>535</v>
      </c>
      <c r="C89" s="118" t="s">
        <v>536</v>
      </c>
      <c r="D89" s="119">
        <v>0</v>
      </c>
      <c r="E89" s="119">
        <v>0</v>
      </c>
      <c r="F89" s="119">
        <v>0</v>
      </c>
      <c r="G89" s="119">
        <v>0</v>
      </c>
      <c r="H89" s="119">
        <v>0</v>
      </c>
      <c r="I89" s="119">
        <v>0</v>
      </c>
    </row>
    <row r="90" spans="1:9" ht="56.25">
      <c r="A90" s="118" t="s">
        <v>541</v>
      </c>
      <c r="B90" s="118" t="s">
        <v>537</v>
      </c>
      <c r="C90" s="118" t="s">
        <v>538</v>
      </c>
      <c r="D90" s="119">
        <v>0</v>
      </c>
      <c r="E90" s="119">
        <v>0</v>
      </c>
      <c r="F90" s="119">
        <v>0</v>
      </c>
      <c r="G90" s="119">
        <v>0</v>
      </c>
      <c r="H90" s="119">
        <v>0</v>
      </c>
      <c r="I90" s="119">
        <v>0</v>
      </c>
    </row>
    <row r="91" spans="1:9" ht="12.75">
      <c r="A91" s="159"/>
      <c r="B91" s="159"/>
      <c r="C91" s="159"/>
      <c r="D91" s="159"/>
      <c r="E91" s="159"/>
      <c r="F91" s="159"/>
      <c r="G91" s="159"/>
      <c r="H91" s="159"/>
      <c r="I91" s="159"/>
    </row>
    <row r="92" spans="1:9" ht="12.75">
      <c r="A92" s="159"/>
      <c r="B92" s="159"/>
      <c r="C92" s="159"/>
      <c r="D92" s="159"/>
      <c r="E92" s="159"/>
      <c r="F92" s="159"/>
      <c r="G92" s="159"/>
      <c r="H92" s="159"/>
      <c r="I92" s="159"/>
    </row>
    <row r="93" spans="1:9" ht="12.75">
      <c r="A93" s="159"/>
      <c r="B93" s="159"/>
      <c r="C93" s="159"/>
      <c r="D93" s="159"/>
      <c r="E93" s="159"/>
      <c r="F93" s="159"/>
      <c r="G93" s="159"/>
      <c r="H93" s="159"/>
      <c r="I93" s="159"/>
    </row>
    <row r="94" spans="1:9" ht="12.75">
      <c r="A94" s="124" t="s">
        <v>65</v>
      </c>
      <c r="B94" s="156" t="s">
        <v>542</v>
      </c>
      <c r="C94" s="155"/>
      <c r="D94" s="117">
        <f>D95+D96+D97+D98+D99+D100+D101+D108</f>
        <v>82843587</v>
      </c>
      <c r="E94" s="117"/>
      <c r="F94" s="117">
        <f>F95+F96+F97+F98+F99+F100+F101+F108</f>
        <v>67710766</v>
      </c>
      <c r="G94" s="117"/>
      <c r="H94" s="117">
        <f>H95+H96+H97+H98+H99+H100+H101+H108</f>
        <v>69196304</v>
      </c>
      <c r="I94" s="117"/>
    </row>
    <row r="95" spans="1:9" ht="48.75" customHeight="1">
      <c r="A95" s="118" t="s">
        <v>66</v>
      </c>
      <c r="B95" s="134" t="s">
        <v>543</v>
      </c>
      <c r="C95" s="134" t="s">
        <v>544</v>
      </c>
      <c r="D95" s="119">
        <v>0</v>
      </c>
      <c r="E95" s="119">
        <v>0</v>
      </c>
      <c r="F95" s="119">
        <v>0</v>
      </c>
      <c r="G95" s="119">
        <v>0</v>
      </c>
      <c r="H95" s="119">
        <v>0</v>
      </c>
      <c r="I95" s="119">
        <v>0</v>
      </c>
    </row>
    <row r="96" spans="1:9" ht="33.75">
      <c r="A96" s="118" t="s">
        <v>68</v>
      </c>
      <c r="B96" s="118" t="s">
        <v>614</v>
      </c>
      <c r="C96" s="118" t="s">
        <v>69</v>
      </c>
      <c r="D96" s="119">
        <v>30000000</v>
      </c>
      <c r="E96" s="119">
        <v>0</v>
      </c>
      <c r="F96" s="119">
        <v>0</v>
      </c>
      <c r="G96" s="119">
        <v>0</v>
      </c>
      <c r="H96" s="119">
        <v>0</v>
      </c>
      <c r="I96" s="119">
        <v>0</v>
      </c>
    </row>
    <row r="97" spans="1:9" ht="33.75">
      <c r="A97" s="118" t="s">
        <v>70</v>
      </c>
      <c r="B97" s="118" t="s">
        <v>615</v>
      </c>
      <c r="C97" s="118" t="s">
        <v>71</v>
      </c>
      <c r="D97" s="119">
        <v>4000000</v>
      </c>
      <c r="E97" s="119">
        <v>38856800</v>
      </c>
      <c r="F97" s="119">
        <v>8000000</v>
      </c>
      <c r="G97" s="119">
        <v>48982270</v>
      </c>
      <c r="H97" s="119">
        <v>6000000</v>
      </c>
      <c r="I97" s="119">
        <v>38386858</v>
      </c>
    </row>
    <row r="98" spans="1:9" ht="33.75">
      <c r="A98" s="118" t="s">
        <v>72</v>
      </c>
      <c r="B98" s="118" t="s">
        <v>615</v>
      </c>
      <c r="C98" s="118" t="s">
        <v>73</v>
      </c>
      <c r="D98" s="119">
        <v>0</v>
      </c>
      <c r="E98" s="119">
        <v>8486787</v>
      </c>
      <c r="F98" s="119">
        <v>8000000</v>
      </c>
      <c r="G98" s="119">
        <v>8911126</v>
      </c>
      <c r="H98" s="119">
        <v>8000000</v>
      </c>
      <c r="I98" s="151">
        <v>2035027</v>
      </c>
    </row>
    <row r="99" spans="1:9" ht="33.75">
      <c r="A99" s="118" t="s">
        <v>74</v>
      </c>
      <c r="B99" s="118" t="s">
        <v>75</v>
      </c>
      <c r="C99" s="118" t="s">
        <v>76</v>
      </c>
      <c r="D99" s="119">
        <v>38356800</v>
      </c>
      <c r="E99" s="119">
        <v>0</v>
      </c>
      <c r="F99" s="119">
        <v>40799640</v>
      </c>
      <c r="G99" s="119">
        <v>0</v>
      </c>
      <c r="H99" s="119">
        <v>42839622</v>
      </c>
      <c r="I99" s="119">
        <v>0</v>
      </c>
    </row>
    <row r="100" spans="1:9" ht="56.25">
      <c r="A100" s="118" t="s">
        <v>77</v>
      </c>
      <c r="B100" s="118" t="s">
        <v>78</v>
      </c>
      <c r="C100" s="118" t="s">
        <v>79</v>
      </c>
      <c r="D100" s="119">
        <v>8486787</v>
      </c>
      <c r="E100" s="119">
        <v>0</v>
      </c>
      <c r="F100" s="119">
        <v>8911126</v>
      </c>
      <c r="G100" s="119">
        <v>0</v>
      </c>
      <c r="H100" s="119">
        <v>9356682</v>
      </c>
      <c r="I100" s="119">
        <v>0</v>
      </c>
    </row>
    <row r="101" spans="1:9" ht="67.5">
      <c r="A101" s="118" t="s">
        <v>80</v>
      </c>
      <c r="B101" s="118" t="s">
        <v>81</v>
      </c>
      <c r="C101" s="118" t="s">
        <v>82</v>
      </c>
      <c r="D101" s="119">
        <v>0</v>
      </c>
      <c r="E101" s="119">
        <v>0</v>
      </c>
      <c r="F101" s="119">
        <v>0</v>
      </c>
      <c r="G101" s="119">
        <v>0</v>
      </c>
      <c r="H101" s="119">
        <v>3000000</v>
      </c>
      <c r="I101" s="119">
        <v>0</v>
      </c>
    </row>
    <row r="102" spans="1:9" ht="45">
      <c r="A102" s="118" t="s">
        <v>83</v>
      </c>
      <c r="B102" s="118" t="s">
        <v>545</v>
      </c>
      <c r="C102" s="118" t="s">
        <v>84</v>
      </c>
      <c r="D102" s="119">
        <v>0</v>
      </c>
      <c r="E102" s="119">
        <v>0</v>
      </c>
      <c r="F102" s="119">
        <v>0</v>
      </c>
      <c r="G102" s="119">
        <v>0</v>
      </c>
      <c r="H102" s="119">
        <v>0</v>
      </c>
      <c r="I102" s="119">
        <v>0</v>
      </c>
    </row>
    <row r="103" spans="1:9" ht="12.75">
      <c r="A103" s="155"/>
      <c r="B103" s="155"/>
      <c r="C103" s="155"/>
      <c r="D103" s="155"/>
      <c r="E103" s="155"/>
      <c r="F103" s="155"/>
      <c r="G103" s="155"/>
      <c r="H103" s="155"/>
      <c r="I103" s="155"/>
    </row>
    <row r="104" spans="1:9" ht="12.75">
      <c r="A104" s="155"/>
      <c r="B104" s="155"/>
      <c r="C104" s="155"/>
      <c r="D104" s="155"/>
      <c r="E104" s="155"/>
      <c r="F104" s="155"/>
      <c r="G104" s="155"/>
      <c r="H104" s="155"/>
      <c r="I104" s="155"/>
    </row>
    <row r="105" spans="1:9" ht="12.75">
      <c r="A105" s="155"/>
      <c r="B105" s="155"/>
      <c r="C105" s="155"/>
      <c r="D105" s="155"/>
      <c r="E105" s="155"/>
      <c r="F105" s="155"/>
      <c r="G105" s="155"/>
      <c r="H105" s="155"/>
      <c r="I105" s="155"/>
    </row>
    <row r="106" spans="1:9" ht="12.75">
      <c r="A106" s="126" t="s">
        <v>85</v>
      </c>
      <c r="B106" s="156" t="s">
        <v>546</v>
      </c>
      <c r="C106" s="155"/>
      <c r="D106" s="117">
        <f>D107+D108+D109+D110+D111+D112+D114+D114</f>
        <v>10667860</v>
      </c>
      <c r="E106" s="117"/>
      <c r="F106" s="117">
        <f>F107+F108+F109+F110+F111+F112+F114+F114</f>
        <v>19851253</v>
      </c>
      <c r="G106" s="117"/>
      <c r="H106" s="117">
        <f>H107+H108+H109+H110+H111+H112+H114+H114</f>
        <v>24043815</v>
      </c>
      <c r="I106" s="117"/>
    </row>
    <row r="107" spans="1:9" ht="33.75">
      <c r="A107" s="118" t="s">
        <v>86</v>
      </c>
      <c r="B107" s="118" t="s">
        <v>617</v>
      </c>
      <c r="C107" s="118" t="s">
        <v>619</v>
      </c>
      <c r="D107" s="119">
        <v>5000000</v>
      </c>
      <c r="E107" s="119">
        <v>0</v>
      </c>
      <c r="F107" s="119">
        <v>0</v>
      </c>
      <c r="G107" s="119">
        <v>0</v>
      </c>
      <c r="H107" s="119">
        <v>0</v>
      </c>
      <c r="I107" s="119">
        <v>0</v>
      </c>
    </row>
    <row r="108" spans="1:9" ht="22.5">
      <c r="A108" s="118" t="s">
        <v>87</v>
      </c>
      <c r="B108" s="118" t="s">
        <v>88</v>
      </c>
      <c r="C108" s="118" t="s">
        <v>89</v>
      </c>
      <c r="D108" s="119">
        <v>2000000</v>
      </c>
      <c r="E108" s="119">
        <v>0</v>
      </c>
      <c r="F108" s="119">
        <v>2000000</v>
      </c>
      <c r="G108" s="119">
        <v>0</v>
      </c>
      <c r="H108" s="119">
        <v>0</v>
      </c>
      <c r="I108" s="119"/>
    </row>
    <row r="109" spans="1:9" ht="33.75">
      <c r="A109" s="118" t="s">
        <v>90</v>
      </c>
      <c r="B109" s="118" t="s">
        <v>91</v>
      </c>
      <c r="C109" s="118" t="s">
        <v>620</v>
      </c>
      <c r="D109" s="119">
        <v>3667860</v>
      </c>
      <c r="E109" s="119">
        <v>0</v>
      </c>
      <c r="F109" s="119">
        <v>3851253</v>
      </c>
      <c r="G109" s="119">
        <v>0</v>
      </c>
      <c r="H109" s="119">
        <v>4043815</v>
      </c>
      <c r="I109" s="119"/>
    </row>
    <row r="110" spans="1:9" ht="45">
      <c r="A110" s="118" t="s">
        <v>92</v>
      </c>
      <c r="B110" s="118" t="s">
        <v>618</v>
      </c>
      <c r="C110" s="118" t="s">
        <v>547</v>
      </c>
      <c r="D110" s="119">
        <v>0</v>
      </c>
      <c r="E110" s="119">
        <v>0</v>
      </c>
      <c r="F110" s="119">
        <v>0</v>
      </c>
      <c r="G110" s="119">
        <v>0</v>
      </c>
      <c r="H110" s="119">
        <v>6000000</v>
      </c>
      <c r="I110" s="119">
        <v>0</v>
      </c>
    </row>
    <row r="111" spans="1:9" ht="22.5">
      <c r="A111" s="118" t="s">
        <v>94</v>
      </c>
      <c r="B111" s="118" t="s">
        <v>548</v>
      </c>
      <c r="C111" s="118" t="s">
        <v>95</v>
      </c>
      <c r="D111" s="119">
        <v>0</v>
      </c>
      <c r="E111" s="119">
        <v>0</v>
      </c>
      <c r="F111" s="119">
        <v>10000000</v>
      </c>
      <c r="G111" s="119">
        <v>0</v>
      </c>
      <c r="H111" s="119">
        <v>0</v>
      </c>
      <c r="I111" s="119">
        <v>0</v>
      </c>
    </row>
    <row r="112" spans="1:9" ht="33.75">
      <c r="A112" s="118" t="s">
        <v>96</v>
      </c>
      <c r="B112" s="118" t="s">
        <v>549</v>
      </c>
      <c r="C112" s="118" t="s">
        <v>550</v>
      </c>
      <c r="D112" s="119">
        <v>0</v>
      </c>
      <c r="E112" s="119">
        <v>0</v>
      </c>
      <c r="F112" s="119">
        <v>0</v>
      </c>
      <c r="G112" s="119">
        <v>0</v>
      </c>
      <c r="H112" s="119">
        <v>10000000</v>
      </c>
      <c r="I112" s="119">
        <v>0</v>
      </c>
    </row>
    <row r="113" spans="1:9" ht="22.5">
      <c r="A113" s="118" t="s">
        <v>97</v>
      </c>
      <c r="B113" s="118" t="s">
        <v>99</v>
      </c>
      <c r="C113" s="118" t="s">
        <v>621</v>
      </c>
      <c r="D113" s="119">
        <v>0</v>
      </c>
      <c r="E113" s="119">
        <v>0</v>
      </c>
      <c r="F113" s="119">
        <v>0</v>
      </c>
      <c r="G113" s="119">
        <v>0</v>
      </c>
      <c r="H113" s="119">
        <v>2000000</v>
      </c>
      <c r="I113" s="119">
        <v>0</v>
      </c>
    </row>
    <row r="114" spans="1:9" ht="56.25">
      <c r="A114" s="134" t="s">
        <v>98</v>
      </c>
      <c r="B114" s="134" t="s">
        <v>622</v>
      </c>
      <c r="C114" s="134" t="s">
        <v>623</v>
      </c>
      <c r="D114" s="122">
        <v>0</v>
      </c>
      <c r="E114" s="122">
        <v>0</v>
      </c>
      <c r="F114" s="122">
        <v>2000000</v>
      </c>
      <c r="G114" s="122">
        <v>0</v>
      </c>
      <c r="H114" s="122">
        <v>2000000</v>
      </c>
      <c r="I114" s="122">
        <v>0</v>
      </c>
    </row>
    <row r="115" spans="1:9" ht="12.75">
      <c r="A115" s="158"/>
      <c r="B115" s="158"/>
      <c r="C115" s="158"/>
      <c r="D115" s="158"/>
      <c r="E115" s="158"/>
      <c r="F115" s="158"/>
      <c r="G115" s="158"/>
      <c r="H115" s="158"/>
      <c r="I115" s="158"/>
    </row>
    <row r="116" spans="1:9" ht="12.75">
      <c r="A116" s="158"/>
      <c r="B116" s="158"/>
      <c r="C116" s="158"/>
      <c r="D116" s="158"/>
      <c r="E116" s="158"/>
      <c r="F116" s="158"/>
      <c r="G116" s="158"/>
      <c r="H116" s="158"/>
      <c r="I116" s="158"/>
    </row>
    <row r="117" spans="1:9" ht="12.75">
      <c r="A117" s="158"/>
      <c r="B117" s="158"/>
      <c r="C117" s="158"/>
      <c r="D117" s="158"/>
      <c r="E117" s="158"/>
      <c r="F117" s="158"/>
      <c r="G117" s="158"/>
      <c r="H117" s="158"/>
      <c r="I117" s="158"/>
    </row>
    <row r="118" spans="1:9" ht="12.75">
      <c r="A118" s="126" t="s">
        <v>551</v>
      </c>
      <c r="B118" s="156" t="s">
        <v>552</v>
      </c>
      <c r="C118" s="155"/>
      <c r="D118" s="117">
        <f>D119+D120+D121+D122</f>
        <v>232000000</v>
      </c>
      <c r="E118" s="117"/>
      <c r="F118" s="117">
        <f>F119+F120+F121+F122</f>
        <v>230000000</v>
      </c>
      <c r="G118" s="117"/>
      <c r="H118" s="117">
        <f>H119+H120+H121+H122</f>
        <v>220000000</v>
      </c>
      <c r="I118" s="117"/>
    </row>
    <row r="119" spans="1:9" ht="22.5">
      <c r="A119" s="118" t="s">
        <v>100</v>
      </c>
      <c r="B119" s="118" t="s">
        <v>625</v>
      </c>
      <c r="C119" s="118" t="s">
        <v>624</v>
      </c>
      <c r="D119" s="119">
        <v>0</v>
      </c>
      <c r="E119" s="119">
        <v>405954503</v>
      </c>
      <c r="F119" s="119">
        <v>70000000</v>
      </c>
      <c r="G119" s="119">
        <v>226489150</v>
      </c>
      <c r="H119" s="119">
        <v>60000000</v>
      </c>
      <c r="I119" s="119">
        <v>256962479</v>
      </c>
    </row>
    <row r="120" spans="1:9" ht="33.75">
      <c r="A120" s="118" t="s">
        <v>101</v>
      </c>
      <c r="B120" s="118" t="s">
        <v>626</v>
      </c>
      <c r="C120" s="118" t="s">
        <v>102</v>
      </c>
      <c r="D120" s="119">
        <v>70000000</v>
      </c>
      <c r="E120" s="119">
        <v>171507540</v>
      </c>
      <c r="F120" s="119">
        <v>80000000</v>
      </c>
      <c r="G120" s="119">
        <v>208000000</v>
      </c>
      <c r="H120" s="119">
        <v>80000000</v>
      </c>
      <c r="I120" s="119">
        <v>149567000</v>
      </c>
    </row>
    <row r="121" spans="1:9" ht="33.75">
      <c r="A121" s="118" t="s">
        <v>103</v>
      </c>
      <c r="B121" s="118" t="s">
        <v>627</v>
      </c>
      <c r="C121" s="118" t="s">
        <v>104</v>
      </c>
      <c r="D121" s="119">
        <v>70000000</v>
      </c>
      <c r="E121" s="119">
        <v>0</v>
      </c>
      <c r="F121" s="119">
        <v>80000000</v>
      </c>
      <c r="G121" s="119">
        <v>0</v>
      </c>
      <c r="H121" s="119">
        <v>80000000</v>
      </c>
      <c r="I121" s="119">
        <v>0</v>
      </c>
    </row>
    <row r="122" spans="1:9" ht="36.75" customHeight="1">
      <c r="A122" s="118" t="s">
        <v>105</v>
      </c>
      <c r="B122" s="118" t="s">
        <v>628</v>
      </c>
      <c r="C122" s="118" t="s">
        <v>106</v>
      </c>
      <c r="D122" s="119">
        <v>92000000</v>
      </c>
      <c r="E122" s="119">
        <v>0</v>
      </c>
      <c r="F122" s="119">
        <v>0</v>
      </c>
      <c r="G122" s="119">
        <v>0</v>
      </c>
      <c r="H122" s="119">
        <v>0</v>
      </c>
      <c r="I122" s="119">
        <v>0</v>
      </c>
    </row>
    <row r="123" spans="1:9" ht="12.75">
      <c r="A123" s="155"/>
      <c r="B123" s="155"/>
      <c r="C123" s="155"/>
      <c r="D123" s="155"/>
      <c r="E123" s="155"/>
      <c r="F123" s="155"/>
      <c r="G123" s="155"/>
      <c r="H123" s="155"/>
      <c r="I123" s="155"/>
    </row>
    <row r="124" spans="1:9" ht="12.75">
      <c r="A124" s="155"/>
      <c r="B124" s="155"/>
      <c r="C124" s="155"/>
      <c r="D124" s="155"/>
      <c r="E124" s="155"/>
      <c r="F124" s="155"/>
      <c r="G124" s="155"/>
      <c r="H124" s="155"/>
      <c r="I124" s="155"/>
    </row>
    <row r="125" spans="1:9" ht="12.75">
      <c r="A125" s="155"/>
      <c r="B125" s="155"/>
      <c r="C125" s="155"/>
      <c r="D125" s="155"/>
      <c r="E125" s="155"/>
      <c r="F125" s="155"/>
      <c r="G125" s="155"/>
      <c r="H125" s="155"/>
      <c r="I125" s="155"/>
    </row>
    <row r="126" spans="1:9" ht="12.75">
      <c r="A126" s="126" t="s">
        <v>107</v>
      </c>
      <c r="B126" s="156" t="s">
        <v>554</v>
      </c>
      <c r="C126" s="155"/>
      <c r="D126" s="117">
        <f>D127+D128+D129</f>
        <v>10000000</v>
      </c>
      <c r="E126" s="117"/>
      <c r="F126" s="117">
        <f>F127+F128+F129</f>
        <v>10500000</v>
      </c>
      <c r="G126" s="117"/>
      <c r="H126" s="117">
        <f>H127+H128+H129</f>
        <v>11025000</v>
      </c>
      <c r="I126" s="117"/>
    </row>
    <row r="127" spans="1:9" ht="56.25">
      <c r="A127" s="118" t="s">
        <v>108</v>
      </c>
      <c r="B127" s="134" t="s">
        <v>553</v>
      </c>
      <c r="C127" s="118" t="s">
        <v>110</v>
      </c>
      <c r="D127" s="119">
        <v>10000000</v>
      </c>
      <c r="E127" s="119">
        <v>0</v>
      </c>
      <c r="F127" s="119">
        <f>D127*1.05</f>
        <v>10500000</v>
      </c>
      <c r="G127" s="119">
        <v>0</v>
      </c>
      <c r="H127" s="119">
        <f>F127*1.05</f>
        <v>11025000</v>
      </c>
      <c r="I127" s="119">
        <v>0</v>
      </c>
    </row>
    <row r="128" spans="1:9" ht="56.25">
      <c r="A128" s="118" t="s">
        <v>111</v>
      </c>
      <c r="B128" s="118" t="s">
        <v>629</v>
      </c>
      <c r="C128" s="118" t="s">
        <v>112</v>
      </c>
      <c r="D128" s="119">
        <v>0</v>
      </c>
      <c r="E128" s="119">
        <v>0</v>
      </c>
      <c r="F128" s="119">
        <f>D128*1.05</f>
        <v>0</v>
      </c>
      <c r="G128" s="119">
        <v>0</v>
      </c>
      <c r="H128" s="119">
        <f>F128*1.05</f>
        <v>0</v>
      </c>
      <c r="I128" s="119">
        <v>0</v>
      </c>
    </row>
    <row r="129" spans="1:9" ht="56.25">
      <c r="A129" s="118" t="s">
        <v>113</v>
      </c>
      <c r="B129" s="118" t="s">
        <v>630</v>
      </c>
      <c r="C129" s="118" t="s">
        <v>114</v>
      </c>
      <c r="D129" s="119">
        <v>0</v>
      </c>
      <c r="E129" s="119">
        <v>0</v>
      </c>
      <c r="F129" s="119">
        <f>D129*1.05</f>
        <v>0</v>
      </c>
      <c r="G129" s="119">
        <v>0</v>
      </c>
      <c r="H129" s="119">
        <f>F129*1.05</f>
        <v>0</v>
      </c>
      <c r="I129" s="119">
        <v>0</v>
      </c>
    </row>
    <row r="130" spans="1:9" ht="12.75">
      <c r="A130" s="155"/>
      <c r="B130" s="155"/>
      <c r="C130" s="155"/>
      <c r="D130" s="155"/>
      <c r="E130" s="155"/>
      <c r="F130" s="155"/>
      <c r="G130" s="155"/>
      <c r="H130" s="155"/>
      <c r="I130" s="155"/>
    </row>
    <row r="131" spans="1:9" ht="12.75">
      <c r="A131" s="155"/>
      <c r="B131" s="155"/>
      <c r="C131" s="155"/>
      <c r="D131" s="155"/>
      <c r="E131" s="155"/>
      <c r="F131" s="155"/>
      <c r="G131" s="155"/>
      <c r="H131" s="155"/>
      <c r="I131" s="155"/>
    </row>
    <row r="132" spans="1:9" ht="12.75">
      <c r="A132" s="155"/>
      <c r="B132" s="155"/>
      <c r="C132" s="155"/>
      <c r="D132" s="155"/>
      <c r="E132" s="155"/>
      <c r="F132" s="155"/>
      <c r="G132" s="155"/>
      <c r="H132" s="155"/>
      <c r="I132" s="155"/>
    </row>
    <row r="133" spans="1:9" ht="12.75">
      <c r="A133" s="126" t="s">
        <v>115</v>
      </c>
      <c r="B133" s="156" t="s">
        <v>555</v>
      </c>
      <c r="C133" s="155"/>
      <c r="D133" s="117">
        <f>D134+D135+D136+D137</f>
        <v>2100000</v>
      </c>
      <c r="E133" s="117"/>
      <c r="F133" s="117">
        <f>F134+F135+F136+F137</f>
        <v>2100000</v>
      </c>
      <c r="G133" s="117"/>
      <c r="H133" s="117">
        <f>H134+H135+H136+H137</f>
        <v>2100000</v>
      </c>
      <c r="I133" s="117"/>
    </row>
    <row r="134" spans="1:9" ht="33.75">
      <c r="A134" s="134" t="s">
        <v>116</v>
      </c>
      <c r="B134" s="134" t="s">
        <v>631</v>
      </c>
      <c r="C134" s="134" t="s">
        <v>664</v>
      </c>
      <c r="D134" s="119">
        <v>2100000</v>
      </c>
      <c r="E134" s="119">
        <v>0</v>
      </c>
      <c r="F134" s="119">
        <v>2100000</v>
      </c>
      <c r="G134" s="119">
        <v>0</v>
      </c>
      <c r="H134" s="119">
        <v>2100000</v>
      </c>
      <c r="I134" s="119">
        <v>0</v>
      </c>
    </row>
    <row r="135" spans="1:9" ht="33.75">
      <c r="A135" s="118" t="s">
        <v>117</v>
      </c>
      <c r="B135" s="118" t="s">
        <v>665</v>
      </c>
      <c r="C135" s="118" t="s">
        <v>118</v>
      </c>
      <c r="D135" s="119">
        <v>0</v>
      </c>
      <c r="E135" s="119">
        <v>0</v>
      </c>
      <c r="F135" s="119">
        <v>0</v>
      </c>
      <c r="G135" s="119">
        <v>0</v>
      </c>
      <c r="H135" s="119">
        <v>0</v>
      </c>
      <c r="I135" s="119">
        <v>0</v>
      </c>
    </row>
    <row r="136" spans="1:9" ht="33.75">
      <c r="A136" s="118" t="s">
        <v>119</v>
      </c>
      <c r="B136" s="118" t="s">
        <v>666</v>
      </c>
      <c r="C136" s="118" t="s">
        <v>120</v>
      </c>
      <c r="D136" s="119">
        <v>0</v>
      </c>
      <c r="E136" s="119">
        <v>0</v>
      </c>
      <c r="F136" s="119">
        <v>0</v>
      </c>
      <c r="G136" s="119">
        <v>0</v>
      </c>
      <c r="H136" s="119">
        <v>0</v>
      </c>
      <c r="I136" s="119">
        <v>0</v>
      </c>
    </row>
    <row r="137" spans="1:9" ht="56.25">
      <c r="A137" s="118" t="s">
        <v>121</v>
      </c>
      <c r="B137" s="118" t="s">
        <v>56</v>
      </c>
      <c r="C137" s="118" t="s">
        <v>122</v>
      </c>
      <c r="D137" s="119">
        <v>0</v>
      </c>
      <c r="E137" s="119">
        <v>0</v>
      </c>
      <c r="F137" s="119">
        <v>0</v>
      </c>
      <c r="G137" s="119">
        <v>0</v>
      </c>
      <c r="H137" s="119">
        <v>0</v>
      </c>
      <c r="I137" s="119">
        <v>0</v>
      </c>
    </row>
    <row r="138" spans="1:9" ht="12.75">
      <c r="A138" s="155"/>
      <c r="B138" s="155"/>
      <c r="C138" s="155"/>
      <c r="D138" s="155"/>
      <c r="E138" s="155"/>
      <c r="F138" s="155"/>
      <c r="G138" s="155"/>
      <c r="H138" s="155"/>
      <c r="I138" s="155"/>
    </row>
    <row r="139" spans="1:9" ht="12.75">
      <c r="A139" s="155"/>
      <c r="B139" s="155"/>
      <c r="C139" s="155"/>
      <c r="D139" s="155"/>
      <c r="E139" s="155"/>
      <c r="F139" s="155"/>
      <c r="G139" s="155"/>
      <c r="H139" s="155"/>
      <c r="I139" s="155"/>
    </row>
    <row r="140" spans="1:9" ht="12.75">
      <c r="A140" s="155"/>
      <c r="B140" s="155"/>
      <c r="C140" s="155"/>
      <c r="D140" s="155"/>
      <c r="E140" s="155"/>
      <c r="F140" s="155"/>
      <c r="G140" s="155"/>
      <c r="H140" s="155"/>
      <c r="I140" s="155"/>
    </row>
    <row r="141" spans="1:9" ht="12.75">
      <c r="A141" s="126" t="s">
        <v>123</v>
      </c>
      <c r="B141" s="156" t="s">
        <v>556</v>
      </c>
      <c r="C141" s="155"/>
      <c r="D141" s="117">
        <f>D142+D143+D144+D145+D146+D147+D148+D149+D150+D151+D152+D153+D154+D155+D156+D157+D158+D159</f>
        <v>48000061</v>
      </c>
      <c r="E141" s="117"/>
      <c r="F141" s="117">
        <f>F142+F143+F144+F145+F146+F147+F148+F149+F150+F151+F152+F153+F154+F155+F156+F157+F158+F159</f>
        <v>58500000</v>
      </c>
      <c r="G141" s="117"/>
      <c r="H141" s="117">
        <f>H142+H143+H144+H145+H146+H147+H148+H149+H150+H151+H152+H153+H154+H155+H156+H157+H158+H159</f>
        <v>31500000</v>
      </c>
      <c r="I141" s="117"/>
    </row>
    <row r="142" spans="1:9" ht="33.75">
      <c r="A142" s="118" t="s">
        <v>124</v>
      </c>
      <c r="B142" s="118" t="s">
        <v>557</v>
      </c>
      <c r="C142" s="118" t="s">
        <v>558</v>
      </c>
      <c r="D142" s="119">
        <v>5000000</v>
      </c>
      <c r="E142" s="119">
        <v>0</v>
      </c>
      <c r="F142" s="119">
        <v>0</v>
      </c>
      <c r="G142" s="119">
        <v>0</v>
      </c>
      <c r="H142" s="119">
        <v>0</v>
      </c>
      <c r="I142" s="119">
        <v>0</v>
      </c>
    </row>
    <row r="143" spans="1:9" ht="45">
      <c r="A143" s="118" t="s">
        <v>125</v>
      </c>
      <c r="B143" s="134" t="s">
        <v>559</v>
      </c>
      <c r="C143" s="118" t="s">
        <v>126</v>
      </c>
      <c r="D143" s="119">
        <v>0</v>
      </c>
      <c r="E143" s="119">
        <v>0</v>
      </c>
      <c r="F143" s="122">
        <v>10000000</v>
      </c>
      <c r="G143" s="122">
        <v>0</v>
      </c>
      <c r="H143" s="119">
        <v>0</v>
      </c>
      <c r="I143" s="119">
        <v>0</v>
      </c>
    </row>
    <row r="144" spans="1:9" ht="33.75">
      <c r="A144" s="118" t="s">
        <v>127</v>
      </c>
      <c r="B144" s="118" t="s">
        <v>667</v>
      </c>
      <c r="C144" s="118" t="s">
        <v>560</v>
      </c>
      <c r="D144" s="119">
        <v>5000000</v>
      </c>
      <c r="E144" s="119">
        <v>0</v>
      </c>
      <c r="F144" s="119">
        <v>4000000</v>
      </c>
      <c r="G144" s="119">
        <v>0</v>
      </c>
      <c r="H144" s="119">
        <v>4000000</v>
      </c>
      <c r="I144" s="119">
        <v>0</v>
      </c>
    </row>
    <row r="145" spans="1:9" ht="22.5">
      <c r="A145" s="118" t="s">
        <v>128</v>
      </c>
      <c r="B145" s="118" t="s">
        <v>668</v>
      </c>
      <c r="C145" s="118" t="s">
        <v>561</v>
      </c>
      <c r="D145" s="119">
        <v>0</v>
      </c>
      <c r="E145" s="119">
        <v>0</v>
      </c>
      <c r="F145" s="119">
        <v>500000</v>
      </c>
      <c r="G145" s="119">
        <v>0</v>
      </c>
      <c r="H145" s="119">
        <v>500000</v>
      </c>
      <c r="I145" s="119"/>
    </row>
    <row r="146" spans="1:9" ht="33.75">
      <c r="A146" s="118" t="s">
        <v>129</v>
      </c>
      <c r="B146" s="118" t="s">
        <v>130</v>
      </c>
      <c r="C146" s="118" t="s">
        <v>562</v>
      </c>
      <c r="D146" s="119">
        <v>6000000</v>
      </c>
      <c r="E146" s="119">
        <v>8000000</v>
      </c>
      <c r="F146" s="119">
        <v>3000000</v>
      </c>
      <c r="G146" s="119">
        <v>18000000</v>
      </c>
      <c r="H146" s="119">
        <v>5000000</v>
      </c>
      <c r="I146" s="119">
        <v>9938100</v>
      </c>
    </row>
    <row r="147" spans="1:9" ht="22.5">
      <c r="A147" s="118" t="s">
        <v>131</v>
      </c>
      <c r="B147" s="118" t="s">
        <v>669</v>
      </c>
      <c r="C147" s="118" t="s">
        <v>563</v>
      </c>
      <c r="D147" s="119">
        <v>0</v>
      </c>
      <c r="E147" s="119">
        <v>0</v>
      </c>
      <c r="F147" s="119">
        <v>4000000</v>
      </c>
      <c r="G147" s="119">
        <v>0</v>
      </c>
      <c r="H147" s="119">
        <v>0</v>
      </c>
      <c r="I147" s="119">
        <v>0</v>
      </c>
    </row>
    <row r="148" spans="1:9" ht="22.5">
      <c r="A148" s="118" t="s">
        <v>132</v>
      </c>
      <c r="B148" s="118" t="s">
        <v>133</v>
      </c>
      <c r="C148" s="118" t="s">
        <v>564</v>
      </c>
      <c r="D148" s="119">
        <v>2000000</v>
      </c>
      <c r="E148" s="119">
        <v>0</v>
      </c>
      <c r="F148" s="119">
        <v>0</v>
      </c>
      <c r="G148" s="119">
        <v>0</v>
      </c>
      <c r="H148" s="119">
        <v>0</v>
      </c>
      <c r="I148" s="119">
        <v>0</v>
      </c>
    </row>
    <row r="149" spans="1:9" ht="33.75">
      <c r="A149" s="118" t="s">
        <v>134</v>
      </c>
      <c r="B149" s="118" t="s">
        <v>670</v>
      </c>
      <c r="C149" s="118" t="s">
        <v>671</v>
      </c>
      <c r="D149" s="119">
        <v>0</v>
      </c>
      <c r="E149" s="119">
        <v>0</v>
      </c>
      <c r="F149" s="119">
        <v>2000000</v>
      </c>
      <c r="G149" s="119">
        <v>0</v>
      </c>
      <c r="H149" s="119">
        <v>0</v>
      </c>
      <c r="I149" s="119">
        <v>0</v>
      </c>
    </row>
    <row r="150" spans="1:9" ht="45">
      <c r="A150" s="118" t="s">
        <v>135</v>
      </c>
      <c r="B150" s="128" t="s">
        <v>672</v>
      </c>
      <c r="C150" s="118" t="s">
        <v>673</v>
      </c>
      <c r="D150" s="119">
        <v>0</v>
      </c>
      <c r="E150" s="129">
        <v>55518810</v>
      </c>
      <c r="F150" s="119">
        <v>5000000</v>
      </c>
      <c r="G150" s="119">
        <v>25795765</v>
      </c>
      <c r="H150" s="119">
        <v>0</v>
      </c>
      <c r="I150" s="119">
        <v>11168100</v>
      </c>
    </row>
    <row r="151" spans="1:9" ht="22.5">
      <c r="A151" s="118" t="s">
        <v>136</v>
      </c>
      <c r="B151" s="128" t="s">
        <v>674</v>
      </c>
      <c r="C151" s="118" t="s">
        <v>675</v>
      </c>
      <c r="D151" s="119">
        <v>0</v>
      </c>
      <c r="E151" s="129">
        <v>9861500</v>
      </c>
      <c r="F151" s="119">
        <v>4000000</v>
      </c>
      <c r="G151" s="119">
        <v>12350000</v>
      </c>
      <c r="H151" s="119">
        <v>5000000</v>
      </c>
      <c r="I151" s="119">
        <v>4112000</v>
      </c>
    </row>
    <row r="152" spans="1:9" ht="22.5">
      <c r="A152" s="118" t="s">
        <v>137</v>
      </c>
      <c r="B152" s="118" t="s">
        <v>676</v>
      </c>
      <c r="C152" s="118" t="s">
        <v>677</v>
      </c>
      <c r="D152" s="119">
        <v>0</v>
      </c>
      <c r="E152" s="119">
        <v>0</v>
      </c>
      <c r="F152" s="119">
        <v>4000000</v>
      </c>
      <c r="G152" s="119">
        <v>0</v>
      </c>
      <c r="H152" s="119">
        <v>4000000</v>
      </c>
      <c r="I152" s="119">
        <v>0</v>
      </c>
    </row>
    <row r="153" spans="1:9" ht="45">
      <c r="A153" s="118" t="s">
        <v>138</v>
      </c>
      <c r="B153" s="118" t="s">
        <v>565</v>
      </c>
      <c r="C153" s="118" t="s">
        <v>479</v>
      </c>
      <c r="D153" s="119">
        <v>1300061</v>
      </c>
      <c r="E153" s="119">
        <v>0</v>
      </c>
      <c r="F153" s="119">
        <v>1000000</v>
      </c>
      <c r="G153" s="119">
        <v>0</v>
      </c>
      <c r="H153" s="119">
        <v>1000000</v>
      </c>
      <c r="I153" s="119">
        <v>0</v>
      </c>
    </row>
    <row r="154" spans="1:9" ht="33.75">
      <c r="A154" s="118" t="s">
        <v>139</v>
      </c>
      <c r="B154" s="118" t="s">
        <v>140</v>
      </c>
      <c r="C154" s="118" t="s">
        <v>141</v>
      </c>
      <c r="D154" s="119">
        <v>0</v>
      </c>
      <c r="E154" s="119">
        <v>0</v>
      </c>
      <c r="F154" s="119">
        <v>0</v>
      </c>
      <c r="G154" s="119">
        <v>0</v>
      </c>
      <c r="H154" s="119">
        <v>0</v>
      </c>
      <c r="I154" s="119">
        <v>0</v>
      </c>
    </row>
    <row r="155" spans="1:9" ht="33.75">
      <c r="A155" s="118" t="s">
        <v>142</v>
      </c>
      <c r="B155" s="118" t="s">
        <v>566</v>
      </c>
      <c r="C155" s="118" t="s">
        <v>678</v>
      </c>
      <c r="D155" s="119">
        <v>1200000</v>
      </c>
      <c r="E155" s="119">
        <v>0</v>
      </c>
      <c r="F155" s="119">
        <v>1000000</v>
      </c>
      <c r="G155" s="119">
        <v>0</v>
      </c>
      <c r="H155" s="119">
        <v>1000000</v>
      </c>
      <c r="I155" s="119">
        <v>0</v>
      </c>
    </row>
    <row r="156" spans="1:9" ht="33.75">
      <c r="A156" s="118" t="s">
        <v>143</v>
      </c>
      <c r="B156" s="118" t="s">
        <v>567</v>
      </c>
      <c r="C156" s="118" t="s">
        <v>563</v>
      </c>
      <c r="D156" s="119">
        <v>0</v>
      </c>
      <c r="E156" s="119">
        <v>0</v>
      </c>
      <c r="F156" s="119">
        <v>10000000</v>
      </c>
      <c r="G156" s="119">
        <v>0</v>
      </c>
      <c r="H156" s="119">
        <v>0</v>
      </c>
      <c r="I156" s="119">
        <v>0</v>
      </c>
    </row>
    <row r="157" spans="1:9" ht="22.5">
      <c r="A157" s="118" t="s">
        <v>145</v>
      </c>
      <c r="B157" s="118" t="s">
        <v>568</v>
      </c>
      <c r="C157" s="118" t="s">
        <v>569</v>
      </c>
      <c r="D157" s="119">
        <v>27500000</v>
      </c>
      <c r="E157" s="119">
        <v>0</v>
      </c>
      <c r="F157" s="119">
        <v>10000000</v>
      </c>
      <c r="G157" s="119">
        <v>0</v>
      </c>
      <c r="H157" s="119">
        <v>11000000</v>
      </c>
      <c r="I157" s="119">
        <v>0</v>
      </c>
    </row>
    <row r="158" spans="1:9" ht="22.5">
      <c r="A158" s="118" t="s">
        <v>146</v>
      </c>
      <c r="B158" s="118" t="s">
        <v>147</v>
      </c>
      <c r="C158" s="118" t="s">
        <v>570</v>
      </c>
      <c r="D158" s="119">
        <v>0</v>
      </c>
      <c r="E158" s="119">
        <v>0</v>
      </c>
      <c r="F158" s="119">
        <v>0</v>
      </c>
      <c r="G158" s="119">
        <v>0</v>
      </c>
      <c r="H158" s="119">
        <v>0</v>
      </c>
      <c r="I158" s="119">
        <v>0</v>
      </c>
    </row>
    <row r="159" spans="1:9" ht="33.75">
      <c r="A159" s="118" t="s">
        <v>488</v>
      </c>
      <c r="B159" s="118" t="s">
        <v>679</v>
      </c>
      <c r="C159" s="118" t="s">
        <v>489</v>
      </c>
      <c r="D159" s="119">
        <v>0</v>
      </c>
      <c r="E159" s="119">
        <v>0</v>
      </c>
      <c r="F159" s="119">
        <v>0</v>
      </c>
      <c r="G159" s="119">
        <v>0</v>
      </c>
      <c r="H159" s="119">
        <v>0</v>
      </c>
      <c r="I159" s="119">
        <v>0</v>
      </c>
    </row>
    <row r="160" spans="1:9" ht="12.75">
      <c r="A160" s="155"/>
      <c r="B160" s="155"/>
      <c r="C160" s="155"/>
      <c r="D160" s="155"/>
      <c r="E160" s="155"/>
      <c r="F160" s="155"/>
      <c r="G160" s="155"/>
      <c r="H160" s="155"/>
      <c r="I160" s="155"/>
    </row>
    <row r="161" spans="1:9" ht="12.75">
      <c r="A161" s="155"/>
      <c r="B161" s="155"/>
      <c r="C161" s="155"/>
      <c r="D161" s="155"/>
      <c r="E161" s="155"/>
      <c r="F161" s="155"/>
      <c r="G161" s="155"/>
      <c r="H161" s="155"/>
      <c r="I161" s="155"/>
    </row>
    <row r="162" spans="1:9" ht="12.75">
      <c r="A162" s="155"/>
      <c r="B162" s="155"/>
      <c r="C162" s="155"/>
      <c r="D162" s="155"/>
      <c r="E162" s="155"/>
      <c r="F162" s="155"/>
      <c r="G162" s="155"/>
      <c r="H162" s="155"/>
      <c r="I162" s="155"/>
    </row>
    <row r="163" spans="1:12" ht="12.75">
      <c r="A163" s="126" t="s">
        <v>148</v>
      </c>
      <c r="B163" s="156" t="s">
        <v>571</v>
      </c>
      <c r="C163" s="155"/>
      <c r="D163" s="117">
        <f>D164+D165+D166+D167+D168+D169+D170+D171+D172+D173+D174+D175</f>
        <v>59999878</v>
      </c>
      <c r="E163" s="117"/>
      <c r="F163" s="117">
        <f>F164+F165+F166+F167+F168+F169+F170+F171+F172+F173+F174+F175</f>
        <v>58599960</v>
      </c>
      <c r="G163" s="117"/>
      <c r="H163" s="117">
        <f>H164+H165+H166+H167+H168+H169+H170+H171+H172+H173+H174+H175</f>
        <v>61148708</v>
      </c>
      <c r="I163" s="117"/>
      <c r="K163" s="132"/>
      <c r="L163" s="132"/>
    </row>
    <row r="164" spans="1:9" ht="67.5">
      <c r="A164" s="118" t="s">
        <v>149</v>
      </c>
      <c r="B164" s="118" t="s">
        <v>150</v>
      </c>
      <c r="C164" s="118" t="s">
        <v>680</v>
      </c>
      <c r="D164" s="119">
        <v>2000000</v>
      </c>
      <c r="E164" s="119">
        <v>3000000</v>
      </c>
      <c r="F164" s="119">
        <v>2000000</v>
      </c>
      <c r="G164" s="119">
        <v>0</v>
      </c>
      <c r="H164" s="119">
        <v>2000000</v>
      </c>
      <c r="I164" s="119">
        <v>0</v>
      </c>
    </row>
    <row r="165" spans="1:9" ht="45">
      <c r="A165" s="118" t="s">
        <v>151</v>
      </c>
      <c r="B165" s="118" t="s">
        <v>681</v>
      </c>
      <c r="C165" s="118" t="s">
        <v>682</v>
      </c>
      <c r="D165" s="119">
        <v>21999939</v>
      </c>
      <c r="E165" s="119">
        <v>0</v>
      </c>
      <c r="F165" s="119">
        <v>15000000</v>
      </c>
      <c r="G165" s="119">
        <v>0</v>
      </c>
      <c r="H165" s="119">
        <v>15000000</v>
      </c>
      <c r="I165" s="119">
        <v>0</v>
      </c>
    </row>
    <row r="166" spans="1:9" ht="22.5">
      <c r="A166" s="118" t="s">
        <v>152</v>
      </c>
      <c r="B166" s="118" t="s">
        <v>153</v>
      </c>
      <c r="C166" s="118" t="s">
        <v>154</v>
      </c>
      <c r="D166" s="119">
        <v>0</v>
      </c>
      <c r="E166" s="119">
        <v>0</v>
      </c>
      <c r="F166" s="119">
        <v>0</v>
      </c>
      <c r="G166" s="119">
        <v>0</v>
      </c>
      <c r="H166" s="119">
        <v>0</v>
      </c>
      <c r="I166" s="119">
        <v>0</v>
      </c>
    </row>
    <row r="167" spans="1:9" ht="22.5">
      <c r="A167" s="118" t="s">
        <v>155</v>
      </c>
      <c r="B167" s="118" t="s">
        <v>683</v>
      </c>
      <c r="C167" s="118" t="s">
        <v>480</v>
      </c>
      <c r="D167" s="119">
        <v>0</v>
      </c>
      <c r="E167" s="119">
        <v>0</v>
      </c>
      <c r="F167" s="119">
        <v>5000000</v>
      </c>
      <c r="G167" s="119">
        <v>0</v>
      </c>
      <c r="H167" s="119">
        <v>0</v>
      </c>
      <c r="I167" s="119">
        <v>0</v>
      </c>
    </row>
    <row r="168" spans="1:9" ht="33.75">
      <c r="A168" s="118" t="s">
        <v>684</v>
      </c>
      <c r="B168" s="118" t="s">
        <v>157</v>
      </c>
      <c r="C168" s="118" t="s">
        <v>158</v>
      </c>
      <c r="D168" s="119">
        <v>20000000</v>
      </c>
      <c r="E168" s="119">
        <v>54274858</v>
      </c>
      <c r="F168" s="119">
        <v>15000000</v>
      </c>
      <c r="G168" s="119">
        <v>11400000</v>
      </c>
      <c r="H168" s="119">
        <v>18918750</v>
      </c>
      <c r="I168" s="119">
        <v>22026886</v>
      </c>
    </row>
    <row r="169" spans="1:9" ht="22.5">
      <c r="A169" s="134" t="s">
        <v>156</v>
      </c>
      <c r="B169" s="134" t="s">
        <v>686</v>
      </c>
      <c r="C169" s="134" t="s">
        <v>685</v>
      </c>
      <c r="D169" s="122">
        <v>0</v>
      </c>
      <c r="E169" s="122">
        <v>0</v>
      </c>
      <c r="F169" s="122">
        <v>3000000</v>
      </c>
      <c r="G169" s="122">
        <v>0</v>
      </c>
      <c r="H169" s="122">
        <v>0</v>
      </c>
      <c r="I169" s="122">
        <v>0</v>
      </c>
    </row>
    <row r="170" spans="1:9" ht="22.5">
      <c r="A170" s="118" t="s">
        <v>689</v>
      </c>
      <c r="B170" s="118" t="s">
        <v>687</v>
      </c>
      <c r="C170" s="118" t="s">
        <v>688</v>
      </c>
      <c r="D170" s="119">
        <v>0</v>
      </c>
      <c r="E170" s="119">
        <v>0</v>
      </c>
      <c r="F170" s="119">
        <v>0</v>
      </c>
      <c r="G170" s="119">
        <v>0</v>
      </c>
      <c r="H170" s="119">
        <v>6000000</v>
      </c>
      <c r="I170" s="119">
        <v>0</v>
      </c>
    </row>
    <row r="171" spans="1:9" ht="24" customHeight="1">
      <c r="A171" s="118" t="s">
        <v>690</v>
      </c>
      <c r="B171" s="118" t="s">
        <v>692</v>
      </c>
      <c r="C171" s="118" t="s">
        <v>481</v>
      </c>
      <c r="D171" s="119">
        <v>0</v>
      </c>
      <c r="E171" s="119">
        <v>0</v>
      </c>
      <c r="F171" s="119">
        <v>0</v>
      </c>
      <c r="G171" s="119">
        <v>0</v>
      </c>
      <c r="H171" s="119">
        <v>0</v>
      </c>
      <c r="I171" s="119">
        <v>0</v>
      </c>
    </row>
    <row r="172" spans="1:9" ht="33.75">
      <c r="A172" s="118" t="s">
        <v>691</v>
      </c>
      <c r="B172" s="118" t="s">
        <v>693</v>
      </c>
      <c r="C172" s="118" t="s">
        <v>694</v>
      </c>
      <c r="D172" s="119">
        <v>11999939</v>
      </c>
      <c r="E172" s="119">
        <v>0</v>
      </c>
      <c r="F172" s="119">
        <v>12599960</v>
      </c>
      <c r="G172" s="119">
        <v>4700000</v>
      </c>
      <c r="H172" s="119">
        <v>13229958</v>
      </c>
      <c r="I172" s="119">
        <v>9270000</v>
      </c>
    </row>
    <row r="173" spans="1:9" ht="22.5">
      <c r="A173" s="118" t="s">
        <v>159</v>
      </c>
      <c r="B173" s="118" t="s">
        <v>695</v>
      </c>
      <c r="C173" s="118" t="s">
        <v>696</v>
      </c>
      <c r="D173" s="119">
        <v>0</v>
      </c>
      <c r="E173" s="119">
        <v>18219186</v>
      </c>
      <c r="F173" s="119">
        <v>2000000</v>
      </c>
      <c r="G173" s="119"/>
      <c r="H173" s="119">
        <v>2000000</v>
      </c>
      <c r="I173" s="119"/>
    </row>
    <row r="174" spans="1:9" ht="33.75">
      <c r="A174" s="118" t="s">
        <v>160</v>
      </c>
      <c r="B174" s="118" t="s">
        <v>697</v>
      </c>
      <c r="C174" s="118" t="s">
        <v>162</v>
      </c>
      <c r="D174" s="119">
        <v>2000000</v>
      </c>
      <c r="E174" s="119">
        <v>0</v>
      </c>
      <c r="F174" s="119">
        <v>2000000</v>
      </c>
      <c r="G174" s="119">
        <v>0</v>
      </c>
      <c r="H174" s="119">
        <v>2000000</v>
      </c>
      <c r="I174" s="119">
        <v>0</v>
      </c>
    </row>
    <row r="175" spans="1:9" ht="45">
      <c r="A175" s="118" t="s">
        <v>161</v>
      </c>
      <c r="B175" s="118" t="s">
        <v>698</v>
      </c>
      <c r="C175" s="118" t="s">
        <v>163</v>
      </c>
      <c r="D175" s="119">
        <v>2000000</v>
      </c>
      <c r="E175" s="119">
        <v>0</v>
      </c>
      <c r="F175" s="119">
        <v>2000000</v>
      </c>
      <c r="G175" s="119">
        <v>0</v>
      </c>
      <c r="H175" s="119">
        <v>2000000</v>
      </c>
      <c r="I175" s="119">
        <v>0</v>
      </c>
    </row>
    <row r="176" spans="1:9" ht="12.75">
      <c r="A176" s="155"/>
      <c r="B176" s="155"/>
      <c r="C176" s="155"/>
      <c r="D176" s="155"/>
      <c r="E176" s="155"/>
      <c r="F176" s="155"/>
      <c r="G176" s="155"/>
      <c r="H176" s="155"/>
      <c r="I176" s="155"/>
    </row>
    <row r="177" spans="1:9" ht="12.75">
      <c r="A177" s="155"/>
      <c r="B177" s="155"/>
      <c r="C177" s="155"/>
      <c r="D177" s="155"/>
      <c r="E177" s="155"/>
      <c r="F177" s="155"/>
      <c r="G177" s="155"/>
      <c r="H177" s="155"/>
      <c r="I177" s="155"/>
    </row>
    <row r="178" spans="1:9" ht="12.75">
      <c r="A178" s="155"/>
      <c r="B178" s="155"/>
      <c r="C178" s="155"/>
      <c r="D178" s="155"/>
      <c r="E178" s="155"/>
      <c r="F178" s="155"/>
      <c r="G178" s="155"/>
      <c r="H178" s="155"/>
      <c r="I178" s="155"/>
    </row>
    <row r="179" spans="1:9" ht="12.75">
      <c r="A179" s="126" t="s">
        <v>164</v>
      </c>
      <c r="B179" s="156" t="s">
        <v>572</v>
      </c>
      <c r="C179" s="155"/>
      <c r="D179" s="117">
        <f>SUM(D180:D187)</f>
        <v>8000000</v>
      </c>
      <c r="E179" s="117"/>
      <c r="F179" s="117">
        <f>SUM(F180:F187)</f>
        <v>22000000</v>
      </c>
      <c r="G179" s="117"/>
      <c r="H179" s="117">
        <f>SUM(H180:H187)</f>
        <v>24000000</v>
      </c>
      <c r="I179" s="117"/>
    </row>
    <row r="180" spans="1:9" ht="45">
      <c r="A180" s="118" t="s">
        <v>165</v>
      </c>
      <c r="B180" s="118" t="s">
        <v>699</v>
      </c>
      <c r="C180" s="118" t="s">
        <v>166</v>
      </c>
      <c r="D180" s="119">
        <v>8000000</v>
      </c>
      <c r="E180" s="119">
        <v>0</v>
      </c>
      <c r="F180" s="119">
        <v>8000000</v>
      </c>
      <c r="G180" s="119">
        <v>0</v>
      </c>
      <c r="H180" s="119">
        <v>8000000</v>
      </c>
      <c r="I180" s="119">
        <v>0</v>
      </c>
    </row>
    <row r="181" spans="1:9" ht="67.5">
      <c r="A181" s="118" t="s">
        <v>167</v>
      </c>
      <c r="B181" s="118" t="s">
        <v>700</v>
      </c>
      <c r="C181" s="118" t="s">
        <v>701</v>
      </c>
      <c r="D181" s="119">
        <v>0</v>
      </c>
      <c r="E181" s="119">
        <v>0</v>
      </c>
      <c r="F181" s="119">
        <v>0</v>
      </c>
      <c r="G181" s="119">
        <v>0</v>
      </c>
      <c r="H181" s="119">
        <v>0</v>
      </c>
      <c r="I181" s="119">
        <v>0</v>
      </c>
    </row>
    <row r="182" spans="1:9" ht="33.75">
      <c r="A182" s="118" t="s">
        <v>168</v>
      </c>
      <c r="B182" s="118" t="s">
        <v>169</v>
      </c>
      <c r="C182" s="118" t="s">
        <v>170</v>
      </c>
      <c r="D182" s="119">
        <v>0</v>
      </c>
      <c r="E182" s="119">
        <v>0</v>
      </c>
      <c r="F182" s="119">
        <v>8000000</v>
      </c>
      <c r="G182" s="119">
        <v>0</v>
      </c>
      <c r="H182" s="119">
        <v>8000000</v>
      </c>
      <c r="I182" s="119">
        <v>0</v>
      </c>
    </row>
    <row r="183" spans="1:9" ht="33.75">
      <c r="A183" s="134" t="s">
        <v>171</v>
      </c>
      <c r="B183" s="134" t="s">
        <v>172</v>
      </c>
      <c r="C183" s="134" t="s">
        <v>173</v>
      </c>
      <c r="D183" s="119">
        <v>0</v>
      </c>
      <c r="E183" s="119">
        <v>0</v>
      </c>
      <c r="F183" s="119">
        <v>2000000</v>
      </c>
      <c r="G183" s="119">
        <v>0</v>
      </c>
      <c r="H183" s="119">
        <v>2000000</v>
      </c>
      <c r="I183" s="119">
        <v>0</v>
      </c>
    </row>
    <row r="184" spans="1:9" ht="33.75">
      <c r="A184" s="118" t="s">
        <v>174</v>
      </c>
      <c r="B184" s="118" t="s">
        <v>176</v>
      </c>
      <c r="C184" s="118" t="s">
        <v>177</v>
      </c>
      <c r="D184" s="119">
        <v>0</v>
      </c>
      <c r="E184" s="119">
        <v>0</v>
      </c>
      <c r="F184" s="119">
        <v>2000000</v>
      </c>
      <c r="G184" s="119">
        <v>0</v>
      </c>
      <c r="H184" s="119">
        <v>2000000</v>
      </c>
      <c r="I184" s="119">
        <v>0</v>
      </c>
    </row>
    <row r="185" spans="1:9" ht="33.75">
      <c r="A185" s="134" t="s">
        <v>175</v>
      </c>
      <c r="B185" s="118" t="s">
        <v>704</v>
      </c>
      <c r="C185" s="118" t="s">
        <v>703</v>
      </c>
      <c r="D185" s="119">
        <v>0</v>
      </c>
      <c r="E185" s="119">
        <v>0</v>
      </c>
      <c r="F185" s="119">
        <v>2000000</v>
      </c>
      <c r="G185" s="119">
        <v>0</v>
      </c>
      <c r="H185" s="119">
        <v>2000000</v>
      </c>
      <c r="I185" s="119">
        <v>0</v>
      </c>
    </row>
    <row r="186" spans="1:9" ht="22.5">
      <c r="A186" s="134" t="s">
        <v>178</v>
      </c>
      <c r="B186" s="134" t="s">
        <v>702</v>
      </c>
      <c r="C186" s="134" t="s">
        <v>705</v>
      </c>
      <c r="D186" s="119">
        <v>0</v>
      </c>
      <c r="E186" s="119">
        <v>0</v>
      </c>
      <c r="F186" s="119">
        <v>0</v>
      </c>
      <c r="G186" s="119">
        <v>0</v>
      </c>
      <c r="H186" s="119">
        <v>0</v>
      </c>
      <c r="I186" s="119">
        <v>0</v>
      </c>
    </row>
    <row r="187" spans="1:9" ht="22.5">
      <c r="A187" s="134" t="s">
        <v>706</v>
      </c>
      <c r="B187" s="134" t="s">
        <v>707</v>
      </c>
      <c r="C187" s="134" t="s">
        <v>708</v>
      </c>
      <c r="D187" s="119">
        <v>0</v>
      </c>
      <c r="E187" s="119">
        <v>0</v>
      </c>
      <c r="F187" s="119">
        <v>0</v>
      </c>
      <c r="G187" s="119">
        <v>0</v>
      </c>
      <c r="H187" s="119">
        <v>2000000</v>
      </c>
      <c r="I187" s="119">
        <v>0</v>
      </c>
    </row>
    <row r="188" spans="1:9" ht="12.75">
      <c r="A188" s="158"/>
      <c r="B188" s="158"/>
      <c r="C188" s="158"/>
      <c r="D188" s="158"/>
      <c r="E188" s="158"/>
      <c r="F188" s="158"/>
      <c r="G188" s="158"/>
      <c r="H188" s="158"/>
      <c r="I188" s="158"/>
    </row>
    <row r="189" spans="1:9" ht="12.75">
      <c r="A189" s="158"/>
      <c r="B189" s="158"/>
      <c r="C189" s="158"/>
      <c r="D189" s="158"/>
      <c r="E189" s="158"/>
      <c r="F189" s="158"/>
      <c r="G189" s="158"/>
      <c r="H189" s="158"/>
      <c r="I189" s="158"/>
    </row>
    <row r="190" spans="1:9" ht="12.75">
      <c r="A190" s="158"/>
      <c r="B190" s="158"/>
      <c r="C190" s="158"/>
      <c r="D190" s="158"/>
      <c r="E190" s="158"/>
      <c r="F190" s="158"/>
      <c r="G190" s="158"/>
      <c r="H190" s="158"/>
      <c r="I190" s="158"/>
    </row>
    <row r="191" spans="1:9" ht="12.75">
      <c r="A191" s="126" t="s">
        <v>180</v>
      </c>
      <c r="B191" s="156" t="s">
        <v>573</v>
      </c>
      <c r="C191" s="155"/>
      <c r="D191" s="117">
        <f>D192+D193+D194+D195+D196+D197+D198+D199+D200+D201+D202+D203+D204</f>
        <v>38500000</v>
      </c>
      <c r="E191" s="117"/>
      <c r="F191" s="117">
        <f>F192+F193+F194+F195+F196+F197+F198+F199+F200+F201+F202+F203+F204</f>
        <v>36600000</v>
      </c>
      <c r="G191" s="117"/>
      <c r="H191" s="117">
        <f>H192+H193+H194+H195+H196+H197+H198+H199+H200+H201+H202+H203+H204</f>
        <v>80000000</v>
      </c>
      <c r="I191" s="117"/>
    </row>
    <row r="192" spans="1:9" ht="45">
      <c r="A192" s="118" t="s">
        <v>181</v>
      </c>
      <c r="B192" s="134" t="s">
        <v>182</v>
      </c>
      <c r="C192" s="134" t="s">
        <v>183</v>
      </c>
      <c r="D192" s="119">
        <v>0</v>
      </c>
      <c r="E192" s="119">
        <v>0</v>
      </c>
      <c r="F192" s="119">
        <v>6000000</v>
      </c>
      <c r="G192" s="119">
        <v>0</v>
      </c>
      <c r="H192" s="119">
        <v>6000000</v>
      </c>
      <c r="I192" s="119">
        <v>0</v>
      </c>
    </row>
    <row r="193" spans="1:9" ht="45">
      <c r="A193" s="118" t="s">
        <v>184</v>
      </c>
      <c r="B193" s="118" t="s">
        <v>185</v>
      </c>
      <c r="C193" s="118" t="s">
        <v>186</v>
      </c>
      <c r="D193" s="119">
        <v>5500000</v>
      </c>
      <c r="E193" s="119">
        <v>0</v>
      </c>
      <c r="F193" s="119">
        <v>0</v>
      </c>
      <c r="G193" s="119">
        <v>0</v>
      </c>
      <c r="H193" s="119">
        <v>0</v>
      </c>
      <c r="I193" s="119">
        <v>0</v>
      </c>
    </row>
    <row r="194" spans="1:9" ht="33.75">
      <c r="A194" s="118" t="s">
        <v>187</v>
      </c>
      <c r="B194" s="118" t="s">
        <v>188</v>
      </c>
      <c r="C194" s="118" t="s">
        <v>574</v>
      </c>
      <c r="D194" s="119">
        <v>9000000</v>
      </c>
      <c r="E194" s="119">
        <v>0</v>
      </c>
      <c r="F194" s="119">
        <v>12000000</v>
      </c>
      <c r="G194" s="119">
        <v>31340257</v>
      </c>
      <c r="H194" s="119">
        <v>15000000</v>
      </c>
      <c r="I194" s="119">
        <v>19922500</v>
      </c>
    </row>
    <row r="195" spans="1:9" ht="33.75">
      <c r="A195" s="118" t="s">
        <v>189</v>
      </c>
      <c r="B195" s="118" t="s">
        <v>190</v>
      </c>
      <c r="C195" s="118" t="s">
        <v>191</v>
      </c>
      <c r="D195" s="119">
        <v>6000000</v>
      </c>
      <c r="E195" s="119">
        <v>0</v>
      </c>
      <c r="F195" s="119">
        <v>0</v>
      </c>
      <c r="G195" s="119">
        <v>0</v>
      </c>
      <c r="H195" s="119">
        <v>6000000</v>
      </c>
      <c r="I195" s="119">
        <v>0</v>
      </c>
    </row>
    <row r="196" spans="1:9" ht="78.75">
      <c r="A196" s="118" t="s">
        <v>192</v>
      </c>
      <c r="B196" s="118" t="s">
        <v>193</v>
      </c>
      <c r="C196" s="118" t="s">
        <v>194</v>
      </c>
      <c r="D196" s="119">
        <v>8000000</v>
      </c>
      <c r="E196" s="119">
        <v>0</v>
      </c>
      <c r="F196" s="119">
        <v>8000000</v>
      </c>
      <c r="G196" s="119">
        <v>0</v>
      </c>
      <c r="H196" s="119">
        <v>8000000</v>
      </c>
      <c r="I196" s="119">
        <v>0</v>
      </c>
    </row>
    <row r="197" spans="1:9" ht="22.5">
      <c r="A197" s="118" t="s">
        <v>195</v>
      </c>
      <c r="B197" s="118" t="s">
        <v>709</v>
      </c>
      <c r="C197" s="118" t="s">
        <v>710</v>
      </c>
      <c r="D197" s="119">
        <v>6000000</v>
      </c>
      <c r="E197" s="119">
        <v>5625000</v>
      </c>
      <c r="F197" s="119">
        <v>0</v>
      </c>
      <c r="G197" s="119">
        <v>7435710</v>
      </c>
      <c r="H197" s="119">
        <v>6000000</v>
      </c>
      <c r="I197" s="119">
        <v>3200000</v>
      </c>
    </row>
    <row r="198" spans="1:9" ht="33.75">
      <c r="A198" s="118" t="s">
        <v>196</v>
      </c>
      <c r="B198" s="118" t="s">
        <v>711</v>
      </c>
      <c r="C198" s="118" t="s">
        <v>712</v>
      </c>
      <c r="D198" s="119">
        <v>4000000</v>
      </c>
      <c r="E198" s="119">
        <v>0</v>
      </c>
      <c r="F198" s="119">
        <v>4000000</v>
      </c>
      <c r="G198" s="119">
        <v>0</v>
      </c>
      <c r="H198" s="119">
        <v>4000000</v>
      </c>
      <c r="I198" s="119">
        <v>0</v>
      </c>
    </row>
    <row r="199" spans="1:9" ht="33.75">
      <c r="A199" s="118" t="s">
        <v>197</v>
      </c>
      <c r="B199" s="118" t="s">
        <v>713</v>
      </c>
      <c r="C199" s="118" t="s">
        <v>144</v>
      </c>
      <c r="D199" s="119">
        <v>0</v>
      </c>
      <c r="E199" s="119">
        <v>0</v>
      </c>
      <c r="F199" s="119">
        <v>0</v>
      </c>
      <c r="G199" s="119">
        <v>0</v>
      </c>
      <c r="H199" s="119">
        <v>18000000</v>
      </c>
      <c r="I199" s="119">
        <v>0</v>
      </c>
    </row>
    <row r="200" spans="1:9" ht="33.75">
      <c r="A200" s="118" t="s">
        <v>198</v>
      </c>
      <c r="B200" s="118" t="s">
        <v>714</v>
      </c>
      <c r="C200" s="118" t="s">
        <v>715</v>
      </c>
      <c r="D200" s="119">
        <v>0</v>
      </c>
      <c r="E200" s="119">
        <v>0</v>
      </c>
      <c r="F200" s="119">
        <v>0</v>
      </c>
      <c r="G200" s="119">
        <v>0</v>
      </c>
      <c r="H200" s="119">
        <v>7000000</v>
      </c>
      <c r="I200" s="119">
        <v>0</v>
      </c>
    </row>
    <row r="201" spans="1:9" ht="33.75">
      <c r="A201" s="118" t="s">
        <v>199</v>
      </c>
      <c r="B201" s="128" t="s">
        <v>575</v>
      </c>
      <c r="C201" s="118" t="s">
        <v>576</v>
      </c>
      <c r="D201" s="119">
        <v>0</v>
      </c>
      <c r="E201" s="152">
        <v>0</v>
      </c>
      <c r="F201" s="119">
        <v>0</v>
      </c>
      <c r="G201" s="119">
        <v>0</v>
      </c>
      <c r="H201" s="119">
        <v>0</v>
      </c>
      <c r="I201" s="119">
        <v>0</v>
      </c>
    </row>
    <row r="202" spans="1:9" ht="33.75">
      <c r="A202" s="118" t="s">
        <v>200</v>
      </c>
      <c r="B202" s="118" t="s">
        <v>716</v>
      </c>
      <c r="C202" s="118" t="s">
        <v>577</v>
      </c>
      <c r="D202" s="119">
        <v>0</v>
      </c>
      <c r="E202" s="119">
        <v>0</v>
      </c>
      <c r="F202" s="119">
        <v>1600000</v>
      </c>
      <c r="G202" s="119">
        <v>0</v>
      </c>
      <c r="H202" s="119">
        <v>0</v>
      </c>
      <c r="I202" s="119">
        <v>6615000</v>
      </c>
    </row>
    <row r="203" spans="1:9" ht="22.5">
      <c r="A203" s="118" t="s">
        <v>201</v>
      </c>
      <c r="B203" s="118" t="s">
        <v>718</v>
      </c>
      <c r="C203" s="118" t="s">
        <v>717</v>
      </c>
      <c r="D203" s="119">
        <v>0</v>
      </c>
      <c r="E203" s="119">
        <v>0</v>
      </c>
      <c r="F203" s="119">
        <v>5000000</v>
      </c>
      <c r="G203" s="119">
        <v>0</v>
      </c>
      <c r="H203" s="119">
        <v>0</v>
      </c>
      <c r="I203" s="119">
        <v>0</v>
      </c>
    </row>
    <row r="204" spans="1:9" ht="22.5">
      <c r="A204" s="118" t="s">
        <v>202</v>
      </c>
      <c r="B204" s="118" t="s">
        <v>719</v>
      </c>
      <c r="C204" s="118" t="s">
        <v>720</v>
      </c>
      <c r="D204" s="119">
        <v>0</v>
      </c>
      <c r="E204" s="119">
        <v>0</v>
      </c>
      <c r="F204" s="119">
        <v>0</v>
      </c>
      <c r="G204" s="119">
        <v>0</v>
      </c>
      <c r="H204" s="119">
        <v>10000000</v>
      </c>
      <c r="I204" s="119">
        <v>0</v>
      </c>
    </row>
    <row r="205" spans="1:9" ht="12.75">
      <c r="A205" s="155"/>
      <c r="B205" s="155"/>
      <c r="C205" s="155"/>
      <c r="D205" s="155"/>
      <c r="E205" s="155"/>
      <c r="F205" s="155"/>
      <c r="G205" s="155"/>
      <c r="H205" s="155"/>
      <c r="I205" s="155"/>
    </row>
    <row r="206" spans="1:9" ht="12.75">
      <c r="A206" s="155"/>
      <c r="B206" s="155"/>
      <c r="C206" s="155"/>
      <c r="D206" s="155"/>
      <c r="E206" s="155"/>
      <c r="F206" s="155"/>
      <c r="G206" s="155"/>
      <c r="H206" s="155"/>
      <c r="I206" s="155"/>
    </row>
    <row r="207" spans="1:9" ht="12.75">
      <c r="A207" s="155"/>
      <c r="B207" s="155"/>
      <c r="C207" s="155"/>
      <c r="D207" s="155"/>
      <c r="E207" s="155"/>
      <c r="F207" s="155"/>
      <c r="G207" s="155"/>
      <c r="H207" s="155"/>
      <c r="I207" s="155"/>
    </row>
    <row r="208" spans="1:9" ht="12.75">
      <c r="A208" s="126" t="s">
        <v>203</v>
      </c>
      <c r="B208" s="156" t="s">
        <v>263</v>
      </c>
      <c r="C208" s="155"/>
      <c r="D208" s="117">
        <f>D209+D210+D211+D212+D213+D214+D215+D216+D217+D218+D219+D220+D221+D222+D223+D224+D225+D226+D227+D228+D229+D230+D231+D232+D233+D234+D235+D236+D237+D238+D239+D240+D241+D242+D243+D244+D245</f>
        <v>1081477728</v>
      </c>
      <c r="E208" s="117"/>
      <c r="F208" s="117">
        <f>F209+F210+F211+F212+F213+F214+F215+F216+F217+F218+F219+F220+F221+F222+F223+F224+F225+F226+F227+F228+F229+F230+F231+F232+F233+F234+F235+F236+F237+F238+F239+F240+F241+F242+F243+F244+F245</f>
        <v>1125357888.7</v>
      </c>
      <c r="G208" s="117"/>
      <c r="H208" s="117">
        <f>H209+H210+H211+H212+H213+H214+H215+H216+H217+H218+H219+H220+H221+H222+H223+H224+H225+H226+H227+H228+H229+H230+H231+H232+H233+H234+H235+H236+H237+H238+H239+H240+H241+H242+H243+H244+H245</f>
        <v>1178600783.835</v>
      </c>
      <c r="I208" s="117"/>
    </row>
    <row r="209" spans="1:9" ht="33.75">
      <c r="A209" s="118" t="s">
        <v>204</v>
      </c>
      <c r="B209" s="118" t="s">
        <v>205</v>
      </c>
      <c r="C209" s="118" t="s">
        <v>206</v>
      </c>
      <c r="D209" s="119">
        <v>418704724</v>
      </c>
      <c r="E209" s="119">
        <v>853703577</v>
      </c>
      <c r="F209" s="119">
        <v>439639960</v>
      </c>
      <c r="G209" s="119">
        <v>1060732716</v>
      </c>
      <c r="H209" s="119">
        <v>461621958</v>
      </c>
      <c r="I209" s="119">
        <v>559550259</v>
      </c>
    </row>
    <row r="210" spans="1:9" ht="45">
      <c r="A210" s="118" t="s">
        <v>207</v>
      </c>
      <c r="B210" s="118" t="s">
        <v>208</v>
      </c>
      <c r="C210" s="118" t="s">
        <v>209</v>
      </c>
      <c r="D210" s="119">
        <v>34283347</v>
      </c>
      <c r="E210" s="119">
        <v>211322029</v>
      </c>
      <c r="F210" s="119">
        <v>35997514</v>
      </c>
      <c r="G210" s="119">
        <v>157509988</v>
      </c>
      <c r="H210" s="119">
        <v>37797390</v>
      </c>
      <c r="I210" s="119">
        <v>111225291</v>
      </c>
    </row>
    <row r="211" spans="1:9" ht="33.75">
      <c r="A211" s="118" t="s">
        <v>210</v>
      </c>
      <c r="B211" s="118" t="s">
        <v>211</v>
      </c>
      <c r="C211" s="118" t="s">
        <v>212</v>
      </c>
      <c r="D211" s="119">
        <v>490500793</v>
      </c>
      <c r="E211" s="119">
        <v>529551304</v>
      </c>
      <c r="F211" s="119">
        <v>515025832</v>
      </c>
      <c r="G211" s="119">
        <v>854310011</v>
      </c>
      <c r="H211" s="119">
        <v>540777124</v>
      </c>
      <c r="I211" s="119"/>
    </row>
    <row r="212" spans="1:9" ht="67.5">
      <c r="A212" s="118" t="s">
        <v>213</v>
      </c>
      <c r="B212" s="118" t="s">
        <v>67</v>
      </c>
      <c r="C212" s="123" t="s">
        <v>214</v>
      </c>
      <c r="D212" s="119">
        <v>6000000</v>
      </c>
      <c r="E212" s="119">
        <v>0</v>
      </c>
      <c r="F212" s="119">
        <v>6000000</v>
      </c>
      <c r="G212" s="119">
        <v>0</v>
      </c>
      <c r="H212" s="119">
        <v>6000000</v>
      </c>
      <c r="I212" s="119">
        <v>0</v>
      </c>
    </row>
    <row r="213" spans="1:9" ht="33.75">
      <c r="A213" s="118" t="s">
        <v>215</v>
      </c>
      <c r="B213" s="138" t="s">
        <v>721</v>
      </c>
      <c r="C213" s="118" t="s">
        <v>216</v>
      </c>
      <c r="D213" s="119">
        <v>7400000</v>
      </c>
      <c r="E213" s="129">
        <v>18391489</v>
      </c>
      <c r="F213" s="119">
        <v>7770000</v>
      </c>
      <c r="G213" s="129">
        <v>35800000</v>
      </c>
      <c r="H213" s="119">
        <v>8158500</v>
      </c>
      <c r="I213" s="139">
        <v>0</v>
      </c>
    </row>
    <row r="214" spans="1:9" ht="22.5">
      <c r="A214" s="118" t="s">
        <v>217</v>
      </c>
      <c r="B214" s="128" t="s">
        <v>218</v>
      </c>
      <c r="C214" s="123" t="s">
        <v>219</v>
      </c>
      <c r="D214" s="119">
        <v>12600000</v>
      </c>
      <c r="E214" s="129">
        <v>6200000</v>
      </c>
      <c r="F214" s="119">
        <v>13500000</v>
      </c>
      <c r="G214" s="129">
        <v>12720829</v>
      </c>
      <c r="H214" s="119">
        <v>14200000</v>
      </c>
      <c r="I214" s="129">
        <v>14300000</v>
      </c>
    </row>
    <row r="215" spans="1:8" ht="63.75" customHeight="1">
      <c r="A215" s="118" t="s">
        <v>220</v>
      </c>
      <c r="B215" s="118" t="s">
        <v>221</v>
      </c>
      <c r="C215" s="118" t="s">
        <v>222</v>
      </c>
      <c r="D215" s="119">
        <v>8000000</v>
      </c>
      <c r="E215" s="119">
        <v>23537398</v>
      </c>
      <c r="F215" s="119">
        <v>0</v>
      </c>
      <c r="H215" s="119">
        <v>0</v>
      </c>
    </row>
    <row r="216" spans="1:9" ht="25.5" customHeight="1">
      <c r="A216" s="118" t="s">
        <v>223</v>
      </c>
      <c r="B216" s="118" t="s">
        <v>773</v>
      </c>
      <c r="C216" s="118" t="s">
        <v>772</v>
      </c>
      <c r="D216" s="119">
        <v>5000000</v>
      </c>
      <c r="E216" s="140">
        <v>0</v>
      </c>
      <c r="F216" s="119">
        <v>0</v>
      </c>
      <c r="G216" s="119">
        <v>7500000</v>
      </c>
      <c r="H216" s="119">
        <v>0</v>
      </c>
      <c r="I216" s="119">
        <v>15800000</v>
      </c>
    </row>
    <row r="217" spans="1:9" ht="45">
      <c r="A217" s="118" t="s">
        <v>224</v>
      </c>
      <c r="B217" s="118" t="s">
        <v>225</v>
      </c>
      <c r="C217" s="118" t="s">
        <v>226</v>
      </c>
      <c r="D217" s="119">
        <v>5000000</v>
      </c>
      <c r="E217" s="119">
        <v>0</v>
      </c>
      <c r="F217" s="119">
        <v>5000000</v>
      </c>
      <c r="G217" s="119">
        <v>0</v>
      </c>
      <c r="H217" s="119">
        <v>5000000</v>
      </c>
      <c r="I217" s="119">
        <v>0</v>
      </c>
    </row>
    <row r="218" spans="1:9" ht="56.25">
      <c r="A218" s="118" t="s">
        <v>227</v>
      </c>
      <c r="B218" s="118" t="s">
        <v>78</v>
      </c>
      <c r="C218" s="118" t="s">
        <v>228</v>
      </c>
      <c r="D218" s="119">
        <v>4000000</v>
      </c>
      <c r="E218" s="119">
        <v>0</v>
      </c>
      <c r="F218" s="119">
        <v>4000000</v>
      </c>
      <c r="G218" s="119">
        <v>0</v>
      </c>
      <c r="H218" s="119">
        <v>4000000</v>
      </c>
      <c r="I218" s="119">
        <v>0</v>
      </c>
    </row>
    <row r="219" spans="1:9" ht="56.25">
      <c r="A219" s="118" t="s">
        <v>229</v>
      </c>
      <c r="B219" s="118" t="s">
        <v>56</v>
      </c>
      <c r="C219" s="118" t="s">
        <v>230</v>
      </c>
      <c r="D219" s="119">
        <v>46150000</v>
      </c>
      <c r="E219" s="119">
        <v>0</v>
      </c>
      <c r="F219" s="119">
        <f>D219*1.05</f>
        <v>48457500</v>
      </c>
      <c r="G219" s="119">
        <v>0</v>
      </c>
      <c r="H219" s="119">
        <f>F219*1.05</f>
        <v>50880375</v>
      </c>
      <c r="I219" s="119">
        <v>0</v>
      </c>
    </row>
    <row r="220" spans="1:9" ht="45">
      <c r="A220" s="118" t="s">
        <v>231</v>
      </c>
      <c r="B220" s="118" t="s">
        <v>109</v>
      </c>
      <c r="C220" s="118" t="s">
        <v>232</v>
      </c>
      <c r="D220" s="119">
        <v>3000000</v>
      </c>
      <c r="E220" s="119">
        <v>0</v>
      </c>
      <c r="F220" s="119">
        <v>3000000</v>
      </c>
      <c r="G220" s="119">
        <v>0</v>
      </c>
      <c r="H220" s="119">
        <v>3000000</v>
      </c>
      <c r="I220" s="119">
        <v>0</v>
      </c>
    </row>
    <row r="221" spans="1:9" ht="67.5">
      <c r="A221" s="118" t="s">
        <v>233</v>
      </c>
      <c r="B221" s="118" t="s">
        <v>78</v>
      </c>
      <c r="C221" s="123" t="s">
        <v>234</v>
      </c>
      <c r="D221" s="119">
        <v>3000000</v>
      </c>
      <c r="E221" s="119">
        <v>0</v>
      </c>
      <c r="F221" s="119">
        <v>3000000</v>
      </c>
      <c r="G221" s="119">
        <v>0</v>
      </c>
      <c r="H221" s="119">
        <v>3000000</v>
      </c>
      <c r="I221" s="119">
        <v>0</v>
      </c>
    </row>
    <row r="222" spans="1:9" ht="56.25">
      <c r="A222" s="118" t="s">
        <v>235</v>
      </c>
      <c r="B222" s="118" t="s">
        <v>774</v>
      </c>
      <c r="C222" s="118" t="s">
        <v>236</v>
      </c>
      <c r="D222" s="119">
        <v>2000000</v>
      </c>
      <c r="E222" s="119">
        <v>0</v>
      </c>
      <c r="F222" s="119">
        <v>2000000</v>
      </c>
      <c r="G222" s="119">
        <v>0</v>
      </c>
      <c r="H222" s="119">
        <v>2000000</v>
      </c>
      <c r="I222" s="119">
        <v>0</v>
      </c>
    </row>
    <row r="223" spans="1:9" ht="45">
      <c r="A223" s="118" t="s">
        <v>237</v>
      </c>
      <c r="B223" s="118" t="s">
        <v>775</v>
      </c>
      <c r="C223" s="118" t="s">
        <v>238</v>
      </c>
      <c r="D223" s="119">
        <v>1000000</v>
      </c>
      <c r="E223" s="119">
        <v>0</v>
      </c>
      <c r="F223" s="119">
        <v>1000000</v>
      </c>
      <c r="G223" s="119">
        <v>0</v>
      </c>
      <c r="H223" s="119">
        <v>1000000</v>
      </c>
      <c r="I223" s="119">
        <v>0</v>
      </c>
    </row>
    <row r="224" spans="1:9" ht="44.25" customHeight="1">
      <c r="A224" s="118" t="s">
        <v>239</v>
      </c>
      <c r="B224" s="118" t="s">
        <v>776</v>
      </c>
      <c r="C224" s="118" t="s">
        <v>240</v>
      </c>
      <c r="D224" s="119">
        <v>1000000</v>
      </c>
      <c r="E224" s="119">
        <v>0</v>
      </c>
      <c r="F224" s="119">
        <v>1000000</v>
      </c>
      <c r="G224" s="119">
        <v>0</v>
      </c>
      <c r="H224" s="119">
        <v>1000000</v>
      </c>
      <c r="I224" s="119">
        <v>0</v>
      </c>
    </row>
    <row r="225" spans="1:9" ht="33.75">
      <c r="A225" s="118" t="s">
        <v>241</v>
      </c>
      <c r="B225" s="118" t="s">
        <v>777</v>
      </c>
      <c r="C225" s="118" t="s">
        <v>242</v>
      </c>
      <c r="D225" s="119">
        <v>1000000</v>
      </c>
      <c r="E225" s="119">
        <v>0</v>
      </c>
      <c r="F225" s="119">
        <v>1000000</v>
      </c>
      <c r="G225" s="119">
        <v>0</v>
      </c>
      <c r="H225" s="119">
        <v>1000000</v>
      </c>
      <c r="I225" s="119">
        <v>0</v>
      </c>
    </row>
    <row r="226" spans="1:9" ht="56.25">
      <c r="A226" s="118" t="s">
        <v>243</v>
      </c>
      <c r="B226" s="118" t="s">
        <v>578</v>
      </c>
      <c r="C226" s="118" t="s">
        <v>778</v>
      </c>
      <c r="D226" s="119">
        <v>1000000</v>
      </c>
      <c r="E226" s="107">
        <v>0</v>
      </c>
      <c r="F226" s="119">
        <v>1000000</v>
      </c>
      <c r="G226" s="151">
        <v>6793853</v>
      </c>
      <c r="H226" s="119">
        <v>1000000</v>
      </c>
      <c r="I226" s="119">
        <v>48749792</v>
      </c>
    </row>
    <row r="227" spans="1:9" ht="45">
      <c r="A227" s="118" t="s">
        <v>244</v>
      </c>
      <c r="B227" s="118" t="s">
        <v>245</v>
      </c>
      <c r="C227" s="118" t="s">
        <v>246</v>
      </c>
      <c r="D227" s="119">
        <v>1206224</v>
      </c>
      <c r="E227" s="119">
        <v>53712696</v>
      </c>
      <c r="F227" s="119">
        <v>0</v>
      </c>
      <c r="G227" s="119">
        <v>35201253</v>
      </c>
      <c r="H227" s="119">
        <v>0</v>
      </c>
      <c r="I227" s="119">
        <v>566699975</v>
      </c>
    </row>
    <row r="228" spans="1:9" ht="67.5">
      <c r="A228" s="118" t="s">
        <v>247</v>
      </c>
      <c r="B228" s="118" t="s">
        <v>779</v>
      </c>
      <c r="C228" s="118" t="s">
        <v>248</v>
      </c>
      <c r="D228" s="119">
        <v>0</v>
      </c>
      <c r="E228" s="119">
        <v>0</v>
      </c>
      <c r="F228" s="119">
        <v>0</v>
      </c>
      <c r="G228" s="119">
        <v>0</v>
      </c>
      <c r="H228" s="119">
        <v>0</v>
      </c>
      <c r="I228" s="119">
        <v>0</v>
      </c>
    </row>
    <row r="229" spans="1:9" ht="45">
      <c r="A229" s="118" t="s">
        <v>249</v>
      </c>
      <c r="B229" s="118" t="s">
        <v>780</v>
      </c>
      <c r="C229" s="118" t="s">
        <v>250</v>
      </c>
      <c r="D229" s="119">
        <v>0</v>
      </c>
      <c r="E229" s="119">
        <v>0</v>
      </c>
      <c r="F229" s="119">
        <v>0</v>
      </c>
      <c r="G229" s="119">
        <v>0</v>
      </c>
      <c r="H229" s="119">
        <v>0</v>
      </c>
      <c r="I229" s="119">
        <v>0</v>
      </c>
    </row>
    <row r="230" spans="1:9" ht="45">
      <c r="A230" s="118" t="s">
        <v>251</v>
      </c>
      <c r="B230" s="118" t="s">
        <v>781</v>
      </c>
      <c r="C230" s="118" t="s">
        <v>252</v>
      </c>
      <c r="D230" s="119">
        <v>0</v>
      </c>
      <c r="E230" s="119">
        <v>0</v>
      </c>
      <c r="F230" s="119">
        <v>0</v>
      </c>
      <c r="G230" s="119">
        <v>0</v>
      </c>
      <c r="H230" s="119">
        <v>0</v>
      </c>
      <c r="I230" s="119">
        <v>0</v>
      </c>
    </row>
    <row r="231" spans="1:9" ht="45">
      <c r="A231" s="118" t="s">
        <v>253</v>
      </c>
      <c r="B231" s="118" t="s">
        <v>782</v>
      </c>
      <c r="C231" s="118" t="s">
        <v>254</v>
      </c>
      <c r="D231" s="119">
        <v>0</v>
      </c>
      <c r="E231" s="119">
        <v>0</v>
      </c>
      <c r="F231" s="119">
        <v>0</v>
      </c>
      <c r="G231" s="119">
        <v>0</v>
      </c>
      <c r="H231" s="119">
        <v>0</v>
      </c>
      <c r="I231" s="119">
        <v>0</v>
      </c>
    </row>
    <row r="232" spans="1:9" ht="45">
      <c r="A232" s="118" t="s">
        <v>255</v>
      </c>
      <c r="B232" s="118" t="s">
        <v>783</v>
      </c>
      <c r="C232" s="118" t="s">
        <v>256</v>
      </c>
      <c r="D232" s="119">
        <v>0</v>
      </c>
      <c r="E232" s="119"/>
      <c r="F232" s="119">
        <v>0</v>
      </c>
      <c r="G232" s="119"/>
      <c r="H232" s="119">
        <v>0</v>
      </c>
      <c r="I232" s="119"/>
    </row>
    <row r="233" spans="1:9" ht="45">
      <c r="A233" s="118" t="s">
        <v>257</v>
      </c>
      <c r="B233" s="118" t="s">
        <v>784</v>
      </c>
      <c r="C233" s="118" t="s">
        <v>258</v>
      </c>
      <c r="D233" s="119">
        <v>0</v>
      </c>
      <c r="E233" s="119">
        <v>0</v>
      </c>
      <c r="F233" s="119">
        <v>0</v>
      </c>
      <c r="G233" s="119">
        <v>0</v>
      </c>
      <c r="H233" s="119">
        <v>0</v>
      </c>
      <c r="I233" s="119">
        <v>0</v>
      </c>
    </row>
    <row r="234" spans="1:9" ht="56.25">
      <c r="A234" s="118" t="s">
        <v>259</v>
      </c>
      <c r="B234" s="118" t="s">
        <v>785</v>
      </c>
      <c r="C234" s="118" t="s">
        <v>260</v>
      </c>
      <c r="D234" s="119">
        <v>0</v>
      </c>
      <c r="E234" s="119" t="s">
        <v>867</v>
      </c>
      <c r="F234" s="119">
        <v>0</v>
      </c>
      <c r="G234" s="119">
        <v>0</v>
      </c>
      <c r="H234" s="119">
        <v>0</v>
      </c>
      <c r="I234" s="119">
        <v>0</v>
      </c>
    </row>
    <row r="235" spans="1:9" ht="67.5">
      <c r="A235" s="118" t="s">
        <v>261</v>
      </c>
      <c r="B235" s="118" t="s">
        <v>67</v>
      </c>
      <c r="C235" s="118" t="s">
        <v>262</v>
      </c>
      <c r="D235" s="119">
        <v>0</v>
      </c>
      <c r="E235" s="119">
        <v>0</v>
      </c>
      <c r="F235" s="119">
        <v>0</v>
      </c>
      <c r="G235" s="119">
        <v>0</v>
      </c>
      <c r="H235" s="119">
        <v>0</v>
      </c>
      <c r="I235" s="119">
        <v>0</v>
      </c>
    </row>
    <row r="236" spans="1:9" ht="60" customHeight="1">
      <c r="A236" s="118" t="s">
        <v>272</v>
      </c>
      <c r="B236" s="118" t="s">
        <v>109</v>
      </c>
      <c r="C236" s="123" t="s">
        <v>273</v>
      </c>
      <c r="D236" s="119">
        <v>0</v>
      </c>
      <c r="E236" s="119">
        <v>0</v>
      </c>
      <c r="F236" s="119">
        <v>0</v>
      </c>
      <c r="G236" s="119">
        <v>0</v>
      </c>
      <c r="H236" s="119">
        <v>0</v>
      </c>
      <c r="I236" s="119">
        <v>0</v>
      </c>
    </row>
    <row r="237" spans="1:9" ht="45">
      <c r="A237" s="118" t="s">
        <v>274</v>
      </c>
      <c r="B237" s="118" t="s">
        <v>109</v>
      </c>
      <c r="C237" s="118" t="s">
        <v>275</v>
      </c>
      <c r="D237" s="119">
        <v>0</v>
      </c>
      <c r="E237" s="119">
        <v>0</v>
      </c>
      <c r="F237" s="119">
        <v>0</v>
      </c>
      <c r="G237" s="119">
        <v>0</v>
      </c>
      <c r="H237" s="119">
        <v>0</v>
      </c>
      <c r="I237" s="119">
        <v>0</v>
      </c>
    </row>
    <row r="238" spans="1:9" ht="45">
      <c r="A238" s="118" t="s">
        <v>276</v>
      </c>
      <c r="B238" s="118" t="s">
        <v>277</v>
      </c>
      <c r="C238" s="118" t="s">
        <v>278</v>
      </c>
      <c r="D238" s="119">
        <v>3778174</v>
      </c>
      <c r="E238" s="119">
        <v>0</v>
      </c>
      <c r="F238" s="119">
        <f>D238*1.05</f>
        <v>3967082.7</v>
      </c>
      <c r="G238" s="119">
        <v>0</v>
      </c>
      <c r="H238" s="119">
        <f>F238*1.05</f>
        <v>4165436.8350000004</v>
      </c>
      <c r="I238" s="119">
        <v>0</v>
      </c>
    </row>
    <row r="239" spans="1:9" ht="57" customHeight="1">
      <c r="A239" s="118" t="s">
        <v>279</v>
      </c>
      <c r="B239" s="118" t="s">
        <v>579</v>
      </c>
      <c r="C239" s="118" t="s">
        <v>280</v>
      </c>
      <c r="D239" s="119">
        <v>1000000</v>
      </c>
      <c r="E239" s="119">
        <v>0</v>
      </c>
      <c r="F239" s="119">
        <v>1000000</v>
      </c>
      <c r="G239" s="119">
        <v>0</v>
      </c>
      <c r="H239" s="119">
        <v>1000000</v>
      </c>
      <c r="I239" s="119">
        <v>0</v>
      </c>
    </row>
    <row r="240" spans="1:9" ht="67.5">
      <c r="A240" s="118" t="s">
        <v>281</v>
      </c>
      <c r="B240" s="118" t="s">
        <v>786</v>
      </c>
      <c r="C240" s="118" t="s">
        <v>282</v>
      </c>
      <c r="D240" s="119">
        <v>1000000</v>
      </c>
      <c r="E240" s="119">
        <v>0</v>
      </c>
      <c r="F240" s="119">
        <v>1000000</v>
      </c>
      <c r="G240" s="119">
        <v>0</v>
      </c>
      <c r="H240" s="119">
        <v>1000000</v>
      </c>
      <c r="I240" s="119">
        <v>0</v>
      </c>
    </row>
    <row r="241" spans="1:9" ht="56.25">
      <c r="A241" s="118" t="s">
        <v>283</v>
      </c>
      <c r="B241" s="118" t="s">
        <v>580</v>
      </c>
      <c r="C241" s="118" t="s">
        <v>284</v>
      </c>
      <c r="D241" s="119">
        <v>1000000</v>
      </c>
      <c r="E241" s="119">
        <v>0</v>
      </c>
      <c r="F241" s="119">
        <v>1000000</v>
      </c>
      <c r="G241" s="119">
        <v>0</v>
      </c>
      <c r="H241" s="119">
        <v>1000000</v>
      </c>
      <c r="I241" s="119">
        <v>0</v>
      </c>
    </row>
    <row r="242" spans="1:9" ht="22.5">
      <c r="A242" s="118" t="s">
        <v>285</v>
      </c>
      <c r="B242" s="118" t="s">
        <v>286</v>
      </c>
      <c r="C242" s="118" t="s">
        <v>287</v>
      </c>
      <c r="D242" s="119">
        <v>1000000</v>
      </c>
      <c r="E242" s="119">
        <v>0</v>
      </c>
      <c r="F242" s="119">
        <v>1000000</v>
      </c>
      <c r="G242" s="119">
        <v>0</v>
      </c>
      <c r="H242" s="119">
        <v>1000000</v>
      </c>
      <c r="I242" s="119">
        <v>0</v>
      </c>
    </row>
    <row r="243" spans="1:9" ht="45">
      <c r="A243" s="118" t="s">
        <v>288</v>
      </c>
      <c r="B243" s="118" t="s">
        <v>289</v>
      </c>
      <c r="C243" s="118" t="s">
        <v>581</v>
      </c>
      <c r="D243" s="119">
        <v>0</v>
      </c>
      <c r="E243" s="119">
        <v>0</v>
      </c>
      <c r="F243" s="119">
        <v>9000000</v>
      </c>
      <c r="G243" s="119">
        <v>0</v>
      </c>
      <c r="H243" s="119">
        <v>9000000</v>
      </c>
      <c r="I243" s="119">
        <v>0</v>
      </c>
    </row>
    <row r="244" spans="1:9" ht="22.5">
      <c r="A244" s="118" t="s">
        <v>290</v>
      </c>
      <c r="B244" s="118" t="s">
        <v>291</v>
      </c>
      <c r="C244" s="118" t="s">
        <v>582</v>
      </c>
      <c r="D244" s="119">
        <v>0</v>
      </c>
      <c r="E244" s="119">
        <v>0</v>
      </c>
      <c r="F244" s="119">
        <v>21000000</v>
      </c>
      <c r="G244" s="119">
        <v>0</v>
      </c>
      <c r="H244" s="119">
        <v>21000000</v>
      </c>
      <c r="I244" s="119">
        <v>0</v>
      </c>
    </row>
    <row r="245" spans="1:9" ht="22.5">
      <c r="A245" s="118" t="s">
        <v>292</v>
      </c>
      <c r="B245" s="118" t="s">
        <v>293</v>
      </c>
      <c r="C245" s="118" t="s">
        <v>294</v>
      </c>
      <c r="D245" s="119">
        <v>22854466</v>
      </c>
      <c r="E245" s="119">
        <v>0</v>
      </c>
      <c r="F245" s="119">
        <v>0</v>
      </c>
      <c r="G245" s="119">
        <v>0</v>
      </c>
      <c r="H245" s="119">
        <v>0</v>
      </c>
      <c r="I245" s="119">
        <v>0</v>
      </c>
    </row>
    <row r="246" spans="1:9" ht="12.75">
      <c r="A246" s="124"/>
      <c r="B246" s="124"/>
      <c r="C246" s="124"/>
      <c r="D246" s="125"/>
      <c r="E246" s="125"/>
      <c r="F246" s="125"/>
      <c r="G246" s="125"/>
      <c r="H246" s="125"/>
      <c r="I246" s="125"/>
    </row>
    <row r="247" spans="1:9" ht="12.75">
      <c r="A247" s="124" t="s">
        <v>295</v>
      </c>
      <c r="B247" s="124"/>
      <c r="C247" s="124"/>
      <c r="D247" s="117">
        <f>D208+D191+D179+D163+D141+D133+D126+D118+D106+D94+D80+D50+D32</f>
        <v>1911402239</v>
      </c>
      <c r="E247" s="117"/>
      <c r="F247" s="117">
        <f>F208+F191+F179+F163+F141+F133+F126+F118+F106+F94+F80+F50+F32</f>
        <v>1911440977.7</v>
      </c>
      <c r="G247" s="117"/>
      <c r="H247" s="117">
        <f>H208+H191+H179+H163+H141+H133+H126+H118+H106+H94+H80+H50+H32</f>
        <v>2000924835.835</v>
      </c>
      <c r="I247" s="117"/>
    </row>
    <row r="248" spans="1:9" ht="12.75">
      <c r="A248" s="155"/>
      <c r="B248" s="155"/>
      <c r="C248" s="155"/>
      <c r="D248" s="155"/>
      <c r="E248" s="155"/>
      <c r="F248" s="155"/>
      <c r="G248" s="155"/>
      <c r="H248" s="155"/>
      <c r="I248" s="155"/>
    </row>
    <row r="249" spans="1:9" ht="12.75">
      <c r="A249" s="155"/>
      <c r="B249" s="155"/>
      <c r="C249" s="155"/>
      <c r="D249" s="155"/>
      <c r="E249" s="155"/>
      <c r="F249" s="155"/>
      <c r="G249" s="155"/>
      <c r="H249" s="155"/>
      <c r="I249" s="155"/>
    </row>
    <row r="250" spans="1:9" ht="12.75">
      <c r="A250" s="155"/>
      <c r="B250" s="155"/>
      <c r="C250" s="155"/>
      <c r="D250" s="155"/>
      <c r="E250" s="155"/>
      <c r="F250" s="155"/>
      <c r="G250" s="155"/>
      <c r="H250" s="155"/>
      <c r="I250" s="155"/>
    </row>
    <row r="251" spans="1:9" ht="12.75">
      <c r="A251" s="155"/>
      <c r="B251" s="155"/>
      <c r="C251" s="155"/>
      <c r="D251" s="155"/>
      <c r="E251" s="155"/>
      <c r="F251" s="155"/>
      <c r="G251" s="155"/>
      <c r="H251" s="155"/>
      <c r="I251" s="155"/>
    </row>
    <row r="252" spans="1:9" ht="12.75">
      <c r="A252" s="155"/>
      <c r="B252" s="155"/>
      <c r="C252" s="155"/>
      <c r="D252" s="155"/>
      <c r="E252" s="155"/>
      <c r="F252" s="155"/>
      <c r="G252" s="155"/>
      <c r="H252" s="155"/>
      <c r="I252" s="155"/>
    </row>
    <row r="253" spans="1:9" ht="12.75">
      <c r="A253" s="155"/>
      <c r="B253" s="155"/>
      <c r="C253" s="155"/>
      <c r="D253" s="155"/>
      <c r="E253" s="155"/>
      <c r="F253" s="155"/>
      <c r="G253" s="155"/>
      <c r="H253" s="155"/>
      <c r="I253" s="155"/>
    </row>
    <row r="254" spans="1:9" ht="12.75">
      <c r="A254" s="157" t="s">
        <v>296</v>
      </c>
      <c r="B254" s="157"/>
      <c r="C254" s="157"/>
      <c r="D254" s="157"/>
      <c r="E254" s="157"/>
      <c r="F254" s="157"/>
      <c r="G254" s="157"/>
      <c r="H254" s="157"/>
      <c r="I254" s="157"/>
    </row>
    <row r="255" spans="1:9" ht="12.75">
      <c r="A255" s="157"/>
      <c r="B255" s="157"/>
      <c r="C255" s="157"/>
      <c r="D255" s="157"/>
      <c r="E255" s="157"/>
      <c r="F255" s="157"/>
      <c r="G255" s="157"/>
      <c r="H255" s="157"/>
      <c r="I255" s="157"/>
    </row>
    <row r="256" spans="1:9" ht="15.75" customHeight="1">
      <c r="A256" s="157"/>
      <c r="B256" s="157"/>
      <c r="C256" s="157"/>
      <c r="D256" s="157"/>
      <c r="E256" s="157"/>
      <c r="F256" s="157"/>
      <c r="G256" s="157"/>
      <c r="H256" s="157"/>
      <c r="I256" s="157"/>
    </row>
    <row r="257" spans="1:9" ht="12.75">
      <c r="A257" s="126" t="s">
        <v>297</v>
      </c>
      <c r="B257" s="156" t="s">
        <v>264</v>
      </c>
      <c r="C257" s="155"/>
      <c r="D257" s="117">
        <f>D258+D259+D260+D261+D262+D263+D264+D265</f>
        <v>0</v>
      </c>
      <c r="E257" s="117"/>
      <c r="F257" s="117">
        <f>F258+F259+F260+F261+F262+F263+F264+F265</f>
        <v>24000000</v>
      </c>
      <c r="G257" s="117"/>
      <c r="H257" s="117">
        <f>H258+H259+H260+H261+H262+H263+H264+H265</f>
        <v>79000000</v>
      </c>
      <c r="I257" s="117"/>
    </row>
    <row r="258" spans="1:11" ht="33.75">
      <c r="A258" s="118" t="s">
        <v>298</v>
      </c>
      <c r="B258" s="118" t="s">
        <v>299</v>
      </c>
      <c r="C258" s="118" t="s">
        <v>300</v>
      </c>
      <c r="D258" s="119">
        <v>0</v>
      </c>
      <c r="E258" s="119">
        <v>0</v>
      </c>
      <c r="F258" s="119">
        <v>0</v>
      </c>
      <c r="G258" s="119">
        <v>0</v>
      </c>
      <c r="H258" s="119">
        <v>0</v>
      </c>
      <c r="I258" s="119" t="s">
        <v>867</v>
      </c>
      <c r="K258" s="107">
        <v>0</v>
      </c>
    </row>
    <row r="259" spans="1:11" ht="33.75" customHeight="1">
      <c r="A259" s="118" t="s">
        <v>301</v>
      </c>
      <c r="B259" s="118" t="s">
        <v>302</v>
      </c>
      <c r="C259" s="118" t="s">
        <v>303</v>
      </c>
      <c r="D259" s="119">
        <v>0</v>
      </c>
      <c r="E259" s="119">
        <v>0</v>
      </c>
      <c r="F259" s="119">
        <v>0</v>
      </c>
      <c r="G259" s="119">
        <v>0</v>
      </c>
      <c r="H259" s="119">
        <v>30000000</v>
      </c>
      <c r="I259" s="119">
        <v>0</v>
      </c>
      <c r="K259" s="107">
        <v>0</v>
      </c>
    </row>
    <row r="260" spans="1:11" ht="45">
      <c r="A260" s="118" t="s">
        <v>304</v>
      </c>
      <c r="B260" s="118" t="s">
        <v>305</v>
      </c>
      <c r="C260" s="118" t="s">
        <v>306</v>
      </c>
      <c r="D260" s="119">
        <v>0</v>
      </c>
      <c r="E260" s="119">
        <v>0</v>
      </c>
      <c r="F260" s="119">
        <v>0</v>
      </c>
      <c r="G260" s="119">
        <v>0</v>
      </c>
      <c r="H260" s="119">
        <v>11000000</v>
      </c>
      <c r="I260" s="119">
        <v>0</v>
      </c>
      <c r="K260" s="107">
        <v>0</v>
      </c>
    </row>
    <row r="261" spans="1:11" ht="33.75">
      <c r="A261" s="118" t="s">
        <v>307</v>
      </c>
      <c r="B261" s="118" t="s">
        <v>308</v>
      </c>
      <c r="C261" s="118" t="s">
        <v>309</v>
      </c>
      <c r="D261" s="119">
        <v>0</v>
      </c>
      <c r="E261" s="119">
        <v>0</v>
      </c>
      <c r="F261" s="119">
        <v>8000000</v>
      </c>
      <c r="G261" s="119">
        <v>0</v>
      </c>
      <c r="H261" s="119">
        <v>0</v>
      </c>
      <c r="I261" s="119">
        <v>0</v>
      </c>
      <c r="K261" s="107">
        <v>0</v>
      </c>
    </row>
    <row r="262" spans="1:11" ht="33.75">
      <c r="A262" s="118" t="s">
        <v>310</v>
      </c>
      <c r="B262" s="118" t="s">
        <v>787</v>
      </c>
      <c r="C262" s="118" t="s">
        <v>311</v>
      </c>
      <c r="D262" s="119">
        <v>0</v>
      </c>
      <c r="E262" s="119">
        <v>0</v>
      </c>
      <c r="F262" s="119">
        <v>0</v>
      </c>
      <c r="G262" s="119">
        <v>0</v>
      </c>
      <c r="H262" s="119">
        <v>20000000</v>
      </c>
      <c r="I262" s="119">
        <v>0</v>
      </c>
      <c r="K262" s="107">
        <v>0</v>
      </c>
    </row>
    <row r="263" spans="1:11" ht="33.75">
      <c r="A263" s="118" t="s">
        <v>312</v>
      </c>
      <c r="B263" s="118" t="s">
        <v>789</v>
      </c>
      <c r="C263" s="118" t="s">
        <v>313</v>
      </c>
      <c r="D263" s="119">
        <v>0</v>
      </c>
      <c r="E263" s="119">
        <v>0</v>
      </c>
      <c r="F263" s="119">
        <v>0</v>
      </c>
      <c r="G263" s="119">
        <v>0</v>
      </c>
      <c r="H263" s="119">
        <v>0</v>
      </c>
      <c r="I263" s="119">
        <v>0</v>
      </c>
      <c r="K263" s="107">
        <v>0</v>
      </c>
    </row>
    <row r="264" spans="1:11" ht="22.5">
      <c r="A264" s="118" t="s">
        <v>314</v>
      </c>
      <c r="B264" s="118" t="s">
        <v>788</v>
      </c>
      <c r="C264" s="118" t="s">
        <v>315</v>
      </c>
      <c r="D264" s="119">
        <v>0</v>
      </c>
      <c r="E264" s="119">
        <v>0</v>
      </c>
      <c r="F264" s="119">
        <v>12000000</v>
      </c>
      <c r="G264" s="119">
        <v>0</v>
      </c>
      <c r="H264" s="119">
        <v>18000000</v>
      </c>
      <c r="I264" s="119">
        <v>0</v>
      </c>
      <c r="K264" s="107">
        <v>0</v>
      </c>
    </row>
    <row r="265" spans="1:9" ht="33.75">
      <c r="A265" s="118" t="s">
        <v>316</v>
      </c>
      <c r="B265" s="118" t="s">
        <v>317</v>
      </c>
      <c r="C265" s="118" t="s">
        <v>318</v>
      </c>
      <c r="D265" s="119">
        <v>0</v>
      </c>
      <c r="E265" s="119">
        <v>0</v>
      </c>
      <c r="F265" s="119">
        <v>4000000</v>
      </c>
      <c r="G265" s="119">
        <v>0</v>
      </c>
      <c r="H265" s="119">
        <v>0</v>
      </c>
      <c r="I265" s="119">
        <v>0</v>
      </c>
    </row>
    <row r="266" spans="1:9" ht="12.75">
      <c r="A266" s="155"/>
      <c r="B266" s="155"/>
      <c r="C266" s="155"/>
      <c r="D266" s="155"/>
      <c r="E266" s="155"/>
      <c r="F266" s="155"/>
      <c r="G266" s="155"/>
      <c r="H266" s="155"/>
      <c r="I266" s="155"/>
    </row>
    <row r="267" spans="1:9" ht="12.75">
      <c r="A267" s="155"/>
      <c r="B267" s="155"/>
      <c r="C267" s="155"/>
      <c r="D267" s="155"/>
      <c r="E267" s="155"/>
      <c r="F267" s="155"/>
      <c r="G267" s="155"/>
      <c r="H267" s="155"/>
      <c r="I267" s="155"/>
    </row>
    <row r="268" spans="1:9" ht="12.75">
      <c r="A268" s="155"/>
      <c r="B268" s="155"/>
      <c r="C268" s="155"/>
      <c r="D268" s="155"/>
      <c r="E268" s="155"/>
      <c r="F268" s="155"/>
      <c r="G268" s="155"/>
      <c r="H268" s="155"/>
      <c r="I268" s="155"/>
    </row>
    <row r="269" spans="1:9" ht="12.75">
      <c r="A269" s="126" t="s">
        <v>319</v>
      </c>
      <c r="B269" s="156" t="s">
        <v>265</v>
      </c>
      <c r="C269" s="155"/>
      <c r="D269" s="117">
        <f>D270+D271+D272+D273+D274</f>
        <v>17000000</v>
      </c>
      <c r="E269" s="117"/>
      <c r="F269" s="117">
        <f>F270+F271+F272+F273+F274</f>
        <v>26000000</v>
      </c>
      <c r="G269" s="117"/>
      <c r="H269" s="117">
        <f>H270+H271+H272+H273+H274</f>
        <v>8000000</v>
      </c>
      <c r="I269" s="117"/>
    </row>
    <row r="270" spans="1:9" ht="36.75" customHeight="1">
      <c r="A270" s="118" t="s">
        <v>320</v>
      </c>
      <c r="B270" s="118" t="s">
        <v>790</v>
      </c>
      <c r="C270" s="118" t="s">
        <v>321</v>
      </c>
      <c r="D270" s="119">
        <v>0</v>
      </c>
      <c r="E270" s="119">
        <v>0</v>
      </c>
      <c r="F270" s="119">
        <v>2000000</v>
      </c>
      <c r="G270" s="119">
        <v>0</v>
      </c>
      <c r="H270" s="119">
        <v>2000000</v>
      </c>
      <c r="I270" s="119">
        <v>0</v>
      </c>
    </row>
    <row r="271" spans="1:9" ht="45">
      <c r="A271" s="118" t="s">
        <v>322</v>
      </c>
      <c r="B271" s="118" t="s">
        <v>323</v>
      </c>
      <c r="C271" s="118" t="s">
        <v>324</v>
      </c>
      <c r="D271" s="119">
        <v>15000000</v>
      </c>
      <c r="E271" s="119">
        <v>0</v>
      </c>
      <c r="F271" s="119">
        <v>15000000</v>
      </c>
      <c r="G271" s="119">
        <v>0</v>
      </c>
      <c r="H271" s="119">
        <v>0</v>
      </c>
      <c r="I271" s="119">
        <v>0</v>
      </c>
    </row>
    <row r="272" spans="1:9" ht="22.5">
      <c r="A272" s="118" t="s">
        <v>325</v>
      </c>
      <c r="B272" s="118" t="s">
        <v>326</v>
      </c>
      <c r="C272" s="118" t="s">
        <v>791</v>
      </c>
      <c r="D272" s="119">
        <v>2000000</v>
      </c>
      <c r="E272" s="119">
        <v>0</v>
      </c>
      <c r="F272" s="119">
        <v>2000000</v>
      </c>
      <c r="G272" s="119">
        <v>0</v>
      </c>
      <c r="H272" s="119">
        <v>2000000</v>
      </c>
      <c r="I272" s="119">
        <v>0</v>
      </c>
    </row>
    <row r="273" spans="1:9" ht="22.5">
      <c r="A273" s="118" t="s">
        <v>327</v>
      </c>
      <c r="B273" s="118" t="s">
        <v>794</v>
      </c>
      <c r="C273" s="118" t="s">
        <v>792</v>
      </c>
      <c r="D273" s="119">
        <v>0</v>
      </c>
      <c r="E273" s="119">
        <v>0</v>
      </c>
      <c r="F273" s="119">
        <v>5000000</v>
      </c>
      <c r="G273" s="119">
        <v>0</v>
      </c>
      <c r="H273" s="119">
        <v>2000000</v>
      </c>
      <c r="I273" s="119">
        <v>0</v>
      </c>
    </row>
    <row r="274" spans="1:9" ht="22.5">
      <c r="A274" s="118" t="s">
        <v>328</v>
      </c>
      <c r="B274" s="118" t="s">
        <v>793</v>
      </c>
      <c r="C274" s="118" t="s">
        <v>329</v>
      </c>
      <c r="D274" s="119">
        <v>0</v>
      </c>
      <c r="E274" s="119">
        <v>0</v>
      </c>
      <c r="F274" s="119">
        <v>2000000</v>
      </c>
      <c r="G274" s="119">
        <v>0</v>
      </c>
      <c r="H274" s="119">
        <v>2000000</v>
      </c>
      <c r="I274" s="119">
        <v>0</v>
      </c>
    </row>
    <row r="275" spans="1:9" ht="12.75">
      <c r="A275" s="155"/>
      <c r="B275" s="155"/>
      <c r="C275" s="155"/>
      <c r="D275" s="155"/>
      <c r="E275" s="155"/>
      <c r="F275" s="155"/>
      <c r="G275" s="155"/>
      <c r="H275" s="155"/>
      <c r="I275" s="155"/>
    </row>
    <row r="276" spans="1:9" ht="12.75">
      <c r="A276" s="155"/>
      <c r="B276" s="155"/>
      <c r="C276" s="155"/>
      <c r="D276" s="155"/>
      <c r="E276" s="155"/>
      <c r="F276" s="155"/>
      <c r="G276" s="155"/>
      <c r="H276" s="155"/>
      <c r="I276" s="155"/>
    </row>
    <row r="277" spans="1:9" ht="12.75">
      <c r="A277" s="155"/>
      <c r="B277" s="155"/>
      <c r="C277" s="155"/>
      <c r="D277" s="155"/>
      <c r="E277" s="155"/>
      <c r="F277" s="155"/>
      <c r="G277" s="155"/>
      <c r="H277" s="155"/>
      <c r="I277" s="155"/>
    </row>
    <row r="278" spans="1:9" ht="12.75">
      <c r="A278" s="126" t="s">
        <v>330</v>
      </c>
      <c r="B278" s="156" t="s">
        <v>266</v>
      </c>
      <c r="C278" s="155"/>
      <c r="D278" s="117">
        <f>D279+D280+D281+D282+D283+D284</f>
        <v>5000000</v>
      </c>
      <c r="E278" s="117"/>
      <c r="F278" s="117">
        <f>F279+F280+F281+F282+F283+F284</f>
        <v>20000000</v>
      </c>
      <c r="G278" s="117"/>
      <c r="H278" s="117">
        <f>H279+H280+H281+H282+H283+H284</f>
        <v>17000000</v>
      </c>
      <c r="I278" s="117"/>
    </row>
    <row r="279" spans="1:9" ht="45">
      <c r="A279" s="118" t="s">
        <v>331</v>
      </c>
      <c r="B279" s="118" t="s">
        <v>332</v>
      </c>
      <c r="C279" s="118" t="s">
        <v>303</v>
      </c>
      <c r="D279" s="119">
        <v>5000000</v>
      </c>
      <c r="E279" s="119">
        <v>0</v>
      </c>
      <c r="F279" s="119">
        <v>0</v>
      </c>
      <c r="G279" s="119">
        <v>0</v>
      </c>
      <c r="H279" s="119">
        <v>0</v>
      </c>
      <c r="I279" s="119">
        <v>0</v>
      </c>
    </row>
    <row r="280" spans="1:9" ht="33.75">
      <c r="A280" s="118" t="s">
        <v>333</v>
      </c>
      <c r="B280" s="118" t="s">
        <v>334</v>
      </c>
      <c r="C280" s="118" t="s">
        <v>335</v>
      </c>
      <c r="D280" s="119">
        <v>0</v>
      </c>
      <c r="E280" s="119">
        <v>0</v>
      </c>
      <c r="F280" s="119">
        <v>10000000</v>
      </c>
      <c r="G280" s="119">
        <v>0</v>
      </c>
      <c r="H280" s="119">
        <v>7000000</v>
      </c>
      <c r="I280" s="119">
        <v>0</v>
      </c>
    </row>
    <row r="281" spans="1:9" ht="33.75">
      <c r="A281" s="118" t="s">
        <v>336</v>
      </c>
      <c r="B281" s="118" t="s">
        <v>337</v>
      </c>
      <c r="C281" s="118" t="s">
        <v>303</v>
      </c>
      <c r="D281" s="119">
        <v>0</v>
      </c>
      <c r="E281" s="119">
        <v>0</v>
      </c>
      <c r="F281" s="119">
        <v>4000000</v>
      </c>
      <c r="G281" s="119">
        <v>0</v>
      </c>
      <c r="H281" s="119">
        <v>4000000</v>
      </c>
      <c r="I281" s="119">
        <v>0</v>
      </c>
    </row>
    <row r="282" spans="1:9" ht="45">
      <c r="A282" s="118" t="s">
        <v>338</v>
      </c>
      <c r="B282" s="118" t="s">
        <v>339</v>
      </c>
      <c r="C282" s="118" t="s">
        <v>340</v>
      </c>
      <c r="D282" s="119">
        <v>0</v>
      </c>
      <c r="E282" s="119">
        <v>0</v>
      </c>
      <c r="F282" s="119">
        <v>2000000</v>
      </c>
      <c r="G282" s="119">
        <v>0</v>
      </c>
      <c r="H282" s="119">
        <v>2000000</v>
      </c>
      <c r="I282" s="119">
        <v>0</v>
      </c>
    </row>
    <row r="283" spans="1:9" ht="22.5">
      <c r="A283" s="118" t="s">
        <v>341</v>
      </c>
      <c r="B283" s="118" t="s">
        <v>342</v>
      </c>
      <c r="C283" s="118" t="s">
        <v>303</v>
      </c>
      <c r="D283" s="119">
        <v>0</v>
      </c>
      <c r="E283" s="119">
        <v>0</v>
      </c>
      <c r="F283" s="119">
        <v>4000000</v>
      </c>
      <c r="G283" s="119">
        <v>0</v>
      </c>
      <c r="H283" s="119">
        <v>4000000</v>
      </c>
      <c r="I283" s="119">
        <v>0</v>
      </c>
    </row>
    <row r="284" spans="1:9" ht="22.5">
      <c r="A284" s="118" t="s">
        <v>343</v>
      </c>
      <c r="B284" s="118" t="s">
        <v>344</v>
      </c>
      <c r="C284" s="118" t="s">
        <v>303</v>
      </c>
      <c r="D284" s="119">
        <v>0</v>
      </c>
      <c r="E284" s="119">
        <v>0</v>
      </c>
      <c r="F284" s="119">
        <v>0</v>
      </c>
      <c r="G284" s="119">
        <v>0</v>
      </c>
      <c r="H284" s="119">
        <v>0</v>
      </c>
      <c r="I284" s="119">
        <v>0</v>
      </c>
    </row>
    <row r="285" spans="1:9" ht="12.75">
      <c r="A285" s="155"/>
      <c r="B285" s="155"/>
      <c r="C285" s="155"/>
      <c r="D285" s="155"/>
      <c r="E285" s="155"/>
      <c r="F285" s="155"/>
      <c r="G285" s="155"/>
      <c r="H285" s="155"/>
      <c r="I285" s="155"/>
    </row>
    <row r="286" spans="1:9" ht="12.75">
      <c r="A286" s="155"/>
      <c r="B286" s="155"/>
      <c r="C286" s="155"/>
      <c r="D286" s="155"/>
      <c r="E286" s="155"/>
      <c r="F286" s="155"/>
      <c r="G286" s="155"/>
      <c r="H286" s="155"/>
      <c r="I286" s="155"/>
    </row>
    <row r="287" spans="1:9" ht="12.75">
      <c r="A287" s="155"/>
      <c r="B287" s="155"/>
      <c r="C287" s="155"/>
      <c r="D287" s="155"/>
      <c r="E287" s="155"/>
      <c r="F287" s="155"/>
      <c r="G287" s="155"/>
      <c r="H287" s="155"/>
      <c r="I287" s="155"/>
    </row>
    <row r="288" spans="1:9" ht="12.75">
      <c r="A288" s="126" t="s">
        <v>345</v>
      </c>
      <c r="B288" s="156" t="s">
        <v>267</v>
      </c>
      <c r="C288" s="155"/>
      <c r="D288" s="125"/>
      <c r="E288" s="125"/>
      <c r="F288" s="125"/>
      <c r="G288" s="125"/>
      <c r="H288" s="125"/>
      <c r="I288" s="125"/>
    </row>
    <row r="289" spans="1:9" ht="45">
      <c r="A289" s="118" t="s">
        <v>399</v>
      </c>
      <c r="B289" s="118" t="s">
        <v>346</v>
      </c>
      <c r="C289" s="118" t="s">
        <v>400</v>
      </c>
      <c r="D289" s="119">
        <v>0</v>
      </c>
      <c r="E289" s="119">
        <v>0</v>
      </c>
      <c r="F289" s="119">
        <v>0</v>
      </c>
      <c r="G289" s="119">
        <v>0</v>
      </c>
      <c r="H289" s="119">
        <v>0</v>
      </c>
      <c r="I289" s="119">
        <v>0</v>
      </c>
    </row>
    <row r="290" spans="1:9" ht="12.75">
      <c r="A290" s="124"/>
      <c r="B290" s="124"/>
      <c r="C290" s="124"/>
      <c r="D290" s="125"/>
      <c r="E290" s="125"/>
      <c r="F290" s="125"/>
      <c r="G290" s="125"/>
      <c r="H290" s="125"/>
      <c r="I290" s="125"/>
    </row>
    <row r="291" spans="1:9" ht="12.75">
      <c r="A291" s="124" t="s">
        <v>347</v>
      </c>
      <c r="B291" s="124"/>
      <c r="C291" s="124"/>
      <c r="D291" s="117">
        <f>D288+D278+D269+D257</f>
        <v>22000000</v>
      </c>
      <c r="E291" s="117"/>
      <c r="F291" s="117">
        <f>F288+F278+F269+F257</f>
        <v>70000000</v>
      </c>
      <c r="G291" s="117"/>
      <c r="H291" s="117">
        <f>H288+H278+H269+H257</f>
        <v>104000000</v>
      </c>
      <c r="I291" s="117"/>
    </row>
    <row r="292" spans="1:9" ht="12.75">
      <c r="A292" s="155"/>
      <c r="B292" s="155"/>
      <c r="C292" s="155"/>
      <c r="D292" s="155"/>
      <c r="E292" s="155"/>
      <c r="F292" s="155"/>
      <c r="G292" s="155"/>
      <c r="H292" s="155"/>
      <c r="I292" s="155"/>
    </row>
    <row r="293" spans="1:9" ht="12.75">
      <c r="A293" s="155"/>
      <c r="B293" s="155"/>
      <c r="C293" s="155"/>
      <c r="D293" s="155"/>
      <c r="E293" s="155"/>
      <c r="F293" s="155"/>
      <c r="G293" s="155"/>
      <c r="H293" s="155"/>
      <c r="I293" s="155"/>
    </row>
    <row r="294" spans="1:9" ht="12.75">
      <c r="A294" s="155"/>
      <c r="B294" s="155"/>
      <c r="C294" s="155"/>
      <c r="D294" s="155"/>
      <c r="E294" s="155"/>
      <c r="F294" s="155"/>
      <c r="G294" s="155"/>
      <c r="H294" s="155"/>
      <c r="I294" s="155"/>
    </row>
    <row r="295" spans="1:9" ht="12.75">
      <c r="A295" s="155"/>
      <c r="B295" s="155"/>
      <c r="C295" s="155"/>
      <c r="D295" s="155"/>
      <c r="E295" s="155"/>
      <c r="F295" s="155"/>
      <c r="G295" s="155"/>
      <c r="H295" s="155"/>
      <c r="I295" s="155"/>
    </row>
    <row r="296" spans="1:9" ht="12.75">
      <c r="A296" s="155"/>
      <c r="B296" s="155"/>
      <c r="C296" s="155"/>
      <c r="D296" s="155"/>
      <c r="E296" s="155"/>
      <c r="F296" s="155"/>
      <c r="G296" s="155"/>
      <c r="H296" s="155"/>
      <c r="I296" s="155"/>
    </row>
    <row r="297" spans="1:9" ht="12.75">
      <c r="A297" s="155"/>
      <c r="B297" s="155"/>
      <c r="C297" s="155"/>
      <c r="D297" s="155"/>
      <c r="E297" s="155"/>
      <c r="F297" s="155"/>
      <c r="G297" s="155"/>
      <c r="H297" s="155"/>
      <c r="I297" s="155"/>
    </row>
    <row r="298" spans="1:9" ht="12.75">
      <c r="A298" s="157" t="s">
        <v>348</v>
      </c>
      <c r="B298" s="157"/>
      <c r="C298" s="157"/>
      <c r="D298" s="157"/>
      <c r="E298" s="157"/>
      <c r="F298" s="157"/>
      <c r="G298" s="157"/>
      <c r="H298" s="157"/>
      <c r="I298" s="157"/>
    </row>
    <row r="299" spans="1:9" ht="12.75">
      <c r="A299" s="157"/>
      <c r="B299" s="157"/>
      <c r="C299" s="157"/>
      <c r="D299" s="157"/>
      <c r="E299" s="157"/>
      <c r="F299" s="157"/>
      <c r="G299" s="157"/>
      <c r="H299" s="157"/>
      <c r="I299" s="157"/>
    </row>
    <row r="300" spans="1:9" ht="15.75" customHeight="1">
      <c r="A300" s="157"/>
      <c r="B300" s="157"/>
      <c r="C300" s="157"/>
      <c r="D300" s="157"/>
      <c r="E300" s="157"/>
      <c r="F300" s="157"/>
      <c r="G300" s="157"/>
      <c r="H300" s="157"/>
      <c r="I300" s="157"/>
    </row>
    <row r="301" spans="1:9" ht="12.75">
      <c r="A301" s="126" t="s">
        <v>349</v>
      </c>
      <c r="B301" s="156" t="s">
        <v>268</v>
      </c>
      <c r="C301" s="156"/>
      <c r="D301" s="117">
        <f>D302+D303+D304+D305+D306+D307+D308+D309+D310+D311+D312+D313+D314+D315+D316+D317+D318+D319</f>
        <v>98089000</v>
      </c>
      <c r="E301" s="117"/>
      <c r="F301" s="117">
        <f>F302+F303+F304+F305+F306+F307+F308+F309+F310+F311+F312+F313+F314+F315+F316+F317+F318+F319</f>
        <v>124250000</v>
      </c>
      <c r="G301" s="117"/>
      <c r="H301" s="117">
        <f>H302+H303+H304+H305+H306+H307+H308+H309+H310+H311+H312+H313+H314+H315+H316+H317+H318+H319</f>
        <v>158512500</v>
      </c>
      <c r="I301" s="117"/>
    </row>
    <row r="302" spans="1:9" ht="22.5">
      <c r="A302" s="118" t="s">
        <v>350</v>
      </c>
      <c r="B302" s="118" t="s">
        <v>798</v>
      </c>
      <c r="C302" s="118" t="s">
        <v>351</v>
      </c>
      <c r="D302" s="119">
        <v>3000000</v>
      </c>
      <c r="E302" s="119">
        <v>0</v>
      </c>
      <c r="F302" s="119">
        <v>3000000</v>
      </c>
      <c r="G302" s="119">
        <v>0</v>
      </c>
      <c r="H302" s="119">
        <v>3000000</v>
      </c>
      <c r="I302" s="119">
        <v>0</v>
      </c>
    </row>
    <row r="303" spans="1:9" ht="33.75" customHeight="1">
      <c r="A303" s="118" t="s">
        <v>352</v>
      </c>
      <c r="B303" s="118" t="s">
        <v>353</v>
      </c>
      <c r="C303" s="118" t="s">
        <v>354</v>
      </c>
      <c r="D303" s="119">
        <v>12000000</v>
      </c>
      <c r="E303" s="119">
        <v>0</v>
      </c>
      <c r="F303" s="119">
        <v>8000000</v>
      </c>
      <c r="G303" s="119">
        <v>0</v>
      </c>
      <c r="H303" s="119">
        <v>10000000</v>
      </c>
      <c r="I303" s="119">
        <v>0</v>
      </c>
    </row>
    <row r="304" spans="1:9" ht="22.5">
      <c r="A304" s="118" t="s">
        <v>355</v>
      </c>
      <c r="B304" s="118" t="s">
        <v>356</v>
      </c>
      <c r="C304" s="118" t="s">
        <v>357</v>
      </c>
      <c r="D304" s="119">
        <v>12000000</v>
      </c>
      <c r="E304" s="119"/>
      <c r="F304" s="119">
        <v>10000000</v>
      </c>
      <c r="G304" s="119"/>
      <c r="H304" s="119">
        <v>10000000</v>
      </c>
      <c r="I304" s="119">
        <v>0</v>
      </c>
    </row>
    <row r="305" spans="1:9" ht="45">
      <c r="A305" s="118" t="s">
        <v>358</v>
      </c>
      <c r="B305" s="118" t="s">
        <v>799</v>
      </c>
      <c r="C305" s="118" t="s">
        <v>359</v>
      </c>
      <c r="D305" s="119">
        <v>10000000</v>
      </c>
      <c r="E305" s="119">
        <v>25568303</v>
      </c>
      <c r="F305" s="119">
        <v>8000000</v>
      </c>
      <c r="G305" s="119">
        <v>22450000</v>
      </c>
      <c r="H305" s="119">
        <v>8000000</v>
      </c>
      <c r="I305" s="119">
        <v>0</v>
      </c>
    </row>
    <row r="306" spans="1:9" ht="22.5">
      <c r="A306" s="118" t="s">
        <v>360</v>
      </c>
      <c r="B306" s="118" t="s">
        <v>361</v>
      </c>
      <c r="C306" s="118" t="s">
        <v>362</v>
      </c>
      <c r="D306" s="119">
        <v>2000000</v>
      </c>
      <c r="E306" s="119">
        <v>0</v>
      </c>
      <c r="F306" s="119">
        <v>2000000</v>
      </c>
      <c r="G306" s="119">
        <v>0</v>
      </c>
      <c r="H306" s="119">
        <v>2000000</v>
      </c>
      <c r="I306" s="119">
        <v>0</v>
      </c>
    </row>
    <row r="307" spans="1:9" ht="33.75">
      <c r="A307" s="118" t="s">
        <v>363</v>
      </c>
      <c r="B307" s="118" t="s">
        <v>401</v>
      </c>
      <c r="C307" s="118" t="s">
        <v>179</v>
      </c>
      <c r="D307" s="119">
        <v>12000000</v>
      </c>
      <c r="E307" s="119">
        <v>0</v>
      </c>
      <c r="F307" s="119">
        <v>10000000</v>
      </c>
      <c r="G307" s="119">
        <v>0</v>
      </c>
      <c r="H307" s="119">
        <v>10000000</v>
      </c>
      <c r="I307" s="119">
        <v>0</v>
      </c>
    </row>
    <row r="308" spans="1:9" ht="33.75">
      <c r="A308" s="118" t="s">
        <v>364</v>
      </c>
      <c r="B308" s="118" t="s">
        <v>800</v>
      </c>
      <c r="C308" s="118" t="s">
        <v>179</v>
      </c>
      <c r="D308" s="119">
        <v>15000000</v>
      </c>
      <c r="E308" s="119">
        <v>0</v>
      </c>
      <c r="F308" s="119">
        <v>12000000</v>
      </c>
      <c r="G308" s="119">
        <v>0</v>
      </c>
      <c r="H308" s="119">
        <v>13000000</v>
      </c>
      <c r="I308" s="119">
        <v>19038000</v>
      </c>
    </row>
    <row r="309" spans="1:9" ht="22.5">
      <c r="A309" s="118" t="s">
        <v>365</v>
      </c>
      <c r="B309" s="118" t="s">
        <v>802</v>
      </c>
      <c r="C309" s="118" t="s">
        <v>366</v>
      </c>
      <c r="D309" s="119">
        <v>5089000</v>
      </c>
      <c r="E309" s="119">
        <v>13696000</v>
      </c>
      <c r="F309" s="119">
        <v>6000000</v>
      </c>
      <c r="G309" s="119">
        <v>12250000</v>
      </c>
      <c r="H309" s="119">
        <v>7000000</v>
      </c>
      <c r="I309" s="119"/>
    </row>
    <row r="310" spans="1:9" ht="33.75">
      <c r="A310" s="118" t="s">
        <v>367</v>
      </c>
      <c r="B310" s="118" t="s">
        <v>801</v>
      </c>
      <c r="C310" s="118" t="s">
        <v>803</v>
      </c>
      <c r="D310" s="119">
        <v>3000000</v>
      </c>
      <c r="E310" s="119">
        <v>0</v>
      </c>
      <c r="F310" s="119">
        <v>0</v>
      </c>
      <c r="G310" s="119">
        <v>0</v>
      </c>
      <c r="H310" s="119">
        <v>0</v>
      </c>
      <c r="I310" s="119">
        <v>0</v>
      </c>
    </row>
    <row r="311" spans="1:9" ht="33.75">
      <c r="A311" s="118" t="s">
        <v>368</v>
      </c>
      <c r="B311" s="118" t="s">
        <v>804</v>
      </c>
      <c r="C311" s="118" t="s">
        <v>805</v>
      </c>
      <c r="D311" s="119">
        <v>0</v>
      </c>
      <c r="E311" s="119">
        <v>0</v>
      </c>
      <c r="F311" s="119">
        <v>3000000</v>
      </c>
      <c r="G311" s="119">
        <v>0</v>
      </c>
      <c r="H311" s="119">
        <v>25000000</v>
      </c>
      <c r="I311" s="119">
        <v>0</v>
      </c>
    </row>
    <row r="312" spans="1:9" ht="33.75">
      <c r="A312" s="118" t="s">
        <v>369</v>
      </c>
      <c r="B312" s="118" t="s">
        <v>370</v>
      </c>
      <c r="C312" s="118" t="s">
        <v>371</v>
      </c>
      <c r="D312" s="119">
        <v>6000000</v>
      </c>
      <c r="E312" s="119">
        <v>0</v>
      </c>
      <c r="F312" s="119">
        <v>12000000</v>
      </c>
      <c r="G312" s="119">
        <v>0</v>
      </c>
      <c r="H312" s="119">
        <v>13000000</v>
      </c>
      <c r="I312" s="119">
        <v>0</v>
      </c>
    </row>
    <row r="313" spans="1:9" ht="22.5">
      <c r="A313" s="118" t="s">
        <v>372</v>
      </c>
      <c r="B313" s="118" t="s">
        <v>806</v>
      </c>
      <c r="C313" s="118" t="s">
        <v>807</v>
      </c>
      <c r="D313" s="119">
        <v>3000000</v>
      </c>
      <c r="E313" s="119">
        <v>0</v>
      </c>
      <c r="F313" s="119">
        <v>27000000</v>
      </c>
      <c r="G313" s="119">
        <v>0</v>
      </c>
      <c r="H313" s="119">
        <v>30000000</v>
      </c>
      <c r="I313" s="119">
        <v>0</v>
      </c>
    </row>
    <row r="314" spans="1:9" ht="33.75">
      <c r="A314" s="118" t="s">
        <v>373</v>
      </c>
      <c r="B314" s="118" t="s">
        <v>808</v>
      </c>
      <c r="C314" s="118" t="s">
        <v>374</v>
      </c>
      <c r="D314" s="119">
        <v>5000000</v>
      </c>
      <c r="E314" s="119">
        <v>0</v>
      </c>
      <c r="F314" s="119">
        <v>0</v>
      </c>
      <c r="G314" s="119">
        <v>0</v>
      </c>
      <c r="H314" s="119">
        <v>0</v>
      </c>
      <c r="I314" s="119">
        <v>0</v>
      </c>
    </row>
    <row r="315" spans="1:9" ht="33.75">
      <c r="A315" s="118" t="s">
        <v>375</v>
      </c>
      <c r="B315" s="118" t="s">
        <v>376</v>
      </c>
      <c r="C315" s="118" t="s">
        <v>377</v>
      </c>
      <c r="D315" s="119">
        <v>5000000</v>
      </c>
      <c r="E315" s="119">
        <v>0</v>
      </c>
      <c r="F315" s="119">
        <v>5250000</v>
      </c>
      <c r="G315" s="119">
        <v>0</v>
      </c>
      <c r="H315" s="119">
        <v>5512500</v>
      </c>
      <c r="I315" s="119">
        <v>0</v>
      </c>
    </row>
    <row r="316" spans="1:9" ht="33.75">
      <c r="A316" s="118" t="s">
        <v>378</v>
      </c>
      <c r="B316" s="118" t="s">
        <v>809</v>
      </c>
      <c r="C316" s="118" t="s">
        <v>379</v>
      </c>
      <c r="D316" s="119">
        <v>5000000</v>
      </c>
      <c r="E316" s="119">
        <v>0</v>
      </c>
      <c r="F316" s="119">
        <v>6000000</v>
      </c>
      <c r="G316" s="119">
        <v>0</v>
      </c>
      <c r="H316" s="119">
        <v>10000000</v>
      </c>
      <c r="I316" s="119">
        <v>0</v>
      </c>
    </row>
    <row r="317" spans="1:9" ht="33.75">
      <c r="A317" s="118" t="s">
        <v>380</v>
      </c>
      <c r="B317" s="118" t="s">
        <v>810</v>
      </c>
      <c r="C317" s="118" t="s">
        <v>381</v>
      </c>
      <c r="D317" s="119">
        <v>0</v>
      </c>
      <c r="E317" s="119">
        <v>0</v>
      </c>
      <c r="F317" s="119">
        <v>3000000</v>
      </c>
      <c r="G317" s="119">
        <v>0</v>
      </c>
      <c r="H317" s="119">
        <v>3000000</v>
      </c>
      <c r="I317" s="119">
        <v>0</v>
      </c>
    </row>
    <row r="318" spans="1:9" ht="22.5">
      <c r="A318" s="118" t="s">
        <v>382</v>
      </c>
      <c r="B318" s="118" t="s">
        <v>811</v>
      </c>
      <c r="C318" s="118" t="s">
        <v>383</v>
      </c>
      <c r="D318" s="119">
        <v>0</v>
      </c>
      <c r="E318" s="119">
        <v>0</v>
      </c>
      <c r="F318" s="119">
        <v>5000000</v>
      </c>
      <c r="G318" s="119">
        <v>0</v>
      </c>
      <c r="H318" s="119">
        <v>5000000</v>
      </c>
      <c r="I318" s="119">
        <v>0</v>
      </c>
    </row>
    <row r="319" spans="1:9" ht="33.75">
      <c r="A319" s="118" t="s">
        <v>384</v>
      </c>
      <c r="B319" s="118" t="s">
        <v>812</v>
      </c>
      <c r="C319" s="118" t="s">
        <v>385</v>
      </c>
      <c r="D319" s="119">
        <v>0</v>
      </c>
      <c r="E319" s="119">
        <v>0</v>
      </c>
      <c r="F319" s="119">
        <v>4000000</v>
      </c>
      <c r="G319" s="119">
        <v>0</v>
      </c>
      <c r="H319" s="119">
        <v>4000000</v>
      </c>
      <c r="I319" s="119">
        <v>0</v>
      </c>
    </row>
    <row r="320" spans="1:9" ht="12.75">
      <c r="A320" s="155"/>
      <c r="B320" s="155"/>
      <c r="C320" s="155"/>
      <c r="D320" s="155"/>
      <c r="E320" s="155"/>
      <c r="F320" s="155"/>
      <c r="G320" s="155"/>
      <c r="H320" s="155"/>
      <c r="I320" s="155"/>
    </row>
    <row r="321" spans="1:9" ht="12.75">
      <c r="A321" s="155"/>
      <c r="B321" s="155"/>
      <c r="C321" s="155"/>
      <c r="D321" s="155"/>
      <c r="E321" s="155"/>
      <c r="F321" s="155"/>
      <c r="G321" s="155"/>
      <c r="H321" s="155"/>
      <c r="I321" s="155"/>
    </row>
    <row r="322" spans="1:9" ht="12.75">
      <c r="A322" s="155"/>
      <c r="B322" s="155"/>
      <c r="C322" s="155"/>
      <c r="D322" s="155"/>
      <c r="E322" s="155"/>
      <c r="F322" s="155"/>
      <c r="G322" s="155"/>
      <c r="H322" s="155"/>
      <c r="I322" s="155"/>
    </row>
    <row r="323" spans="1:9" ht="12.75">
      <c r="A323" s="126" t="s">
        <v>386</v>
      </c>
      <c r="B323" s="156" t="s">
        <v>269</v>
      </c>
      <c r="C323" s="156"/>
      <c r="D323" s="117">
        <f>D324+D325+D326+D327+D328+D329+D330+D331+D332+D333</f>
        <v>429824596</v>
      </c>
      <c r="E323" s="117"/>
      <c r="F323" s="117">
        <f>F324+F325+F326+F327+F328+F329+F330+F331+F332+F333</f>
        <v>494750000</v>
      </c>
      <c r="G323" s="117"/>
      <c r="H323" s="117">
        <f>H324+H325+H326+H327+H328+H329+H330+H331+H332+H333</f>
        <v>469587500</v>
      </c>
      <c r="I323" s="117"/>
    </row>
    <row r="324" spans="1:9" ht="33.75">
      <c r="A324" s="134" t="s">
        <v>387</v>
      </c>
      <c r="B324" s="134" t="s">
        <v>388</v>
      </c>
      <c r="C324" s="134" t="s">
        <v>813</v>
      </c>
      <c r="D324" s="122">
        <v>178000000</v>
      </c>
      <c r="E324" s="122">
        <v>36869793</v>
      </c>
      <c r="F324" s="122">
        <v>180000000</v>
      </c>
      <c r="G324" s="122">
        <v>86113718</v>
      </c>
      <c r="H324" s="122">
        <v>140000000</v>
      </c>
      <c r="I324" s="122">
        <v>18795000</v>
      </c>
    </row>
    <row r="325" spans="1:9" ht="24" customHeight="1">
      <c r="A325" s="118" t="s">
        <v>389</v>
      </c>
      <c r="B325" s="118" t="s">
        <v>814</v>
      </c>
      <c r="C325" s="118" t="s">
        <v>390</v>
      </c>
      <c r="D325" s="119">
        <v>0</v>
      </c>
      <c r="E325" s="119">
        <v>0</v>
      </c>
      <c r="F325" s="119">
        <v>0</v>
      </c>
      <c r="G325" s="119">
        <v>0</v>
      </c>
      <c r="H325" s="119">
        <v>0</v>
      </c>
      <c r="I325" s="119">
        <v>111347095</v>
      </c>
    </row>
    <row r="326" spans="1:9" ht="22.5">
      <c r="A326" s="118" t="s">
        <v>391</v>
      </c>
      <c r="B326" s="118" t="s">
        <v>722</v>
      </c>
      <c r="C326" s="118" t="s">
        <v>723</v>
      </c>
      <c r="D326" s="119">
        <v>20000000</v>
      </c>
      <c r="E326" s="119"/>
      <c r="F326" s="119">
        <v>0</v>
      </c>
      <c r="G326" s="119"/>
      <c r="H326" s="119">
        <v>0</v>
      </c>
      <c r="I326" s="119"/>
    </row>
    <row r="327" spans="1:9" ht="22.5">
      <c r="A327" s="118" t="s">
        <v>392</v>
      </c>
      <c r="B327" s="118" t="s">
        <v>724</v>
      </c>
      <c r="C327" s="118" t="s">
        <v>725</v>
      </c>
      <c r="D327" s="119">
        <v>16000000</v>
      </c>
      <c r="E327" s="119">
        <v>91283078</v>
      </c>
      <c r="F327" s="119">
        <v>47000000</v>
      </c>
      <c r="G327" s="119">
        <v>83854793</v>
      </c>
      <c r="H327" s="119">
        <v>47000000</v>
      </c>
      <c r="I327" s="119">
        <v>80000000</v>
      </c>
    </row>
    <row r="328" spans="1:9" ht="45">
      <c r="A328" s="118" t="s">
        <v>393</v>
      </c>
      <c r="B328" s="118" t="s">
        <v>726</v>
      </c>
      <c r="C328" s="118" t="s">
        <v>394</v>
      </c>
      <c r="D328" s="119">
        <v>0</v>
      </c>
      <c r="E328" s="119">
        <v>0</v>
      </c>
      <c r="F328" s="119">
        <v>24000000</v>
      </c>
      <c r="G328" s="119">
        <v>0</v>
      </c>
      <c r="H328" s="119">
        <v>24000000</v>
      </c>
      <c r="I328" s="119">
        <v>0</v>
      </c>
    </row>
    <row r="329" spans="1:9" ht="33.75">
      <c r="A329" s="118" t="s">
        <v>395</v>
      </c>
      <c r="B329" s="118" t="s">
        <v>402</v>
      </c>
      <c r="C329" s="118" t="s">
        <v>727</v>
      </c>
      <c r="D329" s="119">
        <v>20000000</v>
      </c>
      <c r="E329" s="119">
        <v>0</v>
      </c>
      <c r="F329" s="119">
        <v>22000000</v>
      </c>
      <c r="G329" s="119">
        <v>0</v>
      </c>
      <c r="H329" s="119">
        <v>25000000</v>
      </c>
      <c r="I329" s="119">
        <v>0</v>
      </c>
    </row>
    <row r="330" spans="1:9" ht="22.5">
      <c r="A330" s="118" t="s">
        <v>396</v>
      </c>
      <c r="B330" s="118" t="s">
        <v>728</v>
      </c>
      <c r="C330" s="118" t="s">
        <v>729</v>
      </c>
      <c r="D330" s="119">
        <v>61124596</v>
      </c>
      <c r="E330" s="119">
        <v>0</v>
      </c>
      <c r="F330" s="119">
        <v>80000000</v>
      </c>
      <c r="G330" s="119">
        <v>0</v>
      </c>
      <c r="H330" s="119">
        <v>75000000</v>
      </c>
      <c r="I330" s="119">
        <v>0</v>
      </c>
    </row>
    <row r="331" spans="1:9" ht="33.75">
      <c r="A331" s="118" t="s">
        <v>397</v>
      </c>
      <c r="B331" s="118" t="s">
        <v>730</v>
      </c>
      <c r="C331" s="118" t="s">
        <v>403</v>
      </c>
      <c r="D331" s="119">
        <v>76700000</v>
      </c>
      <c r="E331" s="119">
        <v>0</v>
      </c>
      <c r="F331" s="119">
        <v>90000000</v>
      </c>
      <c r="G331" s="119">
        <v>0</v>
      </c>
      <c r="H331" s="119">
        <v>110000000</v>
      </c>
      <c r="I331" s="119">
        <v>0</v>
      </c>
    </row>
    <row r="332" spans="1:9" ht="45">
      <c r="A332" s="118" t="s">
        <v>398</v>
      </c>
      <c r="B332" s="118" t="s">
        <v>731</v>
      </c>
      <c r="C332" s="118" t="s">
        <v>404</v>
      </c>
      <c r="D332" s="119">
        <v>35000000</v>
      </c>
      <c r="E332" s="119">
        <v>0</v>
      </c>
      <c r="F332" s="119">
        <v>36750000</v>
      </c>
      <c r="G332" s="119">
        <v>0</v>
      </c>
      <c r="H332" s="119">
        <v>38587500</v>
      </c>
      <c r="I332" s="119">
        <v>0</v>
      </c>
    </row>
    <row r="333" spans="1:9" ht="45">
      <c r="A333" s="118" t="s">
        <v>405</v>
      </c>
      <c r="B333" s="118" t="s">
        <v>732</v>
      </c>
      <c r="C333" s="118" t="s">
        <v>406</v>
      </c>
      <c r="D333" s="119">
        <v>23000000</v>
      </c>
      <c r="E333" s="119">
        <v>0</v>
      </c>
      <c r="F333" s="119">
        <v>15000000</v>
      </c>
      <c r="G333" s="119">
        <v>0</v>
      </c>
      <c r="H333" s="119">
        <v>10000000</v>
      </c>
      <c r="I333" s="119">
        <v>0</v>
      </c>
    </row>
    <row r="334" spans="1:9" ht="12.75">
      <c r="A334" s="155"/>
      <c r="B334" s="155"/>
      <c r="C334" s="155"/>
      <c r="D334" s="155"/>
      <c r="E334" s="155"/>
      <c r="F334" s="155"/>
      <c r="G334" s="155"/>
      <c r="H334" s="155"/>
      <c r="I334" s="155"/>
    </row>
    <row r="335" spans="1:9" ht="12.75">
      <c r="A335" s="155"/>
      <c r="B335" s="155"/>
      <c r="C335" s="155"/>
      <c r="D335" s="155"/>
      <c r="E335" s="155"/>
      <c r="F335" s="155"/>
      <c r="G335" s="155"/>
      <c r="H335" s="155"/>
      <c r="I335" s="155"/>
    </row>
    <row r="336" spans="1:9" ht="12.75">
      <c r="A336" s="155"/>
      <c r="B336" s="155"/>
      <c r="C336" s="155"/>
      <c r="D336" s="155"/>
      <c r="E336" s="155"/>
      <c r="F336" s="155"/>
      <c r="G336" s="155"/>
      <c r="H336" s="155"/>
      <c r="I336" s="155"/>
    </row>
    <row r="337" spans="1:9" ht="12.75">
      <c r="A337" s="126" t="s">
        <v>407</v>
      </c>
      <c r="B337" s="156" t="s">
        <v>270</v>
      </c>
      <c r="C337" s="156"/>
      <c r="D337" s="117">
        <f>D338+D339+D340+D341+D342+D343+D344+D345+D346+D347+D348+D349+D350+D351+D352+D353+D354+D355+D356+D357+D358+D359+D360+D361+D362+D363+D364+D365</f>
        <v>126448500</v>
      </c>
      <c r="E337" s="117"/>
      <c r="F337" s="117">
        <f>F338+F339+F340+F341+F342+F343+F344+F345+F346+F347+F348+F349+F350+F351+F352+F353+F354+F355+F356+F357+F358+F359+F360+F361+F362+F363+F364+F365</f>
        <v>227500000</v>
      </c>
      <c r="G337" s="117"/>
      <c r="H337" s="117">
        <f>H338+H339+H340+H341+H342+H343+H344+H345+H346+H347+H348+H349+H350+H351+H352+H353+H354+H355+H356+H357+H358+H359+H360+H361+H362+H363+H364+H365</f>
        <v>242500000</v>
      </c>
      <c r="I337" s="117"/>
    </row>
    <row r="338" spans="1:9" ht="22.5">
      <c r="A338" s="118" t="s">
        <v>408</v>
      </c>
      <c r="B338" s="118" t="s">
        <v>733</v>
      </c>
      <c r="C338" s="118" t="s">
        <v>734</v>
      </c>
      <c r="D338" s="119">
        <v>6911000</v>
      </c>
      <c r="E338" s="119">
        <v>0</v>
      </c>
      <c r="F338" s="119">
        <v>0</v>
      </c>
      <c r="G338" s="119">
        <v>0</v>
      </c>
      <c r="H338" s="119">
        <v>0</v>
      </c>
      <c r="I338" s="119">
        <v>0</v>
      </c>
    </row>
    <row r="339" spans="1:9" ht="33.75">
      <c r="A339" s="118" t="s">
        <v>409</v>
      </c>
      <c r="B339" s="118" t="s">
        <v>735</v>
      </c>
      <c r="C339" s="118" t="s">
        <v>736</v>
      </c>
      <c r="D339" s="119">
        <v>5000000</v>
      </c>
      <c r="E339" s="119">
        <v>5900000</v>
      </c>
      <c r="F339" s="119">
        <v>5000000</v>
      </c>
      <c r="G339" s="119">
        <v>1361600</v>
      </c>
      <c r="H339" s="119">
        <v>7000000</v>
      </c>
      <c r="I339" s="119">
        <v>0</v>
      </c>
    </row>
    <row r="340" spans="1:9" ht="45">
      <c r="A340" s="118" t="s">
        <v>410</v>
      </c>
      <c r="B340" s="118" t="s">
        <v>737</v>
      </c>
      <c r="C340" s="118" t="s">
        <v>411</v>
      </c>
      <c r="D340" s="119">
        <v>3000000</v>
      </c>
      <c r="E340" s="119">
        <v>0</v>
      </c>
      <c r="F340" s="119">
        <v>3000000</v>
      </c>
      <c r="G340" s="119">
        <v>0</v>
      </c>
      <c r="H340" s="119">
        <v>3000000</v>
      </c>
      <c r="I340" s="119">
        <v>0</v>
      </c>
    </row>
    <row r="341" spans="1:9" ht="33.75">
      <c r="A341" s="118" t="s">
        <v>412</v>
      </c>
      <c r="B341" s="118" t="s">
        <v>738</v>
      </c>
      <c r="C341" s="118" t="s">
        <v>739</v>
      </c>
      <c r="D341" s="119">
        <v>3000000</v>
      </c>
      <c r="E341" s="119">
        <v>0</v>
      </c>
      <c r="F341" s="119">
        <v>3000000</v>
      </c>
      <c r="G341" s="119">
        <v>0</v>
      </c>
      <c r="H341" s="119">
        <v>3000000</v>
      </c>
      <c r="I341" s="119">
        <v>0</v>
      </c>
    </row>
    <row r="342" spans="1:9" ht="22.5">
      <c r="A342" s="118" t="s">
        <v>413</v>
      </c>
      <c r="B342" s="118" t="s">
        <v>740</v>
      </c>
      <c r="C342" s="118" t="s">
        <v>741</v>
      </c>
      <c r="D342" s="119">
        <v>35000000</v>
      </c>
      <c r="E342" s="119">
        <v>0</v>
      </c>
      <c r="F342" s="119">
        <v>0</v>
      </c>
      <c r="G342" s="119">
        <v>35000000</v>
      </c>
      <c r="H342" s="119">
        <v>0</v>
      </c>
      <c r="I342" s="119">
        <v>0</v>
      </c>
    </row>
    <row r="343" spans="1:9" ht="33.75">
      <c r="A343" s="118" t="s">
        <v>414</v>
      </c>
      <c r="B343" s="118" t="s">
        <v>742</v>
      </c>
      <c r="C343" s="118" t="s">
        <v>743</v>
      </c>
      <c r="D343" s="119">
        <v>0</v>
      </c>
      <c r="E343" s="119">
        <v>0</v>
      </c>
      <c r="F343" s="119">
        <v>40000000</v>
      </c>
      <c r="G343" s="119">
        <v>0</v>
      </c>
      <c r="H343" s="119">
        <v>5000000</v>
      </c>
      <c r="I343" s="119">
        <v>99100000</v>
      </c>
    </row>
    <row r="344" spans="1:9" ht="22.5">
      <c r="A344" s="118" t="s">
        <v>415</v>
      </c>
      <c r="B344" s="118" t="s">
        <v>744</v>
      </c>
      <c r="C344" s="118" t="s">
        <v>747</v>
      </c>
      <c r="D344" s="119">
        <v>4000000</v>
      </c>
      <c r="E344" s="119">
        <v>0</v>
      </c>
      <c r="F344" s="119">
        <v>0</v>
      </c>
      <c r="G344" s="119">
        <v>0</v>
      </c>
      <c r="H344" s="119">
        <v>4000000</v>
      </c>
      <c r="I344" s="119">
        <v>0</v>
      </c>
    </row>
    <row r="345" spans="1:9" ht="22.5">
      <c r="A345" s="118" t="s">
        <v>416</v>
      </c>
      <c r="B345" s="118" t="s">
        <v>745</v>
      </c>
      <c r="C345" s="118" t="s">
        <v>746</v>
      </c>
      <c r="D345" s="119">
        <v>2000000</v>
      </c>
      <c r="E345" s="119">
        <v>0</v>
      </c>
      <c r="F345" s="119">
        <v>3000000</v>
      </c>
      <c r="G345" s="119">
        <v>0</v>
      </c>
      <c r="H345" s="119">
        <v>3000000</v>
      </c>
      <c r="I345" s="119">
        <v>0</v>
      </c>
    </row>
    <row r="346" spans="1:9" ht="33.75">
      <c r="A346" s="118" t="s">
        <v>417</v>
      </c>
      <c r="B346" s="118" t="s">
        <v>748</v>
      </c>
      <c r="C346" s="118" t="s">
        <v>418</v>
      </c>
      <c r="D346" s="119">
        <v>0</v>
      </c>
      <c r="E346" s="119">
        <v>0</v>
      </c>
      <c r="F346" s="119">
        <v>8000000</v>
      </c>
      <c r="G346" s="119">
        <v>0</v>
      </c>
      <c r="H346" s="119">
        <v>8000000</v>
      </c>
      <c r="I346" s="119">
        <v>0</v>
      </c>
    </row>
    <row r="347" spans="1:9" ht="33.75">
      <c r="A347" s="118" t="s">
        <v>419</v>
      </c>
      <c r="B347" s="118" t="s">
        <v>749</v>
      </c>
      <c r="C347" s="118" t="s">
        <v>750</v>
      </c>
      <c r="D347" s="119">
        <v>0</v>
      </c>
      <c r="E347" s="119">
        <v>0</v>
      </c>
      <c r="F347" s="119">
        <v>8000000</v>
      </c>
      <c r="G347" s="119">
        <v>0</v>
      </c>
      <c r="H347" s="119">
        <v>8000000</v>
      </c>
      <c r="I347" s="119">
        <v>0</v>
      </c>
    </row>
    <row r="348" spans="1:9" ht="22.5" customHeight="1">
      <c r="A348" s="118" t="s">
        <v>420</v>
      </c>
      <c r="B348" s="118" t="s">
        <v>751</v>
      </c>
      <c r="C348" s="118" t="s">
        <v>753</v>
      </c>
      <c r="D348" s="119">
        <v>0</v>
      </c>
      <c r="E348" s="119">
        <v>0</v>
      </c>
      <c r="F348" s="119">
        <v>0</v>
      </c>
      <c r="G348" s="119">
        <v>0</v>
      </c>
      <c r="H348" s="119">
        <v>4000000</v>
      </c>
      <c r="I348" s="119">
        <v>0</v>
      </c>
    </row>
    <row r="349" spans="1:9" ht="22.5">
      <c r="A349" s="118" t="s">
        <v>421</v>
      </c>
      <c r="B349" s="118" t="s">
        <v>752</v>
      </c>
      <c r="C349" s="118" t="s">
        <v>753</v>
      </c>
      <c r="D349" s="119">
        <v>0</v>
      </c>
      <c r="E349" s="119">
        <v>0</v>
      </c>
      <c r="F349" s="119">
        <v>0</v>
      </c>
      <c r="G349" s="119">
        <v>0</v>
      </c>
      <c r="H349" s="119">
        <v>4000000</v>
      </c>
      <c r="I349" s="119">
        <v>0</v>
      </c>
    </row>
    <row r="350" spans="1:9" ht="22.5">
      <c r="A350" s="118" t="s">
        <v>422</v>
      </c>
      <c r="B350" s="118" t="s">
        <v>754</v>
      </c>
      <c r="C350" s="118" t="s">
        <v>755</v>
      </c>
      <c r="D350" s="119">
        <v>10000000</v>
      </c>
      <c r="E350" s="119">
        <v>0</v>
      </c>
      <c r="F350" s="119">
        <v>10000000</v>
      </c>
      <c r="G350" s="119">
        <v>0</v>
      </c>
      <c r="H350" s="119">
        <v>0</v>
      </c>
      <c r="I350" s="119">
        <v>0</v>
      </c>
    </row>
    <row r="351" spans="1:9" ht="33.75">
      <c r="A351" s="118" t="s">
        <v>423</v>
      </c>
      <c r="B351" s="118" t="s">
        <v>756</v>
      </c>
      <c r="C351" s="118" t="s">
        <v>758</v>
      </c>
      <c r="D351" s="119">
        <v>0</v>
      </c>
      <c r="E351" s="119">
        <v>756789361</v>
      </c>
      <c r="F351" s="119">
        <v>0</v>
      </c>
      <c r="G351" s="119">
        <v>389370341</v>
      </c>
      <c r="H351" s="119">
        <v>0</v>
      </c>
      <c r="I351" s="119">
        <v>0</v>
      </c>
    </row>
    <row r="352" spans="1:9" ht="33.75">
      <c r="A352" s="118" t="s">
        <v>424</v>
      </c>
      <c r="B352" s="118" t="s">
        <v>757</v>
      </c>
      <c r="C352" s="118" t="s">
        <v>759</v>
      </c>
      <c r="D352" s="119">
        <v>0</v>
      </c>
      <c r="E352" s="119">
        <v>0</v>
      </c>
      <c r="F352" s="119">
        <v>0</v>
      </c>
      <c r="G352" s="119"/>
      <c r="H352" s="119">
        <v>0</v>
      </c>
      <c r="I352" s="119">
        <v>0</v>
      </c>
    </row>
    <row r="353" spans="1:9" ht="22.5">
      <c r="A353" s="118" t="s">
        <v>425</v>
      </c>
      <c r="B353" s="118" t="s">
        <v>760</v>
      </c>
      <c r="C353" s="118" t="s">
        <v>426</v>
      </c>
      <c r="D353" s="119">
        <v>0</v>
      </c>
      <c r="E353" s="119">
        <v>0</v>
      </c>
      <c r="F353" s="119">
        <v>25000000</v>
      </c>
      <c r="G353" s="119">
        <v>0</v>
      </c>
      <c r="H353" s="119">
        <v>15000000</v>
      </c>
      <c r="I353" s="119">
        <v>0</v>
      </c>
    </row>
    <row r="354" spans="1:9" ht="22.5">
      <c r="A354" s="118" t="s">
        <v>427</v>
      </c>
      <c r="B354" s="118" t="s">
        <v>761</v>
      </c>
      <c r="C354" s="118" t="s">
        <v>762</v>
      </c>
      <c r="D354" s="119">
        <v>6537500</v>
      </c>
      <c r="E354" s="119">
        <v>0</v>
      </c>
      <c r="F354" s="119">
        <v>1500000</v>
      </c>
      <c r="G354" s="119">
        <v>0</v>
      </c>
      <c r="H354" s="119">
        <v>1500000</v>
      </c>
      <c r="I354" s="119">
        <v>0</v>
      </c>
    </row>
    <row r="355" spans="1:9" ht="22.5">
      <c r="A355" s="118" t="s">
        <v>428</v>
      </c>
      <c r="B355" s="118" t="s">
        <v>763</v>
      </c>
      <c r="C355" s="118" t="s">
        <v>429</v>
      </c>
      <c r="D355" s="119">
        <v>10000000</v>
      </c>
      <c r="E355" s="119">
        <v>0</v>
      </c>
      <c r="F355" s="119">
        <v>10000000</v>
      </c>
      <c r="G355" s="119">
        <v>0</v>
      </c>
      <c r="H355" s="119">
        <v>10000000</v>
      </c>
      <c r="I355" s="119">
        <v>0</v>
      </c>
    </row>
    <row r="356" spans="1:9" ht="33.75">
      <c r="A356" s="134" t="s">
        <v>430</v>
      </c>
      <c r="B356" s="134" t="s">
        <v>764</v>
      </c>
      <c r="C356" s="134" t="s">
        <v>765</v>
      </c>
      <c r="D356" s="119">
        <v>27000000</v>
      </c>
      <c r="E356" s="119">
        <v>0</v>
      </c>
      <c r="F356" s="119">
        <v>5000000</v>
      </c>
      <c r="G356" s="119">
        <v>0</v>
      </c>
      <c r="H356" s="119">
        <v>5000000</v>
      </c>
      <c r="I356" s="119">
        <v>0</v>
      </c>
    </row>
    <row r="357" spans="1:9" ht="22.5">
      <c r="A357" s="118" t="s">
        <v>431</v>
      </c>
      <c r="B357" s="118" t="s">
        <v>766</v>
      </c>
      <c r="C357" s="118" t="s">
        <v>432</v>
      </c>
      <c r="D357" s="119">
        <v>0</v>
      </c>
      <c r="E357" s="119">
        <v>0</v>
      </c>
      <c r="F357" s="119">
        <v>0</v>
      </c>
      <c r="G357" s="119">
        <v>0</v>
      </c>
      <c r="H357" s="119">
        <v>35000000</v>
      </c>
      <c r="I357" s="119">
        <v>0</v>
      </c>
    </row>
    <row r="358" spans="1:9" ht="22.5">
      <c r="A358" s="118" t="s">
        <v>433</v>
      </c>
      <c r="B358" s="118" t="s">
        <v>767</v>
      </c>
      <c r="C358" s="118" t="s">
        <v>144</v>
      </c>
      <c r="D358" s="119">
        <v>0</v>
      </c>
      <c r="E358" s="119"/>
      <c r="F358" s="119">
        <v>0</v>
      </c>
      <c r="G358" s="119"/>
      <c r="H358" s="119">
        <v>25000000</v>
      </c>
      <c r="I358" s="119"/>
    </row>
    <row r="359" spans="1:9" ht="45">
      <c r="A359" s="118" t="s">
        <v>434</v>
      </c>
      <c r="B359" s="118" t="s">
        <v>768</v>
      </c>
      <c r="C359" s="118" t="s">
        <v>769</v>
      </c>
      <c r="D359" s="119">
        <v>0</v>
      </c>
      <c r="E359" s="119">
        <v>0</v>
      </c>
      <c r="F359" s="119">
        <v>4000000</v>
      </c>
      <c r="G359" s="119">
        <v>0</v>
      </c>
      <c r="H359" s="119">
        <v>0</v>
      </c>
      <c r="I359" s="119">
        <v>0</v>
      </c>
    </row>
    <row r="360" spans="1:9" ht="33.75">
      <c r="A360" s="118" t="s">
        <v>435</v>
      </c>
      <c r="B360" s="118" t="s">
        <v>616</v>
      </c>
      <c r="C360" s="118" t="s">
        <v>436</v>
      </c>
      <c r="D360" s="119">
        <v>0</v>
      </c>
      <c r="E360" s="119">
        <v>0</v>
      </c>
      <c r="F360" s="119">
        <v>8000000</v>
      </c>
      <c r="G360" s="119">
        <v>0</v>
      </c>
      <c r="H360" s="119">
        <v>8000000</v>
      </c>
      <c r="I360" s="119">
        <v>0</v>
      </c>
    </row>
    <row r="361" spans="1:9" ht="22.5">
      <c r="A361" s="118" t="s">
        <v>437</v>
      </c>
      <c r="B361" s="118" t="s">
        <v>615</v>
      </c>
      <c r="C361" s="118" t="s">
        <v>438</v>
      </c>
      <c r="D361" s="119">
        <v>0</v>
      </c>
      <c r="E361" s="119">
        <v>0</v>
      </c>
      <c r="F361" s="119">
        <v>24000000</v>
      </c>
      <c r="G361" s="119">
        <v>0</v>
      </c>
      <c r="H361" s="119">
        <v>24000000</v>
      </c>
      <c r="I361" s="119">
        <v>7150347</v>
      </c>
    </row>
    <row r="362" spans="1:9" ht="56.25">
      <c r="A362" s="118" t="s">
        <v>439</v>
      </c>
      <c r="B362" s="118" t="s">
        <v>81</v>
      </c>
      <c r="C362" s="118" t="s">
        <v>440</v>
      </c>
      <c r="D362" s="119">
        <v>12000000</v>
      </c>
      <c r="E362" s="119">
        <v>0</v>
      </c>
      <c r="F362" s="119">
        <v>0</v>
      </c>
      <c r="G362" s="119">
        <v>0</v>
      </c>
      <c r="H362" s="119">
        <v>0</v>
      </c>
      <c r="I362" s="119">
        <v>0</v>
      </c>
    </row>
    <row r="363" spans="1:9" ht="22.5">
      <c r="A363" s="118" t="s">
        <v>441</v>
      </c>
      <c r="B363" s="118" t="s">
        <v>770</v>
      </c>
      <c r="C363" s="118" t="s">
        <v>443</v>
      </c>
      <c r="D363" s="119">
        <v>0</v>
      </c>
      <c r="E363" s="119">
        <v>0</v>
      </c>
      <c r="F363" s="119">
        <v>0</v>
      </c>
      <c r="G363" s="119">
        <v>0</v>
      </c>
      <c r="H363" s="119">
        <v>0</v>
      </c>
      <c r="I363" s="119">
        <v>9510850</v>
      </c>
    </row>
    <row r="364" spans="1:9" ht="22.5">
      <c r="A364" s="118" t="s">
        <v>444</v>
      </c>
      <c r="B364" s="118" t="s">
        <v>445</v>
      </c>
      <c r="C364" s="118" t="s">
        <v>771</v>
      </c>
      <c r="D364" s="119">
        <v>0</v>
      </c>
      <c r="E364" s="119">
        <v>0</v>
      </c>
      <c r="F364" s="119">
        <v>70000000</v>
      </c>
      <c r="G364" s="119">
        <v>0</v>
      </c>
      <c r="H364" s="119">
        <v>70000000</v>
      </c>
      <c r="I364" s="119">
        <v>0</v>
      </c>
    </row>
    <row r="365" spans="1:9" ht="33.75">
      <c r="A365" s="118" t="s">
        <v>486</v>
      </c>
      <c r="B365" s="118" t="s">
        <v>442</v>
      </c>
      <c r="C365" s="118" t="s">
        <v>487</v>
      </c>
      <c r="D365" s="119">
        <v>2000000</v>
      </c>
      <c r="E365" s="119">
        <v>0</v>
      </c>
      <c r="F365" s="119">
        <v>0</v>
      </c>
      <c r="G365" s="119">
        <v>0</v>
      </c>
      <c r="H365" s="119">
        <v>0</v>
      </c>
      <c r="I365" s="119">
        <v>0</v>
      </c>
    </row>
    <row r="366" spans="1:9" ht="12.75">
      <c r="A366" s="155"/>
      <c r="B366" s="155"/>
      <c r="C366" s="155"/>
      <c r="D366" s="155"/>
      <c r="E366" s="155"/>
      <c r="F366" s="155"/>
      <c r="G366" s="155"/>
      <c r="H366" s="155"/>
      <c r="I366" s="155"/>
    </row>
    <row r="367" spans="1:9" ht="12.75">
      <c r="A367" s="155"/>
      <c r="B367" s="155"/>
      <c r="C367" s="155"/>
      <c r="D367" s="155"/>
      <c r="E367" s="155"/>
      <c r="F367" s="155"/>
      <c r="G367" s="155"/>
      <c r="H367" s="155"/>
      <c r="I367" s="155"/>
    </row>
    <row r="368" spans="1:9" ht="12.75">
      <c r="A368" s="155"/>
      <c r="B368" s="155"/>
      <c r="C368" s="155"/>
      <c r="D368" s="155"/>
      <c r="E368" s="155"/>
      <c r="F368" s="155"/>
      <c r="G368" s="155"/>
      <c r="H368" s="155"/>
      <c r="I368" s="155"/>
    </row>
    <row r="369" spans="1:9" ht="12.75">
      <c r="A369" s="124" t="s">
        <v>446</v>
      </c>
      <c r="B369" s="156" t="s">
        <v>271</v>
      </c>
      <c r="C369" s="156"/>
      <c r="D369" s="117">
        <f>D370+D371+D372+D373+D374+D375+D376+D377+D378+D379+D380+D381</f>
        <v>337462500</v>
      </c>
      <c r="E369" s="117"/>
      <c r="F369" s="117">
        <f>F370+F371+F372+F373+F374+F375+F376+F377+F378+F379+F380+F381</f>
        <v>391000000</v>
      </c>
      <c r="G369" s="117"/>
      <c r="H369" s="117">
        <f>H370+H371+H372+H373+H374+H375+H376+H377+H378+H41+H380+H381</f>
        <v>417500000</v>
      </c>
      <c r="I369" s="117"/>
    </row>
    <row r="370" spans="1:9" ht="22.5">
      <c r="A370" s="118" t="s">
        <v>447</v>
      </c>
      <c r="B370" s="118" t="s">
        <v>632</v>
      </c>
      <c r="C370" s="118" t="s">
        <v>448</v>
      </c>
      <c r="D370" s="119">
        <v>90000000</v>
      </c>
      <c r="E370" s="119">
        <v>97129737</v>
      </c>
      <c r="F370" s="119">
        <v>90000000</v>
      </c>
      <c r="G370" s="119">
        <v>357842271</v>
      </c>
      <c r="H370" s="119">
        <v>90000000</v>
      </c>
      <c r="I370" s="119">
        <v>85825000</v>
      </c>
    </row>
    <row r="371" spans="1:9" ht="45">
      <c r="A371" s="118" t="s">
        <v>449</v>
      </c>
      <c r="B371" s="118" t="s">
        <v>634</v>
      </c>
      <c r="C371" s="118" t="s">
        <v>633</v>
      </c>
      <c r="D371" s="119">
        <v>60000000</v>
      </c>
      <c r="E371" s="119"/>
      <c r="F371" s="119">
        <v>75000000</v>
      </c>
      <c r="G371" s="119"/>
      <c r="H371" s="119">
        <v>78000000</v>
      </c>
      <c r="I371" s="119"/>
    </row>
    <row r="372" spans="1:9" ht="22.5">
      <c r="A372" s="118" t="s">
        <v>450</v>
      </c>
      <c r="B372" s="118" t="s">
        <v>635</v>
      </c>
      <c r="C372" s="118" t="s">
        <v>451</v>
      </c>
      <c r="D372" s="119">
        <v>40000000</v>
      </c>
      <c r="E372" s="119"/>
      <c r="F372" s="119">
        <v>45000000</v>
      </c>
      <c r="G372" s="119"/>
      <c r="H372" s="119">
        <v>50000000</v>
      </c>
      <c r="I372" s="119"/>
    </row>
    <row r="373" spans="1:9" ht="33.75">
      <c r="A373" s="118" t="s">
        <v>452</v>
      </c>
      <c r="B373" s="118" t="s">
        <v>636</v>
      </c>
      <c r="C373" s="118" t="s">
        <v>637</v>
      </c>
      <c r="D373" s="119">
        <v>70000000</v>
      </c>
      <c r="E373" s="119">
        <v>0</v>
      </c>
      <c r="F373" s="119">
        <v>75000000</v>
      </c>
      <c r="G373" s="119">
        <v>0</v>
      </c>
      <c r="H373" s="119">
        <v>78000000</v>
      </c>
      <c r="I373" s="119">
        <v>29700000</v>
      </c>
    </row>
    <row r="374" spans="1:9" ht="22.5">
      <c r="A374" s="118" t="s">
        <v>453</v>
      </c>
      <c r="B374" s="118" t="s">
        <v>639</v>
      </c>
      <c r="C374" s="118" t="s">
        <v>638</v>
      </c>
      <c r="D374" s="119">
        <v>10000000</v>
      </c>
      <c r="E374" s="119">
        <v>49882209</v>
      </c>
      <c r="F374" s="119">
        <v>30000000</v>
      </c>
      <c r="G374" s="119">
        <v>266171678</v>
      </c>
      <c r="H374" s="119">
        <v>45000000</v>
      </c>
      <c r="I374" s="119">
        <v>425515291</v>
      </c>
    </row>
    <row r="375" spans="1:9" ht="22.5">
      <c r="A375" s="118" t="s">
        <v>454</v>
      </c>
      <c r="B375" s="118" t="s">
        <v>641</v>
      </c>
      <c r="C375" s="118" t="s">
        <v>640</v>
      </c>
      <c r="D375" s="119">
        <v>10000000</v>
      </c>
      <c r="E375" s="119">
        <v>50600000</v>
      </c>
      <c r="F375" s="119">
        <v>30000000</v>
      </c>
      <c r="G375" s="119">
        <v>86113718</v>
      </c>
      <c r="H375" s="119">
        <v>50000000</v>
      </c>
      <c r="I375" s="119">
        <v>18795000</v>
      </c>
    </row>
    <row r="376" spans="1:9" ht="33.75">
      <c r="A376" s="118" t="s">
        <v>455</v>
      </c>
      <c r="B376" s="118" t="s">
        <v>642</v>
      </c>
      <c r="C376" s="118" t="s">
        <v>456</v>
      </c>
      <c r="D376" s="119">
        <v>20000000</v>
      </c>
      <c r="E376" s="119">
        <v>15000000</v>
      </c>
      <c r="F376" s="119">
        <v>0</v>
      </c>
      <c r="G376" s="119">
        <v>0</v>
      </c>
      <c r="H376" s="119">
        <v>0</v>
      </c>
      <c r="I376" s="119">
        <v>6000000</v>
      </c>
    </row>
    <row r="377" spans="1:9" ht="33.75">
      <c r="A377" s="118" t="s">
        <v>457</v>
      </c>
      <c r="B377" s="118" t="s">
        <v>643</v>
      </c>
      <c r="C377" s="118" t="s">
        <v>644</v>
      </c>
      <c r="D377" s="119">
        <v>5000000</v>
      </c>
      <c r="E377" s="119">
        <v>0</v>
      </c>
      <c r="F377" s="119">
        <v>5000000</v>
      </c>
      <c r="G377" s="119">
        <v>0</v>
      </c>
      <c r="H377" s="119">
        <v>5000000</v>
      </c>
      <c r="I377" s="119">
        <v>0</v>
      </c>
    </row>
    <row r="378" spans="1:9" ht="22.5">
      <c r="A378" s="118" t="s">
        <v>458</v>
      </c>
      <c r="B378" s="118" t="s">
        <v>645</v>
      </c>
      <c r="C378" s="118" t="s">
        <v>459</v>
      </c>
      <c r="D378" s="119">
        <v>5000000</v>
      </c>
      <c r="E378" s="119">
        <v>0</v>
      </c>
      <c r="F378" s="119">
        <v>10000000</v>
      </c>
      <c r="G378" s="119">
        <v>0</v>
      </c>
      <c r="H378" s="119">
        <v>15000000</v>
      </c>
      <c r="I378" s="119">
        <v>0</v>
      </c>
    </row>
    <row r="379" spans="1:9" ht="22.5">
      <c r="A379" s="118" t="s">
        <v>460</v>
      </c>
      <c r="B379" s="118" t="s">
        <v>646</v>
      </c>
      <c r="C379" s="118" t="s">
        <v>647</v>
      </c>
      <c r="D379" s="119">
        <v>23462500</v>
      </c>
      <c r="E379" s="119">
        <v>0</v>
      </c>
      <c r="F379" s="119">
        <v>27000000</v>
      </c>
      <c r="G379" s="119">
        <v>0</v>
      </c>
      <c r="H379" s="119">
        <v>32000000</v>
      </c>
      <c r="I379" s="119">
        <v>0</v>
      </c>
    </row>
    <row r="380" spans="1:9" ht="33.75">
      <c r="A380" s="118" t="s">
        <v>648</v>
      </c>
      <c r="B380" s="118" t="s">
        <v>649</v>
      </c>
      <c r="C380" s="118" t="s">
        <v>650</v>
      </c>
      <c r="D380" s="119">
        <v>2000000</v>
      </c>
      <c r="E380" s="119">
        <v>0</v>
      </c>
      <c r="F380" s="119">
        <v>2000000</v>
      </c>
      <c r="G380" s="119">
        <v>0</v>
      </c>
      <c r="H380" s="119">
        <v>0</v>
      </c>
      <c r="I380" s="119">
        <v>0</v>
      </c>
    </row>
    <row r="381" spans="1:9" ht="48" customHeight="1">
      <c r="A381" s="118" t="s">
        <v>652</v>
      </c>
      <c r="B381" s="118" t="s">
        <v>651</v>
      </c>
      <c r="C381" s="118" t="s">
        <v>653</v>
      </c>
      <c r="D381" s="119">
        <v>2000000</v>
      </c>
      <c r="E381" s="119">
        <v>0</v>
      </c>
      <c r="F381" s="119">
        <v>2000000</v>
      </c>
      <c r="G381" s="119">
        <v>0</v>
      </c>
      <c r="H381" s="119">
        <v>0</v>
      </c>
      <c r="I381" s="119">
        <v>0</v>
      </c>
    </row>
    <row r="382" spans="1:9" ht="12.75">
      <c r="A382" s="126" t="s">
        <v>461</v>
      </c>
      <c r="B382" s="124"/>
      <c r="C382" s="124"/>
      <c r="D382" s="117">
        <f>D369+D337+D323+D301</f>
        <v>991824596</v>
      </c>
      <c r="E382" s="117"/>
      <c r="F382" s="141">
        <f>F369+F337+F323+F301</f>
        <v>1237500000</v>
      </c>
      <c r="G382" s="141"/>
      <c r="H382" s="141">
        <f>H369+H337+H323+H301</f>
        <v>1288100000</v>
      </c>
      <c r="I382" s="117"/>
    </row>
    <row r="383" spans="1:9" ht="12.75">
      <c r="A383" s="124"/>
      <c r="B383" s="124"/>
      <c r="C383" s="124"/>
      <c r="D383" s="125"/>
      <c r="E383" s="125"/>
      <c r="F383" s="142"/>
      <c r="G383" s="142"/>
      <c r="H383" s="142"/>
      <c r="I383" s="125"/>
    </row>
    <row r="384" spans="1:9" ht="12.75">
      <c r="A384" s="124"/>
      <c r="B384" s="124"/>
      <c r="C384" s="124"/>
      <c r="D384" s="117">
        <f>D382+D291+D247+D25</f>
        <v>2963226835</v>
      </c>
      <c r="E384" s="117"/>
      <c r="F384" s="141">
        <f>F382+F291+F247+F25</f>
        <v>3243940977.7</v>
      </c>
      <c r="G384" s="141"/>
      <c r="H384" s="141">
        <f>H382+H291+H247+H25</f>
        <v>3418024835.835</v>
      </c>
      <c r="I384" s="117"/>
    </row>
    <row r="385" spans="1:9" ht="12.75">
      <c r="A385" s="124"/>
      <c r="B385" s="124"/>
      <c r="C385" s="124"/>
      <c r="D385" s="125"/>
      <c r="E385" s="125"/>
      <c r="F385" s="142"/>
      <c r="G385" s="142"/>
      <c r="H385" s="142"/>
      <c r="I385" s="125"/>
    </row>
    <row r="386" spans="1:9" ht="12.75">
      <c r="A386" s="124"/>
      <c r="B386" s="124"/>
      <c r="C386" s="124"/>
      <c r="D386" s="125"/>
      <c r="E386" s="125"/>
      <c r="F386" s="142"/>
      <c r="G386" s="142"/>
      <c r="H386" s="142"/>
      <c r="I386" s="125"/>
    </row>
    <row r="387" spans="1:9" ht="12.75">
      <c r="A387" s="124"/>
      <c r="B387" s="124"/>
      <c r="C387" s="124"/>
      <c r="D387" s="117">
        <v>4055392114</v>
      </c>
      <c r="E387" s="117"/>
      <c r="F387" s="141">
        <f>D387*1.05</f>
        <v>4258161719.7000003</v>
      </c>
      <c r="G387" s="141"/>
      <c r="H387" s="141">
        <f>F387*1.05</f>
        <v>4471069805.685</v>
      </c>
      <c r="I387" s="117"/>
    </row>
    <row r="388" spans="1:9" ht="12.75">
      <c r="A388" s="124"/>
      <c r="B388" s="124"/>
      <c r="C388" s="124"/>
      <c r="D388" s="125">
        <f>D387-D382-D291-D247-D25</f>
        <v>1092165279</v>
      </c>
      <c r="E388" s="125"/>
      <c r="F388" s="142">
        <f>F387-F382-F291-F247-F25</f>
        <v>1014220742.0000002</v>
      </c>
      <c r="G388" s="142"/>
      <c r="H388" s="142">
        <f>H387-H382-H291-H247-H25</f>
        <v>1053044969.8500004</v>
      </c>
      <c r="I388" s="125"/>
    </row>
    <row r="389" spans="1:9" ht="12.75">
      <c r="A389" s="124"/>
      <c r="B389" s="124"/>
      <c r="C389" s="124"/>
      <c r="D389" s="125">
        <v>1099396605</v>
      </c>
      <c r="E389" s="125"/>
      <c r="F389" s="142">
        <f>D389*1.05</f>
        <v>1154366435.25</v>
      </c>
      <c r="G389" s="142"/>
      <c r="H389" s="142">
        <f>F389*1.05</f>
        <v>1212084757.0125</v>
      </c>
      <c r="I389" s="125"/>
    </row>
    <row r="390" spans="1:9" ht="12.75">
      <c r="A390" s="124"/>
      <c r="B390" s="124"/>
      <c r="C390" s="124"/>
      <c r="D390" s="125">
        <f>D388-D389</f>
        <v>-7231326</v>
      </c>
      <c r="E390" s="125"/>
      <c r="F390" s="142">
        <f>F388-F389</f>
        <v>-140145693.24999976</v>
      </c>
      <c r="G390" s="142"/>
      <c r="H390" s="142">
        <f>H388-H389</f>
        <v>-159039787.16249967</v>
      </c>
      <c r="I390" s="125"/>
    </row>
    <row r="391" ht="12.75">
      <c r="J391" s="143"/>
    </row>
    <row r="392" spans="8:10" ht="12.75">
      <c r="H392" s="144"/>
      <c r="I392" s="144"/>
      <c r="J392" s="143"/>
    </row>
    <row r="393" spans="2:10" ht="12.75">
      <c r="B393" s="145"/>
      <c r="C393" s="145"/>
      <c r="D393" s="145"/>
      <c r="E393" s="145"/>
      <c r="F393" s="145"/>
      <c r="G393" s="145"/>
      <c r="H393" s="146"/>
      <c r="I393" s="146"/>
      <c r="J393" s="143"/>
    </row>
    <row r="394" spans="2:9" ht="15.75">
      <c r="B394" s="147"/>
      <c r="C394" s="148"/>
      <c r="D394" s="148"/>
      <c r="E394" s="148"/>
      <c r="F394" s="148"/>
      <c r="G394" s="148"/>
      <c r="H394" s="144"/>
      <c r="I394" s="144"/>
    </row>
    <row r="395" spans="2:9" ht="15.75">
      <c r="B395" s="147"/>
      <c r="C395" s="148"/>
      <c r="D395" s="148"/>
      <c r="E395" s="148"/>
      <c r="F395" s="148"/>
      <c r="G395" s="148"/>
      <c r="H395" s="149"/>
      <c r="I395" s="149"/>
    </row>
    <row r="396" spans="2:9" ht="15.75">
      <c r="B396" s="147"/>
      <c r="C396" s="147"/>
      <c r="D396" s="147"/>
      <c r="E396" s="147"/>
      <c r="F396" s="147"/>
      <c r="G396" s="147"/>
      <c r="H396" s="147"/>
      <c r="I396" s="147"/>
    </row>
    <row r="397" spans="2:9" ht="15.75">
      <c r="B397" s="147"/>
      <c r="C397" s="147"/>
      <c r="D397" s="147"/>
      <c r="E397" s="147"/>
      <c r="F397" s="147"/>
      <c r="G397" s="147"/>
      <c r="H397" s="147"/>
      <c r="I397" s="147"/>
    </row>
    <row r="398" spans="2:9" ht="15.75">
      <c r="B398" s="147"/>
      <c r="C398" s="147"/>
      <c r="D398" s="147"/>
      <c r="E398" s="147"/>
      <c r="F398" s="147"/>
      <c r="G398" s="147"/>
      <c r="H398" s="150"/>
      <c r="I398" s="150"/>
    </row>
    <row r="399" spans="2:9" ht="24" customHeight="1">
      <c r="B399" s="147"/>
      <c r="C399" s="147"/>
      <c r="D399" s="147"/>
      <c r="E399" s="147"/>
      <c r="F399" s="147"/>
      <c r="G399" s="147"/>
      <c r="H399" s="150"/>
      <c r="I399" s="150"/>
    </row>
    <row r="400" spans="2:9" ht="27" customHeight="1">
      <c r="B400" s="147"/>
      <c r="C400" s="147"/>
      <c r="D400" s="147"/>
      <c r="E400" s="147"/>
      <c r="F400" s="147"/>
      <c r="G400" s="147"/>
      <c r="H400" s="147"/>
      <c r="I400" s="147"/>
    </row>
    <row r="401" spans="2:9" ht="15.75">
      <c r="B401" s="147"/>
      <c r="C401" s="147"/>
      <c r="D401" s="147"/>
      <c r="E401" s="147"/>
      <c r="F401" s="147"/>
      <c r="G401" s="147"/>
      <c r="H401" s="147"/>
      <c r="I401" s="147"/>
    </row>
    <row r="402" spans="2:9" ht="12.75">
      <c r="B402" s="144"/>
      <c r="C402" s="144"/>
      <c r="D402" s="144"/>
      <c r="E402" s="144"/>
      <c r="F402" s="144"/>
      <c r="G402" s="144"/>
      <c r="H402" s="144"/>
      <c r="I402" s="144"/>
    </row>
    <row r="403" spans="2:9" ht="12.75">
      <c r="B403" s="144"/>
      <c r="C403" s="144"/>
      <c r="D403" s="144"/>
      <c r="E403" s="144"/>
      <c r="F403" s="144"/>
      <c r="G403" s="144"/>
      <c r="H403" s="144"/>
      <c r="I403" s="144"/>
    </row>
    <row r="404" ht="21.75" customHeight="1"/>
  </sheetData>
  <sheetProtection/>
  <mergeCells count="63">
    <mergeCell ref="A1:J1"/>
    <mergeCell ref="A2:J2"/>
    <mergeCell ref="A3:J3"/>
    <mergeCell ref="A8:C9"/>
    <mergeCell ref="C10:C11"/>
    <mergeCell ref="A4:J7"/>
    <mergeCell ref="D8:D9"/>
    <mergeCell ref="F8:F9"/>
    <mergeCell ref="A10:A11"/>
    <mergeCell ref="H8:H9"/>
    <mergeCell ref="B118:C118"/>
    <mergeCell ref="F10:F11"/>
    <mergeCell ref="H10:H11"/>
    <mergeCell ref="D10:D11"/>
    <mergeCell ref="A47:I49"/>
    <mergeCell ref="B126:C126"/>
    <mergeCell ref="A30:I31"/>
    <mergeCell ref="A26:I29"/>
    <mergeCell ref="B80:C80"/>
    <mergeCell ref="B10:B11"/>
    <mergeCell ref="B50:C50"/>
    <mergeCell ref="A16:I17"/>
    <mergeCell ref="B32:C32"/>
    <mergeCell ref="B12:C12"/>
    <mergeCell ref="B25:C25"/>
    <mergeCell ref="B163:C163"/>
    <mergeCell ref="A176:I178"/>
    <mergeCell ref="A77:I79"/>
    <mergeCell ref="B179:C179"/>
    <mergeCell ref="B133:C133"/>
    <mergeCell ref="B94:C94"/>
    <mergeCell ref="B141:C141"/>
    <mergeCell ref="A123:I125"/>
    <mergeCell ref="A103:I105"/>
    <mergeCell ref="B106:C106"/>
    <mergeCell ref="A254:I256"/>
    <mergeCell ref="B257:C257"/>
    <mergeCell ref="B269:C269"/>
    <mergeCell ref="B208:C208"/>
    <mergeCell ref="A205:I207"/>
    <mergeCell ref="A91:I93"/>
    <mergeCell ref="A130:I132"/>
    <mergeCell ref="A188:I190"/>
    <mergeCell ref="B191:C191"/>
    <mergeCell ref="A160:I162"/>
    <mergeCell ref="B369:C369"/>
    <mergeCell ref="B18:C18"/>
    <mergeCell ref="A115:I117"/>
    <mergeCell ref="A248:I253"/>
    <mergeCell ref="A275:I277"/>
    <mergeCell ref="A285:I287"/>
    <mergeCell ref="A292:I297"/>
    <mergeCell ref="A320:I322"/>
    <mergeCell ref="B288:C288"/>
    <mergeCell ref="A138:I140"/>
    <mergeCell ref="A334:I336"/>
    <mergeCell ref="A366:I368"/>
    <mergeCell ref="A266:I268"/>
    <mergeCell ref="B337:C337"/>
    <mergeCell ref="A298:I300"/>
    <mergeCell ref="B301:C301"/>
    <mergeCell ref="B323:C323"/>
    <mergeCell ref="B278:C278"/>
  </mergeCells>
  <printOptions/>
  <pageMargins left="0.75" right="0.75" top="1" bottom="1" header="0.5118055555555556" footer="0.5118055555555556"/>
  <pageSetup horizontalDpi="300" verticalDpi="300" orientation="landscape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7"/>
  <sheetViews>
    <sheetView zoomScalePageLayoutView="0" workbookViewId="0" topLeftCell="A1">
      <selection activeCell="A256" sqref="A256"/>
    </sheetView>
  </sheetViews>
  <sheetFormatPr defaultColWidth="11.421875" defaultRowHeight="12.75"/>
  <cols>
    <col min="4" max="4" width="17.8515625" style="0" customWidth="1"/>
    <col min="5" max="5" width="15.57421875" style="0" customWidth="1"/>
    <col min="6" max="6" width="18.28125" style="0" customWidth="1"/>
    <col min="7" max="7" width="23.57421875" style="0" customWidth="1"/>
    <col min="8" max="8" width="16.00390625" style="0" customWidth="1"/>
  </cols>
  <sheetData>
    <row r="1" spans="1:8" ht="12.75">
      <c r="A1" s="161" t="s">
        <v>847</v>
      </c>
      <c r="B1" s="161"/>
      <c r="C1" s="161"/>
      <c r="D1" s="161"/>
      <c r="E1" s="161"/>
      <c r="F1" s="161"/>
      <c r="G1" s="161"/>
      <c r="H1" s="161"/>
    </row>
    <row r="2" spans="1:8" ht="12.75">
      <c r="A2" s="161"/>
      <c r="B2" s="161"/>
      <c r="C2" s="161"/>
      <c r="D2" s="161"/>
      <c r="E2" s="161"/>
      <c r="F2" s="161"/>
      <c r="G2" s="161"/>
      <c r="H2" s="161"/>
    </row>
    <row r="3" spans="1:8" ht="12.75">
      <c r="A3" s="161"/>
      <c r="B3" s="161"/>
      <c r="C3" s="161"/>
      <c r="D3" s="161"/>
      <c r="E3" s="161"/>
      <c r="F3" s="161"/>
      <c r="G3" s="161"/>
      <c r="H3" s="161"/>
    </row>
    <row r="4" spans="1:8" ht="12.75">
      <c r="A4" s="161"/>
      <c r="B4" s="161"/>
      <c r="C4" s="161"/>
      <c r="D4" s="161"/>
      <c r="E4" s="161"/>
      <c r="F4" s="161"/>
      <c r="G4" s="161"/>
      <c r="H4" s="161"/>
    </row>
    <row r="5" spans="1:8" ht="12.75">
      <c r="A5" s="169"/>
      <c r="B5" s="170"/>
      <c r="C5" s="171"/>
      <c r="D5" s="175">
        <v>2008</v>
      </c>
      <c r="E5" s="177">
        <v>2009</v>
      </c>
      <c r="F5" s="179">
        <v>2010</v>
      </c>
      <c r="G5" s="181">
        <v>2011</v>
      </c>
      <c r="H5" s="97" t="s">
        <v>865</v>
      </c>
    </row>
    <row r="6" spans="1:8" ht="12.75">
      <c r="A6" s="172"/>
      <c r="B6" s="173"/>
      <c r="C6" s="174"/>
      <c r="D6" s="176"/>
      <c r="E6" s="178"/>
      <c r="F6" s="180"/>
      <c r="G6" s="182"/>
      <c r="H6" s="98"/>
    </row>
    <row r="7" spans="1:9" ht="12.75">
      <c r="A7" s="164" t="s">
        <v>512</v>
      </c>
      <c r="B7" s="160" t="s">
        <v>845</v>
      </c>
      <c r="C7" s="160" t="s">
        <v>846</v>
      </c>
      <c r="D7" s="194"/>
      <c r="E7" s="196"/>
      <c r="F7" s="167"/>
      <c r="G7" s="183"/>
      <c r="H7" s="99"/>
      <c r="I7" s="19"/>
    </row>
    <row r="8" spans="1:8" ht="12.75">
      <c r="A8" s="164"/>
      <c r="B8" s="160"/>
      <c r="C8" s="160"/>
      <c r="D8" s="195"/>
      <c r="E8" s="197"/>
      <c r="F8" s="168"/>
      <c r="G8" s="184"/>
      <c r="H8" s="98"/>
    </row>
    <row r="9" spans="1:8" ht="12.75">
      <c r="A9" s="60" t="s">
        <v>848</v>
      </c>
      <c r="B9" s="185"/>
      <c r="C9" s="186"/>
      <c r="D9" s="21"/>
      <c r="E9" s="21"/>
      <c r="F9" s="73"/>
      <c r="G9" s="96"/>
      <c r="H9" s="100"/>
    </row>
    <row r="10" spans="1:8" ht="78.75">
      <c r="A10" s="58" t="s">
        <v>849</v>
      </c>
      <c r="B10" s="58" t="s">
        <v>655</v>
      </c>
      <c r="C10" s="58" t="s">
        <v>654</v>
      </c>
      <c r="D10" s="62"/>
      <c r="E10" s="63"/>
      <c r="F10" s="63"/>
      <c r="G10" s="101"/>
      <c r="H10" s="107"/>
    </row>
    <row r="11" spans="1:8" ht="45">
      <c r="A11" s="58" t="s">
        <v>850</v>
      </c>
      <c r="B11" s="58" t="s">
        <v>490</v>
      </c>
      <c r="C11" s="58" t="s">
        <v>656</v>
      </c>
      <c r="D11" s="62"/>
      <c r="E11" s="62"/>
      <c r="F11" s="62"/>
      <c r="G11" s="102"/>
      <c r="H11" s="107"/>
    </row>
    <row r="12" spans="1:8" ht="90">
      <c r="A12" s="67" t="s">
        <v>851</v>
      </c>
      <c r="B12" s="67" t="s">
        <v>491</v>
      </c>
      <c r="C12" s="67" t="s">
        <v>657</v>
      </c>
      <c r="D12" s="68"/>
      <c r="E12" s="68"/>
      <c r="F12" s="68"/>
      <c r="G12" s="103"/>
      <c r="H12" s="107"/>
    </row>
    <row r="13" spans="1:8" ht="12.75">
      <c r="A13" s="187"/>
      <c r="B13" s="187"/>
      <c r="C13" s="187"/>
      <c r="D13" s="187"/>
      <c r="E13" s="187"/>
      <c r="F13" s="187"/>
      <c r="G13" s="187"/>
      <c r="H13" s="97"/>
    </row>
    <row r="14" spans="1:8" ht="12.75">
      <c r="A14" s="188"/>
      <c r="B14" s="188"/>
      <c r="C14" s="188"/>
      <c r="D14" s="188"/>
      <c r="E14" s="188"/>
      <c r="F14" s="188"/>
      <c r="G14" s="188"/>
      <c r="H14" s="108"/>
    </row>
    <row r="15" spans="1:8" ht="12.75">
      <c r="A15" s="70" t="s">
        <v>852</v>
      </c>
      <c r="B15" s="185"/>
      <c r="C15" s="186"/>
      <c r="D15" s="71"/>
      <c r="E15" s="71"/>
      <c r="F15" s="71"/>
      <c r="G15" s="104"/>
      <c r="H15" s="100"/>
    </row>
    <row r="16" spans="1:8" ht="67.5">
      <c r="A16" s="58" t="s">
        <v>853</v>
      </c>
      <c r="B16" s="58" t="s">
        <v>854</v>
      </c>
      <c r="C16" s="58" t="s">
        <v>658</v>
      </c>
      <c r="D16" s="62"/>
      <c r="E16" s="65"/>
      <c r="F16" s="65"/>
      <c r="G16" s="105"/>
      <c r="H16" s="107"/>
    </row>
    <row r="17" spans="1:8" ht="45">
      <c r="A17" s="61" t="s">
        <v>855</v>
      </c>
      <c r="B17" s="61" t="s">
        <v>492</v>
      </c>
      <c r="C17" s="61" t="s">
        <v>659</v>
      </c>
      <c r="D17" s="62"/>
      <c r="E17" s="62"/>
      <c r="F17" s="62"/>
      <c r="G17" s="102"/>
      <c r="H17" s="107"/>
    </row>
    <row r="18" spans="1:8" ht="56.25">
      <c r="A18" s="58" t="s">
        <v>856</v>
      </c>
      <c r="B18" s="58" t="s">
        <v>660</v>
      </c>
      <c r="C18" s="58" t="s">
        <v>661</v>
      </c>
      <c r="D18" s="62"/>
      <c r="E18" s="62"/>
      <c r="F18" s="62"/>
      <c r="G18" s="106"/>
      <c r="H18" s="107"/>
    </row>
    <row r="19" spans="1:8" ht="90">
      <c r="A19" s="58" t="s">
        <v>857</v>
      </c>
      <c r="B19" s="58" t="s">
        <v>493</v>
      </c>
      <c r="C19" s="58" t="s">
        <v>662</v>
      </c>
      <c r="D19" s="62"/>
      <c r="E19" s="62"/>
      <c r="F19" s="62"/>
      <c r="G19" s="106"/>
      <c r="H19" s="107"/>
    </row>
    <row r="20" spans="1:8" ht="101.25">
      <c r="A20" s="67" t="s">
        <v>858</v>
      </c>
      <c r="B20" s="67" t="s">
        <v>663</v>
      </c>
      <c r="C20" s="67" t="s">
        <v>859</v>
      </c>
      <c r="D20" s="68"/>
      <c r="E20" s="68"/>
      <c r="F20" s="68"/>
      <c r="G20" s="103"/>
      <c r="H20" s="107"/>
    </row>
    <row r="21" spans="1:7" ht="12.75">
      <c r="A21" s="72"/>
      <c r="B21" s="72"/>
      <c r="C21" s="72"/>
      <c r="D21" s="74"/>
      <c r="E21" s="74"/>
      <c r="F21" s="74"/>
      <c r="G21" s="75"/>
    </row>
    <row r="22" spans="1:7" ht="12.75">
      <c r="A22" s="76" t="s">
        <v>860</v>
      </c>
      <c r="B22" s="189"/>
      <c r="C22" s="190"/>
      <c r="D22" s="77"/>
      <c r="E22" s="77"/>
      <c r="F22" s="77"/>
      <c r="G22" s="77"/>
    </row>
    <row r="23" spans="1:7" ht="12.75">
      <c r="A23" s="191"/>
      <c r="B23" s="191"/>
      <c r="C23" s="191"/>
      <c r="D23" s="191"/>
      <c r="E23" s="191"/>
      <c r="F23" s="191"/>
      <c r="G23" s="191"/>
    </row>
    <row r="24" spans="1:7" ht="12.75">
      <c r="A24" s="192"/>
      <c r="B24" s="192"/>
      <c r="C24" s="192"/>
      <c r="D24" s="192"/>
      <c r="E24" s="192"/>
      <c r="F24" s="192"/>
      <c r="G24" s="192"/>
    </row>
    <row r="25" spans="1:7" ht="12.75">
      <c r="A25" s="192"/>
      <c r="B25" s="192"/>
      <c r="C25" s="192"/>
      <c r="D25" s="192"/>
      <c r="E25" s="192"/>
      <c r="F25" s="192"/>
      <c r="G25" s="192"/>
    </row>
    <row r="26" spans="1:7" ht="12.75">
      <c r="A26" s="193"/>
      <c r="B26" s="193"/>
      <c r="C26" s="193"/>
      <c r="D26" s="193"/>
      <c r="E26" s="193"/>
      <c r="F26" s="193"/>
      <c r="G26" s="193"/>
    </row>
    <row r="27" spans="1:7" ht="12.75">
      <c r="A27" s="198" t="s">
        <v>861</v>
      </c>
      <c r="B27" s="199"/>
      <c r="C27" s="199"/>
      <c r="D27" s="199"/>
      <c r="E27" s="199"/>
      <c r="F27" s="199"/>
      <c r="G27" s="200"/>
    </row>
    <row r="28" spans="1:7" ht="12.75">
      <c r="A28" s="201"/>
      <c r="B28" s="202"/>
      <c r="C28" s="202"/>
      <c r="D28" s="202"/>
      <c r="E28" s="202"/>
      <c r="F28" s="202"/>
      <c r="G28" s="203"/>
    </row>
    <row r="29" spans="1:7" ht="12.75">
      <c r="A29" s="78" t="s">
        <v>862</v>
      </c>
      <c r="B29" s="204" t="s">
        <v>525</v>
      </c>
      <c r="C29" s="205"/>
      <c r="D29" s="21"/>
      <c r="E29" s="21"/>
      <c r="F29" s="21"/>
      <c r="G29" s="21"/>
    </row>
    <row r="30" spans="1:7" ht="67.5">
      <c r="A30" s="58" t="s">
        <v>863</v>
      </c>
      <c r="B30" s="58" t="s">
        <v>494</v>
      </c>
      <c r="C30" s="58" t="s">
        <v>0</v>
      </c>
      <c r="D30" s="64"/>
      <c r="E30" s="64"/>
      <c r="F30" s="64"/>
      <c r="G30" s="64"/>
    </row>
    <row r="31" spans="1:7" ht="56.25">
      <c r="A31" s="58" t="s">
        <v>1</v>
      </c>
      <c r="B31" s="58" t="s">
        <v>495</v>
      </c>
      <c r="C31" s="58" t="s">
        <v>2</v>
      </c>
      <c r="D31" s="64"/>
      <c r="E31" s="64"/>
      <c r="F31" s="64"/>
      <c r="G31" s="64"/>
    </row>
    <row r="32" spans="1:7" ht="45">
      <c r="A32" s="58" t="s">
        <v>3</v>
      </c>
      <c r="B32" s="58" t="s">
        <v>496</v>
      </c>
      <c r="C32" s="58" t="s">
        <v>497</v>
      </c>
      <c r="D32" s="64"/>
      <c r="E32" s="64"/>
      <c r="F32" s="64"/>
      <c r="G32" s="64"/>
    </row>
    <row r="33" spans="1:7" ht="78.75">
      <c r="A33" s="58" t="s">
        <v>4</v>
      </c>
      <c r="B33" s="58" t="s">
        <v>5</v>
      </c>
      <c r="C33" s="58" t="s">
        <v>498</v>
      </c>
      <c r="D33" s="64"/>
      <c r="E33" s="64"/>
      <c r="F33" s="64"/>
      <c r="G33" s="64"/>
    </row>
    <row r="34" spans="1:7" ht="67.5">
      <c r="A34" s="58" t="s">
        <v>6</v>
      </c>
      <c r="B34" s="58" t="s">
        <v>499</v>
      </c>
      <c r="C34" s="58" t="s">
        <v>500</v>
      </c>
      <c r="D34" s="64"/>
      <c r="E34" s="64"/>
      <c r="F34" s="64"/>
      <c r="G34" s="64"/>
    </row>
    <row r="35" spans="1:7" ht="101.25">
      <c r="A35" s="58" t="s">
        <v>7</v>
      </c>
      <c r="B35" s="58" t="s">
        <v>501</v>
      </c>
      <c r="C35" s="58" t="s">
        <v>502</v>
      </c>
      <c r="D35" s="64"/>
      <c r="E35" s="64"/>
      <c r="F35" s="64"/>
      <c r="G35" s="64"/>
    </row>
    <row r="36" spans="1:7" ht="67.5">
      <c r="A36" s="58" t="s">
        <v>8</v>
      </c>
      <c r="B36" s="58" t="s">
        <v>503</v>
      </c>
      <c r="C36" s="58" t="s">
        <v>9</v>
      </c>
      <c r="D36" s="64"/>
      <c r="E36" s="64"/>
      <c r="F36" s="64"/>
      <c r="G36" s="64"/>
    </row>
    <row r="37" spans="1:7" ht="67.5">
      <c r="A37" s="58" t="s">
        <v>10</v>
      </c>
      <c r="B37" s="58" t="s">
        <v>504</v>
      </c>
      <c r="C37" s="58" t="s">
        <v>11</v>
      </c>
      <c r="D37" s="64"/>
      <c r="E37" s="64"/>
      <c r="F37" s="64"/>
      <c r="G37" s="64"/>
    </row>
    <row r="38" spans="1:7" ht="56.25">
      <c r="A38" s="58" t="s">
        <v>12</v>
      </c>
      <c r="B38" s="58" t="s">
        <v>505</v>
      </c>
      <c r="C38" s="58" t="s">
        <v>506</v>
      </c>
      <c r="D38" s="64"/>
      <c r="E38" s="64"/>
      <c r="F38" s="64"/>
      <c r="G38" s="64"/>
    </row>
    <row r="39" spans="1:7" ht="56.25">
      <c r="A39" s="58" t="s">
        <v>13</v>
      </c>
      <c r="B39" s="58" t="s">
        <v>507</v>
      </c>
      <c r="C39" s="58" t="s">
        <v>508</v>
      </c>
      <c r="D39" s="64"/>
      <c r="E39" s="64"/>
      <c r="F39" s="64"/>
      <c r="G39" s="64"/>
    </row>
    <row r="40" spans="1:7" ht="56.25">
      <c r="A40" s="58" t="s">
        <v>14</v>
      </c>
      <c r="B40" s="58" t="s">
        <v>509</v>
      </c>
      <c r="C40" s="58" t="s">
        <v>510</v>
      </c>
      <c r="D40" s="64"/>
      <c r="E40" s="64"/>
      <c r="F40" s="64"/>
      <c r="G40" s="64"/>
    </row>
    <row r="41" spans="1:7" ht="67.5">
      <c r="A41" s="58" t="s">
        <v>15</v>
      </c>
      <c r="B41" s="58" t="s">
        <v>513</v>
      </c>
      <c r="C41" s="58" t="s">
        <v>16</v>
      </c>
      <c r="D41" s="64"/>
      <c r="E41" s="64"/>
      <c r="F41" s="64"/>
      <c r="G41" s="64"/>
    </row>
    <row r="42" spans="1:7" ht="78.75">
      <c r="A42" s="58" t="s">
        <v>17</v>
      </c>
      <c r="B42" s="58" t="s">
        <v>18</v>
      </c>
      <c r="C42" s="58" t="s">
        <v>514</v>
      </c>
      <c r="D42" s="64"/>
      <c r="E42" s="64"/>
      <c r="F42" s="64"/>
      <c r="G42" s="64"/>
    </row>
    <row r="43" spans="1:7" ht="56.25">
      <c r="A43" s="67" t="s">
        <v>19</v>
      </c>
      <c r="B43" s="67" t="s">
        <v>20</v>
      </c>
      <c r="C43" s="67" t="s">
        <v>511</v>
      </c>
      <c r="D43" s="69"/>
      <c r="E43" s="69"/>
      <c r="F43" s="69"/>
      <c r="G43" s="69"/>
    </row>
    <row r="44" spans="1:7" ht="12.75">
      <c r="A44" s="206"/>
      <c r="B44" s="191"/>
      <c r="C44" s="191"/>
      <c r="D44" s="191"/>
      <c r="E44" s="191"/>
      <c r="F44" s="191"/>
      <c r="G44" s="191"/>
    </row>
    <row r="45" spans="1:7" ht="12.75">
      <c r="A45" s="207"/>
      <c r="B45" s="192"/>
      <c r="C45" s="192"/>
      <c r="D45" s="192"/>
      <c r="E45" s="192"/>
      <c r="F45" s="192"/>
      <c r="G45" s="192"/>
    </row>
    <row r="46" spans="1:7" ht="12.75">
      <c r="A46" s="208"/>
      <c r="B46" s="193"/>
      <c r="C46" s="193"/>
      <c r="D46" s="193"/>
      <c r="E46" s="193"/>
      <c r="F46" s="193"/>
      <c r="G46" s="193"/>
    </row>
    <row r="47" spans="1:9" ht="12.75">
      <c r="A47" s="80" t="s">
        <v>21</v>
      </c>
      <c r="B47" s="185" t="s">
        <v>836</v>
      </c>
      <c r="C47" s="209"/>
      <c r="D47" s="79"/>
      <c r="E47" s="79"/>
      <c r="F47" s="79"/>
      <c r="G47" s="79"/>
      <c r="I47" s="57">
        <f>D47+E47+F47+G47</f>
        <v>0</v>
      </c>
    </row>
    <row r="48" spans="1:7" ht="101.25">
      <c r="A48" s="58" t="s">
        <v>22</v>
      </c>
      <c r="B48" s="58" t="s">
        <v>583</v>
      </c>
      <c r="C48" s="58" t="s">
        <v>584</v>
      </c>
      <c r="D48" s="64"/>
      <c r="E48" s="64"/>
      <c r="F48" s="64"/>
      <c r="G48" s="64"/>
    </row>
    <row r="49" spans="1:7" ht="45">
      <c r="A49" s="58" t="s">
        <v>23</v>
      </c>
      <c r="B49" s="58" t="s">
        <v>585</v>
      </c>
      <c r="C49" s="58" t="s">
        <v>24</v>
      </c>
      <c r="D49" s="64"/>
      <c r="E49" s="64"/>
      <c r="F49" s="64"/>
      <c r="G49" s="64"/>
    </row>
    <row r="50" spans="1:7" ht="45">
      <c r="A50" s="58" t="s">
        <v>25</v>
      </c>
      <c r="B50" s="58" t="s">
        <v>586</v>
      </c>
      <c r="C50" s="58" t="s">
        <v>26</v>
      </c>
      <c r="D50" s="64"/>
      <c r="E50" s="64"/>
      <c r="F50" s="64"/>
      <c r="G50" s="64"/>
    </row>
    <row r="51" spans="1:7" ht="135">
      <c r="A51" s="58" t="s">
        <v>27</v>
      </c>
      <c r="B51" s="58" t="s">
        <v>587</v>
      </c>
      <c r="C51" s="58" t="s">
        <v>515</v>
      </c>
      <c r="D51" s="64"/>
      <c r="E51" s="64"/>
      <c r="F51" s="64"/>
      <c r="G51" s="64"/>
    </row>
    <row r="52" spans="1:7" ht="56.25">
      <c r="A52" s="58" t="s">
        <v>28</v>
      </c>
      <c r="B52" s="58" t="s">
        <v>588</v>
      </c>
      <c r="C52" s="58" t="s">
        <v>516</v>
      </c>
      <c r="D52" s="64"/>
      <c r="E52" s="64"/>
      <c r="F52" s="64"/>
      <c r="G52" s="64"/>
    </row>
    <row r="53" spans="1:7" ht="45">
      <c r="A53" s="58" t="s">
        <v>29</v>
      </c>
      <c r="B53" s="58" t="s">
        <v>589</v>
      </c>
      <c r="C53" s="58" t="s">
        <v>30</v>
      </c>
      <c r="D53" s="64"/>
      <c r="E53" s="64"/>
      <c r="F53" s="64"/>
      <c r="G53" s="64"/>
    </row>
    <row r="54" spans="1:7" ht="45">
      <c r="A54" s="58" t="s">
        <v>31</v>
      </c>
      <c r="B54" s="58" t="s">
        <v>590</v>
      </c>
      <c r="C54" s="58" t="s">
        <v>485</v>
      </c>
      <c r="D54" s="64"/>
      <c r="E54" s="64"/>
      <c r="F54" s="64"/>
      <c r="G54" s="64"/>
    </row>
    <row r="55" spans="1:7" ht="67.5">
      <c r="A55" s="58" t="s">
        <v>32</v>
      </c>
      <c r="B55" s="58" t="s">
        <v>591</v>
      </c>
      <c r="C55" s="58" t="s">
        <v>33</v>
      </c>
      <c r="D55" s="64"/>
      <c r="E55" s="64"/>
      <c r="F55" s="64"/>
      <c r="G55" s="64"/>
    </row>
    <row r="56" spans="1:7" ht="67.5">
      <c r="A56" s="58" t="s">
        <v>34</v>
      </c>
      <c r="B56" s="58" t="s">
        <v>592</v>
      </c>
      <c r="C56" s="58" t="s">
        <v>517</v>
      </c>
      <c r="D56" s="64"/>
      <c r="E56" s="64"/>
      <c r="F56" s="64"/>
      <c r="G56" s="64"/>
    </row>
    <row r="57" spans="1:7" ht="45">
      <c r="A57" s="58" t="s">
        <v>35</v>
      </c>
      <c r="B57" s="58" t="s">
        <v>518</v>
      </c>
      <c r="C57" s="58" t="s">
        <v>36</v>
      </c>
      <c r="D57" s="64"/>
      <c r="E57" s="64"/>
      <c r="F57" s="64"/>
      <c r="G57" s="64"/>
    </row>
    <row r="58" spans="1:7" ht="90">
      <c r="A58" s="58" t="s">
        <v>37</v>
      </c>
      <c r="B58" s="58" t="s">
        <v>519</v>
      </c>
      <c r="C58" s="58" t="s">
        <v>520</v>
      </c>
      <c r="D58" s="64"/>
      <c r="E58" s="64"/>
      <c r="F58" s="64"/>
      <c r="G58" s="64"/>
    </row>
    <row r="59" spans="1:7" ht="78.75">
      <c r="A59" s="58" t="s">
        <v>38</v>
      </c>
      <c r="B59" s="58" t="s">
        <v>593</v>
      </c>
      <c r="C59" s="58" t="s">
        <v>522</v>
      </c>
      <c r="D59" s="64"/>
      <c r="E59" s="64"/>
      <c r="F59" s="64"/>
      <c r="G59" s="64"/>
    </row>
    <row r="60" spans="1:7" ht="67.5">
      <c r="A60" s="58" t="s">
        <v>39</v>
      </c>
      <c r="B60" s="58" t="s">
        <v>594</v>
      </c>
      <c r="C60" s="58" t="s">
        <v>521</v>
      </c>
      <c r="D60" s="64"/>
      <c r="E60" s="64"/>
      <c r="F60" s="64"/>
      <c r="G60" s="64"/>
    </row>
    <row r="61" spans="1:7" ht="67.5">
      <c r="A61" s="58" t="s">
        <v>40</v>
      </c>
      <c r="B61" s="58" t="s">
        <v>595</v>
      </c>
      <c r="C61" s="58" t="s">
        <v>41</v>
      </c>
      <c r="D61" s="64"/>
      <c r="E61" s="64"/>
      <c r="F61" s="64"/>
      <c r="G61" s="64"/>
    </row>
    <row r="62" spans="1:9" ht="45">
      <c r="A62" s="58" t="s">
        <v>42</v>
      </c>
      <c r="B62" s="58" t="s">
        <v>596</v>
      </c>
      <c r="C62" s="58" t="s">
        <v>523</v>
      </c>
      <c r="D62" s="64"/>
      <c r="E62" s="64"/>
      <c r="F62" s="64"/>
      <c r="G62" s="64"/>
      <c r="H62" s="81"/>
      <c r="I62" s="81"/>
    </row>
    <row r="63" spans="1:7" ht="33.75">
      <c r="A63" s="58" t="s">
        <v>43</v>
      </c>
      <c r="B63" s="58" t="s">
        <v>597</v>
      </c>
      <c r="C63" s="58" t="s">
        <v>44</v>
      </c>
      <c r="D63" s="64"/>
      <c r="E63" s="64"/>
      <c r="F63" s="64"/>
      <c r="G63" s="64"/>
    </row>
    <row r="64" spans="1:7" ht="123.75">
      <c r="A64" s="58" t="s">
        <v>45</v>
      </c>
      <c r="B64" s="58" t="s">
        <v>598</v>
      </c>
      <c r="C64" s="58" t="s">
        <v>46</v>
      </c>
      <c r="D64" s="64"/>
      <c r="E64" s="64"/>
      <c r="F64" s="64"/>
      <c r="G64" s="64"/>
    </row>
    <row r="65" spans="1:7" ht="67.5">
      <c r="A65" s="58" t="s">
        <v>47</v>
      </c>
      <c r="B65" s="58" t="s">
        <v>599</v>
      </c>
      <c r="C65" s="58" t="s">
        <v>44</v>
      </c>
      <c r="D65" s="64"/>
      <c r="E65" s="64"/>
      <c r="F65" s="64"/>
      <c r="G65" s="64"/>
    </row>
    <row r="66" spans="1:7" ht="45">
      <c r="A66" s="58" t="s">
        <v>48</v>
      </c>
      <c r="B66" s="58" t="s">
        <v>600</v>
      </c>
      <c r="C66" s="58" t="s">
        <v>524</v>
      </c>
      <c r="D66" s="64"/>
      <c r="E66" s="64"/>
      <c r="F66" s="64"/>
      <c r="G66" s="64"/>
    </row>
    <row r="67" spans="1:7" ht="67.5">
      <c r="A67" s="58" t="s">
        <v>49</v>
      </c>
      <c r="B67" s="58" t="s">
        <v>601</v>
      </c>
      <c r="C67" s="58" t="s">
        <v>483</v>
      </c>
      <c r="D67" s="64"/>
      <c r="E67" s="64"/>
      <c r="F67" s="64"/>
      <c r="G67" s="64"/>
    </row>
    <row r="68" spans="1:7" ht="67.5">
      <c r="A68" s="58" t="s">
        <v>50</v>
      </c>
      <c r="B68" s="58" t="s">
        <v>602</v>
      </c>
      <c r="C68" s="61" t="s">
        <v>603</v>
      </c>
      <c r="D68" s="64"/>
      <c r="E68" s="64"/>
      <c r="F68" s="64"/>
      <c r="G68" s="64"/>
    </row>
    <row r="69" spans="1:7" ht="56.25">
      <c r="A69" s="58" t="s">
        <v>51</v>
      </c>
      <c r="B69" s="58" t="s">
        <v>604</v>
      </c>
      <c r="C69" s="58" t="s">
        <v>605</v>
      </c>
      <c r="D69" s="64"/>
      <c r="E69" s="64"/>
      <c r="F69" s="64"/>
      <c r="G69" s="64"/>
    </row>
    <row r="70" spans="1:7" ht="45">
      <c r="A70" s="91" t="s">
        <v>52</v>
      </c>
      <c r="B70" s="91" t="s">
        <v>606</v>
      </c>
      <c r="C70" s="91" t="s">
        <v>607</v>
      </c>
      <c r="D70" s="64"/>
      <c r="E70" s="64"/>
      <c r="F70" s="64"/>
      <c r="G70" s="64"/>
    </row>
    <row r="71" spans="1:7" ht="56.25">
      <c r="A71" s="91" t="s">
        <v>53</v>
      </c>
      <c r="B71" s="91" t="s">
        <v>608</v>
      </c>
      <c r="C71" s="91" t="s">
        <v>609</v>
      </c>
      <c r="D71" s="64"/>
      <c r="E71" s="64"/>
      <c r="F71" s="64"/>
      <c r="G71" s="64"/>
    </row>
    <row r="72" spans="1:7" ht="56.25">
      <c r="A72" s="91" t="s">
        <v>478</v>
      </c>
      <c r="B72" s="91" t="s">
        <v>610</v>
      </c>
      <c r="C72" s="91" t="s">
        <v>93</v>
      </c>
      <c r="D72" s="64"/>
      <c r="E72" s="64"/>
      <c r="F72" s="64"/>
      <c r="G72" s="64"/>
    </row>
    <row r="73" spans="1:8" ht="33.75">
      <c r="A73" s="82"/>
      <c r="B73" s="82"/>
      <c r="C73" s="82" t="s">
        <v>484</v>
      </c>
      <c r="D73" s="109"/>
      <c r="E73" s="109"/>
      <c r="F73" s="109"/>
      <c r="G73" s="110"/>
      <c r="H73" s="111"/>
    </row>
    <row r="74" spans="1:7" ht="12.75">
      <c r="A74" s="191"/>
      <c r="B74" s="191"/>
      <c r="C74" s="191"/>
      <c r="D74" s="191"/>
      <c r="E74" s="191"/>
      <c r="F74" s="191"/>
      <c r="G74" s="191"/>
    </row>
    <row r="75" spans="1:7" ht="12.75">
      <c r="A75" s="192"/>
      <c r="B75" s="192"/>
      <c r="C75" s="192"/>
      <c r="D75" s="192"/>
      <c r="E75" s="192"/>
      <c r="F75" s="192"/>
      <c r="G75" s="192"/>
    </row>
    <row r="76" spans="1:7" ht="12.75">
      <c r="A76" s="193"/>
      <c r="B76" s="193"/>
      <c r="C76" s="193"/>
      <c r="D76" s="193"/>
      <c r="E76" s="193"/>
      <c r="F76" s="193"/>
      <c r="G76" s="193"/>
    </row>
    <row r="77" spans="1:7" ht="12.75">
      <c r="A77" s="80" t="s">
        <v>54</v>
      </c>
      <c r="B77" s="185" t="s">
        <v>526</v>
      </c>
      <c r="C77" s="209"/>
      <c r="D77" s="73"/>
      <c r="E77" s="73"/>
      <c r="F77" s="73"/>
      <c r="G77" s="73"/>
    </row>
    <row r="78" spans="1:7" ht="112.5">
      <c r="A78" s="58" t="s">
        <v>55</v>
      </c>
      <c r="B78" s="58" t="s">
        <v>527</v>
      </c>
      <c r="C78" s="58" t="s">
        <v>57</v>
      </c>
      <c r="D78" s="62"/>
      <c r="E78" s="62"/>
      <c r="F78" s="62"/>
      <c r="G78" s="64"/>
    </row>
    <row r="79" spans="1:7" ht="45">
      <c r="A79" s="58" t="s">
        <v>58</v>
      </c>
      <c r="B79" s="58" t="s">
        <v>59</v>
      </c>
      <c r="C79" s="58" t="s">
        <v>528</v>
      </c>
      <c r="D79" s="62"/>
      <c r="E79" s="62"/>
      <c r="F79" s="62"/>
      <c r="G79" s="64"/>
    </row>
    <row r="80" spans="1:7" ht="67.5">
      <c r="A80" s="58" t="s">
        <v>60</v>
      </c>
      <c r="B80" s="58" t="s">
        <v>611</v>
      </c>
      <c r="C80" s="58" t="s">
        <v>612</v>
      </c>
      <c r="D80" s="62"/>
      <c r="E80" s="62"/>
      <c r="F80" s="62"/>
      <c r="G80" s="64"/>
    </row>
    <row r="81" spans="1:7" ht="67.5">
      <c r="A81" s="58" t="s">
        <v>61</v>
      </c>
      <c r="B81" s="58" t="s">
        <v>613</v>
      </c>
      <c r="C81" s="61" t="s">
        <v>529</v>
      </c>
      <c r="D81" s="62"/>
      <c r="E81" s="62"/>
      <c r="F81" s="62"/>
      <c r="G81" s="64"/>
    </row>
    <row r="82" spans="1:7" ht="135">
      <c r="A82" s="58" t="s">
        <v>62</v>
      </c>
      <c r="B82" s="58" t="s">
        <v>63</v>
      </c>
      <c r="C82" s="58" t="s">
        <v>64</v>
      </c>
      <c r="D82" s="62"/>
      <c r="E82" s="62"/>
      <c r="F82" s="62"/>
      <c r="G82" s="64"/>
    </row>
    <row r="83" spans="1:7" ht="67.5">
      <c r="A83" s="58" t="s">
        <v>795</v>
      </c>
      <c r="B83" s="58" t="s">
        <v>796</v>
      </c>
      <c r="C83" s="58" t="s">
        <v>530</v>
      </c>
      <c r="D83" s="62"/>
      <c r="E83" s="62"/>
      <c r="F83" s="62"/>
      <c r="G83" s="64"/>
    </row>
    <row r="84" spans="1:7" ht="56.25">
      <c r="A84" s="58" t="s">
        <v>797</v>
      </c>
      <c r="B84" s="58" t="s">
        <v>531</v>
      </c>
      <c r="C84" s="58" t="s">
        <v>532</v>
      </c>
      <c r="D84" s="62"/>
      <c r="E84" s="62"/>
      <c r="F84" s="62"/>
      <c r="G84" s="64"/>
    </row>
    <row r="85" spans="1:7" ht="67.5">
      <c r="A85" s="58" t="s">
        <v>539</v>
      </c>
      <c r="B85" s="58" t="s">
        <v>533</v>
      </c>
      <c r="C85" s="58" t="s">
        <v>534</v>
      </c>
      <c r="D85" s="62"/>
      <c r="E85" s="62"/>
      <c r="F85" s="62"/>
      <c r="G85" s="64"/>
    </row>
    <row r="86" spans="1:7" ht="33.75">
      <c r="A86" s="58" t="s">
        <v>540</v>
      </c>
      <c r="B86" s="58" t="s">
        <v>535</v>
      </c>
      <c r="C86" s="58" t="s">
        <v>536</v>
      </c>
      <c r="D86" s="62"/>
      <c r="E86" s="62"/>
      <c r="F86" s="62"/>
      <c r="G86" s="64"/>
    </row>
    <row r="87" spans="1:7" ht="101.25">
      <c r="A87" s="67" t="s">
        <v>541</v>
      </c>
      <c r="B87" s="67" t="s">
        <v>537</v>
      </c>
      <c r="C87" s="67" t="s">
        <v>538</v>
      </c>
      <c r="D87" s="68"/>
      <c r="E87" s="68"/>
      <c r="F87" s="68"/>
      <c r="G87" s="69"/>
    </row>
    <row r="88" spans="1:7" ht="12.75">
      <c r="A88" s="187"/>
      <c r="B88" s="187"/>
      <c r="C88" s="187"/>
      <c r="D88" s="187"/>
      <c r="E88" s="187"/>
      <c r="F88" s="187"/>
      <c r="G88" s="187"/>
    </row>
    <row r="89" spans="1:7" ht="12.75">
      <c r="A89" s="210"/>
      <c r="B89" s="210"/>
      <c r="C89" s="210"/>
      <c r="D89" s="210"/>
      <c r="E89" s="210"/>
      <c r="F89" s="210"/>
      <c r="G89" s="210"/>
    </row>
    <row r="90" spans="1:7" ht="12.75">
      <c r="A90" s="188"/>
      <c r="B90" s="188"/>
      <c r="C90" s="188"/>
      <c r="D90" s="188"/>
      <c r="E90" s="188"/>
      <c r="F90" s="188"/>
      <c r="G90" s="188"/>
    </row>
    <row r="91" spans="1:7" ht="12.75">
      <c r="A91" s="59" t="s">
        <v>65</v>
      </c>
      <c r="B91" s="185" t="s">
        <v>542</v>
      </c>
      <c r="C91" s="209"/>
      <c r="D91" s="73"/>
      <c r="E91" s="73"/>
      <c r="F91" s="73"/>
      <c r="G91" s="73"/>
    </row>
    <row r="92" spans="1:7" ht="101.25">
      <c r="A92" s="58" t="s">
        <v>66</v>
      </c>
      <c r="B92" s="91" t="s">
        <v>543</v>
      </c>
      <c r="C92" s="91" t="s">
        <v>544</v>
      </c>
      <c r="D92" s="62"/>
      <c r="E92" s="62"/>
      <c r="F92" s="62"/>
      <c r="G92" s="64"/>
    </row>
    <row r="93" spans="1:7" ht="56.25">
      <c r="A93" s="58" t="s">
        <v>68</v>
      </c>
      <c r="B93" s="58" t="s">
        <v>614</v>
      </c>
      <c r="C93" s="58" t="s">
        <v>69</v>
      </c>
      <c r="D93" s="62"/>
      <c r="E93" s="62"/>
      <c r="F93" s="62"/>
      <c r="G93" s="64"/>
    </row>
    <row r="94" spans="1:7" ht="67.5">
      <c r="A94" s="58" t="s">
        <v>70</v>
      </c>
      <c r="B94" s="58" t="s">
        <v>615</v>
      </c>
      <c r="C94" s="58" t="s">
        <v>71</v>
      </c>
      <c r="D94" s="62"/>
      <c r="E94" s="62"/>
      <c r="F94" s="62"/>
      <c r="G94" s="64"/>
    </row>
    <row r="95" spans="1:7" ht="67.5">
      <c r="A95" s="58" t="s">
        <v>72</v>
      </c>
      <c r="B95" s="58" t="s">
        <v>615</v>
      </c>
      <c r="C95" s="58" t="s">
        <v>73</v>
      </c>
      <c r="D95" s="62"/>
      <c r="E95" s="62"/>
      <c r="F95" s="62"/>
      <c r="G95" s="64"/>
    </row>
    <row r="96" spans="1:7" ht="78.75">
      <c r="A96" s="58" t="s">
        <v>74</v>
      </c>
      <c r="B96" s="58" t="s">
        <v>75</v>
      </c>
      <c r="C96" s="58" t="s">
        <v>76</v>
      </c>
      <c r="D96" s="62"/>
      <c r="E96" s="62"/>
      <c r="F96" s="62"/>
      <c r="G96" s="64"/>
    </row>
    <row r="97" spans="1:7" ht="112.5">
      <c r="A97" s="58" t="s">
        <v>77</v>
      </c>
      <c r="B97" s="58" t="s">
        <v>78</v>
      </c>
      <c r="C97" s="58" t="s">
        <v>79</v>
      </c>
      <c r="D97" s="62"/>
      <c r="E97" s="62"/>
      <c r="F97" s="62"/>
      <c r="G97" s="64"/>
    </row>
    <row r="98" spans="1:7" ht="135">
      <c r="A98" s="58" t="s">
        <v>80</v>
      </c>
      <c r="B98" s="58" t="s">
        <v>81</v>
      </c>
      <c r="C98" s="58" t="s">
        <v>82</v>
      </c>
      <c r="D98" s="62"/>
      <c r="E98" s="62"/>
      <c r="F98" s="62"/>
      <c r="G98" s="64"/>
    </row>
    <row r="99" spans="1:7" ht="101.25">
      <c r="A99" s="67" t="s">
        <v>83</v>
      </c>
      <c r="B99" s="67" t="s">
        <v>545</v>
      </c>
      <c r="C99" s="67" t="s">
        <v>84</v>
      </c>
      <c r="D99" s="68"/>
      <c r="E99" s="68"/>
      <c r="F99" s="68"/>
      <c r="G99" s="69"/>
    </row>
    <row r="100" spans="1:7" ht="12.75">
      <c r="A100" s="191"/>
      <c r="B100" s="191"/>
      <c r="C100" s="191"/>
      <c r="D100" s="191"/>
      <c r="E100" s="191"/>
      <c r="F100" s="191"/>
      <c r="G100" s="191"/>
    </row>
    <row r="101" spans="1:7" ht="12.75">
      <c r="A101" s="192"/>
      <c r="B101" s="192"/>
      <c r="C101" s="192"/>
      <c r="D101" s="192"/>
      <c r="E101" s="192"/>
      <c r="F101" s="192"/>
      <c r="G101" s="192"/>
    </row>
    <row r="102" spans="1:7" ht="12.75">
      <c r="A102" s="193"/>
      <c r="B102" s="193"/>
      <c r="C102" s="193"/>
      <c r="D102" s="193"/>
      <c r="E102" s="193"/>
      <c r="F102" s="193"/>
      <c r="G102" s="193"/>
    </row>
    <row r="103" spans="1:7" ht="12.75">
      <c r="A103" s="80" t="s">
        <v>85</v>
      </c>
      <c r="B103" s="185" t="s">
        <v>546</v>
      </c>
      <c r="C103" s="209"/>
      <c r="D103" s="73"/>
      <c r="E103" s="73"/>
      <c r="F103" s="73"/>
      <c r="G103" s="73"/>
    </row>
    <row r="104" spans="1:7" ht="56.25">
      <c r="A104" s="58" t="s">
        <v>86</v>
      </c>
      <c r="B104" s="58" t="s">
        <v>617</v>
      </c>
      <c r="C104" s="58" t="s">
        <v>619</v>
      </c>
      <c r="D104" s="62"/>
      <c r="E104" s="62"/>
      <c r="F104" s="62"/>
      <c r="G104" s="64"/>
    </row>
    <row r="105" spans="1:7" ht="56.25">
      <c r="A105" s="58" t="s">
        <v>87</v>
      </c>
      <c r="B105" s="58" t="s">
        <v>88</v>
      </c>
      <c r="C105" s="58" t="s">
        <v>89</v>
      </c>
      <c r="D105" s="62"/>
      <c r="E105" s="62"/>
      <c r="F105" s="62"/>
      <c r="G105" s="64"/>
    </row>
    <row r="106" spans="1:7" ht="78.75">
      <c r="A106" s="58" t="s">
        <v>90</v>
      </c>
      <c r="B106" s="58" t="s">
        <v>91</v>
      </c>
      <c r="C106" s="58" t="s">
        <v>620</v>
      </c>
      <c r="D106" s="62"/>
      <c r="E106" s="62"/>
      <c r="F106" s="62"/>
      <c r="G106" s="64"/>
    </row>
    <row r="107" spans="1:7" ht="90">
      <c r="A107" s="58" t="s">
        <v>92</v>
      </c>
      <c r="B107" s="58" t="s">
        <v>618</v>
      </c>
      <c r="C107" s="58" t="s">
        <v>547</v>
      </c>
      <c r="D107" s="62"/>
      <c r="E107" s="62"/>
      <c r="F107" s="62"/>
      <c r="G107" s="64"/>
    </row>
    <row r="108" spans="1:7" ht="45">
      <c r="A108" s="58" t="s">
        <v>94</v>
      </c>
      <c r="B108" s="58" t="s">
        <v>548</v>
      </c>
      <c r="C108" s="58" t="s">
        <v>95</v>
      </c>
      <c r="D108" s="62"/>
      <c r="E108" s="62"/>
      <c r="F108" s="62"/>
      <c r="G108" s="64"/>
    </row>
    <row r="109" spans="1:7" ht="90">
      <c r="A109" s="58" t="s">
        <v>96</v>
      </c>
      <c r="B109" s="58" t="s">
        <v>549</v>
      </c>
      <c r="C109" s="58" t="s">
        <v>550</v>
      </c>
      <c r="D109" s="62"/>
      <c r="E109" s="62"/>
      <c r="F109" s="62"/>
      <c r="G109" s="64"/>
    </row>
    <row r="110" spans="1:7" ht="45">
      <c r="A110" s="58" t="s">
        <v>97</v>
      </c>
      <c r="B110" s="58" t="s">
        <v>99</v>
      </c>
      <c r="C110" s="58" t="s">
        <v>621</v>
      </c>
      <c r="D110" s="62"/>
      <c r="E110" s="62"/>
      <c r="F110" s="62"/>
      <c r="G110" s="64"/>
    </row>
    <row r="111" spans="1:7" ht="123.75">
      <c r="A111" s="92" t="s">
        <v>98</v>
      </c>
      <c r="B111" s="92" t="s">
        <v>622</v>
      </c>
      <c r="C111" s="92" t="s">
        <v>623</v>
      </c>
      <c r="D111" s="94"/>
      <c r="E111" s="94"/>
      <c r="F111" s="94"/>
      <c r="G111" s="95"/>
    </row>
    <row r="112" spans="1:7" ht="12.75">
      <c r="A112" s="211"/>
      <c r="B112" s="211"/>
      <c r="C112" s="211"/>
      <c r="D112" s="211"/>
      <c r="E112" s="211"/>
      <c r="F112" s="211"/>
      <c r="G112" s="211"/>
    </row>
    <row r="113" spans="1:7" ht="12.75">
      <c r="A113" s="212"/>
      <c r="B113" s="212"/>
      <c r="C113" s="212"/>
      <c r="D113" s="212"/>
      <c r="E113" s="212"/>
      <c r="F113" s="212"/>
      <c r="G113" s="212"/>
    </row>
    <row r="114" spans="1:7" ht="12.75">
      <c r="A114" s="213"/>
      <c r="B114" s="213"/>
      <c r="C114" s="213"/>
      <c r="D114" s="213"/>
      <c r="E114" s="213"/>
      <c r="F114" s="213"/>
      <c r="G114" s="213"/>
    </row>
    <row r="115" spans="1:7" ht="12.75">
      <c r="A115" s="80" t="s">
        <v>551</v>
      </c>
      <c r="B115" s="214" t="s">
        <v>552</v>
      </c>
      <c r="C115" s="215"/>
      <c r="D115" s="73"/>
      <c r="E115" s="73"/>
      <c r="F115" s="73"/>
      <c r="G115" s="73"/>
    </row>
    <row r="116" spans="1:7" ht="45">
      <c r="A116" s="58" t="s">
        <v>100</v>
      </c>
      <c r="B116" s="58" t="s">
        <v>625</v>
      </c>
      <c r="C116" s="58" t="s">
        <v>624</v>
      </c>
      <c r="D116" s="62"/>
      <c r="E116" s="62"/>
      <c r="F116" s="62"/>
      <c r="G116" s="64"/>
    </row>
    <row r="117" spans="1:7" ht="67.5">
      <c r="A117" s="58" t="s">
        <v>101</v>
      </c>
      <c r="B117" s="58" t="s">
        <v>626</v>
      </c>
      <c r="C117" s="58" t="s">
        <v>102</v>
      </c>
      <c r="D117" s="62"/>
      <c r="E117" s="62"/>
      <c r="F117" s="62"/>
      <c r="G117" s="64"/>
    </row>
    <row r="118" spans="1:7" ht="56.25">
      <c r="A118" s="58" t="s">
        <v>103</v>
      </c>
      <c r="B118" s="58" t="s">
        <v>627</v>
      </c>
      <c r="C118" s="58" t="s">
        <v>104</v>
      </c>
      <c r="D118" s="62"/>
      <c r="E118" s="62"/>
      <c r="F118" s="62"/>
      <c r="G118" s="64"/>
    </row>
    <row r="119" spans="1:7" ht="90">
      <c r="A119" s="67" t="s">
        <v>105</v>
      </c>
      <c r="B119" s="67" t="s">
        <v>628</v>
      </c>
      <c r="C119" s="67" t="s">
        <v>106</v>
      </c>
      <c r="D119" s="68"/>
      <c r="E119" s="68"/>
      <c r="F119" s="68"/>
      <c r="G119" s="69"/>
    </row>
    <row r="120" spans="1:7" ht="12.75">
      <c r="A120" s="191"/>
      <c r="B120" s="191"/>
      <c r="C120" s="191"/>
      <c r="D120" s="191"/>
      <c r="E120" s="191"/>
      <c r="F120" s="191"/>
      <c r="G120" s="191"/>
    </row>
    <row r="121" spans="1:7" ht="12.75">
      <c r="A121" s="192"/>
      <c r="B121" s="192"/>
      <c r="C121" s="192"/>
      <c r="D121" s="192"/>
      <c r="E121" s="192"/>
      <c r="F121" s="192"/>
      <c r="G121" s="192"/>
    </row>
    <row r="122" spans="1:7" ht="12.75">
      <c r="A122" s="193"/>
      <c r="B122" s="193"/>
      <c r="C122" s="193"/>
      <c r="D122" s="193"/>
      <c r="E122" s="193"/>
      <c r="F122" s="193"/>
      <c r="G122" s="193"/>
    </row>
    <row r="123" spans="1:7" ht="12.75">
      <c r="A123" s="80" t="s">
        <v>107</v>
      </c>
      <c r="B123" s="185" t="s">
        <v>554</v>
      </c>
      <c r="C123" s="209"/>
      <c r="D123" s="73"/>
      <c r="E123" s="73"/>
      <c r="F123" s="73"/>
      <c r="G123" s="73"/>
    </row>
    <row r="124" spans="1:7" ht="146.25">
      <c r="A124" s="58" t="s">
        <v>108</v>
      </c>
      <c r="B124" s="91" t="s">
        <v>553</v>
      </c>
      <c r="C124" s="58" t="s">
        <v>110</v>
      </c>
      <c r="D124" s="62">
        <v>10000000</v>
      </c>
      <c r="E124" s="62">
        <f>D124*1.05</f>
        <v>10500000</v>
      </c>
      <c r="F124" s="62">
        <f>E124*1.05</f>
        <v>11025000</v>
      </c>
      <c r="G124" s="62">
        <f>F124*1.05</f>
        <v>11576250</v>
      </c>
    </row>
    <row r="125" spans="1:7" ht="112.5">
      <c r="A125" s="58" t="s">
        <v>111</v>
      </c>
      <c r="B125" s="58" t="s">
        <v>629</v>
      </c>
      <c r="C125" s="58" t="s">
        <v>112</v>
      </c>
      <c r="D125" s="62"/>
      <c r="E125" s="62"/>
      <c r="F125" s="62"/>
      <c r="G125" s="62"/>
    </row>
    <row r="126" spans="1:7" ht="123.75">
      <c r="A126" s="67" t="s">
        <v>113</v>
      </c>
      <c r="B126" s="67" t="s">
        <v>630</v>
      </c>
      <c r="C126" s="67" t="s">
        <v>114</v>
      </c>
      <c r="D126" s="68"/>
      <c r="E126" s="68"/>
      <c r="F126" s="68"/>
      <c r="G126" s="68"/>
    </row>
    <row r="127" spans="1:7" ht="12.75">
      <c r="A127" s="191"/>
      <c r="B127" s="191"/>
      <c r="C127" s="191"/>
      <c r="D127" s="191"/>
      <c r="E127" s="191"/>
      <c r="F127" s="191"/>
      <c r="G127" s="191"/>
    </row>
    <row r="128" spans="1:7" ht="12.75">
      <c r="A128" s="192"/>
      <c r="B128" s="192"/>
      <c r="C128" s="192"/>
      <c r="D128" s="192"/>
      <c r="E128" s="192"/>
      <c r="F128" s="192"/>
      <c r="G128" s="192"/>
    </row>
    <row r="129" spans="1:7" ht="12.75">
      <c r="A129" s="193"/>
      <c r="B129" s="193"/>
      <c r="C129" s="193"/>
      <c r="D129" s="193"/>
      <c r="E129" s="193"/>
      <c r="F129" s="193"/>
      <c r="G129" s="193"/>
    </row>
    <row r="130" spans="1:7" ht="12.75">
      <c r="A130" s="80" t="s">
        <v>115</v>
      </c>
      <c r="B130" s="185" t="s">
        <v>555</v>
      </c>
      <c r="C130" s="209"/>
      <c r="D130" s="73"/>
      <c r="E130" s="73"/>
      <c r="F130" s="73"/>
      <c r="G130" s="73"/>
    </row>
    <row r="131" spans="1:7" ht="45">
      <c r="A131" s="91" t="s">
        <v>116</v>
      </c>
      <c r="B131" s="91" t="s">
        <v>631</v>
      </c>
      <c r="C131" s="91" t="s">
        <v>664</v>
      </c>
      <c r="D131" s="62"/>
      <c r="E131" s="62"/>
      <c r="F131" s="62"/>
      <c r="G131" s="64"/>
    </row>
    <row r="132" spans="1:7" ht="56.25">
      <c r="A132" s="58" t="s">
        <v>117</v>
      </c>
      <c r="B132" s="58" t="s">
        <v>665</v>
      </c>
      <c r="C132" s="58" t="s">
        <v>118</v>
      </c>
      <c r="D132" s="62"/>
      <c r="E132" s="62"/>
      <c r="F132" s="62"/>
      <c r="G132" s="64"/>
    </row>
    <row r="133" spans="1:7" ht="67.5">
      <c r="A133" s="58" t="s">
        <v>119</v>
      </c>
      <c r="B133" s="58" t="s">
        <v>666</v>
      </c>
      <c r="C133" s="58" t="s">
        <v>120</v>
      </c>
      <c r="D133" s="62"/>
      <c r="E133" s="62"/>
      <c r="F133" s="62"/>
      <c r="G133" s="64"/>
    </row>
    <row r="134" spans="1:7" ht="112.5">
      <c r="A134" s="67" t="s">
        <v>121</v>
      </c>
      <c r="B134" s="67" t="s">
        <v>56</v>
      </c>
      <c r="C134" s="67" t="s">
        <v>122</v>
      </c>
      <c r="D134" s="68"/>
      <c r="E134" s="68"/>
      <c r="F134" s="68"/>
      <c r="G134" s="69"/>
    </row>
    <row r="135" spans="1:7" ht="12.75">
      <c r="A135" s="191"/>
      <c r="B135" s="191"/>
      <c r="C135" s="191"/>
      <c r="D135" s="191"/>
      <c r="E135" s="191"/>
      <c r="F135" s="191"/>
      <c r="G135" s="191"/>
    </row>
    <row r="136" spans="1:7" ht="12.75">
      <c r="A136" s="192"/>
      <c r="B136" s="192"/>
      <c r="C136" s="192"/>
      <c r="D136" s="192"/>
      <c r="E136" s="192"/>
      <c r="F136" s="192"/>
      <c r="G136" s="192"/>
    </row>
    <row r="137" spans="1:7" ht="12.75">
      <c r="A137" s="193"/>
      <c r="B137" s="193"/>
      <c r="C137" s="193"/>
      <c r="D137" s="193"/>
      <c r="E137" s="193"/>
      <c r="F137" s="193"/>
      <c r="G137" s="193"/>
    </row>
    <row r="138" spans="1:7" ht="12.75">
      <c r="A138" s="80" t="s">
        <v>123</v>
      </c>
      <c r="B138" s="185" t="s">
        <v>556</v>
      </c>
      <c r="C138" s="209"/>
      <c r="D138" s="73"/>
      <c r="E138" s="73"/>
      <c r="F138" s="73"/>
      <c r="G138" s="73"/>
    </row>
    <row r="139" spans="1:7" ht="78.75">
      <c r="A139" s="58" t="s">
        <v>124</v>
      </c>
      <c r="B139" s="58" t="s">
        <v>557</v>
      </c>
      <c r="C139" s="58" t="s">
        <v>558</v>
      </c>
      <c r="D139" s="62"/>
      <c r="E139" s="62"/>
      <c r="F139" s="62"/>
      <c r="G139" s="64"/>
    </row>
    <row r="140" spans="1:7" ht="101.25">
      <c r="A140" s="58" t="s">
        <v>125</v>
      </c>
      <c r="B140" s="91" t="s">
        <v>559</v>
      </c>
      <c r="C140" s="58" t="s">
        <v>126</v>
      </c>
      <c r="D140" s="62"/>
      <c r="E140" s="65"/>
      <c r="F140" s="62"/>
      <c r="G140" s="64"/>
    </row>
    <row r="141" spans="1:7" ht="67.5">
      <c r="A141" s="58" t="s">
        <v>127</v>
      </c>
      <c r="B141" s="58" t="s">
        <v>667</v>
      </c>
      <c r="C141" s="58" t="s">
        <v>560</v>
      </c>
      <c r="D141" s="62"/>
      <c r="E141" s="62"/>
      <c r="F141" s="62"/>
      <c r="G141" s="64"/>
    </row>
    <row r="142" spans="1:7" ht="56.25">
      <c r="A142" s="58" t="s">
        <v>128</v>
      </c>
      <c r="B142" s="58" t="s">
        <v>668</v>
      </c>
      <c r="C142" s="58" t="s">
        <v>561</v>
      </c>
      <c r="D142" s="62"/>
      <c r="E142" s="62"/>
      <c r="F142" s="62"/>
      <c r="G142" s="64"/>
    </row>
    <row r="143" spans="1:7" ht="67.5">
      <c r="A143" s="58" t="s">
        <v>129</v>
      </c>
      <c r="B143" s="58" t="s">
        <v>130</v>
      </c>
      <c r="C143" s="58" t="s">
        <v>562</v>
      </c>
      <c r="D143" s="62"/>
      <c r="E143" s="62"/>
      <c r="F143" s="62"/>
      <c r="G143" s="64"/>
    </row>
    <row r="144" spans="1:7" ht="45">
      <c r="A144" s="58" t="s">
        <v>131</v>
      </c>
      <c r="B144" s="58" t="s">
        <v>669</v>
      </c>
      <c r="C144" s="58" t="s">
        <v>563</v>
      </c>
      <c r="D144" s="62"/>
      <c r="E144" s="62"/>
      <c r="F144" s="62"/>
      <c r="G144" s="64"/>
    </row>
    <row r="145" spans="1:7" ht="45">
      <c r="A145" s="58" t="s">
        <v>132</v>
      </c>
      <c r="B145" s="58" t="s">
        <v>133</v>
      </c>
      <c r="C145" s="58" t="s">
        <v>564</v>
      </c>
      <c r="D145" s="62"/>
      <c r="E145" s="62"/>
      <c r="F145" s="62"/>
      <c r="G145" s="64"/>
    </row>
    <row r="146" spans="1:7" ht="67.5">
      <c r="A146" s="58" t="s">
        <v>134</v>
      </c>
      <c r="B146" s="58" t="s">
        <v>670</v>
      </c>
      <c r="C146" s="58" t="s">
        <v>671</v>
      </c>
      <c r="D146" s="62"/>
      <c r="E146" s="62"/>
      <c r="F146" s="62"/>
      <c r="G146" s="64"/>
    </row>
    <row r="147" spans="1:7" ht="90">
      <c r="A147" s="58" t="s">
        <v>135</v>
      </c>
      <c r="B147" s="58" t="s">
        <v>672</v>
      </c>
      <c r="C147" s="58" t="s">
        <v>673</v>
      </c>
      <c r="D147" s="62"/>
      <c r="E147" s="62"/>
      <c r="F147" s="62"/>
      <c r="G147" s="64"/>
    </row>
    <row r="148" spans="1:7" ht="56.25">
      <c r="A148" s="58" t="s">
        <v>136</v>
      </c>
      <c r="B148" s="58" t="s">
        <v>674</v>
      </c>
      <c r="C148" s="58" t="s">
        <v>675</v>
      </c>
      <c r="D148" s="62"/>
      <c r="E148" s="62"/>
      <c r="F148" s="62"/>
      <c r="G148" s="64"/>
    </row>
    <row r="149" spans="1:7" ht="45">
      <c r="A149" s="58" t="s">
        <v>137</v>
      </c>
      <c r="B149" s="58" t="s">
        <v>676</v>
      </c>
      <c r="C149" s="58" t="s">
        <v>677</v>
      </c>
      <c r="D149" s="62"/>
      <c r="E149" s="62"/>
      <c r="F149" s="62"/>
      <c r="G149" s="64"/>
    </row>
    <row r="150" spans="1:7" ht="101.25">
      <c r="A150" s="58" t="s">
        <v>138</v>
      </c>
      <c r="B150" s="58" t="s">
        <v>565</v>
      </c>
      <c r="C150" s="93" t="s">
        <v>479</v>
      </c>
      <c r="D150" s="62"/>
      <c r="E150" s="62"/>
      <c r="F150" s="62"/>
      <c r="G150" s="64"/>
    </row>
    <row r="151" spans="1:7" ht="67.5">
      <c r="A151" s="58" t="s">
        <v>139</v>
      </c>
      <c r="B151" s="58" t="s">
        <v>140</v>
      </c>
      <c r="C151" s="58" t="s">
        <v>141</v>
      </c>
      <c r="D151" s="62"/>
      <c r="E151" s="62"/>
      <c r="F151" s="62"/>
      <c r="G151" s="64"/>
    </row>
    <row r="152" spans="1:7" ht="67.5">
      <c r="A152" s="58" t="s">
        <v>142</v>
      </c>
      <c r="B152" s="58" t="s">
        <v>566</v>
      </c>
      <c r="C152" s="58" t="s">
        <v>678</v>
      </c>
      <c r="D152" s="62"/>
      <c r="E152" s="62"/>
      <c r="F152" s="62"/>
      <c r="G152" s="64"/>
    </row>
    <row r="153" spans="1:7" ht="56.25">
      <c r="A153" s="58" t="s">
        <v>143</v>
      </c>
      <c r="B153" s="58" t="s">
        <v>567</v>
      </c>
      <c r="C153" s="58" t="s">
        <v>563</v>
      </c>
      <c r="D153" s="62"/>
      <c r="E153" s="62"/>
      <c r="F153" s="62"/>
      <c r="G153" s="64"/>
    </row>
    <row r="154" spans="1:9" ht="45">
      <c r="A154" s="58" t="s">
        <v>145</v>
      </c>
      <c r="B154" s="58" t="s">
        <v>568</v>
      </c>
      <c r="C154" s="58" t="s">
        <v>569</v>
      </c>
      <c r="D154" s="62"/>
      <c r="E154" s="62"/>
      <c r="F154" s="62"/>
      <c r="G154" s="64"/>
      <c r="I154" t="s">
        <v>482</v>
      </c>
    </row>
    <row r="155" spans="1:7" ht="45">
      <c r="A155" s="58" t="s">
        <v>146</v>
      </c>
      <c r="B155" s="58" t="s">
        <v>147</v>
      </c>
      <c r="C155" s="58" t="s">
        <v>570</v>
      </c>
      <c r="D155" s="62"/>
      <c r="E155" s="62"/>
      <c r="F155" s="62"/>
      <c r="G155" s="64"/>
    </row>
    <row r="156" spans="1:7" ht="78.75">
      <c r="A156" s="67" t="s">
        <v>488</v>
      </c>
      <c r="B156" s="67" t="s">
        <v>679</v>
      </c>
      <c r="C156" s="67" t="s">
        <v>489</v>
      </c>
      <c r="D156" s="68"/>
      <c r="E156" s="68"/>
      <c r="F156" s="68"/>
      <c r="G156" s="69"/>
    </row>
    <row r="157" spans="1:7" ht="12.75">
      <c r="A157" s="191"/>
      <c r="B157" s="191"/>
      <c r="C157" s="191"/>
      <c r="D157" s="191"/>
      <c r="E157" s="191"/>
      <c r="F157" s="191"/>
      <c r="G157" s="191"/>
    </row>
    <row r="158" spans="1:7" ht="12.75">
      <c r="A158" s="192"/>
      <c r="B158" s="192"/>
      <c r="C158" s="192"/>
      <c r="D158" s="192"/>
      <c r="E158" s="192"/>
      <c r="F158" s="192"/>
      <c r="G158" s="192"/>
    </row>
    <row r="159" spans="1:7" ht="12.75">
      <c r="A159" s="193"/>
      <c r="B159" s="193"/>
      <c r="C159" s="193"/>
      <c r="D159" s="193"/>
      <c r="E159" s="193"/>
      <c r="F159" s="193"/>
      <c r="G159" s="193"/>
    </row>
    <row r="160" spans="1:9" ht="12.75">
      <c r="A160" s="80" t="s">
        <v>148</v>
      </c>
      <c r="B160" s="185" t="s">
        <v>571</v>
      </c>
      <c r="C160" s="209"/>
      <c r="D160" s="73"/>
      <c r="E160" s="73"/>
      <c r="F160" s="73"/>
      <c r="G160" s="73"/>
      <c r="I160" s="57">
        <f>D160+D138</f>
        <v>0</v>
      </c>
    </row>
    <row r="161" spans="1:7" ht="135">
      <c r="A161" s="58" t="s">
        <v>149</v>
      </c>
      <c r="B161" s="58" t="s">
        <v>150</v>
      </c>
      <c r="C161" s="58" t="s">
        <v>680</v>
      </c>
      <c r="D161" s="62"/>
      <c r="E161" s="62"/>
      <c r="F161" s="62"/>
      <c r="G161" s="64"/>
    </row>
    <row r="162" spans="1:7" ht="90">
      <c r="A162" s="58" t="s">
        <v>151</v>
      </c>
      <c r="B162" s="58" t="s">
        <v>681</v>
      </c>
      <c r="C162" s="58" t="s">
        <v>682</v>
      </c>
      <c r="D162" s="62"/>
      <c r="E162" s="62"/>
      <c r="F162" s="62"/>
      <c r="G162" s="64"/>
    </row>
    <row r="163" spans="1:7" ht="56.25">
      <c r="A163" s="58" t="s">
        <v>152</v>
      </c>
      <c r="B163" s="58" t="s">
        <v>153</v>
      </c>
      <c r="C163" s="58" t="s">
        <v>154</v>
      </c>
      <c r="D163" s="62"/>
      <c r="E163" s="62"/>
      <c r="F163" s="62"/>
      <c r="G163" s="64"/>
    </row>
    <row r="164" spans="1:7" ht="33.75">
      <c r="A164" s="58" t="s">
        <v>155</v>
      </c>
      <c r="B164" s="58" t="s">
        <v>683</v>
      </c>
      <c r="C164" s="58" t="s">
        <v>480</v>
      </c>
      <c r="D164" s="62"/>
      <c r="E164" s="62"/>
      <c r="F164" s="62"/>
      <c r="G164" s="64"/>
    </row>
    <row r="165" spans="1:7" ht="56.25">
      <c r="A165" s="58" t="s">
        <v>684</v>
      </c>
      <c r="B165" s="58" t="s">
        <v>157</v>
      </c>
      <c r="C165" s="58" t="s">
        <v>158</v>
      </c>
      <c r="D165" s="62"/>
      <c r="E165" s="62"/>
      <c r="F165" s="62"/>
      <c r="G165" s="64"/>
    </row>
    <row r="166" spans="1:7" ht="56.25">
      <c r="A166" s="91" t="s">
        <v>156</v>
      </c>
      <c r="B166" s="91" t="s">
        <v>686</v>
      </c>
      <c r="C166" s="91" t="s">
        <v>685</v>
      </c>
      <c r="D166" s="65"/>
      <c r="E166" s="65"/>
      <c r="F166" s="65"/>
      <c r="G166" s="66"/>
    </row>
    <row r="167" spans="1:7" ht="33.75">
      <c r="A167" s="58" t="s">
        <v>689</v>
      </c>
      <c r="B167" s="58" t="s">
        <v>687</v>
      </c>
      <c r="C167" s="58" t="s">
        <v>688</v>
      </c>
      <c r="D167" s="62"/>
      <c r="E167" s="62"/>
      <c r="F167" s="62"/>
      <c r="G167" s="64"/>
    </row>
    <row r="168" spans="1:7" ht="45">
      <c r="A168" s="58" t="s">
        <v>690</v>
      </c>
      <c r="B168" s="58" t="s">
        <v>692</v>
      </c>
      <c r="C168" s="58" t="s">
        <v>481</v>
      </c>
      <c r="D168" s="62"/>
      <c r="E168" s="62"/>
      <c r="F168" s="62"/>
      <c r="G168" s="64"/>
    </row>
    <row r="169" spans="1:7" ht="45">
      <c r="A169" s="58" t="s">
        <v>691</v>
      </c>
      <c r="B169" s="58" t="s">
        <v>693</v>
      </c>
      <c r="C169" s="58" t="s">
        <v>694</v>
      </c>
      <c r="D169" s="62"/>
      <c r="E169" s="62"/>
      <c r="F169" s="62"/>
      <c r="G169" s="64"/>
    </row>
    <row r="170" spans="1:7" ht="45">
      <c r="A170" s="58" t="s">
        <v>159</v>
      </c>
      <c r="B170" s="58" t="s">
        <v>695</v>
      </c>
      <c r="C170" s="58" t="s">
        <v>696</v>
      </c>
      <c r="D170" s="62"/>
      <c r="E170" s="62"/>
      <c r="F170" s="62"/>
      <c r="G170" s="64"/>
    </row>
    <row r="171" spans="1:7" ht="67.5">
      <c r="A171" s="58" t="s">
        <v>160</v>
      </c>
      <c r="B171" s="58" t="s">
        <v>697</v>
      </c>
      <c r="C171" s="58" t="s">
        <v>162</v>
      </c>
      <c r="D171" s="62"/>
      <c r="E171" s="62"/>
      <c r="F171" s="62"/>
      <c r="G171" s="64"/>
    </row>
    <row r="172" spans="1:7" ht="90">
      <c r="A172" s="67" t="s">
        <v>161</v>
      </c>
      <c r="B172" s="67" t="s">
        <v>698</v>
      </c>
      <c r="C172" s="67" t="s">
        <v>163</v>
      </c>
      <c r="D172" s="68"/>
      <c r="E172" s="68"/>
      <c r="F172" s="68"/>
      <c r="G172" s="69"/>
    </row>
    <row r="173" spans="1:7" ht="12.75">
      <c r="A173" s="191"/>
      <c r="B173" s="191"/>
      <c r="C173" s="191"/>
      <c r="D173" s="191"/>
      <c r="E173" s="191"/>
      <c r="F173" s="191"/>
      <c r="G173" s="191"/>
    </row>
    <row r="174" spans="1:7" ht="12.75">
      <c r="A174" s="192"/>
      <c r="B174" s="192"/>
      <c r="C174" s="192"/>
      <c r="D174" s="192"/>
      <c r="E174" s="192"/>
      <c r="F174" s="192"/>
      <c r="G174" s="192"/>
    </row>
    <row r="175" spans="1:7" ht="12.75">
      <c r="A175" s="193"/>
      <c r="B175" s="193"/>
      <c r="C175" s="193"/>
      <c r="D175" s="193"/>
      <c r="E175" s="193"/>
      <c r="F175" s="193"/>
      <c r="G175" s="193"/>
    </row>
    <row r="176" spans="1:7" ht="12.75">
      <c r="A176" s="80" t="s">
        <v>164</v>
      </c>
      <c r="B176" s="185" t="s">
        <v>572</v>
      </c>
      <c r="C176" s="209"/>
      <c r="D176" s="73"/>
      <c r="E176" s="73"/>
      <c r="F176" s="73"/>
      <c r="G176" s="73"/>
    </row>
    <row r="177" spans="1:7" ht="90">
      <c r="A177" s="58" t="s">
        <v>165</v>
      </c>
      <c r="B177" s="58" t="s">
        <v>699</v>
      </c>
      <c r="C177" s="58" t="s">
        <v>166</v>
      </c>
      <c r="D177" s="62"/>
      <c r="E177" s="62"/>
      <c r="F177" s="62"/>
      <c r="G177" s="64"/>
    </row>
    <row r="178" spans="1:7" ht="123.75">
      <c r="A178" s="58" t="s">
        <v>167</v>
      </c>
      <c r="B178" s="58" t="s">
        <v>700</v>
      </c>
      <c r="C178" s="58" t="s">
        <v>701</v>
      </c>
      <c r="D178" s="62"/>
      <c r="E178" s="62"/>
      <c r="F178" s="62"/>
      <c r="G178" s="64"/>
    </row>
    <row r="179" spans="1:7" ht="67.5">
      <c r="A179" s="58" t="s">
        <v>168</v>
      </c>
      <c r="B179" s="58" t="s">
        <v>169</v>
      </c>
      <c r="C179" s="58" t="s">
        <v>170</v>
      </c>
      <c r="D179" s="62"/>
      <c r="E179" s="62"/>
      <c r="F179" s="62"/>
      <c r="G179" s="64"/>
    </row>
    <row r="180" spans="1:7" ht="67.5">
      <c r="A180" s="91" t="s">
        <v>171</v>
      </c>
      <c r="B180" s="91" t="s">
        <v>172</v>
      </c>
      <c r="C180" s="91" t="s">
        <v>173</v>
      </c>
      <c r="D180" s="62"/>
      <c r="E180" s="62"/>
      <c r="F180" s="62"/>
      <c r="G180" s="64"/>
    </row>
    <row r="181" spans="1:7" ht="56.25">
      <c r="A181" s="58" t="s">
        <v>174</v>
      </c>
      <c r="B181" s="58" t="s">
        <v>176</v>
      </c>
      <c r="C181" s="58" t="s">
        <v>177</v>
      </c>
      <c r="D181" s="62"/>
      <c r="E181" s="62"/>
      <c r="F181" s="62"/>
      <c r="G181" s="62"/>
    </row>
    <row r="182" spans="1:7" ht="78.75">
      <c r="A182" s="91" t="s">
        <v>175</v>
      </c>
      <c r="B182" s="58" t="s">
        <v>704</v>
      </c>
      <c r="C182" s="58" t="s">
        <v>703</v>
      </c>
      <c r="D182" s="62"/>
      <c r="E182" s="62"/>
      <c r="F182" s="62"/>
      <c r="G182" s="62"/>
    </row>
    <row r="183" spans="1:7" ht="45">
      <c r="A183" s="91" t="s">
        <v>178</v>
      </c>
      <c r="B183" s="91" t="s">
        <v>702</v>
      </c>
      <c r="C183" s="91" t="s">
        <v>705</v>
      </c>
      <c r="D183" s="62"/>
      <c r="E183" s="62"/>
      <c r="F183" s="62"/>
      <c r="G183" s="64"/>
    </row>
    <row r="184" spans="1:7" ht="45">
      <c r="A184" s="92" t="s">
        <v>706</v>
      </c>
      <c r="B184" s="92" t="s">
        <v>707</v>
      </c>
      <c r="C184" s="92" t="s">
        <v>708</v>
      </c>
      <c r="D184" s="68"/>
      <c r="E184" s="68"/>
      <c r="F184" s="68"/>
      <c r="G184" s="69"/>
    </row>
    <row r="185" spans="1:7" ht="12.75">
      <c r="A185" s="211"/>
      <c r="B185" s="211"/>
      <c r="C185" s="211"/>
      <c r="D185" s="211"/>
      <c r="E185" s="211"/>
      <c r="F185" s="211"/>
      <c r="G185" s="211"/>
    </row>
    <row r="186" spans="1:7" ht="12.75">
      <c r="A186" s="212"/>
      <c r="B186" s="212"/>
      <c r="C186" s="212"/>
      <c r="D186" s="212"/>
      <c r="E186" s="212"/>
      <c r="F186" s="212"/>
      <c r="G186" s="212"/>
    </row>
    <row r="187" spans="1:7" ht="12.75">
      <c r="A187" s="213"/>
      <c r="B187" s="213"/>
      <c r="C187" s="213"/>
      <c r="D187" s="213"/>
      <c r="E187" s="213"/>
      <c r="F187" s="213"/>
      <c r="G187" s="213"/>
    </row>
    <row r="188" spans="1:7" ht="12.75">
      <c r="A188" s="80" t="s">
        <v>180</v>
      </c>
      <c r="B188" s="185" t="s">
        <v>573</v>
      </c>
      <c r="C188" s="209"/>
      <c r="D188" s="73"/>
      <c r="E188" s="73"/>
      <c r="F188" s="73"/>
      <c r="G188" s="73"/>
    </row>
    <row r="189" spans="1:7" ht="101.25">
      <c r="A189" s="58" t="s">
        <v>181</v>
      </c>
      <c r="B189" s="91" t="s">
        <v>182</v>
      </c>
      <c r="C189" s="91" t="s">
        <v>183</v>
      </c>
      <c r="D189" s="62"/>
      <c r="E189" s="62"/>
      <c r="F189" s="62"/>
      <c r="G189" s="64"/>
    </row>
    <row r="190" spans="1:7" ht="101.25">
      <c r="A190" s="58" t="s">
        <v>184</v>
      </c>
      <c r="B190" s="58" t="s">
        <v>185</v>
      </c>
      <c r="C190" s="58" t="s">
        <v>186</v>
      </c>
      <c r="D190" s="62"/>
      <c r="E190" s="62"/>
      <c r="F190" s="62"/>
      <c r="G190" s="64"/>
    </row>
    <row r="191" spans="1:7" ht="56.25">
      <c r="A191" s="58" t="s">
        <v>187</v>
      </c>
      <c r="B191" s="58" t="s">
        <v>188</v>
      </c>
      <c r="C191" s="58" t="s">
        <v>574</v>
      </c>
      <c r="D191" s="62"/>
      <c r="E191" s="62"/>
      <c r="F191" s="62"/>
      <c r="G191" s="64"/>
    </row>
    <row r="192" spans="1:7" ht="56.25">
      <c r="A192" s="58" t="s">
        <v>189</v>
      </c>
      <c r="B192" s="58" t="s">
        <v>190</v>
      </c>
      <c r="C192" s="58" t="s">
        <v>191</v>
      </c>
      <c r="D192" s="62"/>
      <c r="E192" s="62"/>
      <c r="F192" s="62"/>
      <c r="G192" s="64"/>
    </row>
    <row r="193" spans="1:7" ht="168.75">
      <c r="A193" s="58" t="s">
        <v>192</v>
      </c>
      <c r="B193" s="58" t="s">
        <v>193</v>
      </c>
      <c r="C193" s="58" t="s">
        <v>194</v>
      </c>
      <c r="D193" s="62"/>
      <c r="E193" s="62"/>
      <c r="F193" s="62"/>
      <c r="G193" s="64"/>
    </row>
    <row r="194" spans="1:7" ht="45">
      <c r="A194" s="58" t="s">
        <v>195</v>
      </c>
      <c r="B194" s="58" t="s">
        <v>709</v>
      </c>
      <c r="C194" s="58" t="s">
        <v>710</v>
      </c>
      <c r="D194" s="62"/>
      <c r="E194" s="62"/>
      <c r="F194" s="62"/>
      <c r="G194" s="64"/>
    </row>
    <row r="195" spans="1:7" ht="56.25">
      <c r="A195" s="58" t="s">
        <v>196</v>
      </c>
      <c r="B195" s="58" t="s">
        <v>711</v>
      </c>
      <c r="C195" s="58" t="s">
        <v>712</v>
      </c>
      <c r="D195" s="62"/>
      <c r="E195" s="62"/>
      <c r="F195" s="62"/>
      <c r="G195" s="64"/>
    </row>
    <row r="196" spans="1:7" ht="56.25">
      <c r="A196" s="58" t="s">
        <v>197</v>
      </c>
      <c r="B196" s="58" t="s">
        <v>713</v>
      </c>
      <c r="C196" s="58" t="s">
        <v>144</v>
      </c>
      <c r="D196" s="62"/>
      <c r="E196" s="62"/>
      <c r="F196" s="62"/>
      <c r="G196" s="64"/>
    </row>
    <row r="197" spans="1:7" ht="56.25">
      <c r="A197" s="58" t="s">
        <v>198</v>
      </c>
      <c r="B197" s="58" t="s">
        <v>714</v>
      </c>
      <c r="C197" s="58" t="s">
        <v>715</v>
      </c>
      <c r="D197" s="62"/>
      <c r="E197" s="62"/>
      <c r="F197" s="62"/>
      <c r="G197" s="64"/>
    </row>
    <row r="198" spans="1:7" ht="56.25">
      <c r="A198" s="58" t="s">
        <v>199</v>
      </c>
      <c r="B198" s="58" t="s">
        <v>575</v>
      </c>
      <c r="C198" s="58" t="s">
        <v>576</v>
      </c>
      <c r="D198" s="62"/>
      <c r="E198" s="62"/>
      <c r="F198" s="62"/>
      <c r="G198" s="64"/>
    </row>
    <row r="199" spans="1:7" ht="67.5">
      <c r="A199" s="58" t="s">
        <v>200</v>
      </c>
      <c r="B199" s="58" t="s">
        <v>716</v>
      </c>
      <c r="C199" s="58" t="s">
        <v>577</v>
      </c>
      <c r="D199" s="62"/>
      <c r="E199" s="62"/>
      <c r="F199" s="62"/>
      <c r="G199" s="64"/>
    </row>
    <row r="200" spans="1:7" ht="45">
      <c r="A200" s="58" t="s">
        <v>201</v>
      </c>
      <c r="B200" s="58" t="s">
        <v>718</v>
      </c>
      <c r="C200" s="58" t="s">
        <v>717</v>
      </c>
      <c r="D200" s="62"/>
      <c r="E200" s="62"/>
      <c r="F200" s="62"/>
      <c r="G200" s="64"/>
    </row>
    <row r="201" spans="1:7" ht="45">
      <c r="A201" s="67" t="s">
        <v>202</v>
      </c>
      <c r="B201" s="67" t="s">
        <v>719</v>
      </c>
      <c r="C201" s="67" t="s">
        <v>720</v>
      </c>
      <c r="D201" s="68"/>
      <c r="E201" s="68"/>
      <c r="F201" s="68"/>
      <c r="G201" s="69"/>
    </row>
    <row r="202" spans="1:7" ht="12.75">
      <c r="A202" s="191"/>
      <c r="B202" s="191"/>
      <c r="C202" s="191"/>
      <c r="D202" s="191"/>
      <c r="E202" s="191"/>
      <c r="F202" s="191"/>
      <c r="G202" s="191"/>
    </row>
    <row r="203" spans="1:7" ht="12.75">
      <c r="A203" s="192"/>
      <c r="B203" s="192"/>
      <c r="C203" s="192"/>
      <c r="D203" s="192"/>
      <c r="E203" s="192"/>
      <c r="F203" s="192"/>
      <c r="G203" s="192"/>
    </row>
    <row r="204" spans="1:7" ht="12.75">
      <c r="A204" s="193"/>
      <c r="B204" s="193"/>
      <c r="C204" s="193"/>
      <c r="D204" s="193"/>
      <c r="E204" s="193"/>
      <c r="F204" s="193"/>
      <c r="G204" s="193"/>
    </row>
    <row r="205" spans="1:7" ht="12.75">
      <c r="A205" s="80" t="s">
        <v>203</v>
      </c>
      <c r="B205" s="214" t="s">
        <v>263</v>
      </c>
      <c r="C205" s="215"/>
      <c r="D205" s="73"/>
      <c r="E205" s="73"/>
      <c r="F205" s="73"/>
      <c r="G205" s="73"/>
    </row>
    <row r="206" spans="1:7" ht="67.5">
      <c r="A206" s="58" t="s">
        <v>204</v>
      </c>
      <c r="B206" s="58" t="s">
        <v>205</v>
      </c>
      <c r="C206" s="58" t="s">
        <v>206</v>
      </c>
      <c r="D206" s="62"/>
      <c r="E206" s="62"/>
      <c r="F206" s="62"/>
      <c r="G206" s="64"/>
    </row>
    <row r="207" spans="1:7" ht="78.75">
      <c r="A207" s="58" t="s">
        <v>207</v>
      </c>
      <c r="B207" s="58" t="s">
        <v>208</v>
      </c>
      <c r="C207" s="58" t="s">
        <v>209</v>
      </c>
      <c r="D207" s="62"/>
      <c r="E207" s="62"/>
      <c r="F207" s="62"/>
      <c r="G207" s="64"/>
    </row>
    <row r="208" spans="1:7" ht="67.5">
      <c r="A208" s="58" t="s">
        <v>210</v>
      </c>
      <c r="B208" s="58" t="s">
        <v>211</v>
      </c>
      <c r="C208" s="58" t="s">
        <v>212</v>
      </c>
      <c r="D208" s="62"/>
      <c r="E208" s="62"/>
      <c r="F208" s="62"/>
      <c r="G208" s="64"/>
    </row>
    <row r="209" spans="1:7" ht="135">
      <c r="A209" s="58" t="s">
        <v>213</v>
      </c>
      <c r="B209" s="58" t="s">
        <v>67</v>
      </c>
      <c r="C209" s="61" t="s">
        <v>214</v>
      </c>
      <c r="D209" s="62"/>
      <c r="E209" s="62"/>
      <c r="F209" s="62"/>
      <c r="G209" s="64"/>
    </row>
    <row r="210" spans="1:7" ht="45">
      <c r="A210" s="58" t="s">
        <v>215</v>
      </c>
      <c r="B210" s="61" t="s">
        <v>721</v>
      </c>
      <c r="C210" s="58" t="s">
        <v>216</v>
      </c>
      <c r="D210" s="62"/>
      <c r="E210" s="62"/>
      <c r="F210" s="62"/>
      <c r="G210" s="64"/>
    </row>
    <row r="211" spans="1:7" ht="45">
      <c r="A211" s="58" t="s">
        <v>217</v>
      </c>
      <c r="B211" s="58" t="s">
        <v>218</v>
      </c>
      <c r="C211" s="61" t="s">
        <v>219</v>
      </c>
      <c r="D211" s="62"/>
      <c r="E211" s="62"/>
      <c r="F211" s="62"/>
      <c r="G211" s="64"/>
    </row>
    <row r="212" spans="1:7" ht="67.5">
      <c r="A212" s="58" t="s">
        <v>220</v>
      </c>
      <c r="B212" s="58" t="s">
        <v>221</v>
      </c>
      <c r="C212" s="58" t="s">
        <v>222</v>
      </c>
      <c r="D212" s="62"/>
      <c r="E212" s="62"/>
      <c r="F212" s="62"/>
      <c r="G212" s="64"/>
    </row>
    <row r="213" spans="1:7" ht="56.25">
      <c r="A213" s="58" t="s">
        <v>223</v>
      </c>
      <c r="B213" s="58" t="s">
        <v>773</v>
      </c>
      <c r="C213" s="58" t="s">
        <v>772</v>
      </c>
      <c r="D213" s="62"/>
      <c r="E213" s="62"/>
      <c r="F213" s="62"/>
      <c r="G213" s="64"/>
    </row>
    <row r="214" spans="1:7" ht="90">
      <c r="A214" s="58" t="s">
        <v>224</v>
      </c>
      <c r="B214" s="58" t="s">
        <v>225</v>
      </c>
      <c r="C214" s="58" t="s">
        <v>226</v>
      </c>
      <c r="D214" s="62"/>
      <c r="E214" s="62"/>
      <c r="F214" s="62"/>
      <c r="G214" s="64"/>
    </row>
    <row r="215" spans="1:7" ht="112.5">
      <c r="A215" s="58" t="s">
        <v>227</v>
      </c>
      <c r="B215" s="58" t="s">
        <v>78</v>
      </c>
      <c r="C215" s="58" t="s">
        <v>228</v>
      </c>
      <c r="D215" s="62"/>
      <c r="E215" s="62"/>
      <c r="F215" s="62"/>
      <c r="G215" s="62"/>
    </row>
    <row r="216" spans="1:7" ht="112.5">
      <c r="A216" s="58" t="s">
        <v>229</v>
      </c>
      <c r="B216" s="58" t="s">
        <v>56</v>
      </c>
      <c r="C216" s="58" t="s">
        <v>230</v>
      </c>
      <c r="D216" s="62"/>
      <c r="E216" s="62"/>
      <c r="F216" s="62"/>
      <c r="G216" s="62"/>
    </row>
    <row r="217" spans="1:7" ht="101.25">
      <c r="A217" s="58" t="s">
        <v>231</v>
      </c>
      <c r="B217" s="58" t="s">
        <v>109</v>
      </c>
      <c r="C217" s="58" t="s">
        <v>232</v>
      </c>
      <c r="D217" s="62"/>
      <c r="E217" s="62"/>
      <c r="F217" s="62"/>
      <c r="G217" s="62"/>
    </row>
    <row r="218" spans="1:7" ht="157.5">
      <c r="A218" s="58" t="s">
        <v>233</v>
      </c>
      <c r="B218" s="58" t="s">
        <v>78</v>
      </c>
      <c r="C218" s="61" t="s">
        <v>234</v>
      </c>
      <c r="D218" s="62"/>
      <c r="E218" s="62"/>
      <c r="F218" s="62"/>
      <c r="G218" s="62"/>
    </row>
    <row r="219" spans="1:7" ht="101.25">
      <c r="A219" s="58" t="s">
        <v>235</v>
      </c>
      <c r="B219" s="58" t="s">
        <v>774</v>
      </c>
      <c r="C219" s="58" t="s">
        <v>236</v>
      </c>
      <c r="D219" s="62"/>
      <c r="E219" s="62"/>
      <c r="F219" s="62"/>
      <c r="G219" s="62"/>
    </row>
    <row r="220" spans="1:7" ht="78.75">
      <c r="A220" s="58" t="s">
        <v>237</v>
      </c>
      <c r="B220" s="58" t="s">
        <v>775</v>
      </c>
      <c r="C220" s="58" t="s">
        <v>238</v>
      </c>
      <c r="D220" s="62"/>
      <c r="E220" s="62"/>
      <c r="F220" s="62"/>
      <c r="G220" s="62"/>
    </row>
    <row r="221" spans="1:7" ht="90">
      <c r="A221" s="58" t="s">
        <v>239</v>
      </c>
      <c r="B221" s="58" t="s">
        <v>776</v>
      </c>
      <c r="C221" s="58" t="s">
        <v>240</v>
      </c>
      <c r="D221" s="62"/>
      <c r="E221" s="62"/>
      <c r="F221" s="62"/>
      <c r="G221" s="62"/>
    </row>
    <row r="222" spans="1:7" ht="67.5">
      <c r="A222" s="58" t="s">
        <v>241</v>
      </c>
      <c r="B222" s="58" t="s">
        <v>777</v>
      </c>
      <c r="C222" s="58" t="s">
        <v>242</v>
      </c>
      <c r="D222" s="62"/>
      <c r="E222" s="62"/>
      <c r="F222" s="62"/>
      <c r="G222" s="62"/>
    </row>
    <row r="223" spans="1:7" ht="123.75">
      <c r="A223" s="58" t="s">
        <v>243</v>
      </c>
      <c r="B223" s="58" t="s">
        <v>578</v>
      </c>
      <c r="C223" s="58" t="s">
        <v>778</v>
      </c>
      <c r="D223" s="62"/>
      <c r="E223" s="62"/>
      <c r="F223" s="62"/>
      <c r="G223" s="62"/>
    </row>
    <row r="224" spans="1:7" ht="78.75">
      <c r="A224" s="58" t="s">
        <v>244</v>
      </c>
      <c r="B224" s="58" t="s">
        <v>245</v>
      </c>
      <c r="C224" s="58" t="s">
        <v>246</v>
      </c>
      <c r="D224" s="62"/>
      <c r="E224" s="62"/>
      <c r="F224" s="62"/>
      <c r="G224" s="64"/>
    </row>
    <row r="225" spans="1:7" ht="146.25">
      <c r="A225" s="58" t="s">
        <v>247</v>
      </c>
      <c r="B225" s="58" t="s">
        <v>779</v>
      </c>
      <c r="C225" s="58" t="s">
        <v>248</v>
      </c>
      <c r="D225" s="62"/>
      <c r="E225" s="62"/>
      <c r="F225" s="62"/>
      <c r="G225" s="62"/>
    </row>
    <row r="226" spans="1:7" ht="101.25">
      <c r="A226" s="58" t="s">
        <v>249</v>
      </c>
      <c r="B226" s="58" t="s">
        <v>780</v>
      </c>
      <c r="C226" s="58" t="s">
        <v>250</v>
      </c>
      <c r="D226" s="62"/>
      <c r="E226" s="62"/>
      <c r="F226" s="62"/>
      <c r="G226" s="62"/>
    </row>
    <row r="227" spans="1:7" ht="78.75">
      <c r="A227" s="58" t="s">
        <v>251</v>
      </c>
      <c r="B227" s="58" t="s">
        <v>781</v>
      </c>
      <c r="C227" s="58" t="s">
        <v>252</v>
      </c>
      <c r="D227" s="62"/>
      <c r="E227" s="62"/>
      <c r="F227" s="62"/>
      <c r="G227" s="62"/>
    </row>
    <row r="228" spans="1:7" ht="90">
      <c r="A228" s="58" t="s">
        <v>253</v>
      </c>
      <c r="B228" s="58" t="s">
        <v>782</v>
      </c>
      <c r="C228" s="58" t="s">
        <v>254</v>
      </c>
      <c r="D228" s="62"/>
      <c r="E228" s="62"/>
      <c r="F228" s="62"/>
      <c r="G228" s="62"/>
    </row>
    <row r="229" spans="1:7" ht="78.75">
      <c r="A229" s="58" t="s">
        <v>255</v>
      </c>
      <c r="B229" s="58" t="s">
        <v>783</v>
      </c>
      <c r="C229" s="58" t="s">
        <v>256</v>
      </c>
      <c r="D229" s="62"/>
      <c r="E229" s="62"/>
      <c r="F229" s="62"/>
      <c r="G229" s="62"/>
    </row>
    <row r="230" spans="1:7" ht="101.25">
      <c r="A230" s="58" t="s">
        <v>257</v>
      </c>
      <c r="B230" s="58" t="s">
        <v>784</v>
      </c>
      <c r="C230" s="58" t="s">
        <v>258</v>
      </c>
      <c r="D230" s="62"/>
      <c r="E230" s="62"/>
      <c r="F230" s="62"/>
      <c r="G230" s="62"/>
    </row>
    <row r="231" spans="1:7" ht="101.25">
      <c r="A231" s="58" t="s">
        <v>259</v>
      </c>
      <c r="B231" s="58" t="s">
        <v>785</v>
      </c>
      <c r="C231" s="58" t="s">
        <v>260</v>
      </c>
      <c r="D231" s="62"/>
      <c r="E231" s="62"/>
      <c r="F231" s="62"/>
      <c r="G231" s="62"/>
    </row>
    <row r="232" spans="1:7" ht="135">
      <c r="A232" s="58" t="s">
        <v>261</v>
      </c>
      <c r="B232" s="58" t="s">
        <v>67</v>
      </c>
      <c r="C232" s="58" t="s">
        <v>262</v>
      </c>
      <c r="D232" s="62"/>
      <c r="E232" s="62"/>
      <c r="F232" s="62"/>
      <c r="G232" s="62"/>
    </row>
    <row r="233" spans="1:7" ht="135">
      <c r="A233" s="58" t="s">
        <v>272</v>
      </c>
      <c r="B233" s="58" t="s">
        <v>109</v>
      </c>
      <c r="C233" s="61" t="s">
        <v>273</v>
      </c>
      <c r="D233" s="62"/>
      <c r="E233" s="62"/>
      <c r="F233" s="62"/>
      <c r="G233" s="62"/>
    </row>
    <row r="234" spans="1:7" ht="101.25">
      <c r="A234" s="58" t="s">
        <v>274</v>
      </c>
      <c r="B234" s="58" t="s">
        <v>109</v>
      </c>
      <c r="C234" s="58" t="s">
        <v>275</v>
      </c>
      <c r="D234" s="62"/>
      <c r="E234" s="62"/>
      <c r="F234" s="62"/>
      <c r="G234" s="62"/>
    </row>
    <row r="235" spans="1:7" ht="78.75">
      <c r="A235" s="58" t="s">
        <v>276</v>
      </c>
      <c r="B235" s="58" t="s">
        <v>277</v>
      </c>
      <c r="C235" s="58" t="s">
        <v>278</v>
      </c>
      <c r="D235" s="62"/>
      <c r="E235" s="62"/>
      <c r="F235" s="62"/>
      <c r="G235" s="62"/>
    </row>
    <row r="236" spans="1:7" ht="123.75">
      <c r="A236" s="58" t="s">
        <v>279</v>
      </c>
      <c r="B236" s="58" t="s">
        <v>579</v>
      </c>
      <c r="C236" s="58" t="s">
        <v>280</v>
      </c>
      <c r="D236" s="62"/>
      <c r="E236" s="62"/>
      <c r="F236" s="62"/>
      <c r="G236" s="62"/>
    </row>
    <row r="237" spans="1:7" ht="123.75">
      <c r="A237" s="58" t="s">
        <v>281</v>
      </c>
      <c r="B237" s="58" t="s">
        <v>786</v>
      </c>
      <c r="C237" s="58" t="s">
        <v>282</v>
      </c>
      <c r="D237" s="62"/>
      <c r="E237" s="62"/>
      <c r="F237" s="62"/>
      <c r="G237" s="62"/>
    </row>
    <row r="238" spans="1:7" ht="146.25">
      <c r="A238" s="58" t="s">
        <v>283</v>
      </c>
      <c r="B238" s="58" t="s">
        <v>580</v>
      </c>
      <c r="C238" s="58" t="s">
        <v>284</v>
      </c>
      <c r="D238" s="62"/>
      <c r="E238" s="62"/>
      <c r="F238" s="62"/>
      <c r="G238" s="62"/>
    </row>
    <row r="239" spans="1:7" ht="56.25">
      <c r="A239" s="58" t="s">
        <v>285</v>
      </c>
      <c r="B239" s="58" t="s">
        <v>286</v>
      </c>
      <c r="C239" s="58" t="s">
        <v>287</v>
      </c>
      <c r="D239" s="62"/>
      <c r="E239" s="62"/>
      <c r="F239" s="62"/>
      <c r="G239" s="62"/>
    </row>
    <row r="240" spans="1:7" ht="90">
      <c r="A240" s="58" t="s">
        <v>288</v>
      </c>
      <c r="B240" s="58" t="s">
        <v>289</v>
      </c>
      <c r="C240" s="58" t="s">
        <v>581</v>
      </c>
      <c r="D240" s="62"/>
      <c r="E240" s="62"/>
      <c r="F240" s="62"/>
      <c r="G240" s="64"/>
    </row>
    <row r="241" spans="1:7" ht="56.25">
      <c r="A241" s="58" t="s">
        <v>290</v>
      </c>
      <c r="B241" s="58" t="s">
        <v>291</v>
      </c>
      <c r="C241" s="58" t="s">
        <v>582</v>
      </c>
      <c r="D241" s="62"/>
      <c r="E241" s="62"/>
      <c r="F241" s="62"/>
      <c r="G241" s="64"/>
    </row>
    <row r="242" spans="1:7" ht="67.5">
      <c r="A242" s="67" t="s">
        <v>292</v>
      </c>
      <c r="B242" s="67" t="s">
        <v>293</v>
      </c>
      <c r="C242" s="67" t="s">
        <v>294</v>
      </c>
      <c r="D242" s="68"/>
      <c r="E242" s="68"/>
      <c r="F242" s="68"/>
      <c r="G242" s="69"/>
    </row>
    <row r="243" spans="1:7" ht="12.75">
      <c r="A243" s="72"/>
      <c r="B243" s="72"/>
      <c r="C243" s="72"/>
      <c r="D243" s="74"/>
      <c r="E243" s="74"/>
      <c r="F243" s="74"/>
      <c r="G243" s="75"/>
    </row>
    <row r="244" spans="1:7" ht="12.75">
      <c r="A244" s="86" t="s">
        <v>295</v>
      </c>
      <c r="B244" s="86"/>
      <c r="C244" s="86"/>
      <c r="D244" s="87">
        <f>D205+D188+D176+D160+D138+D130+D123+D115+D103+D91+D77+D47+D29</f>
        <v>0</v>
      </c>
      <c r="E244" s="87">
        <f>E205+E188+E176+E160+E138+E130+E123+E115+E103+E91+E77+E47+E29</f>
        <v>0</v>
      </c>
      <c r="F244" s="87">
        <f>F205+F188+F176+F160+F138+F130+F123+F115+F103+F91+F77+F47+F29</f>
        <v>0</v>
      </c>
      <c r="G244" s="87">
        <f>G205+G188+G176+G160+G138+G130+G123+G115+G103+G91+G77+G47+G29</f>
        <v>0</v>
      </c>
    </row>
    <row r="245" spans="1:7" ht="12.75">
      <c r="A245" s="192"/>
      <c r="B245" s="192"/>
      <c r="C245" s="192"/>
      <c r="D245" s="192"/>
      <c r="E245" s="192"/>
      <c r="F245" s="192"/>
      <c r="G245" s="192"/>
    </row>
    <row r="246" spans="1:7" ht="12.75">
      <c r="A246" s="192"/>
      <c r="B246" s="192"/>
      <c r="C246" s="192"/>
      <c r="D246" s="192"/>
      <c r="E246" s="192"/>
      <c r="F246" s="192"/>
      <c r="G246" s="192"/>
    </row>
    <row r="247" spans="1:7" ht="12.75">
      <c r="A247" s="192"/>
      <c r="B247" s="192"/>
      <c r="C247" s="192"/>
      <c r="D247" s="192"/>
      <c r="E247" s="192"/>
      <c r="F247" s="192"/>
      <c r="G247" s="192"/>
    </row>
    <row r="248" spans="1:7" ht="12.75">
      <c r="A248" s="192"/>
      <c r="B248" s="192"/>
      <c r="C248" s="192"/>
      <c r="D248" s="192"/>
      <c r="E248" s="192"/>
      <c r="F248" s="192"/>
      <c r="G248" s="192"/>
    </row>
    <row r="249" spans="1:7" ht="12.75">
      <c r="A249" s="192"/>
      <c r="B249" s="192"/>
      <c r="C249" s="192"/>
      <c r="D249" s="192"/>
      <c r="E249" s="192"/>
      <c r="F249" s="192"/>
      <c r="G249" s="192"/>
    </row>
    <row r="250" spans="1:7" ht="12.75">
      <c r="A250" s="193"/>
      <c r="B250" s="193"/>
      <c r="C250" s="193"/>
      <c r="D250" s="193"/>
      <c r="E250" s="193"/>
      <c r="F250" s="193"/>
      <c r="G250" s="193"/>
    </row>
    <row r="251" spans="1:7" ht="12.75">
      <c r="A251" s="216" t="s">
        <v>296</v>
      </c>
      <c r="B251" s="199"/>
      <c r="C251" s="199"/>
      <c r="D251" s="199"/>
      <c r="E251" s="199"/>
      <c r="F251" s="199"/>
      <c r="G251" s="217"/>
    </row>
    <row r="252" spans="1:7" ht="12.75">
      <c r="A252" s="216"/>
      <c r="B252" s="199"/>
      <c r="C252" s="199"/>
      <c r="D252" s="199"/>
      <c r="E252" s="199"/>
      <c r="F252" s="199"/>
      <c r="G252" s="217"/>
    </row>
    <row r="253" spans="1:7" ht="12.75">
      <c r="A253" s="218"/>
      <c r="B253" s="219"/>
      <c r="C253" s="219"/>
      <c r="D253" s="219"/>
      <c r="E253" s="219"/>
      <c r="F253" s="219"/>
      <c r="G253" s="220"/>
    </row>
    <row r="254" spans="1:7" ht="12.75">
      <c r="A254" s="80" t="s">
        <v>297</v>
      </c>
      <c r="B254" s="185" t="s">
        <v>264</v>
      </c>
      <c r="C254" s="209"/>
      <c r="D254" s="73"/>
      <c r="E254" s="73"/>
      <c r="F254" s="73"/>
      <c r="G254" s="73"/>
    </row>
    <row r="255" spans="1:7" ht="56.25">
      <c r="A255" s="58" t="s">
        <v>298</v>
      </c>
      <c r="B255" s="58" t="s">
        <v>299</v>
      </c>
      <c r="C255" s="58" t="s">
        <v>300</v>
      </c>
      <c r="D255" s="62"/>
      <c r="E255" s="62"/>
      <c r="F255" s="62"/>
      <c r="G255" s="64"/>
    </row>
    <row r="256" spans="1:7" ht="67.5">
      <c r="A256" s="58" t="s">
        <v>301</v>
      </c>
      <c r="B256" s="58" t="s">
        <v>302</v>
      </c>
      <c r="C256" s="58" t="s">
        <v>303</v>
      </c>
      <c r="D256" s="62"/>
      <c r="E256" s="62"/>
      <c r="F256" s="62"/>
      <c r="G256" s="64"/>
    </row>
    <row r="257" spans="1:7" ht="101.25">
      <c r="A257" s="58" t="s">
        <v>304</v>
      </c>
      <c r="B257" s="58" t="s">
        <v>305</v>
      </c>
      <c r="C257" s="58" t="s">
        <v>306</v>
      </c>
      <c r="D257" s="62"/>
      <c r="E257" s="62"/>
      <c r="F257" s="62"/>
      <c r="G257" s="64"/>
    </row>
    <row r="258" spans="1:7" ht="67.5">
      <c r="A258" s="58" t="s">
        <v>307</v>
      </c>
      <c r="B258" s="58" t="s">
        <v>308</v>
      </c>
      <c r="C258" s="58" t="s">
        <v>309</v>
      </c>
      <c r="D258" s="62"/>
      <c r="E258" s="62"/>
      <c r="F258" s="62"/>
      <c r="G258" s="64"/>
    </row>
    <row r="259" spans="1:7" ht="67.5">
      <c r="A259" s="58" t="s">
        <v>310</v>
      </c>
      <c r="B259" s="58" t="s">
        <v>787</v>
      </c>
      <c r="C259" s="58" t="s">
        <v>311</v>
      </c>
      <c r="D259" s="62"/>
      <c r="E259" s="62"/>
      <c r="F259" s="62"/>
      <c r="G259" s="64"/>
    </row>
    <row r="260" spans="1:7" ht="78.75">
      <c r="A260" s="58" t="s">
        <v>312</v>
      </c>
      <c r="B260" s="58" t="s">
        <v>789</v>
      </c>
      <c r="C260" s="58" t="s">
        <v>313</v>
      </c>
      <c r="D260" s="62"/>
      <c r="E260" s="62"/>
      <c r="F260" s="62"/>
      <c r="G260" s="64"/>
    </row>
    <row r="261" spans="1:7" ht="45">
      <c r="A261" s="58" t="s">
        <v>314</v>
      </c>
      <c r="B261" s="58" t="s">
        <v>788</v>
      </c>
      <c r="C261" s="58" t="s">
        <v>315</v>
      </c>
      <c r="D261" s="62"/>
      <c r="E261" s="62"/>
      <c r="F261" s="62"/>
      <c r="G261" s="64"/>
    </row>
    <row r="262" spans="1:7" ht="67.5">
      <c r="A262" s="67" t="s">
        <v>316</v>
      </c>
      <c r="B262" s="67" t="s">
        <v>317</v>
      </c>
      <c r="C262" s="67" t="s">
        <v>318</v>
      </c>
      <c r="D262" s="68"/>
      <c r="E262" s="68"/>
      <c r="F262" s="68"/>
      <c r="G262" s="69"/>
    </row>
    <row r="263" spans="1:7" ht="12.75">
      <c r="A263" s="191"/>
      <c r="B263" s="191"/>
      <c r="C263" s="191"/>
      <c r="D263" s="191"/>
      <c r="E263" s="191"/>
      <c r="F263" s="191"/>
      <c r="G263" s="191"/>
    </row>
    <row r="264" spans="1:7" ht="12.75">
      <c r="A264" s="192"/>
      <c r="B264" s="192"/>
      <c r="C264" s="192"/>
      <c r="D264" s="192"/>
      <c r="E264" s="192"/>
      <c r="F264" s="192"/>
      <c r="G264" s="192"/>
    </row>
    <row r="265" spans="1:7" ht="12.75">
      <c r="A265" s="193"/>
      <c r="B265" s="193"/>
      <c r="C265" s="193"/>
      <c r="D265" s="193"/>
      <c r="E265" s="193"/>
      <c r="F265" s="193"/>
      <c r="G265" s="193"/>
    </row>
    <row r="266" spans="1:7" ht="12.75">
      <c r="A266" s="80" t="s">
        <v>319</v>
      </c>
      <c r="B266" s="214" t="s">
        <v>265</v>
      </c>
      <c r="C266" s="215"/>
      <c r="D266" s="73"/>
      <c r="E266" s="73"/>
      <c r="F266" s="73"/>
      <c r="G266" s="73"/>
    </row>
    <row r="267" spans="1:7" ht="90">
      <c r="A267" s="58" t="s">
        <v>320</v>
      </c>
      <c r="B267" s="58" t="s">
        <v>790</v>
      </c>
      <c r="C267" s="58" t="s">
        <v>321</v>
      </c>
      <c r="D267" s="62"/>
      <c r="E267" s="62"/>
      <c r="F267" s="62"/>
      <c r="G267" s="64"/>
    </row>
    <row r="268" spans="1:7" ht="90">
      <c r="A268" s="58" t="s">
        <v>322</v>
      </c>
      <c r="B268" s="58" t="s">
        <v>323</v>
      </c>
      <c r="C268" s="58" t="s">
        <v>324</v>
      </c>
      <c r="D268" s="62"/>
      <c r="E268" s="62"/>
      <c r="F268" s="62"/>
      <c r="G268" s="64"/>
    </row>
    <row r="269" spans="1:7" ht="45">
      <c r="A269" s="58" t="s">
        <v>325</v>
      </c>
      <c r="B269" s="58" t="s">
        <v>326</v>
      </c>
      <c r="C269" s="58" t="s">
        <v>791</v>
      </c>
      <c r="D269" s="62"/>
      <c r="E269" s="62"/>
      <c r="F269" s="62"/>
      <c r="G269" s="64"/>
    </row>
    <row r="270" spans="1:7" ht="45">
      <c r="A270" s="58" t="s">
        <v>327</v>
      </c>
      <c r="B270" s="58" t="s">
        <v>794</v>
      </c>
      <c r="C270" s="58" t="s">
        <v>792</v>
      </c>
      <c r="D270" s="62"/>
      <c r="E270" s="62"/>
      <c r="F270" s="62"/>
      <c r="G270" s="64"/>
    </row>
    <row r="271" spans="1:7" ht="45">
      <c r="A271" s="67" t="s">
        <v>328</v>
      </c>
      <c r="B271" s="67" t="s">
        <v>793</v>
      </c>
      <c r="C271" s="67" t="s">
        <v>329</v>
      </c>
      <c r="D271" s="68"/>
      <c r="E271" s="68"/>
      <c r="F271" s="68"/>
      <c r="G271" s="69"/>
    </row>
    <row r="272" spans="1:7" ht="12.75">
      <c r="A272" s="191"/>
      <c r="B272" s="191"/>
      <c r="C272" s="191"/>
      <c r="D272" s="191"/>
      <c r="E272" s="191"/>
      <c r="F272" s="191"/>
      <c r="G272" s="191"/>
    </row>
    <row r="273" spans="1:7" ht="12.75">
      <c r="A273" s="192"/>
      <c r="B273" s="192"/>
      <c r="C273" s="192"/>
      <c r="D273" s="192"/>
      <c r="E273" s="192"/>
      <c r="F273" s="192"/>
      <c r="G273" s="192"/>
    </row>
    <row r="274" spans="1:7" ht="12.75">
      <c r="A274" s="193"/>
      <c r="B274" s="193"/>
      <c r="C274" s="193"/>
      <c r="D274" s="193"/>
      <c r="E274" s="193"/>
      <c r="F274" s="193"/>
      <c r="G274" s="193"/>
    </row>
    <row r="275" spans="1:7" ht="12.75">
      <c r="A275" s="80" t="s">
        <v>330</v>
      </c>
      <c r="B275" s="214" t="s">
        <v>266</v>
      </c>
      <c r="C275" s="215"/>
      <c r="D275" s="73"/>
      <c r="E275" s="73"/>
      <c r="F275" s="73"/>
      <c r="G275" s="73"/>
    </row>
    <row r="276" spans="1:7" ht="101.25">
      <c r="A276" s="58" t="s">
        <v>331</v>
      </c>
      <c r="B276" s="58" t="s">
        <v>332</v>
      </c>
      <c r="C276" s="58" t="s">
        <v>303</v>
      </c>
      <c r="D276" s="62"/>
      <c r="E276" s="62"/>
      <c r="F276" s="62"/>
      <c r="G276" s="64"/>
    </row>
    <row r="277" spans="1:7" ht="67.5">
      <c r="A277" s="58" t="s">
        <v>333</v>
      </c>
      <c r="B277" s="58" t="s">
        <v>334</v>
      </c>
      <c r="C277" s="58" t="s">
        <v>335</v>
      </c>
      <c r="D277" s="62"/>
      <c r="E277" s="62"/>
      <c r="F277" s="62"/>
      <c r="G277" s="64"/>
    </row>
    <row r="278" spans="1:7" ht="67.5">
      <c r="A278" s="58" t="s">
        <v>336</v>
      </c>
      <c r="B278" s="58" t="s">
        <v>337</v>
      </c>
      <c r="C278" s="58" t="s">
        <v>303</v>
      </c>
      <c r="D278" s="62"/>
      <c r="E278" s="62"/>
      <c r="F278" s="62"/>
      <c r="G278" s="64"/>
    </row>
    <row r="279" spans="1:7" ht="90">
      <c r="A279" s="58" t="s">
        <v>338</v>
      </c>
      <c r="B279" s="58" t="s">
        <v>339</v>
      </c>
      <c r="C279" s="58" t="s">
        <v>340</v>
      </c>
      <c r="D279" s="62"/>
      <c r="E279" s="62"/>
      <c r="F279" s="62"/>
      <c r="G279" s="64"/>
    </row>
    <row r="280" spans="1:7" ht="33.75">
      <c r="A280" s="58" t="s">
        <v>341</v>
      </c>
      <c r="B280" s="58" t="s">
        <v>342</v>
      </c>
      <c r="C280" s="58" t="s">
        <v>303</v>
      </c>
      <c r="D280" s="62"/>
      <c r="E280" s="62"/>
      <c r="F280" s="62"/>
      <c r="G280" s="64"/>
    </row>
    <row r="281" spans="1:7" ht="45">
      <c r="A281" s="67" t="s">
        <v>343</v>
      </c>
      <c r="B281" s="67" t="s">
        <v>344</v>
      </c>
      <c r="C281" s="67" t="s">
        <v>303</v>
      </c>
      <c r="D281" s="68"/>
      <c r="E281" s="68"/>
      <c r="F281" s="68"/>
      <c r="G281" s="69"/>
    </row>
    <row r="282" spans="1:7" ht="12.75">
      <c r="A282" s="191"/>
      <c r="B282" s="191"/>
      <c r="C282" s="191"/>
      <c r="D282" s="191"/>
      <c r="E282" s="191"/>
      <c r="F282" s="191"/>
      <c r="G282" s="191"/>
    </row>
    <row r="283" spans="1:7" ht="12.75">
      <c r="A283" s="192"/>
      <c r="B283" s="192"/>
      <c r="C283" s="192"/>
      <c r="D283" s="192"/>
      <c r="E283" s="192"/>
      <c r="F283" s="192"/>
      <c r="G283" s="192"/>
    </row>
    <row r="284" spans="1:7" ht="12.75">
      <c r="A284" s="193"/>
      <c r="B284" s="193"/>
      <c r="C284" s="193"/>
      <c r="D284" s="193"/>
      <c r="E284" s="193"/>
      <c r="F284" s="193"/>
      <c r="G284" s="193"/>
    </row>
    <row r="285" spans="1:7" ht="12.75">
      <c r="A285" s="80" t="s">
        <v>345</v>
      </c>
      <c r="B285" s="214" t="s">
        <v>267</v>
      </c>
      <c r="C285" s="215"/>
      <c r="D285" s="88"/>
      <c r="E285" s="88"/>
      <c r="F285" s="88"/>
      <c r="G285" s="89"/>
    </row>
    <row r="286" spans="1:7" ht="90">
      <c r="A286" s="67" t="s">
        <v>399</v>
      </c>
      <c r="B286" s="67" t="s">
        <v>346</v>
      </c>
      <c r="C286" s="67" t="s">
        <v>400</v>
      </c>
      <c r="D286" s="68"/>
      <c r="E286" s="68"/>
      <c r="F286" s="68"/>
      <c r="G286" s="69"/>
    </row>
    <row r="287" spans="1:7" ht="12.75">
      <c r="A287" s="72"/>
      <c r="B287" s="72"/>
      <c r="C287" s="72"/>
      <c r="D287" s="74"/>
      <c r="E287" s="74"/>
      <c r="F287" s="74"/>
      <c r="G287" s="75"/>
    </row>
    <row r="288" spans="1:7" ht="12.75">
      <c r="A288" s="76" t="s">
        <v>347</v>
      </c>
      <c r="B288" s="76"/>
      <c r="C288" s="76"/>
      <c r="D288" s="77"/>
      <c r="E288" s="77"/>
      <c r="F288" s="77"/>
      <c r="G288" s="77"/>
    </row>
    <row r="289" spans="1:7" ht="12.75">
      <c r="A289" s="191"/>
      <c r="B289" s="191"/>
      <c r="C289" s="191"/>
      <c r="D289" s="191"/>
      <c r="E289" s="191"/>
      <c r="F289" s="191"/>
      <c r="G289" s="191"/>
    </row>
    <row r="290" spans="1:7" ht="12.75">
      <c r="A290" s="192"/>
      <c r="B290" s="192"/>
      <c r="C290" s="192"/>
      <c r="D290" s="192"/>
      <c r="E290" s="192"/>
      <c r="F290" s="192"/>
      <c r="G290" s="192"/>
    </row>
    <row r="291" spans="1:7" ht="12.75">
      <c r="A291" s="192"/>
      <c r="B291" s="192"/>
      <c r="C291" s="192"/>
      <c r="D291" s="192"/>
      <c r="E291" s="192"/>
      <c r="F291" s="192"/>
      <c r="G291" s="192"/>
    </row>
    <row r="292" spans="1:7" ht="12.75">
      <c r="A292" s="192"/>
      <c r="B292" s="192"/>
      <c r="C292" s="192"/>
      <c r="D292" s="192"/>
      <c r="E292" s="192"/>
      <c r="F292" s="192"/>
      <c r="G292" s="192"/>
    </row>
    <row r="293" spans="1:7" ht="12.75">
      <c r="A293" s="192"/>
      <c r="B293" s="192"/>
      <c r="C293" s="192"/>
      <c r="D293" s="192"/>
      <c r="E293" s="192"/>
      <c r="F293" s="192"/>
      <c r="G293" s="192"/>
    </row>
    <row r="294" spans="1:7" ht="12.75">
      <c r="A294" s="193"/>
      <c r="B294" s="193"/>
      <c r="C294" s="193"/>
      <c r="D294" s="193"/>
      <c r="E294" s="193"/>
      <c r="F294" s="193"/>
      <c r="G294" s="193"/>
    </row>
    <row r="295" spans="1:7" ht="12.75">
      <c r="A295" s="198" t="s">
        <v>348</v>
      </c>
      <c r="B295" s="199"/>
      <c r="C295" s="199"/>
      <c r="D295" s="199"/>
      <c r="E295" s="199"/>
      <c r="F295" s="199"/>
      <c r="G295" s="200"/>
    </row>
    <row r="296" spans="1:7" ht="12.75">
      <c r="A296" s="198"/>
      <c r="B296" s="199"/>
      <c r="C296" s="199"/>
      <c r="D296" s="199"/>
      <c r="E296" s="199"/>
      <c r="F296" s="199"/>
      <c r="G296" s="200"/>
    </row>
    <row r="297" spans="1:7" ht="12.75">
      <c r="A297" s="201"/>
      <c r="B297" s="202"/>
      <c r="C297" s="202"/>
      <c r="D297" s="202"/>
      <c r="E297" s="202"/>
      <c r="F297" s="202"/>
      <c r="G297" s="203"/>
    </row>
    <row r="298" spans="1:7" ht="12.75">
      <c r="A298" s="78" t="s">
        <v>349</v>
      </c>
      <c r="B298" s="204" t="s">
        <v>268</v>
      </c>
      <c r="C298" s="222"/>
      <c r="D298" s="21"/>
      <c r="E298" s="21"/>
      <c r="F298" s="21"/>
      <c r="G298" s="21"/>
    </row>
    <row r="299" spans="1:7" ht="56.25">
      <c r="A299" s="58" t="s">
        <v>350</v>
      </c>
      <c r="B299" s="58" t="s">
        <v>798</v>
      </c>
      <c r="C299" s="58" t="s">
        <v>351</v>
      </c>
      <c r="D299" s="62"/>
      <c r="E299" s="62"/>
      <c r="F299" s="62"/>
      <c r="G299" s="62"/>
    </row>
    <row r="300" spans="1:7" ht="56.25">
      <c r="A300" s="58" t="s">
        <v>352</v>
      </c>
      <c r="B300" s="58" t="s">
        <v>353</v>
      </c>
      <c r="C300" s="58" t="s">
        <v>354</v>
      </c>
      <c r="D300" s="62"/>
      <c r="E300" s="62"/>
      <c r="F300" s="62"/>
      <c r="G300" s="62"/>
    </row>
    <row r="301" spans="1:7" ht="56.25">
      <c r="A301" s="58" t="s">
        <v>355</v>
      </c>
      <c r="B301" s="58" t="s">
        <v>356</v>
      </c>
      <c r="C301" s="58" t="s">
        <v>357</v>
      </c>
      <c r="D301" s="62"/>
      <c r="E301" s="62"/>
      <c r="F301" s="62"/>
      <c r="G301" s="62"/>
    </row>
    <row r="302" spans="1:7" ht="90">
      <c r="A302" s="58" t="s">
        <v>358</v>
      </c>
      <c r="B302" s="58" t="s">
        <v>799</v>
      </c>
      <c r="C302" s="58" t="s">
        <v>359</v>
      </c>
      <c r="D302" s="62"/>
      <c r="E302" s="62"/>
      <c r="F302" s="62"/>
      <c r="G302" s="62"/>
    </row>
    <row r="303" spans="1:7" ht="45">
      <c r="A303" s="58" t="s">
        <v>360</v>
      </c>
      <c r="B303" s="58" t="s">
        <v>361</v>
      </c>
      <c r="C303" s="58" t="s">
        <v>362</v>
      </c>
      <c r="D303" s="62"/>
      <c r="E303" s="62"/>
      <c r="F303" s="62"/>
      <c r="G303" s="62"/>
    </row>
    <row r="304" spans="1:7" ht="67.5">
      <c r="A304" s="58" t="s">
        <v>363</v>
      </c>
      <c r="B304" s="58" t="s">
        <v>401</v>
      </c>
      <c r="C304" s="58" t="s">
        <v>179</v>
      </c>
      <c r="D304" s="62"/>
      <c r="E304" s="62"/>
      <c r="F304" s="62"/>
      <c r="G304" s="64"/>
    </row>
    <row r="305" spans="1:7" ht="56.25">
      <c r="A305" s="58" t="s">
        <v>364</v>
      </c>
      <c r="B305" s="58" t="s">
        <v>800</v>
      </c>
      <c r="C305" s="58" t="s">
        <v>179</v>
      </c>
      <c r="D305" s="62"/>
      <c r="E305" s="62"/>
      <c r="F305" s="62"/>
      <c r="G305" s="62"/>
    </row>
    <row r="306" spans="1:7" ht="45">
      <c r="A306" s="58" t="s">
        <v>365</v>
      </c>
      <c r="B306" s="58" t="s">
        <v>802</v>
      </c>
      <c r="C306" s="58" t="s">
        <v>366</v>
      </c>
      <c r="D306" s="62"/>
      <c r="E306" s="62"/>
      <c r="F306" s="62"/>
      <c r="G306" s="64"/>
    </row>
    <row r="307" spans="1:7" ht="67.5">
      <c r="A307" s="58" t="s">
        <v>367</v>
      </c>
      <c r="B307" s="58" t="s">
        <v>801</v>
      </c>
      <c r="C307" s="58" t="s">
        <v>803</v>
      </c>
      <c r="D307" s="62"/>
      <c r="E307" s="62"/>
      <c r="F307" s="62"/>
      <c r="G307" s="64"/>
    </row>
    <row r="308" spans="1:7" ht="56.25">
      <c r="A308" s="58" t="s">
        <v>368</v>
      </c>
      <c r="B308" s="58" t="s">
        <v>804</v>
      </c>
      <c r="C308" s="58" t="s">
        <v>805</v>
      </c>
      <c r="D308" s="62"/>
      <c r="E308" s="62"/>
      <c r="F308" s="62"/>
      <c r="G308" s="64"/>
    </row>
    <row r="309" spans="1:7" ht="67.5">
      <c r="A309" s="58" t="s">
        <v>369</v>
      </c>
      <c r="B309" s="58" t="s">
        <v>370</v>
      </c>
      <c r="C309" s="58" t="s">
        <v>371</v>
      </c>
      <c r="D309" s="62"/>
      <c r="E309" s="62"/>
      <c r="F309" s="62"/>
      <c r="G309" s="64"/>
    </row>
    <row r="310" spans="1:7" ht="45">
      <c r="A310" s="58" t="s">
        <v>372</v>
      </c>
      <c r="B310" s="58" t="s">
        <v>806</v>
      </c>
      <c r="C310" s="58" t="s">
        <v>807</v>
      </c>
      <c r="D310" s="62"/>
      <c r="E310" s="62"/>
      <c r="F310" s="62"/>
      <c r="G310" s="64"/>
    </row>
    <row r="311" spans="1:7" ht="101.25">
      <c r="A311" s="58" t="s">
        <v>373</v>
      </c>
      <c r="B311" s="58" t="s">
        <v>808</v>
      </c>
      <c r="C311" s="58" t="s">
        <v>374</v>
      </c>
      <c r="D311" s="62"/>
      <c r="E311" s="62"/>
      <c r="F311" s="62"/>
      <c r="G311" s="64"/>
    </row>
    <row r="312" spans="1:7" ht="56.25">
      <c r="A312" s="58" t="s">
        <v>375</v>
      </c>
      <c r="B312" s="58" t="s">
        <v>376</v>
      </c>
      <c r="C312" s="58" t="s">
        <v>377</v>
      </c>
      <c r="D312" s="62"/>
      <c r="E312" s="62"/>
      <c r="F312" s="62"/>
      <c r="G312" s="64"/>
    </row>
    <row r="313" spans="1:7" ht="56.25">
      <c r="A313" s="58" t="s">
        <v>378</v>
      </c>
      <c r="B313" s="58" t="s">
        <v>809</v>
      </c>
      <c r="C313" s="58" t="s">
        <v>379</v>
      </c>
      <c r="D313" s="62"/>
      <c r="E313" s="62"/>
      <c r="F313" s="62"/>
      <c r="G313" s="64"/>
    </row>
    <row r="314" spans="1:7" ht="67.5">
      <c r="A314" s="58" t="s">
        <v>380</v>
      </c>
      <c r="B314" s="58" t="s">
        <v>810</v>
      </c>
      <c r="C314" s="58" t="s">
        <v>381</v>
      </c>
      <c r="D314" s="62"/>
      <c r="E314" s="62"/>
      <c r="F314" s="62"/>
      <c r="G314" s="64"/>
    </row>
    <row r="315" spans="1:7" ht="45">
      <c r="A315" s="58" t="s">
        <v>382</v>
      </c>
      <c r="B315" s="58" t="s">
        <v>811</v>
      </c>
      <c r="C315" s="58" t="s">
        <v>383</v>
      </c>
      <c r="D315" s="62"/>
      <c r="E315" s="62"/>
      <c r="F315" s="62"/>
      <c r="G315" s="64"/>
    </row>
    <row r="316" spans="1:7" ht="78.75">
      <c r="A316" s="67" t="s">
        <v>384</v>
      </c>
      <c r="B316" s="67" t="s">
        <v>812</v>
      </c>
      <c r="C316" s="67" t="s">
        <v>385</v>
      </c>
      <c r="D316" s="68"/>
      <c r="E316" s="68"/>
      <c r="F316" s="68"/>
      <c r="G316" s="69"/>
    </row>
    <row r="317" spans="1:7" ht="12.75">
      <c r="A317" s="191"/>
      <c r="B317" s="191"/>
      <c r="C317" s="191"/>
      <c r="D317" s="191"/>
      <c r="E317" s="191"/>
      <c r="F317" s="191"/>
      <c r="G317" s="191"/>
    </row>
    <row r="318" spans="1:7" ht="12.75">
      <c r="A318" s="192"/>
      <c r="B318" s="192"/>
      <c r="C318" s="192"/>
      <c r="D318" s="192"/>
      <c r="E318" s="192"/>
      <c r="F318" s="192"/>
      <c r="G318" s="192"/>
    </row>
    <row r="319" spans="1:7" ht="12.75">
      <c r="A319" s="193"/>
      <c r="B319" s="193"/>
      <c r="C319" s="193"/>
      <c r="D319" s="193"/>
      <c r="E319" s="193"/>
      <c r="F319" s="193"/>
      <c r="G319" s="193"/>
    </row>
    <row r="320" spans="1:7" ht="12.75">
      <c r="A320" s="80" t="s">
        <v>386</v>
      </c>
      <c r="B320" s="214" t="s">
        <v>269</v>
      </c>
      <c r="C320" s="221"/>
      <c r="D320" s="73"/>
      <c r="E320" s="73"/>
      <c r="F320" s="73"/>
      <c r="G320" s="73"/>
    </row>
    <row r="321" spans="1:7" ht="78.75">
      <c r="A321" s="91" t="s">
        <v>387</v>
      </c>
      <c r="B321" s="91" t="s">
        <v>388</v>
      </c>
      <c r="C321" s="91" t="s">
        <v>813</v>
      </c>
      <c r="D321" s="65"/>
      <c r="E321" s="65"/>
      <c r="F321" s="65"/>
      <c r="G321" s="66"/>
    </row>
    <row r="322" spans="1:7" ht="22.5">
      <c r="A322" s="58" t="s">
        <v>389</v>
      </c>
      <c r="B322" s="58" t="s">
        <v>814</v>
      </c>
      <c r="C322" s="58" t="s">
        <v>390</v>
      </c>
      <c r="D322" s="62"/>
      <c r="E322" s="62"/>
      <c r="F322" s="62"/>
      <c r="G322" s="64"/>
    </row>
    <row r="323" spans="1:7" ht="45">
      <c r="A323" s="58" t="s">
        <v>391</v>
      </c>
      <c r="B323" s="58" t="s">
        <v>722</v>
      </c>
      <c r="C323" s="58" t="s">
        <v>723</v>
      </c>
      <c r="D323" s="62"/>
      <c r="E323" s="62"/>
      <c r="F323" s="62"/>
      <c r="G323" s="64"/>
    </row>
    <row r="324" spans="1:7" ht="56.25">
      <c r="A324" s="58" t="s">
        <v>392</v>
      </c>
      <c r="B324" s="58" t="s">
        <v>724</v>
      </c>
      <c r="C324" s="58" t="s">
        <v>725</v>
      </c>
      <c r="D324" s="62"/>
      <c r="E324" s="62"/>
      <c r="F324" s="62"/>
      <c r="G324" s="64"/>
    </row>
    <row r="325" spans="1:7" ht="67.5">
      <c r="A325" s="58" t="s">
        <v>393</v>
      </c>
      <c r="B325" s="58" t="s">
        <v>726</v>
      </c>
      <c r="C325" s="58" t="s">
        <v>394</v>
      </c>
      <c r="D325" s="62"/>
      <c r="E325" s="62"/>
      <c r="F325" s="62"/>
      <c r="G325" s="64"/>
    </row>
    <row r="326" spans="1:7" ht="67.5">
      <c r="A326" s="58" t="s">
        <v>395</v>
      </c>
      <c r="B326" s="58" t="s">
        <v>402</v>
      </c>
      <c r="C326" s="58" t="s">
        <v>727</v>
      </c>
      <c r="D326" s="62"/>
      <c r="E326" s="62"/>
      <c r="F326" s="62"/>
      <c r="G326" s="64"/>
    </row>
    <row r="327" spans="1:7" ht="45">
      <c r="A327" s="58" t="s">
        <v>396</v>
      </c>
      <c r="B327" s="58" t="s">
        <v>728</v>
      </c>
      <c r="C327" s="58" t="s">
        <v>729</v>
      </c>
      <c r="D327" s="62"/>
      <c r="E327" s="62"/>
      <c r="F327" s="62"/>
      <c r="G327" s="64"/>
    </row>
    <row r="328" spans="1:7" ht="67.5">
      <c r="A328" s="58" t="s">
        <v>397</v>
      </c>
      <c r="B328" s="58" t="s">
        <v>730</v>
      </c>
      <c r="C328" s="58" t="s">
        <v>403</v>
      </c>
      <c r="D328" s="62"/>
      <c r="E328" s="62"/>
      <c r="F328" s="62"/>
      <c r="G328" s="64"/>
    </row>
    <row r="329" spans="1:7" ht="78.75">
      <c r="A329" s="58" t="s">
        <v>398</v>
      </c>
      <c r="B329" s="58" t="s">
        <v>731</v>
      </c>
      <c r="C329" s="58" t="s">
        <v>404</v>
      </c>
      <c r="D329" s="62"/>
      <c r="E329" s="62"/>
      <c r="F329" s="62"/>
      <c r="G329" s="64"/>
    </row>
    <row r="330" spans="1:7" ht="90">
      <c r="A330" s="67" t="s">
        <v>405</v>
      </c>
      <c r="B330" s="67" t="s">
        <v>732</v>
      </c>
      <c r="C330" s="67" t="s">
        <v>406</v>
      </c>
      <c r="D330" s="68"/>
      <c r="E330" s="68"/>
      <c r="F330" s="68"/>
      <c r="G330" s="69"/>
    </row>
    <row r="331" spans="1:7" ht="12.75">
      <c r="A331" s="191"/>
      <c r="B331" s="191"/>
      <c r="C331" s="191"/>
      <c r="D331" s="191"/>
      <c r="E331" s="191"/>
      <c r="F331" s="191"/>
      <c r="G331" s="191"/>
    </row>
    <row r="332" spans="1:7" ht="12.75">
      <c r="A332" s="192"/>
      <c r="B332" s="192"/>
      <c r="C332" s="192"/>
      <c r="D332" s="192"/>
      <c r="E332" s="192"/>
      <c r="F332" s="192"/>
      <c r="G332" s="192"/>
    </row>
    <row r="333" spans="1:7" ht="12.75">
      <c r="A333" s="193"/>
      <c r="B333" s="193"/>
      <c r="C333" s="193"/>
      <c r="D333" s="193"/>
      <c r="E333" s="193"/>
      <c r="F333" s="193"/>
      <c r="G333" s="193"/>
    </row>
    <row r="334" spans="1:7" ht="12.75">
      <c r="A334" s="80" t="s">
        <v>407</v>
      </c>
      <c r="B334" s="214" t="s">
        <v>270</v>
      </c>
      <c r="C334" s="221"/>
      <c r="D334" s="73"/>
      <c r="E334" s="73"/>
      <c r="F334" s="73"/>
      <c r="G334" s="73"/>
    </row>
    <row r="335" spans="1:7" ht="45">
      <c r="A335" s="58" t="s">
        <v>408</v>
      </c>
      <c r="B335" s="58" t="s">
        <v>733</v>
      </c>
      <c r="C335" s="58" t="s">
        <v>734</v>
      </c>
      <c r="D335" s="62"/>
      <c r="E335" s="62"/>
      <c r="F335" s="62"/>
      <c r="G335" s="64"/>
    </row>
    <row r="336" spans="1:7" ht="56.25">
      <c r="A336" s="58" t="s">
        <v>409</v>
      </c>
      <c r="B336" s="58" t="s">
        <v>735</v>
      </c>
      <c r="C336" s="58" t="s">
        <v>736</v>
      </c>
      <c r="D336" s="62"/>
      <c r="E336" s="62"/>
      <c r="F336" s="62"/>
      <c r="G336" s="64"/>
    </row>
    <row r="337" spans="1:7" ht="90">
      <c r="A337" s="58" t="s">
        <v>410</v>
      </c>
      <c r="B337" s="58" t="s">
        <v>737</v>
      </c>
      <c r="C337" s="58" t="s">
        <v>411</v>
      </c>
      <c r="D337" s="62"/>
      <c r="E337" s="62"/>
      <c r="F337" s="62"/>
      <c r="G337" s="64"/>
    </row>
    <row r="338" spans="1:7" ht="45">
      <c r="A338" s="58" t="s">
        <v>412</v>
      </c>
      <c r="B338" s="58" t="s">
        <v>738</v>
      </c>
      <c r="C338" s="58" t="s">
        <v>739</v>
      </c>
      <c r="D338" s="62"/>
      <c r="E338" s="62"/>
      <c r="F338" s="62"/>
      <c r="G338" s="64"/>
    </row>
    <row r="339" spans="1:7" ht="45">
      <c r="A339" s="58" t="s">
        <v>413</v>
      </c>
      <c r="B339" s="58" t="s">
        <v>740</v>
      </c>
      <c r="C339" s="58" t="s">
        <v>741</v>
      </c>
      <c r="D339" s="62"/>
      <c r="E339" s="62"/>
      <c r="F339" s="62"/>
      <c r="G339" s="64"/>
    </row>
    <row r="340" spans="1:7" ht="67.5">
      <c r="A340" s="58" t="s">
        <v>414</v>
      </c>
      <c r="B340" s="58" t="s">
        <v>742</v>
      </c>
      <c r="C340" s="58" t="s">
        <v>743</v>
      </c>
      <c r="D340" s="62"/>
      <c r="E340" s="62"/>
      <c r="F340" s="62"/>
      <c r="G340" s="64"/>
    </row>
    <row r="341" spans="1:7" ht="45">
      <c r="A341" s="58" t="s">
        <v>415</v>
      </c>
      <c r="B341" s="58" t="s">
        <v>744</v>
      </c>
      <c r="C341" s="58" t="s">
        <v>747</v>
      </c>
      <c r="D341" s="62"/>
      <c r="E341" s="62"/>
      <c r="F341" s="62"/>
      <c r="G341" s="64"/>
    </row>
    <row r="342" spans="1:7" ht="45">
      <c r="A342" s="58" t="s">
        <v>416</v>
      </c>
      <c r="B342" s="58" t="s">
        <v>745</v>
      </c>
      <c r="C342" s="58" t="s">
        <v>746</v>
      </c>
      <c r="D342" s="62"/>
      <c r="E342" s="62"/>
      <c r="F342" s="62"/>
      <c r="G342" s="64"/>
    </row>
    <row r="343" spans="1:7" ht="78.75">
      <c r="A343" s="58" t="s">
        <v>417</v>
      </c>
      <c r="B343" s="58" t="s">
        <v>748</v>
      </c>
      <c r="C343" s="58" t="s">
        <v>418</v>
      </c>
      <c r="D343" s="62"/>
      <c r="E343" s="62"/>
      <c r="F343" s="62"/>
      <c r="G343" s="64"/>
    </row>
    <row r="344" spans="1:7" ht="78.75">
      <c r="A344" s="58" t="s">
        <v>419</v>
      </c>
      <c r="B344" s="58" t="s">
        <v>749</v>
      </c>
      <c r="C344" s="58" t="s">
        <v>750</v>
      </c>
      <c r="D344" s="62"/>
      <c r="E344" s="62"/>
      <c r="F344" s="62"/>
      <c r="G344" s="64"/>
    </row>
    <row r="345" spans="1:7" ht="56.25">
      <c r="A345" s="58" t="s">
        <v>420</v>
      </c>
      <c r="B345" s="58" t="s">
        <v>751</v>
      </c>
      <c r="C345" s="58" t="s">
        <v>753</v>
      </c>
      <c r="D345" s="62"/>
      <c r="E345" s="62"/>
      <c r="F345" s="62"/>
      <c r="G345" s="64"/>
    </row>
    <row r="346" spans="1:7" ht="56.25">
      <c r="A346" s="58" t="s">
        <v>421</v>
      </c>
      <c r="B346" s="58" t="s">
        <v>752</v>
      </c>
      <c r="C346" s="58" t="s">
        <v>753</v>
      </c>
      <c r="D346" s="62"/>
      <c r="E346" s="62"/>
      <c r="F346" s="62"/>
      <c r="G346" s="64"/>
    </row>
    <row r="347" spans="1:7" ht="56.25">
      <c r="A347" s="58" t="s">
        <v>422</v>
      </c>
      <c r="B347" s="58" t="s">
        <v>754</v>
      </c>
      <c r="C347" s="58" t="s">
        <v>755</v>
      </c>
      <c r="D347" s="62"/>
      <c r="E347" s="62"/>
      <c r="F347" s="62"/>
      <c r="G347" s="64"/>
    </row>
    <row r="348" spans="1:7" ht="45">
      <c r="A348" s="58" t="s">
        <v>423</v>
      </c>
      <c r="B348" s="58" t="s">
        <v>756</v>
      </c>
      <c r="C348" s="58" t="s">
        <v>758</v>
      </c>
      <c r="D348" s="62"/>
      <c r="E348" s="62"/>
      <c r="F348" s="62"/>
      <c r="G348" s="64"/>
    </row>
    <row r="349" spans="1:7" ht="33.75">
      <c r="A349" s="58" t="s">
        <v>424</v>
      </c>
      <c r="B349" s="58" t="s">
        <v>757</v>
      </c>
      <c r="C349" s="58" t="s">
        <v>759</v>
      </c>
      <c r="D349" s="62"/>
      <c r="E349" s="62"/>
      <c r="F349" s="62"/>
      <c r="G349" s="64"/>
    </row>
    <row r="350" spans="1:7" ht="45">
      <c r="A350" s="58" t="s">
        <v>425</v>
      </c>
      <c r="B350" s="58" t="s">
        <v>760</v>
      </c>
      <c r="C350" s="58" t="s">
        <v>426</v>
      </c>
      <c r="D350" s="62"/>
      <c r="E350" s="62"/>
      <c r="F350" s="62"/>
      <c r="G350" s="64"/>
    </row>
    <row r="351" spans="1:7" ht="45">
      <c r="A351" s="58" t="s">
        <v>427</v>
      </c>
      <c r="B351" s="58" t="s">
        <v>761</v>
      </c>
      <c r="C351" s="58" t="s">
        <v>762</v>
      </c>
      <c r="D351" s="62"/>
      <c r="E351" s="62"/>
      <c r="F351" s="62"/>
      <c r="G351" s="64"/>
    </row>
    <row r="352" spans="1:7" ht="56.25">
      <c r="A352" s="58" t="s">
        <v>428</v>
      </c>
      <c r="B352" s="58" t="s">
        <v>763</v>
      </c>
      <c r="C352" s="58" t="s">
        <v>429</v>
      </c>
      <c r="D352" s="62"/>
      <c r="E352" s="62"/>
      <c r="F352" s="62"/>
      <c r="G352" s="64"/>
    </row>
    <row r="353" spans="1:7" ht="45">
      <c r="A353" s="91" t="s">
        <v>430</v>
      </c>
      <c r="B353" s="91" t="s">
        <v>764</v>
      </c>
      <c r="C353" s="91" t="s">
        <v>765</v>
      </c>
      <c r="D353" s="62"/>
      <c r="E353" s="62"/>
      <c r="F353" s="62"/>
      <c r="G353" s="64"/>
    </row>
    <row r="354" spans="1:7" ht="56.25">
      <c r="A354" s="58" t="s">
        <v>431</v>
      </c>
      <c r="B354" s="58" t="s">
        <v>766</v>
      </c>
      <c r="C354" s="58" t="s">
        <v>432</v>
      </c>
      <c r="D354" s="62"/>
      <c r="E354" s="62"/>
      <c r="F354" s="62"/>
      <c r="G354" s="64"/>
    </row>
    <row r="355" spans="1:7" ht="45">
      <c r="A355" s="58" t="s">
        <v>433</v>
      </c>
      <c r="B355" s="58" t="s">
        <v>767</v>
      </c>
      <c r="C355" s="58" t="s">
        <v>144</v>
      </c>
      <c r="D355" s="62"/>
      <c r="E355" s="62"/>
      <c r="F355" s="62"/>
      <c r="G355" s="64"/>
    </row>
    <row r="356" spans="1:7" ht="56.25">
      <c r="A356" s="58" t="s">
        <v>434</v>
      </c>
      <c r="B356" s="58" t="s">
        <v>768</v>
      </c>
      <c r="C356" s="58" t="s">
        <v>769</v>
      </c>
      <c r="D356" s="62"/>
      <c r="E356" s="62"/>
      <c r="F356" s="62"/>
      <c r="G356" s="64"/>
    </row>
    <row r="357" spans="1:7" ht="56.25">
      <c r="A357" s="58" t="s">
        <v>435</v>
      </c>
      <c r="B357" s="58" t="s">
        <v>616</v>
      </c>
      <c r="C357" s="58" t="s">
        <v>436</v>
      </c>
      <c r="D357" s="62"/>
      <c r="E357" s="62"/>
      <c r="F357" s="62"/>
      <c r="G357" s="64"/>
    </row>
    <row r="358" spans="1:7" ht="56.25">
      <c r="A358" s="58" t="s">
        <v>437</v>
      </c>
      <c r="B358" s="58" t="s">
        <v>615</v>
      </c>
      <c r="C358" s="58" t="s">
        <v>438</v>
      </c>
      <c r="D358" s="62"/>
      <c r="E358" s="62"/>
      <c r="F358" s="62"/>
      <c r="G358" s="64"/>
    </row>
    <row r="359" spans="1:7" ht="135">
      <c r="A359" s="58" t="s">
        <v>439</v>
      </c>
      <c r="B359" s="58" t="s">
        <v>81</v>
      </c>
      <c r="C359" s="58" t="s">
        <v>440</v>
      </c>
      <c r="D359" s="62"/>
      <c r="E359" s="62"/>
      <c r="F359" s="62"/>
      <c r="G359" s="64"/>
    </row>
    <row r="360" spans="1:7" ht="45">
      <c r="A360" s="58" t="s">
        <v>441</v>
      </c>
      <c r="B360" s="58" t="s">
        <v>770</v>
      </c>
      <c r="C360" s="58" t="s">
        <v>443</v>
      </c>
      <c r="D360" s="62"/>
      <c r="E360" s="62"/>
      <c r="F360" s="62"/>
      <c r="G360" s="64"/>
    </row>
    <row r="361" spans="1:7" ht="56.25">
      <c r="A361" s="58" t="s">
        <v>444</v>
      </c>
      <c r="B361" s="58" t="s">
        <v>445</v>
      </c>
      <c r="C361" s="58" t="s">
        <v>771</v>
      </c>
      <c r="D361" s="62"/>
      <c r="E361" s="62"/>
      <c r="F361" s="62"/>
      <c r="G361" s="64"/>
    </row>
    <row r="362" spans="1:7" ht="78.75">
      <c r="A362" s="67" t="s">
        <v>486</v>
      </c>
      <c r="B362" s="67" t="s">
        <v>442</v>
      </c>
      <c r="C362" s="67" t="s">
        <v>487</v>
      </c>
      <c r="D362" s="68"/>
      <c r="E362" s="68"/>
      <c r="F362" s="68"/>
      <c r="G362" s="69"/>
    </row>
    <row r="363" spans="1:7" ht="12.75">
      <c r="A363" s="191"/>
      <c r="B363" s="191"/>
      <c r="C363" s="191"/>
      <c r="D363" s="191"/>
      <c r="E363" s="191"/>
      <c r="F363" s="191"/>
      <c r="G363" s="191"/>
    </row>
    <row r="364" spans="1:7" ht="12.75">
      <c r="A364" s="192"/>
      <c r="B364" s="192"/>
      <c r="C364" s="192"/>
      <c r="D364" s="192"/>
      <c r="E364" s="192"/>
      <c r="F364" s="192"/>
      <c r="G364" s="192"/>
    </row>
    <row r="365" spans="1:7" ht="12.75">
      <c r="A365" s="193"/>
      <c r="B365" s="193"/>
      <c r="C365" s="193"/>
      <c r="D365" s="193"/>
      <c r="E365" s="193"/>
      <c r="F365" s="193"/>
      <c r="G365" s="193"/>
    </row>
    <row r="366" spans="1:7" ht="12.75">
      <c r="A366" s="59" t="s">
        <v>446</v>
      </c>
      <c r="B366" s="214" t="s">
        <v>271</v>
      </c>
      <c r="C366" s="221"/>
      <c r="D366" s="73"/>
      <c r="E366" s="73"/>
      <c r="F366" s="73"/>
      <c r="G366" s="73"/>
    </row>
    <row r="367" spans="1:7" ht="45">
      <c r="A367" s="58" t="s">
        <v>447</v>
      </c>
      <c r="B367" s="58" t="s">
        <v>632</v>
      </c>
      <c r="C367" s="58" t="s">
        <v>448</v>
      </c>
      <c r="D367" s="62"/>
      <c r="E367" s="62"/>
      <c r="F367" s="62"/>
      <c r="G367" s="64"/>
    </row>
    <row r="368" spans="1:7" ht="101.25">
      <c r="A368" s="58" t="s">
        <v>449</v>
      </c>
      <c r="B368" s="58" t="s">
        <v>634</v>
      </c>
      <c r="C368" s="58" t="s">
        <v>633</v>
      </c>
      <c r="D368" s="62"/>
      <c r="E368" s="62"/>
      <c r="F368" s="62"/>
      <c r="G368" s="64"/>
    </row>
    <row r="369" spans="1:7" ht="33.75">
      <c r="A369" s="58" t="s">
        <v>450</v>
      </c>
      <c r="B369" s="58" t="s">
        <v>635</v>
      </c>
      <c r="C369" s="58" t="s">
        <v>451</v>
      </c>
      <c r="D369" s="62"/>
      <c r="E369" s="62"/>
      <c r="F369" s="62"/>
      <c r="G369" s="64"/>
    </row>
    <row r="370" spans="1:7" ht="67.5">
      <c r="A370" s="58" t="s">
        <v>452</v>
      </c>
      <c r="B370" s="58" t="s">
        <v>636</v>
      </c>
      <c r="C370" s="58" t="s">
        <v>637</v>
      </c>
      <c r="D370" s="62"/>
      <c r="E370" s="62"/>
      <c r="F370" s="62"/>
      <c r="G370" s="64"/>
    </row>
    <row r="371" spans="1:7" ht="33.75">
      <c r="A371" s="58" t="s">
        <v>453</v>
      </c>
      <c r="B371" s="58" t="s">
        <v>639</v>
      </c>
      <c r="C371" s="58" t="s">
        <v>638</v>
      </c>
      <c r="D371" s="62"/>
      <c r="E371" s="62"/>
      <c r="F371" s="62"/>
      <c r="G371" s="64"/>
    </row>
    <row r="372" spans="1:7" ht="45">
      <c r="A372" s="58" t="s">
        <v>454</v>
      </c>
      <c r="B372" s="58" t="s">
        <v>641</v>
      </c>
      <c r="C372" s="58" t="s">
        <v>640</v>
      </c>
      <c r="D372" s="62"/>
      <c r="E372" s="62"/>
      <c r="F372" s="62"/>
      <c r="G372" s="64"/>
    </row>
    <row r="373" spans="1:7" ht="56.25">
      <c r="A373" s="58" t="s">
        <v>455</v>
      </c>
      <c r="B373" s="58" t="s">
        <v>642</v>
      </c>
      <c r="C373" s="58" t="s">
        <v>456</v>
      </c>
      <c r="D373" s="62"/>
      <c r="E373" s="62"/>
      <c r="F373" s="62"/>
      <c r="G373" s="64"/>
    </row>
    <row r="374" spans="1:7" ht="67.5">
      <c r="A374" s="58" t="s">
        <v>457</v>
      </c>
      <c r="B374" s="58" t="s">
        <v>643</v>
      </c>
      <c r="C374" s="58" t="s">
        <v>644</v>
      </c>
      <c r="D374" s="62"/>
      <c r="E374" s="62"/>
      <c r="F374" s="62"/>
      <c r="G374" s="64"/>
    </row>
    <row r="375" spans="1:7" ht="56.25">
      <c r="A375" s="58" t="s">
        <v>458</v>
      </c>
      <c r="B375" s="58" t="s">
        <v>645</v>
      </c>
      <c r="C375" s="58" t="s">
        <v>459</v>
      </c>
      <c r="D375" s="62"/>
      <c r="E375" s="62"/>
      <c r="F375" s="62"/>
      <c r="G375" s="64"/>
    </row>
    <row r="376" spans="1:7" ht="56.25">
      <c r="A376" s="58" t="s">
        <v>460</v>
      </c>
      <c r="B376" s="58" t="s">
        <v>646</v>
      </c>
      <c r="C376" s="58" t="s">
        <v>647</v>
      </c>
      <c r="D376" s="62"/>
      <c r="E376" s="62"/>
      <c r="F376" s="62"/>
      <c r="G376" s="64"/>
    </row>
    <row r="377" spans="1:7" ht="67.5">
      <c r="A377" s="58" t="s">
        <v>648</v>
      </c>
      <c r="B377" s="58" t="s">
        <v>649</v>
      </c>
      <c r="C377" s="58" t="s">
        <v>650</v>
      </c>
      <c r="D377" s="62"/>
      <c r="E377" s="62"/>
      <c r="F377" s="62"/>
      <c r="G377" s="64"/>
    </row>
    <row r="378" spans="1:7" ht="101.25">
      <c r="A378" s="83" t="s">
        <v>652</v>
      </c>
      <c r="B378" s="83" t="s">
        <v>651</v>
      </c>
      <c r="C378" s="83" t="s">
        <v>653</v>
      </c>
      <c r="D378" s="84"/>
      <c r="E378" s="84"/>
      <c r="F378" s="84"/>
      <c r="G378" s="85"/>
    </row>
    <row r="379" spans="1:7" ht="12.75">
      <c r="A379" s="90" t="s">
        <v>461</v>
      </c>
      <c r="B379" s="59"/>
      <c r="C379" s="59"/>
      <c r="D379" s="73"/>
      <c r="E379" s="73"/>
      <c r="F379" s="73"/>
      <c r="G379" s="73"/>
    </row>
    <row r="380" spans="1:7" ht="12.75">
      <c r="A380" s="20"/>
      <c r="B380" s="20"/>
      <c r="C380" s="20"/>
      <c r="D380" s="22"/>
      <c r="E380" s="22"/>
      <c r="F380" s="22"/>
      <c r="G380" s="23"/>
    </row>
    <row r="381" spans="1:7" ht="12.75">
      <c r="A381" s="20"/>
      <c r="B381" s="20"/>
      <c r="C381" s="20"/>
      <c r="D381" s="21"/>
      <c r="E381" s="21"/>
      <c r="F381" s="21"/>
      <c r="G381" s="21"/>
    </row>
    <row r="382" spans="1:7" ht="12.75">
      <c r="A382" s="20"/>
      <c r="B382" s="20"/>
      <c r="C382" s="20"/>
      <c r="D382" s="22"/>
      <c r="E382" s="22"/>
      <c r="F382" s="22"/>
      <c r="G382" s="23"/>
    </row>
    <row r="383" spans="1:7" ht="12.75">
      <c r="A383" s="20"/>
      <c r="B383" s="20"/>
      <c r="C383" s="20"/>
      <c r="D383" s="22"/>
      <c r="E383" s="22"/>
      <c r="F383" s="22"/>
      <c r="G383" s="23"/>
    </row>
    <row r="384" spans="1:7" ht="12.75">
      <c r="A384" s="20"/>
      <c r="B384" s="20"/>
      <c r="C384" s="20"/>
      <c r="D384" s="21"/>
      <c r="E384" s="21"/>
      <c r="F384" s="21"/>
      <c r="G384" s="21"/>
    </row>
    <row r="385" spans="1:7" ht="12.75">
      <c r="A385" s="20"/>
      <c r="B385" s="20"/>
      <c r="C385" s="20"/>
      <c r="D385" s="22"/>
      <c r="E385" s="22"/>
      <c r="F385" s="22"/>
      <c r="G385" s="22"/>
    </row>
    <row r="386" spans="1:7" ht="12.75">
      <c r="A386" s="20"/>
      <c r="B386" s="20"/>
      <c r="C386" s="20"/>
      <c r="D386" s="22"/>
      <c r="E386" s="22"/>
      <c r="F386" s="22"/>
      <c r="G386" s="22"/>
    </row>
    <row r="387" spans="1:7" ht="12.75">
      <c r="A387" s="20"/>
      <c r="B387" s="20"/>
      <c r="C387" s="20"/>
      <c r="D387" s="22"/>
      <c r="E387" s="22"/>
      <c r="F387" s="22"/>
      <c r="G387" s="22"/>
    </row>
    <row r="388" ht="12.75">
      <c r="H388" s="18"/>
    </row>
    <row r="389" spans="6:8" ht="13.5" thickBot="1">
      <c r="F389" s="24"/>
      <c r="H389" s="18"/>
    </row>
    <row r="390" spans="2:8" ht="51.75" thickBot="1">
      <c r="B390" s="25" t="s">
        <v>462</v>
      </c>
      <c r="C390" s="25" t="s">
        <v>463</v>
      </c>
      <c r="D390" s="25" t="s">
        <v>464</v>
      </c>
      <c r="E390" s="26" t="s">
        <v>465</v>
      </c>
      <c r="F390" s="27" t="s">
        <v>466</v>
      </c>
      <c r="G390" s="28" t="s">
        <v>467</v>
      </c>
      <c r="H390" s="18"/>
    </row>
    <row r="391" spans="2:7" ht="16.5" thickBot="1">
      <c r="B391" s="29">
        <v>4055392114</v>
      </c>
      <c r="C391" s="30">
        <f>B391*1.05</f>
        <v>4258161719.7000003</v>
      </c>
      <c r="D391" s="30">
        <f>C391*1.05</f>
        <v>4471069805.685</v>
      </c>
      <c r="E391" s="31">
        <f>D391*1.05</f>
        <v>4694623295.969251</v>
      </c>
      <c r="F391" s="32"/>
      <c r="G391" s="32"/>
    </row>
    <row r="392" spans="2:7" ht="26.25" thickBot="1">
      <c r="B392" s="33"/>
      <c r="C392" s="34">
        <v>1000000000</v>
      </c>
      <c r="D392" s="34"/>
      <c r="E392" s="34"/>
      <c r="F392" s="35" t="s">
        <v>468</v>
      </c>
      <c r="G392" s="36" t="s">
        <v>469</v>
      </c>
    </row>
    <row r="393" spans="2:7" ht="16.5" thickBot="1">
      <c r="B393" s="37">
        <v>30000000</v>
      </c>
      <c r="C393" s="38">
        <v>32000000</v>
      </c>
      <c r="D393" s="38">
        <v>35000000</v>
      </c>
      <c r="E393" s="39">
        <v>38000000</v>
      </c>
      <c r="F393" s="40"/>
      <c r="G393" s="36" t="s">
        <v>470</v>
      </c>
    </row>
    <row r="394" spans="2:7" ht="16.5" thickBot="1">
      <c r="B394" s="41">
        <v>600000000</v>
      </c>
      <c r="C394" s="42">
        <v>1200000000</v>
      </c>
      <c r="D394" s="42">
        <v>800000000</v>
      </c>
      <c r="E394" s="43">
        <v>750000000</v>
      </c>
      <c r="F394" s="44" t="s">
        <v>471</v>
      </c>
      <c r="G394" s="36" t="s">
        <v>472</v>
      </c>
    </row>
    <row r="395" spans="2:7" ht="26.25" thickBot="1">
      <c r="B395" s="45"/>
      <c r="C395" s="46"/>
      <c r="D395" s="46">
        <v>1000000000</v>
      </c>
      <c r="E395" s="47">
        <v>1000000000</v>
      </c>
      <c r="F395" s="48" t="s">
        <v>473</v>
      </c>
      <c r="G395" s="36" t="s">
        <v>474</v>
      </c>
    </row>
    <row r="396" spans="2:7" ht="26.25" thickBot="1">
      <c r="B396" s="49">
        <v>180000000</v>
      </c>
      <c r="C396" s="50">
        <v>150000000</v>
      </c>
      <c r="D396" s="50">
        <v>120000000</v>
      </c>
      <c r="E396" s="51">
        <v>100000000</v>
      </c>
      <c r="F396" s="52" t="s">
        <v>475</v>
      </c>
      <c r="G396" s="36" t="s">
        <v>476</v>
      </c>
    </row>
    <row r="397" spans="2:7" ht="16.5" thickBot="1">
      <c r="B397" s="53"/>
      <c r="C397" s="54"/>
      <c r="D397" s="54"/>
      <c r="E397" s="55"/>
      <c r="F397" s="56"/>
      <c r="G397" s="36" t="s">
        <v>477</v>
      </c>
    </row>
  </sheetData>
  <sheetProtection/>
  <mergeCells count="62">
    <mergeCell ref="A363:G365"/>
    <mergeCell ref="B366:C366"/>
    <mergeCell ref="A295:G297"/>
    <mergeCell ref="B298:C298"/>
    <mergeCell ref="A317:G319"/>
    <mergeCell ref="B320:C320"/>
    <mergeCell ref="A331:G333"/>
    <mergeCell ref="B334:C334"/>
    <mergeCell ref="B266:C266"/>
    <mergeCell ref="A272:G274"/>
    <mergeCell ref="B275:C275"/>
    <mergeCell ref="A282:G284"/>
    <mergeCell ref="B285:C285"/>
    <mergeCell ref="A289:G294"/>
    <mergeCell ref="A202:G204"/>
    <mergeCell ref="B205:C205"/>
    <mergeCell ref="A245:G250"/>
    <mergeCell ref="A251:G253"/>
    <mergeCell ref="B254:C254"/>
    <mergeCell ref="A263:G265"/>
    <mergeCell ref="A157:G159"/>
    <mergeCell ref="B160:C160"/>
    <mergeCell ref="A173:G175"/>
    <mergeCell ref="B176:C176"/>
    <mergeCell ref="A185:G187"/>
    <mergeCell ref="B188:C188"/>
    <mergeCell ref="A120:G122"/>
    <mergeCell ref="B123:C123"/>
    <mergeCell ref="A127:G129"/>
    <mergeCell ref="B130:C130"/>
    <mergeCell ref="A135:G137"/>
    <mergeCell ref="B138:C138"/>
    <mergeCell ref="A88:G90"/>
    <mergeCell ref="B91:C91"/>
    <mergeCell ref="A100:G102"/>
    <mergeCell ref="B103:C103"/>
    <mergeCell ref="A112:G114"/>
    <mergeCell ref="B115:C115"/>
    <mergeCell ref="A27:G28"/>
    <mergeCell ref="B29:C29"/>
    <mergeCell ref="A44:G46"/>
    <mergeCell ref="B47:C47"/>
    <mergeCell ref="A74:G76"/>
    <mergeCell ref="B77:C77"/>
    <mergeCell ref="B9:C9"/>
    <mergeCell ref="A13:G14"/>
    <mergeCell ref="B15:C15"/>
    <mergeCell ref="B22:C22"/>
    <mergeCell ref="A23:G26"/>
    <mergeCell ref="A7:A8"/>
    <mergeCell ref="B7:B8"/>
    <mergeCell ref="C7:C8"/>
    <mergeCell ref="D7:D8"/>
    <mergeCell ref="E7:E8"/>
    <mergeCell ref="F7:F8"/>
    <mergeCell ref="A1:H4"/>
    <mergeCell ref="A5:C6"/>
    <mergeCell ref="D5:D6"/>
    <mergeCell ref="E5:E6"/>
    <mergeCell ref="F5:F6"/>
    <mergeCell ref="G5:G6"/>
    <mergeCell ref="G7:G8"/>
  </mergeCells>
  <printOptions/>
  <pageMargins left="0.75" right="0.75" top="1" bottom="1" header="0.5118055555555556" footer="0.5118055555555556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David Suarez Sanchez</cp:lastModifiedBy>
  <cp:lastPrinted>2011-04-08T20:21:30Z</cp:lastPrinted>
  <dcterms:created xsi:type="dcterms:W3CDTF">2008-07-12T14:32:37Z</dcterms:created>
  <dcterms:modified xsi:type="dcterms:W3CDTF">2014-03-11T14:20:49Z</dcterms:modified>
  <cp:category/>
  <cp:version/>
  <cp:contentType/>
  <cp:contentStatus/>
</cp:coreProperties>
</file>