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70" activeTab="0"/>
  </bookViews>
  <sheets>
    <sheet name="PA1" sheetId="1" r:id="rId1"/>
    <sheet name="PA2" sheetId="2" r:id="rId2"/>
    <sheet name="PA3" sheetId="3" r:id="rId3"/>
  </sheets>
  <definedNames/>
  <calcPr fullCalcOnLoad="1"/>
</workbook>
</file>

<file path=xl/sharedStrings.xml><?xml version="1.0" encoding="utf-8"?>
<sst xmlns="http://schemas.openxmlformats.org/spreadsheetml/2006/main" count="307" uniqueCount="171">
  <si>
    <t>RESPONSABLES</t>
  </si>
  <si>
    <t>INDICADORES</t>
  </si>
  <si>
    <t>DEPENDENCIA:</t>
  </si>
  <si>
    <t>LÍNEA ESTRATÉGICA:</t>
  </si>
  <si>
    <t>PROGRAMA:</t>
  </si>
  <si>
    <t>OBJETIVO</t>
  </si>
  <si>
    <t>ACTIVIDAD</t>
  </si>
  <si>
    <t>UNIDAD</t>
  </si>
  <si>
    <t>CANTIDAD</t>
  </si>
  <si>
    <t>VLR./ UNIT</t>
  </si>
  <si>
    <t>COFINANCIACIÓN</t>
  </si>
  <si>
    <t>E</t>
  </si>
  <si>
    <t>Duración</t>
  </si>
  <si>
    <t>Mes 1</t>
  </si>
  <si>
    <t>Mes 2</t>
  </si>
  <si>
    <t>Mes 3</t>
  </si>
  <si>
    <t>Mes 4</t>
  </si>
  <si>
    <t>Mes 5</t>
  </si>
  <si>
    <t xml:space="preserve">Actividad </t>
  </si>
  <si>
    <t>CRONOGRAMA FÍSICO - FINANCIERO</t>
  </si>
  <si>
    <t>P</t>
  </si>
  <si>
    <t>PLAN DE ACCIÓN</t>
  </si>
  <si>
    <t>META</t>
  </si>
  <si>
    <t>CUANTITATIVO</t>
  </si>
  <si>
    <t>CUALITATIVO</t>
  </si>
  <si>
    <t>DESCRIPCIÓN</t>
  </si>
  <si>
    <t>MEDIDA</t>
  </si>
  <si>
    <t>VLR/. TOTAL</t>
  </si>
  <si>
    <t>APORTE MUNICIPIO</t>
  </si>
  <si>
    <t>MUNICIPIO</t>
  </si>
  <si>
    <t>OTROS</t>
  </si>
  <si>
    <t>VALOR TOTAL</t>
  </si>
  <si>
    <t>Mes 6</t>
  </si>
  <si>
    <t>Mes 7</t>
  </si>
  <si>
    <t>Mes 8</t>
  </si>
  <si>
    <t>Mes 9</t>
  </si>
  <si>
    <t>Mes 10</t>
  </si>
  <si>
    <t>Mes 11</t>
  </si>
  <si>
    <t>Mes 12</t>
  </si>
  <si>
    <t xml:space="preserve">           </t>
  </si>
  <si>
    <t>EN ESPECIE</t>
  </si>
  <si>
    <t>Código:  F-PD-008</t>
  </si>
  <si>
    <t>Versión:  00</t>
  </si>
  <si>
    <t>Fecha:  30/07/2008</t>
  </si>
  <si>
    <t>Página:  2 de 3</t>
  </si>
  <si>
    <t>Página:  3 de 3</t>
  </si>
  <si>
    <t>PLAN DE DESARROLLO MUNICIPAL 2012- 2015</t>
  </si>
  <si>
    <t>PLAN DE DESARROLLO MUNICIPAL 2012 - 2015</t>
  </si>
  <si>
    <t>PLAN</t>
  </si>
  <si>
    <t>Establecer canales de información oportuna y eficiente para la comunidad de La Ceja.</t>
  </si>
  <si>
    <t>Implementar una estrategia de rendición de cuentas permanente en la que se involucren todos los medios de comunicación, información e interacción con la comunidad para facilitar el acceso a la información sobre la gestión pública local</t>
  </si>
  <si>
    <t>Desarrollar estrategias de comunicación en radio, prensa, televisión y medios digitales que permitan la divulgación durante todo el año de la gestión pública local.</t>
  </si>
  <si>
    <r>
      <t xml:space="preserve">Código:  </t>
    </r>
    <r>
      <rPr>
        <sz val="10"/>
        <rFont val="Calibri"/>
        <family val="0"/>
      </rPr>
      <t>F-PD-008</t>
    </r>
  </si>
  <si>
    <r>
      <t xml:space="preserve">Versión:  </t>
    </r>
    <r>
      <rPr>
        <sz val="10"/>
        <rFont val="Calibri"/>
        <family val="0"/>
      </rPr>
      <t>00</t>
    </r>
  </si>
  <si>
    <r>
      <t xml:space="preserve">Fecha:  </t>
    </r>
    <r>
      <rPr>
        <sz val="10"/>
        <rFont val="Calibri"/>
        <family val="0"/>
      </rPr>
      <t>30/07/2008</t>
    </r>
  </si>
  <si>
    <r>
      <t xml:space="preserve">Página:  </t>
    </r>
    <r>
      <rPr>
        <sz val="10"/>
        <rFont val="Calibri"/>
        <family val="0"/>
      </rPr>
      <t>1 de 3</t>
    </r>
  </si>
  <si>
    <t>Director de Comunicaciones / Contratista líder de Gobierno en Lìnea / Técnico Administrativo en Comunicaciones / Contratista de apoyo informativo</t>
  </si>
  <si>
    <t>Desarrollar la Estrategia de Gobierno en Línea Territorial de acuerdo a los lineamientos del manual 3.1</t>
  </si>
  <si>
    <t>Desarrollar los proyectos planteados por Gobierno en Línea para los municipios de acuerdo al porcentaje establecido para los municipios de 5ª categoría.</t>
  </si>
  <si>
    <t>Porcentaje alcanzado de acuerdo a la evaluación realizada por Gobierno en Línea</t>
  </si>
  <si>
    <t>Cumplimiento de los parámetros establecidos con miras a lograr un mayor acercamiento a la comunidad a través de medios digitales.</t>
  </si>
  <si>
    <t>Número de programas radiales realizados, número de promocionales de televisión producidos y emitidos, medios digitales permanentemente actualizados y disponibles para la comunidad, periódico institucional entregado oportunamente, redes sociales atendidas oportunamente.</t>
  </si>
  <si>
    <t>Más y mejor información para la comunidad cejeña y un gobierno más transparente.</t>
  </si>
  <si>
    <t>Encuesta de satisfacción.</t>
  </si>
  <si>
    <t>Alcanzar el porcentaje de avance requerido por Gobierno en Líne para los municipios de la categoría 5 (Información en Línea 55%, Interacción en Línea 50%, Transacción en Linea 70%, Transformación 60%, Democracia en Línea 95%, Transversales 85%).</t>
  </si>
  <si>
    <t>Resultado de la evaluación realizada por Gobierno en Linea</t>
  </si>
  <si>
    <t>Líder GELT / Director de Comunicaciones</t>
  </si>
  <si>
    <t>Establecer la estrategia de acompañamiento y asesoría en Comunicaciones a las dependencias de la Administración Municipal</t>
  </si>
  <si>
    <t>Establecer los mecanismos de acompañamiento a las dependencias de la Administración Municipal.</t>
  </si>
  <si>
    <t>Encuesta de satisfacción</t>
  </si>
  <si>
    <t>Establecer un canal de información permanente con los medios de comunicación locales, regionales y nacionales a través del cual éstos tengan acceso fácil y oportunamente a la información de la Administración Municipal</t>
  </si>
  <si>
    <t>Emitir permanentemente comunicados de prensa a través del correo electrónico, página web y otros medios de información que permitan a la comunidad pero sobre todo a los medios de comunicación encontrar información oportuna sobre las acciones del gobierno local.</t>
  </si>
  <si>
    <t>Número de comunicados emitidos / número de emisiones en otros medios sobre información de la gestión local.</t>
  </si>
  <si>
    <t>Técnico Administrativo en Comunicaciones</t>
  </si>
  <si>
    <t>Implementar campañas de divulgación que permitan a la comunidad conocer de manera oportuna sobre las acciones de la gestión local.</t>
  </si>
  <si>
    <t>Campañas en las que se da información permanente, oportuna y veraz sobre las acciones del gobierno  local y sus logros en beneficio de la comunidad.</t>
  </si>
  <si>
    <t>Número de campañas y piezas publicitarias producidas.</t>
  </si>
  <si>
    <t>Director de comunicaciones/ técnico administrativo de comunicaciones / contratista de apoyo informativo / diseñador gráfico</t>
  </si>
  <si>
    <t>Implementar el sistema de información municipal a través del cual la comunidad tenga acceso a información de la administración en puntos específicos y estratégicos del municipio.</t>
  </si>
  <si>
    <t>Actualizar permanentemente el sistema de carteleras y publicar semanalmente el boletín digital externo como medios de información inmediatos para el acceso de la comunidad.</t>
  </si>
  <si>
    <t>Número de boletines y número de actualizaciones realizadas en el año.</t>
  </si>
  <si>
    <t>Técnico Administrativo en Comunicaciones / Diseñador gráfico / contratista de apoyo informativo</t>
  </si>
  <si>
    <t>Asesorar a las dependencias de la Administración Municipal en el manejo de la información de acuerdo con las respectivas necesidades.</t>
  </si>
  <si>
    <t>Número de solicitudes de acompañamiento atendidas</t>
  </si>
  <si>
    <t>Desarrollar los eventos públicos de la Administración Municipal.</t>
  </si>
  <si>
    <t>Desarrollar los componentes logísticos y de divulgación de los eventos de la Administración Municipal de acuerdo a los requerimientos y acuerdos con la dependencia encargada.</t>
  </si>
  <si>
    <t>Número de eventos realizados</t>
  </si>
  <si>
    <t>Mayor calidad en los mecanismos de divulgación de la Administración.</t>
  </si>
  <si>
    <t>Encuesta de satisfacción interna</t>
  </si>
  <si>
    <t>Eventos públicos de mayor calidad.</t>
  </si>
  <si>
    <t>Asesorar y desarrollar la imagen corporativa de la Administración Municipal.</t>
  </si>
  <si>
    <t>Asesorar  y desarrollar campañas de divulgación sobre la gestión pública.</t>
  </si>
  <si>
    <t>Brindar asesoría y acompañamiento en el desarrollo de campañas de divulgación y desarrollar campañas  propias para difundir los resultados de la gestión administrativa.</t>
  </si>
  <si>
    <t>Número de campañas acompañadas y/o desarrolladas</t>
  </si>
  <si>
    <t>Campañas de divulgación con mejores resultados producto del trabajo continuo de asesoría y acompañamiento.</t>
  </si>
  <si>
    <t>Encuesta de satisfacción / Número de participantes en los eventos.</t>
  </si>
  <si>
    <t>Desarrollar la imagen gráfica de la Administración Municipal para todas las campañas y piezas de divulgación.</t>
  </si>
  <si>
    <t>Mantenimiento de la imagen gráfica de la Administración Municipal en todas las piezas gráficas.</t>
  </si>
  <si>
    <t>Imagen institucional con mayor representatividad y reconocimiento.</t>
  </si>
  <si>
    <t>Director de comunicaciones / Diseñador Gráfico</t>
  </si>
  <si>
    <t>Establecer mecanismos de contacto permanente con la comunidad</t>
  </si>
  <si>
    <t>Desarrollar una estrategia de encuentro permanente con la comunidad que le permita a ésta recibir el acompañamiento de la Administración Municipal.</t>
  </si>
  <si>
    <t>Establecer encuentros permanentes con la comunidad en la que sea posible el contacto directo comunidad-mandatarios, y en los que se resuelvan inquietudes de los ciudadanos.</t>
  </si>
  <si>
    <t>Número de encuentros realizados.</t>
  </si>
  <si>
    <t>La comunidad estará más cerca del gobierno local.</t>
  </si>
  <si>
    <t>Encuesta de satisfacción tras cada encuentro con la comunidad</t>
  </si>
  <si>
    <t>Contratista de apoyo informativo</t>
  </si>
  <si>
    <t>Fortalecer las comunicaciones con la comunidad a través de la creación de un colectivo de comunicaciones que desarrolle capacidades para la comunicación alternativa.</t>
  </si>
  <si>
    <t>Establecer un plan de capacitación y acompañamiento para un grupo de 15 jòvenes en herramientas básicas de comunicación con el finde establecer elementos para la comunicación ciudadana</t>
  </si>
  <si>
    <t>Número de jóvenes capacitados / Medio de comunicación alternativo funcionando</t>
  </si>
  <si>
    <t>Mejorar la calidad y cobertura de la emisora institucional a través del uso de herramientas de tecnología adecuadas y atendiendo la normatividad asociada a las emisoras de interés público.</t>
  </si>
  <si>
    <t>Establecer una parrilla de programación institucional permanente que permita el normal desarrollo de la emisora incluso en momentos de cambios administrativos severos</t>
  </si>
  <si>
    <t>Desarrollar programas radiales culturales en los que predomine el interés por la información verídica y que promueva el conocimiento.</t>
  </si>
  <si>
    <t>Número de nuevos programas realizados y emitidos.</t>
  </si>
  <si>
    <t>Más y mejor programación para la comunidad de La Ceja</t>
  </si>
  <si>
    <t>Director  de comunicaciones / Equipo Radio Capiro</t>
  </si>
  <si>
    <t>Establecer un manual de estilo nuevo que contenga todas las directrices acerca de la programación y demás elementos a tener en cuenta por los productores y realizadores de la emisora</t>
  </si>
  <si>
    <t>Revisar y modificar el actual manual de estilo para superar falencias que puedan existir y ajustarlo a las necesidades reales de la emisora</t>
  </si>
  <si>
    <t>Manual de estilo aceptado por Mintic</t>
  </si>
  <si>
    <t>Gerenciar de manera eficiente las acciones de la emisora institucional para que respondan a las necesidades de la misma.</t>
  </si>
  <si>
    <t>Establecer mecanismos de control sobre la emisión de patrocinios, la calidad y cantidad de la programación y las producciones y mantener estándares de calidad óptimos en términos administrativos.</t>
  </si>
  <si>
    <t>Flujograma de procesos administrativos de la emisora en funcionamiento / Procedimiento de Radio Capiro establecido por el SIGO</t>
  </si>
  <si>
    <t>Mejores procesos para el desarrollo de la parrilla de programación</t>
  </si>
  <si>
    <t>Remodelar tecnológicamente la emisora institucional para garantizar su funcionamiento de acuerdo a los parámetros establecidos por la resolución que aprueba la licencia de la misma.</t>
  </si>
  <si>
    <t>Realizar una consultoría que permita el desarrollo del estudio técnico para el traslado de las antenas de transmisión y la adquisición de los equipos necesarios para el buen funcionamiento de la emisora.</t>
  </si>
  <si>
    <t>Equipos comprados, consultoría realizada</t>
  </si>
  <si>
    <t>Mejores estándares de calidad en la programación de la emisora</t>
  </si>
  <si>
    <t>Desarrollar un evento de celebración por los 20 años de la emisora institucional</t>
  </si>
  <si>
    <t>Realizar un evento en el que se de cuenta de la evolución de la emisora institucional y se promueva el sentido de pertenencia a la misma como  patrimonio local.</t>
  </si>
  <si>
    <t>Evento realizado</t>
  </si>
  <si>
    <t>La comunidad más cerca de Radio Capiro como patrimonio local</t>
  </si>
  <si>
    <t>Desarrollar una estrategia de expansión de Radio Capiro a través de medios alternativos y/o digitales</t>
  </si>
  <si>
    <t>Desarrollar una página web para la emisión y promoción de Radio Capioro a través de Internet.</t>
  </si>
  <si>
    <t>Página publicada y operando</t>
  </si>
  <si>
    <t>Radio Capiro con mayor cobertura</t>
  </si>
  <si>
    <t>Establecer un mecanismo de comunicación interna y acompañamiento a los diferentes comités y programas de la Administración Municipal</t>
  </si>
  <si>
    <t>Aportar en el desarrollo organizacional a través de la comunicación interna</t>
  </si>
  <si>
    <t>Desarrollar mecanismos de comunicación interna que permitan al público interno establecer mejores relaciones laborales e incentivar su sentido de pertenencia.</t>
  </si>
  <si>
    <t>Mecanismos internos en funcionamiento</t>
  </si>
  <si>
    <t>Público interno más sastisfecho</t>
  </si>
  <si>
    <t>Equipo Dirección de Comunicaciones</t>
  </si>
  <si>
    <t>Garantizar el funcionamiento administrativo de la dependencia</t>
  </si>
  <si>
    <t>Gestionar las acciones, personal y recursos para garantizar el funcionamiento de las estrategias y acciones planteadas por la dependencia</t>
  </si>
  <si>
    <t>Realizar las acciones adeministrativas correspondientes para garantizar el cumplimiento de las funciones de la Dirección</t>
  </si>
  <si>
    <t>Contratación al día, procesos realizados, informes entregados a tiempo.</t>
  </si>
  <si>
    <t>Mejores procesos para el desarrollo de la misión de la dependencia</t>
  </si>
  <si>
    <t>Estrategia</t>
  </si>
  <si>
    <t>Canal de información</t>
  </si>
  <si>
    <t>Campaña</t>
  </si>
  <si>
    <t>Sistema de información</t>
  </si>
  <si>
    <t>Acompañamiento</t>
  </si>
  <si>
    <t>Eventos</t>
  </si>
  <si>
    <t>Imagen corporativa</t>
  </si>
  <si>
    <t>Colectivo</t>
  </si>
  <si>
    <t>Gobierno en línea</t>
  </si>
  <si>
    <t>Parrilla de programación</t>
  </si>
  <si>
    <t>Manual de estilo</t>
  </si>
  <si>
    <t>Gerencia</t>
  </si>
  <si>
    <t>Remodelación</t>
  </si>
  <si>
    <t>Evento</t>
  </si>
  <si>
    <t>Estrategia de expansión</t>
  </si>
  <si>
    <t>Estrategia de comunicación interna</t>
  </si>
  <si>
    <t>Gestión de recursos</t>
  </si>
  <si>
    <r>
      <t xml:space="preserve">Revisó y Aprobó:  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 xml:space="preserve">Firma:                                                                            Fecha: </t>
    </r>
  </si>
  <si>
    <r>
      <t>Elaboró: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 xml:space="preserve">Firma:  </t>
    </r>
    <r>
      <rPr>
        <sz val="10"/>
        <rFont val="Arial"/>
        <family val="0"/>
      </rPr>
      <t xml:space="preserve">                                                                                     </t>
    </r>
    <r>
      <rPr>
        <b/>
        <sz val="10"/>
        <rFont val="Arial"/>
        <family val="2"/>
      </rPr>
      <t>Fecha:</t>
    </r>
  </si>
  <si>
    <t>AÑO: 2014</t>
  </si>
  <si>
    <t>AÑO:  2014</t>
  </si>
  <si>
    <t>DIRECCION DE COMUNICACIONES</t>
  </si>
  <si>
    <t xml:space="preserve">DESARROLLO INSTITUCIONAL </t>
  </si>
  <si>
    <t>CALIDAD</t>
  </si>
  <si>
    <t>COMUNICACIÓN PUBLICA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</si>
</sst>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C$&quot;#,##0_);\(&quot;C$&quot;#,##0\)"/>
    <numFmt numFmtId="195" formatCode="&quot;C$&quot;#,##0_);[Red]\(&quot;C$&quot;#,##0\)"/>
    <numFmt numFmtId="196" formatCode="&quot;C$&quot;#,##0.00_);\(&quot;C$&quot;#,##0.00\)"/>
    <numFmt numFmtId="197" formatCode="&quot;C$&quot;#,##0.00_);[Red]\(&quot;C$&quot;#,##0.00\)"/>
    <numFmt numFmtId="198" formatCode="_(&quot;C$&quot;* #,##0_);_(&quot;C$&quot;* \(#,##0\);_(&quot;C$&quot;* &quot;-&quot;_);_(@_)"/>
    <numFmt numFmtId="199" formatCode="_(&quot;C$&quot;* #,##0.00_);_(&quot;C$&quot;* \(#,##0.00\);_(&quot;C$&quot;* &quot;-&quot;??_);_(@_)"/>
    <numFmt numFmtId="200" formatCode="#,##0.0"/>
    <numFmt numFmtId="201" formatCode="#,##0.000"/>
    <numFmt numFmtId="202" formatCode="#,##0.0000"/>
    <numFmt numFmtId="203" formatCode="#,##0.00000"/>
    <numFmt numFmtId="204" formatCode="0.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0.000"/>
    <numFmt numFmtId="210" formatCode="d/mm/yyyy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Calibri"/>
      <family val="0"/>
    </font>
    <font>
      <b/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justify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33" borderId="10" xfId="0" applyFill="1" applyBorder="1" applyAlignment="1">
      <alignment horizontal="justify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justify" vertical="center" wrapText="1"/>
    </xf>
    <xf numFmtId="3" fontId="0" fillId="0" borderId="11" xfId="0" applyNumberFormat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right" vertical="center" wrapText="1"/>
    </xf>
    <xf numFmtId="0" fontId="0" fillId="33" borderId="16" xfId="0" applyFill="1" applyBorder="1" applyAlignment="1">
      <alignment horizontal="justify" vertical="center" wrapText="1"/>
    </xf>
    <xf numFmtId="0" fontId="0" fillId="0" borderId="16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right" vertical="center" wrapText="1"/>
    </xf>
    <xf numFmtId="3" fontId="0" fillId="0" borderId="16" xfId="0" applyNumberFormat="1" applyBorder="1" applyAlignment="1">
      <alignment horizontal="justify" vertical="center" wrapText="1"/>
    </xf>
    <xf numFmtId="3" fontId="0" fillId="0" borderId="17" xfId="0" applyNumberForma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18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vertical="center"/>
    </xf>
    <xf numFmtId="14" fontId="5" fillId="0" borderId="1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35" borderId="10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left" vertical="center"/>
    </xf>
    <xf numFmtId="0" fontId="9" fillId="0" borderId="25" xfId="0" applyNumberFormat="1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9" fillId="0" borderId="22" xfId="0" applyNumberFormat="1" applyFont="1" applyBorder="1" applyAlignment="1">
      <alignment horizontal="left" vertical="center"/>
    </xf>
    <xf numFmtId="0" fontId="9" fillId="0" borderId="23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24" xfId="0" applyNumberFormat="1" applyFont="1" applyBorder="1" applyAlignment="1">
      <alignment horizontal="left" vertical="center"/>
    </xf>
    <xf numFmtId="0" fontId="9" fillId="0" borderId="20" xfId="0" applyNumberFormat="1" applyFont="1" applyBorder="1" applyAlignment="1">
      <alignment horizontal="left" vertical="center"/>
    </xf>
    <xf numFmtId="0" fontId="9" fillId="0" borderId="21" xfId="0" applyNumberFormat="1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1" fillId="36" borderId="30" xfId="0" applyFont="1" applyFill="1" applyBorder="1" applyAlignment="1">
      <alignment horizontal="left" vertical="center" wrapText="1"/>
    </xf>
    <xf numFmtId="0" fontId="1" fillId="36" borderId="31" xfId="0" applyFont="1" applyFill="1" applyBorder="1" applyAlignment="1">
      <alignment horizontal="left" vertical="center" wrapText="1"/>
    </xf>
    <xf numFmtId="0" fontId="1" fillId="36" borderId="32" xfId="0" applyFont="1" applyFill="1" applyBorder="1" applyAlignment="1">
      <alignment horizontal="left" vertical="center" wrapText="1"/>
    </xf>
    <xf numFmtId="0" fontId="1" fillId="36" borderId="22" xfId="0" applyFont="1" applyFill="1" applyBorder="1" applyAlignment="1">
      <alignment horizontal="left" vertical="center" wrapText="1"/>
    </xf>
    <xf numFmtId="0" fontId="1" fillId="36" borderId="23" xfId="0" applyFont="1" applyFill="1" applyBorder="1" applyAlignment="1">
      <alignment horizontal="left" vertical="center" wrapText="1"/>
    </xf>
    <xf numFmtId="0" fontId="1" fillId="36" borderId="15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2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0" fontId="6" fillId="0" borderId="19" xfId="0" applyNumberFormat="1" applyFont="1" applyFill="1" applyBorder="1" applyAlignment="1">
      <alignment horizontal="center" vertical="center"/>
    </xf>
    <xf numFmtId="180" fontId="6" fillId="0" borderId="25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justify" vertical="center"/>
    </xf>
    <xf numFmtId="0" fontId="0" fillId="0" borderId="21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22" xfId="0" applyFont="1" applyBorder="1" applyAlignment="1">
      <alignment horizontal="justify" vertical="center"/>
    </xf>
    <xf numFmtId="0" fontId="0" fillId="0" borderId="15" xfId="0" applyFont="1" applyBorder="1" applyAlignment="1">
      <alignment horizontal="justify" vertical="center"/>
    </xf>
    <xf numFmtId="180" fontId="6" fillId="0" borderId="22" xfId="0" applyNumberFormat="1" applyFont="1" applyFill="1" applyBorder="1" applyAlignment="1">
      <alignment horizontal="center" vertical="center"/>
    </xf>
    <xf numFmtId="180" fontId="6" fillId="0" borderId="23" xfId="0" applyNumberFormat="1" applyFont="1" applyFill="1" applyBorder="1" applyAlignment="1">
      <alignment horizontal="center" vertical="center"/>
    </xf>
    <xf numFmtId="180" fontId="6" fillId="0" borderId="15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 shrinkToFit="1"/>
    </xf>
    <xf numFmtId="0" fontId="0" fillId="0" borderId="21" xfId="0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0" fontId="7" fillId="0" borderId="2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1" fillId="0" borderId="3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justify" vertical="center" wrapText="1"/>
    </xf>
    <xf numFmtId="0" fontId="0" fillId="0" borderId="25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25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3" fillId="36" borderId="24" xfId="0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left" vertical="center"/>
    </xf>
    <xf numFmtId="0" fontId="3" fillId="36" borderId="22" xfId="0" applyFont="1" applyFill="1" applyBorder="1" applyAlignment="1">
      <alignment horizontal="left" vertical="center"/>
    </xf>
    <xf numFmtId="0" fontId="3" fillId="36" borderId="15" xfId="0" applyFont="1" applyFill="1" applyBorder="1" applyAlignment="1">
      <alignment horizontal="left" vertical="center"/>
    </xf>
    <xf numFmtId="180" fontId="4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39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 wrapText="1"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161925</xdr:rowOff>
    </xdr:from>
    <xdr:to>
      <xdr:col>0</xdr:col>
      <xdr:colOff>885825</xdr:colOff>
      <xdr:row>3</xdr:row>
      <xdr:rowOff>66675</xdr:rowOff>
    </xdr:to>
    <xdr:pic>
      <xdr:nvPicPr>
        <xdr:cNvPr id="1" name="Picture 17" descr="Dibu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192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3</xdr:row>
      <xdr:rowOff>104775</xdr:rowOff>
    </xdr:from>
    <xdr:to>
      <xdr:col>1</xdr:col>
      <xdr:colOff>609600</xdr:colOff>
      <xdr:row>4</xdr:row>
      <xdr:rowOff>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628650" y="590550"/>
          <a:ext cx="866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 LA CEJA DEL TAMBO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190500</xdr:rowOff>
    </xdr:from>
    <xdr:to>
      <xdr:col>1</xdr:col>
      <xdr:colOff>1228725</xdr:colOff>
      <xdr:row>2</xdr:row>
      <xdr:rowOff>342900</xdr:rowOff>
    </xdr:to>
    <xdr:pic>
      <xdr:nvPicPr>
        <xdr:cNvPr id="1" name="Picture 16" descr="Dibu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90500"/>
          <a:ext cx="704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3</xdr:row>
      <xdr:rowOff>9525</xdr:rowOff>
    </xdr:from>
    <xdr:to>
      <xdr:col>1</xdr:col>
      <xdr:colOff>1885950</xdr:colOff>
      <xdr:row>3</xdr:row>
      <xdr:rowOff>238125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142875" y="1095375"/>
          <a:ext cx="1905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 LA CEJA DEL TAMBO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9525</xdr:rowOff>
    </xdr:from>
    <xdr:to>
      <xdr:col>0</xdr:col>
      <xdr:colOff>1076325</xdr:colOff>
      <xdr:row>6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90575" y="1666875"/>
          <a:ext cx="2857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1</xdr:col>
      <xdr:colOff>1600200</xdr:colOff>
      <xdr:row>1</xdr:row>
      <xdr:rowOff>276225</xdr:rowOff>
    </xdr:to>
    <xdr:pic>
      <xdr:nvPicPr>
        <xdr:cNvPr id="2" name="Picture 13" descr="Dibu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0"/>
          <a:ext cx="466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0</xdr:row>
      <xdr:rowOff>190500</xdr:rowOff>
    </xdr:from>
    <xdr:to>
      <xdr:col>1</xdr:col>
      <xdr:colOff>276225</xdr:colOff>
      <xdr:row>2</xdr:row>
      <xdr:rowOff>342900</xdr:rowOff>
    </xdr:to>
    <xdr:pic>
      <xdr:nvPicPr>
        <xdr:cNvPr id="3" name="Picture 24" descr="Dibu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90500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</xdr:row>
      <xdr:rowOff>9525</xdr:rowOff>
    </xdr:from>
    <xdr:to>
      <xdr:col>1</xdr:col>
      <xdr:colOff>923925</xdr:colOff>
      <xdr:row>3</xdr:row>
      <xdr:rowOff>238125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152400" y="1095375"/>
          <a:ext cx="1885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 LA CEJA DEL TAMBO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3" zoomScaleNormal="73" zoomScaleSheetLayoutView="110" zoomScalePageLayoutView="0" workbookViewId="0" topLeftCell="A1">
      <selection activeCell="C10" sqref="C10"/>
    </sheetView>
  </sheetViews>
  <sheetFormatPr defaultColWidth="10.8515625" defaultRowHeight="12.75"/>
  <cols>
    <col min="1" max="1" width="13.28125" style="42" customWidth="1"/>
    <col min="2" max="2" width="12.140625" style="42" customWidth="1"/>
    <col min="3" max="3" width="9.8515625" style="42" customWidth="1"/>
    <col min="4" max="4" width="4.7109375" style="42" customWidth="1"/>
    <col min="5" max="5" width="49.140625" style="42" customWidth="1"/>
    <col min="6" max="6" width="39.8515625" style="42" customWidth="1"/>
    <col min="7" max="7" width="42.140625" style="42" customWidth="1"/>
    <col min="8" max="8" width="24.7109375" style="42" customWidth="1"/>
    <col min="9" max="9" width="26.8515625" style="42" customWidth="1"/>
    <col min="10" max="10" width="21.28125" style="42" customWidth="1"/>
    <col min="11" max="11" width="1.7109375" style="42" customWidth="1"/>
    <col min="12" max="16384" width="10.8515625" style="42" customWidth="1"/>
  </cols>
  <sheetData>
    <row r="1" spans="1:11" s="33" customFormat="1" ht="12.75">
      <c r="A1" s="85"/>
      <c r="B1" s="86"/>
      <c r="C1" s="91" t="s">
        <v>46</v>
      </c>
      <c r="D1" s="92"/>
      <c r="E1" s="92"/>
      <c r="F1" s="92"/>
      <c r="G1" s="92"/>
      <c r="H1" s="93"/>
      <c r="I1" s="69" t="s">
        <v>52</v>
      </c>
      <c r="J1" s="70"/>
      <c r="K1" s="71"/>
    </row>
    <row r="2" spans="1:11" s="33" customFormat="1" ht="12.75">
      <c r="A2" s="87"/>
      <c r="B2" s="88"/>
      <c r="C2" s="79"/>
      <c r="D2" s="80"/>
      <c r="E2" s="80"/>
      <c r="F2" s="80"/>
      <c r="G2" s="80"/>
      <c r="H2" s="81"/>
      <c r="I2" s="69" t="s">
        <v>53</v>
      </c>
      <c r="J2" s="70"/>
      <c r="K2" s="71"/>
    </row>
    <row r="3" spans="1:11" s="33" customFormat="1" ht="12.75">
      <c r="A3" s="87"/>
      <c r="B3" s="88"/>
      <c r="C3" s="79" t="s">
        <v>21</v>
      </c>
      <c r="D3" s="80"/>
      <c r="E3" s="80"/>
      <c r="F3" s="80"/>
      <c r="G3" s="80"/>
      <c r="H3" s="81"/>
      <c r="I3" s="69" t="s">
        <v>54</v>
      </c>
      <c r="J3" s="70"/>
      <c r="K3" s="71"/>
    </row>
    <row r="4" spans="1:11" s="33" customFormat="1" ht="12.75">
      <c r="A4" s="89"/>
      <c r="B4" s="90"/>
      <c r="C4" s="82" t="s">
        <v>166</v>
      </c>
      <c r="D4" s="83"/>
      <c r="E4" s="83"/>
      <c r="F4" s="83"/>
      <c r="G4" s="83"/>
      <c r="H4" s="84"/>
      <c r="I4" s="69" t="s">
        <v>55</v>
      </c>
      <c r="J4" s="70"/>
      <c r="K4" s="71"/>
    </row>
    <row r="5" spans="1:11" ht="12.75">
      <c r="A5" s="34"/>
      <c r="B5" s="35"/>
      <c r="C5" s="36"/>
      <c r="D5" s="36"/>
      <c r="E5" s="36"/>
      <c r="F5" s="36"/>
      <c r="G5" s="36"/>
      <c r="H5" s="36"/>
      <c r="I5" s="36"/>
      <c r="J5" s="36"/>
      <c r="K5" s="37"/>
    </row>
    <row r="6" spans="1:11" ht="12.75">
      <c r="A6" s="31" t="s">
        <v>2</v>
      </c>
      <c r="B6" s="32"/>
      <c r="C6" s="94" t="s">
        <v>167</v>
      </c>
      <c r="D6" s="94"/>
      <c r="E6" s="94"/>
      <c r="F6" s="94"/>
      <c r="G6" s="94"/>
      <c r="H6" s="94"/>
      <c r="I6" s="94"/>
      <c r="J6" s="94"/>
      <c r="K6" s="38"/>
    </row>
    <row r="7" spans="1:11" ht="12.75">
      <c r="A7" s="31" t="s">
        <v>3</v>
      </c>
      <c r="B7" s="32"/>
      <c r="C7" s="76" t="s">
        <v>168</v>
      </c>
      <c r="D7" s="76"/>
      <c r="E7" s="76"/>
      <c r="F7" s="76"/>
      <c r="G7" s="76"/>
      <c r="H7" s="76"/>
      <c r="I7" s="76"/>
      <c r="J7" s="76"/>
      <c r="K7" s="38"/>
    </row>
    <row r="8" spans="1:11" ht="12.75">
      <c r="A8" s="31" t="s">
        <v>48</v>
      </c>
      <c r="B8" s="32"/>
      <c r="C8" s="76" t="s">
        <v>169</v>
      </c>
      <c r="D8" s="76"/>
      <c r="E8" s="76"/>
      <c r="F8" s="76"/>
      <c r="G8" s="76"/>
      <c r="H8" s="76"/>
      <c r="I8" s="76"/>
      <c r="J8" s="76"/>
      <c r="K8" s="38"/>
    </row>
    <row r="9" spans="1:11" ht="12.75">
      <c r="A9" s="31" t="s">
        <v>4</v>
      </c>
      <c r="B9" s="32"/>
      <c r="C9" s="76" t="s">
        <v>170</v>
      </c>
      <c r="D9" s="76"/>
      <c r="E9" s="76"/>
      <c r="F9" s="76"/>
      <c r="G9" s="76"/>
      <c r="H9" s="76"/>
      <c r="I9" s="76"/>
      <c r="J9" s="76"/>
      <c r="K9" s="38"/>
    </row>
    <row r="10" spans="1:11" ht="12.7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1"/>
    </row>
    <row r="11" spans="1:11" s="48" customFormat="1" ht="12.75">
      <c r="A11" s="105" t="s">
        <v>5</v>
      </c>
      <c r="B11" s="106"/>
      <c r="C11" s="107"/>
      <c r="D11" s="96"/>
      <c r="E11" s="96" t="s">
        <v>22</v>
      </c>
      <c r="F11" s="73" t="s">
        <v>1</v>
      </c>
      <c r="G11" s="74"/>
      <c r="H11" s="74"/>
      <c r="I11" s="75"/>
      <c r="J11" s="99" t="s">
        <v>0</v>
      </c>
      <c r="K11" s="100"/>
    </row>
    <row r="12" spans="1:11" s="49" customFormat="1" ht="12.75">
      <c r="A12" s="108"/>
      <c r="B12" s="109"/>
      <c r="C12" s="110"/>
      <c r="D12" s="97"/>
      <c r="E12" s="97"/>
      <c r="F12" s="77" t="s">
        <v>23</v>
      </c>
      <c r="G12" s="95"/>
      <c r="H12" s="77" t="s">
        <v>24</v>
      </c>
      <c r="I12" s="78"/>
      <c r="J12" s="101"/>
      <c r="K12" s="102"/>
    </row>
    <row r="13" spans="1:11" s="49" customFormat="1" ht="12.75">
      <c r="A13" s="111"/>
      <c r="B13" s="112"/>
      <c r="C13" s="113"/>
      <c r="D13" s="98"/>
      <c r="E13" s="98"/>
      <c r="F13" s="50" t="s">
        <v>25</v>
      </c>
      <c r="G13" s="50" t="s">
        <v>26</v>
      </c>
      <c r="H13" s="50" t="s">
        <v>25</v>
      </c>
      <c r="I13" s="50" t="s">
        <v>26</v>
      </c>
      <c r="J13" s="103"/>
      <c r="K13" s="104"/>
    </row>
    <row r="14" spans="1:11" s="43" customFormat="1" ht="69.75" customHeight="1">
      <c r="A14" s="60" t="s">
        <v>49</v>
      </c>
      <c r="B14" s="61"/>
      <c r="C14" s="62"/>
      <c r="D14" s="44" t="s">
        <v>20</v>
      </c>
      <c r="E14" s="44" t="s">
        <v>50</v>
      </c>
      <c r="F14" s="44" t="s">
        <v>51</v>
      </c>
      <c r="G14" s="44" t="s">
        <v>61</v>
      </c>
      <c r="H14" s="44" t="s">
        <v>62</v>
      </c>
      <c r="I14" s="44" t="s">
        <v>63</v>
      </c>
      <c r="J14" s="59" t="s">
        <v>56</v>
      </c>
      <c r="K14" s="59"/>
    </row>
    <row r="15" spans="1:11" s="43" customFormat="1" ht="12.75">
      <c r="A15" s="63"/>
      <c r="B15" s="64"/>
      <c r="C15" s="65"/>
      <c r="D15" s="45" t="s">
        <v>11</v>
      </c>
      <c r="E15" s="44"/>
      <c r="F15" s="44"/>
      <c r="G15" s="44"/>
      <c r="H15" s="44"/>
      <c r="I15" s="44"/>
      <c r="J15" s="44"/>
      <c r="K15" s="44"/>
    </row>
    <row r="16" spans="1:11" s="43" customFormat="1" ht="76.5">
      <c r="A16" s="63"/>
      <c r="B16" s="64"/>
      <c r="C16" s="65"/>
      <c r="D16" s="44"/>
      <c r="E16" s="43" t="s">
        <v>70</v>
      </c>
      <c r="F16" s="44" t="s">
        <v>71</v>
      </c>
      <c r="G16" s="44" t="s">
        <v>72</v>
      </c>
      <c r="H16" s="44" t="s">
        <v>62</v>
      </c>
      <c r="I16" s="44" t="s">
        <v>69</v>
      </c>
      <c r="J16" s="59" t="s">
        <v>73</v>
      </c>
      <c r="K16" s="59"/>
    </row>
    <row r="17" spans="1:11" s="43" customFormat="1" ht="12.75">
      <c r="A17" s="63"/>
      <c r="B17" s="64"/>
      <c r="C17" s="65"/>
      <c r="D17" s="45"/>
      <c r="E17" s="44"/>
      <c r="F17" s="44"/>
      <c r="G17" s="44"/>
      <c r="H17" s="44"/>
      <c r="I17" s="44"/>
      <c r="J17" s="59"/>
      <c r="K17" s="59"/>
    </row>
    <row r="18" spans="1:11" s="43" customFormat="1" ht="72" customHeight="1">
      <c r="A18" s="63"/>
      <c r="B18" s="64"/>
      <c r="C18" s="65"/>
      <c r="D18" s="46"/>
      <c r="E18" s="44" t="s">
        <v>74</v>
      </c>
      <c r="F18" s="44" t="s">
        <v>75</v>
      </c>
      <c r="G18" s="44" t="s">
        <v>76</v>
      </c>
      <c r="H18" s="44" t="s">
        <v>62</v>
      </c>
      <c r="I18" s="44" t="s">
        <v>69</v>
      </c>
      <c r="J18" s="59" t="s">
        <v>77</v>
      </c>
      <c r="K18" s="59"/>
    </row>
    <row r="19" spans="1:11" s="43" customFormat="1" ht="12.75">
      <c r="A19" s="63"/>
      <c r="B19" s="64"/>
      <c r="C19" s="65"/>
      <c r="D19" s="47"/>
      <c r="E19" s="44"/>
      <c r="F19" s="44"/>
      <c r="G19" s="44"/>
      <c r="H19" s="44"/>
      <c r="I19" s="44"/>
      <c r="J19" s="44"/>
      <c r="K19" s="44"/>
    </row>
    <row r="20" spans="1:11" s="43" customFormat="1" ht="51">
      <c r="A20" s="63"/>
      <c r="B20" s="64"/>
      <c r="C20" s="65"/>
      <c r="D20" s="46"/>
      <c r="E20" s="44" t="s">
        <v>78</v>
      </c>
      <c r="F20" s="44" t="s">
        <v>79</v>
      </c>
      <c r="G20" s="44" t="s">
        <v>80</v>
      </c>
      <c r="H20" s="44" t="s">
        <v>62</v>
      </c>
      <c r="I20" s="44" t="s">
        <v>69</v>
      </c>
      <c r="J20" s="59" t="s">
        <v>81</v>
      </c>
      <c r="K20" s="59"/>
    </row>
    <row r="21" spans="1:11" s="43" customFormat="1" ht="12.75">
      <c r="A21" s="66"/>
      <c r="B21" s="67"/>
      <c r="C21" s="68"/>
      <c r="D21" s="47"/>
      <c r="E21" s="44"/>
      <c r="F21" s="44"/>
      <c r="G21" s="44"/>
      <c r="H21" s="44"/>
      <c r="I21" s="44"/>
      <c r="J21" s="44"/>
      <c r="K21" s="44"/>
    </row>
    <row r="22" spans="1:11" s="43" customFormat="1" ht="73.5" customHeight="1">
      <c r="A22" s="60" t="s">
        <v>67</v>
      </c>
      <c r="B22" s="61"/>
      <c r="C22" s="62"/>
      <c r="D22" s="51" t="s">
        <v>20</v>
      </c>
      <c r="E22" s="43" t="s">
        <v>68</v>
      </c>
      <c r="F22" s="51" t="s">
        <v>82</v>
      </c>
      <c r="G22" s="44" t="s">
        <v>83</v>
      </c>
      <c r="H22" s="44" t="s">
        <v>87</v>
      </c>
      <c r="I22" s="44" t="s">
        <v>88</v>
      </c>
      <c r="J22" s="59" t="s">
        <v>56</v>
      </c>
      <c r="K22" s="59"/>
    </row>
    <row r="23" spans="1:11" s="43" customFormat="1" ht="12.75">
      <c r="A23" s="63"/>
      <c r="B23" s="64"/>
      <c r="C23" s="65"/>
      <c r="D23" s="45" t="s">
        <v>11</v>
      </c>
      <c r="E23" s="44"/>
      <c r="F23" s="44"/>
      <c r="G23" s="44"/>
      <c r="H23" s="44"/>
      <c r="I23" s="44"/>
      <c r="J23" s="59"/>
      <c r="K23" s="59"/>
    </row>
    <row r="24" spans="1:11" s="43" customFormat="1" ht="51">
      <c r="A24" s="63"/>
      <c r="B24" s="64"/>
      <c r="C24" s="65"/>
      <c r="D24" s="44" t="s">
        <v>20</v>
      </c>
      <c r="E24" s="44" t="s">
        <v>84</v>
      </c>
      <c r="F24" s="44" t="s">
        <v>85</v>
      </c>
      <c r="G24" s="44" t="s">
        <v>86</v>
      </c>
      <c r="H24" s="44" t="s">
        <v>89</v>
      </c>
      <c r="I24" s="44" t="s">
        <v>88</v>
      </c>
      <c r="J24" s="59" t="s">
        <v>56</v>
      </c>
      <c r="K24" s="59"/>
    </row>
    <row r="25" spans="1:11" s="43" customFormat="1" ht="12.75">
      <c r="A25" s="63"/>
      <c r="B25" s="64"/>
      <c r="C25" s="65"/>
      <c r="D25" s="45" t="s">
        <v>11</v>
      </c>
      <c r="E25" s="44"/>
      <c r="F25" s="44"/>
      <c r="G25" s="44"/>
      <c r="H25" s="44"/>
      <c r="I25" s="44"/>
      <c r="J25" s="59"/>
      <c r="K25" s="59"/>
    </row>
    <row r="26" spans="1:11" s="43" customFormat="1" ht="63.75">
      <c r="A26" s="63"/>
      <c r="B26" s="64"/>
      <c r="C26" s="65"/>
      <c r="D26" s="46" t="s">
        <v>20</v>
      </c>
      <c r="E26" s="44" t="s">
        <v>91</v>
      </c>
      <c r="F26" s="44" t="s">
        <v>92</v>
      </c>
      <c r="G26" s="44" t="s">
        <v>93</v>
      </c>
      <c r="H26" s="44" t="s">
        <v>94</v>
      </c>
      <c r="I26" s="44" t="s">
        <v>95</v>
      </c>
      <c r="J26" s="59" t="s">
        <v>56</v>
      </c>
      <c r="K26" s="59"/>
    </row>
    <row r="27" spans="1:11" s="43" customFormat="1" ht="12.75">
      <c r="A27" s="63"/>
      <c r="B27" s="64"/>
      <c r="C27" s="65"/>
      <c r="D27" s="47" t="s">
        <v>11</v>
      </c>
      <c r="E27" s="44"/>
      <c r="F27" s="44"/>
      <c r="G27" s="44"/>
      <c r="H27" s="44"/>
      <c r="I27" s="44"/>
      <c r="J27" s="44"/>
      <c r="K27" s="44"/>
    </row>
    <row r="28" spans="1:11" s="43" customFormat="1" ht="38.25">
      <c r="A28" s="63"/>
      <c r="B28" s="64"/>
      <c r="C28" s="65"/>
      <c r="D28" s="46" t="s">
        <v>20</v>
      </c>
      <c r="E28" s="44" t="s">
        <v>90</v>
      </c>
      <c r="F28" s="44" t="s">
        <v>96</v>
      </c>
      <c r="G28" s="44" t="s">
        <v>97</v>
      </c>
      <c r="H28" s="44" t="s">
        <v>98</v>
      </c>
      <c r="I28" s="44" t="s">
        <v>88</v>
      </c>
      <c r="J28" s="59" t="s">
        <v>99</v>
      </c>
      <c r="K28" s="59"/>
    </row>
    <row r="29" spans="1:11" s="43" customFormat="1" ht="12.75">
      <c r="A29" s="66"/>
      <c r="B29" s="67"/>
      <c r="C29" s="68"/>
      <c r="D29" s="47" t="s">
        <v>11</v>
      </c>
      <c r="E29" s="44"/>
      <c r="F29" s="44"/>
      <c r="G29" s="44"/>
      <c r="H29" s="44"/>
      <c r="I29" s="44"/>
      <c r="J29" s="44"/>
      <c r="K29" s="44"/>
    </row>
    <row r="30" spans="1:11" s="43" customFormat="1" ht="60.75" customHeight="1">
      <c r="A30" s="60" t="s">
        <v>100</v>
      </c>
      <c r="B30" s="61"/>
      <c r="C30" s="62"/>
      <c r="D30" s="44" t="s">
        <v>20</v>
      </c>
      <c r="E30" s="44" t="s">
        <v>101</v>
      </c>
      <c r="F30" s="44" t="s">
        <v>102</v>
      </c>
      <c r="G30" s="44" t="s">
        <v>103</v>
      </c>
      <c r="H30" s="44" t="s">
        <v>104</v>
      </c>
      <c r="I30" s="44" t="s">
        <v>105</v>
      </c>
      <c r="J30" s="59" t="s">
        <v>106</v>
      </c>
      <c r="K30" s="59"/>
    </row>
    <row r="31" spans="1:11" s="43" customFormat="1" ht="12.75">
      <c r="A31" s="63"/>
      <c r="B31" s="64"/>
      <c r="C31" s="65"/>
      <c r="D31" s="45" t="s">
        <v>11</v>
      </c>
      <c r="E31" s="44"/>
      <c r="F31" s="44"/>
      <c r="G31" s="44"/>
      <c r="H31" s="44"/>
      <c r="I31" s="44"/>
      <c r="J31" s="59"/>
      <c r="K31" s="59"/>
    </row>
    <row r="32" spans="1:11" s="43" customFormat="1" ht="63.75">
      <c r="A32" s="66"/>
      <c r="B32" s="67"/>
      <c r="C32" s="68"/>
      <c r="D32" s="44" t="s">
        <v>20</v>
      </c>
      <c r="E32" s="44" t="s">
        <v>107</v>
      </c>
      <c r="F32" s="44" t="s">
        <v>108</v>
      </c>
      <c r="G32" s="44" t="s">
        <v>109</v>
      </c>
      <c r="H32" s="44" t="s">
        <v>104</v>
      </c>
      <c r="I32" s="44" t="s">
        <v>69</v>
      </c>
      <c r="J32" s="59" t="s">
        <v>56</v>
      </c>
      <c r="K32" s="59"/>
    </row>
    <row r="33" spans="1:11" s="43" customFormat="1" ht="12.75">
      <c r="A33" s="57"/>
      <c r="B33" s="72"/>
      <c r="C33" s="58"/>
      <c r="D33" s="45" t="s">
        <v>11</v>
      </c>
      <c r="E33" s="44"/>
      <c r="F33" s="44"/>
      <c r="G33" s="44"/>
      <c r="H33" s="44"/>
      <c r="I33" s="44"/>
      <c r="J33" s="57"/>
      <c r="K33" s="58"/>
    </row>
    <row r="34" spans="1:11" s="43" customFormat="1" ht="63.75">
      <c r="A34" s="59" t="s">
        <v>57</v>
      </c>
      <c r="B34" s="59"/>
      <c r="C34" s="59"/>
      <c r="D34" s="46" t="s">
        <v>20</v>
      </c>
      <c r="E34" s="44" t="s">
        <v>64</v>
      </c>
      <c r="F34" s="44" t="s">
        <v>58</v>
      </c>
      <c r="G34" s="44" t="s">
        <v>59</v>
      </c>
      <c r="H34" s="44" t="s">
        <v>60</v>
      </c>
      <c r="I34" s="44" t="s">
        <v>65</v>
      </c>
      <c r="J34" s="59" t="s">
        <v>66</v>
      </c>
      <c r="K34" s="59"/>
    </row>
    <row r="35" spans="1:11" s="43" customFormat="1" ht="12.75">
      <c r="A35" s="59"/>
      <c r="B35" s="59"/>
      <c r="C35" s="59"/>
      <c r="D35" s="47" t="s">
        <v>11</v>
      </c>
      <c r="E35" s="44"/>
      <c r="F35" s="44"/>
      <c r="G35" s="44"/>
      <c r="H35" s="44"/>
      <c r="I35" s="44"/>
      <c r="J35" s="44"/>
      <c r="K35" s="44"/>
    </row>
    <row r="36" spans="1:11" s="43" customFormat="1" ht="75.75" customHeight="1">
      <c r="A36" s="60" t="s">
        <v>110</v>
      </c>
      <c r="B36" s="61"/>
      <c r="C36" s="62"/>
      <c r="D36" s="44" t="s">
        <v>20</v>
      </c>
      <c r="E36" s="44" t="s">
        <v>111</v>
      </c>
      <c r="F36" s="44" t="s">
        <v>112</v>
      </c>
      <c r="G36" s="44" t="s">
        <v>113</v>
      </c>
      <c r="H36" s="44" t="s">
        <v>114</v>
      </c>
      <c r="I36" s="44" t="s">
        <v>69</v>
      </c>
      <c r="J36" s="59" t="s">
        <v>115</v>
      </c>
      <c r="K36" s="59"/>
    </row>
    <row r="37" spans="1:11" s="43" customFormat="1" ht="51">
      <c r="A37" s="63"/>
      <c r="B37" s="64"/>
      <c r="C37" s="65"/>
      <c r="D37" s="45" t="s">
        <v>11</v>
      </c>
      <c r="E37" s="44" t="s">
        <v>116</v>
      </c>
      <c r="F37" s="44" t="s">
        <v>117</v>
      </c>
      <c r="G37" s="44" t="s">
        <v>118</v>
      </c>
      <c r="H37" s="44" t="s">
        <v>114</v>
      </c>
      <c r="I37" s="44" t="s">
        <v>88</v>
      </c>
      <c r="J37" s="59" t="s">
        <v>115</v>
      </c>
      <c r="K37" s="59"/>
    </row>
    <row r="38" spans="1:11" s="43" customFormat="1" ht="63.75">
      <c r="A38" s="63"/>
      <c r="B38" s="64"/>
      <c r="C38" s="65"/>
      <c r="D38" s="46" t="s">
        <v>20</v>
      </c>
      <c r="E38" s="44" t="s">
        <v>119</v>
      </c>
      <c r="F38" s="44" t="s">
        <v>120</v>
      </c>
      <c r="G38" s="44" t="s">
        <v>121</v>
      </c>
      <c r="H38" s="44" t="s">
        <v>122</v>
      </c>
      <c r="I38" s="44" t="s">
        <v>69</v>
      </c>
      <c r="J38" s="59" t="s">
        <v>115</v>
      </c>
      <c r="K38" s="59"/>
    </row>
    <row r="39" spans="1:11" s="43" customFormat="1" ht="12.75">
      <c r="A39" s="63"/>
      <c r="B39" s="64"/>
      <c r="C39" s="65"/>
      <c r="D39" s="47" t="s">
        <v>11</v>
      </c>
      <c r="E39" s="44"/>
      <c r="F39" s="44"/>
      <c r="G39" s="44"/>
      <c r="H39" s="44"/>
      <c r="I39" s="44"/>
      <c r="J39" s="44"/>
      <c r="K39" s="44"/>
    </row>
    <row r="40" spans="1:11" s="43" customFormat="1" ht="63.75">
      <c r="A40" s="63"/>
      <c r="B40" s="64"/>
      <c r="C40" s="65"/>
      <c r="D40" s="46" t="s">
        <v>20</v>
      </c>
      <c r="E40" s="44" t="s">
        <v>123</v>
      </c>
      <c r="F40" s="44" t="s">
        <v>124</v>
      </c>
      <c r="G40" s="44" t="s">
        <v>125</v>
      </c>
      <c r="H40" s="44" t="s">
        <v>126</v>
      </c>
      <c r="I40" s="44" t="s">
        <v>69</v>
      </c>
      <c r="J40" s="59" t="s">
        <v>115</v>
      </c>
      <c r="K40" s="59"/>
    </row>
    <row r="41" spans="1:11" s="43" customFormat="1" ht="12.75">
      <c r="A41" s="63"/>
      <c r="B41" s="64"/>
      <c r="C41" s="65"/>
      <c r="D41" s="47"/>
      <c r="E41" s="44"/>
      <c r="F41" s="44"/>
      <c r="G41" s="44"/>
      <c r="H41" s="44"/>
      <c r="I41" s="44"/>
      <c r="J41" s="44"/>
      <c r="K41" s="44"/>
    </row>
    <row r="42" spans="1:11" s="43" customFormat="1" ht="28.5" customHeight="1">
      <c r="A42" s="63"/>
      <c r="B42" s="64"/>
      <c r="C42" s="65"/>
      <c r="D42" s="44" t="s">
        <v>20</v>
      </c>
      <c r="E42" s="44" t="s">
        <v>127</v>
      </c>
      <c r="F42" s="44" t="s">
        <v>128</v>
      </c>
      <c r="G42" s="44" t="s">
        <v>129</v>
      </c>
      <c r="H42" s="44" t="s">
        <v>130</v>
      </c>
      <c r="I42" s="44" t="s">
        <v>69</v>
      </c>
      <c r="J42" s="59" t="s">
        <v>115</v>
      </c>
      <c r="K42" s="59"/>
    </row>
    <row r="43" spans="1:11" s="43" customFormat="1" ht="12.75">
      <c r="A43" s="63"/>
      <c r="B43" s="64"/>
      <c r="C43" s="65"/>
      <c r="D43" s="45" t="s">
        <v>11</v>
      </c>
      <c r="E43" s="44"/>
      <c r="F43" s="44"/>
      <c r="G43" s="44"/>
      <c r="H43" s="44"/>
      <c r="I43" s="44"/>
      <c r="J43" s="57"/>
      <c r="K43" s="58"/>
    </row>
    <row r="44" spans="1:11" s="43" customFormat="1" ht="28.5" customHeight="1">
      <c r="A44" s="63"/>
      <c r="B44" s="64"/>
      <c r="C44" s="65"/>
      <c r="D44" s="44" t="s">
        <v>20</v>
      </c>
      <c r="E44" s="44" t="s">
        <v>131</v>
      </c>
      <c r="F44" s="44" t="s">
        <v>132</v>
      </c>
      <c r="G44" s="44" t="s">
        <v>133</v>
      </c>
      <c r="H44" s="44" t="s">
        <v>134</v>
      </c>
      <c r="I44" s="44" t="s">
        <v>69</v>
      </c>
      <c r="J44" s="59" t="s">
        <v>115</v>
      </c>
      <c r="K44" s="59"/>
    </row>
    <row r="45" spans="1:11" s="43" customFormat="1" ht="12.75">
      <c r="A45" s="66"/>
      <c r="B45" s="67"/>
      <c r="C45" s="68"/>
      <c r="D45" s="45" t="s">
        <v>11</v>
      </c>
      <c r="E45" s="44"/>
      <c r="F45" s="44"/>
      <c r="G45" s="44"/>
      <c r="H45" s="44"/>
      <c r="I45" s="44"/>
      <c r="J45" s="57"/>
      <c r="K45" s="58"/>
    </row>
    <row r="46" spans="1:11" s="43" customFormat="1" ht="28.5" customHeight="1">
      <c r="A46" s="60" t="s">
        <v>135</v>
      </c>
      <c r="B46" s="61"/>
      <c r="C46" s="62"/>
      <c r="D46" s="44" t="s">
        <v>20</v>
      </c>
      <c r="E46" s="44" t="s">
        <v>136</v>
      </c>
      <c r="F46" s="44" t="s">
        <v>137</v>
      </c>
      <c r="G46" s="44" t="s">
        <v>138</v>
      </c>
      <c r="H46" s="44" t="s">
        <v>139</v>
      </c>
      <c r="I46" s="44" t="s">
        <v>88</v>
      </c>
      <c r="J46" s="59" t="s">
        <v>140</v>
      </c>
      <c r="K46" s="59"/>
    </row>
    <row r="47" spans="1:11" s="43" customFormat="1" ht="12.75">
      <c r="A47" s="66"/>
      <c r="B47" s="67"/>
      <c r="C47" s="68"/>
      <c r="D47" s="45" t="s">
        <v>11</v>
      </c>
      <c r="E47" s="44"/>
      <c r="F47" s="44"/>
      <c r="G47" s="44"/>
      <c r="H47" s="44"/>
      <c r="I47" s="44"/>
      <c r="J47" s="57"/>
      <c r="K47" s="58"/>
    </row>
    <row r="48" spans="1:11" s="43" customFormat="1" ht="42.75" customHeight="1">
      <c r="A48" s="60" t="s">
        <v>141</v>
      </c>
      <c r="B48" s="61"/>
      <c r="C48" s="62"/>
      <c r="D48" s="44" t="s">
        <v>20</v>
      </c>
      <c r="E48" s="44" t="s">
        <v>142</v>
      </c>
      <c r="F48" s="44" t="s">
        <v>143</v>
      </c>
      <c r="G48" s="44" t="s">
        <v>144</v>
      </c>
      <c r="H48" s="44" t="s">
        <v>145</v>
      </c>
      <c r="I48" s="44" t="s">
        <v>88</v>
      </c>
      <c r="J48" s="59" t="s">
        <v>140</v>
      </c>
      <c r="K48" s="59"/>
    </row>
    <row r="49" spans="1:11" s="43" customFormat="1" ht="12.75">
      <c r="A49" s="66"/>
      <c r="B49" s="67"/>
      <c r="C49" s="68"/>
      <c r="D49" s="45" t="s">
        <v>11</v>
      </c>
      <c r="E49" s="44"/>
      <c r="F49" s="44"/>
      <c r="G49" s="44"/>
      <c r="H49" s="44"/>
      <c r="I49" s="44"/>
      <c r="J49" s="57"/>
      <c r="K49" s="58"/>
    </row>
    <row r="50" s="43" customFormat="1" ht="12.75"/>
    <row r="51" s="43" customFormat="1" ht="12.75"/>
    <row r="52" s="43" customFormat="1" ht="12.75"/>
    <row r="53" s="43" customFormat="1" ht="12.75"/>
    <row r="54" s="43" customFormat="1" ht="12.75"/>
    <row r="55" s="43" customFormat="1" ht="12.75"/>
    <row r="56" s="43" customFormat="1" ht="12.75"/>
    <row r="57" s="43" customFormat="1" ht="12.75"/>
    <row r="58" s="43" customFormat="1" ht="12.75"/>
    <row r="59" s="43" customFormat="1" ht="12.75"/>
    <row r="60" s="43" customFormat="1" ht="12.75"/>
    <row r="61" s="43" customFormat="1" ht="12.75"/>
    <row r="62" s="43" customFormat="1" ht="12.75"/>
    <row r="63" s="43" customFormat="1" ht="12.75"/>
    <row r="64" s="43" customFormat="1" ht="12.75"/>
    <row r="65" s="43" customFormat="1" ht="12.75"/>
    <row r="66" s="43" customFormat="1" ht="12.75"/>
    <row r="67" s="43" customFormat="1" ht="12.75"/>
    <row r="68" s="43" customFormat="1" ht="12.75"/>
    <row r="69" s="43" customFormat="1" ht="12.75"/>
    <row r="70" s="43" customFormat="1" ht="12.75"/>
    <row r="71" s="43" customFormat="1" ht="12.75"/>
    <row r="72" s="43" customFormat="1" ht="12.75"/>
    <row r="73" s="43" customFormat="1" ht="12.75"/>
  </sheetData>
  <sheetProtection/>
  <mergeCells count="55">
    <mergeCell ref="A48:C49"/>
    <mergeCell ref="J48:K48"/>
    <mergeCell ref="J49:K49"/>
    <mergeCell ref="C8:J8"/>
    <mergeCell ref="C9:J9"/>
    <mergeCell ref="E11:E13"/>
    <mergeCell ref="J11:K13"/>
    <mergeCell ref="A11:C13"/>
    <mergeCell ref="J28:K28"/>
    <mergeCell ref="A14:C21"/>
    <mergeCell ref="J24:K24"/>
    <mergeCell ref="H12:I12"/>
    <mergeCell ref="C3:H3"/>
    <mergeCell ref="C4:H4"/>
    <mergeCell ref="A1:B4"/>
    <mergeCell ref="C1:H2"/>
    <mergeCell ref="C6:J6"/>
    <mergeCell ref="F12:G12"/>
    <mergeCell ref="D11:D13"/>
    <mergeCell ref="F11:I11"/>
    <mergeCell ref="C7:J7"/>
    <mergeCell ref="J17:K17"/>
    <mergeCell ref="J22:K22"/>
    <mergeCell ref="J23:K23"/>
    <mergeCell ref="J14:K14"/>
    <mergeCell ref="J20:K20"/>
    <mergeCell ref="J16:K16"/>
    <mergeCell ref="A22:C29"/>
    <mergeCell ref="J18:K18"/>
    <mergeCell ref="J47:K47"/>
    <mergeCell ref="A46:C47"/>
    <mergeCell ref="J32:K32"/>
    <mergeCell ref="A33:C33"/>
    <mergeCell ref="J33:K33"/>
    <mergeCell ref="J31:K31"/>
    <mergeCell ref="J45:K45"/>
    <mergeCell ref="J38:K38"/>
    <mergeCell ref="A30:C32"/>
    <mergeCell ref="A34:C35"/>
    <mergeCell ref="I1:K1"/>
    <mergeCell ref="I2:K2"/>
    <mergeCell ref="I3:K3"/>
    <mergeCell ref="I4:K4"/>
    <mergeCell ref="J36:K36"/>
    <mergeCell ref="J46:K46"/>
    <mergeCell ref="J37:K37"/>
    <mergeCell ref="J34:K34"/>
    <mergeCell ref="J40:K40"/>
    <mergeCell ref="J44:K44"/>
    <mergeCell ref="J43:K43"/>
    <mergeCell ref="J42:K42"/>
    <mergeCell ref="A36:C45"/>
    <mergeCell ref="J25:K25"/>
    <mergeCell ref="J26:K26"/>
    <mergeCell ref="J30:K30"/>
  </mergeCells>
  <printOptions horizontalCentered="1" verticalCentered="1"/>
  <pageMargins left="0.3937007874015748" right="0.4724409448818898" top="0.7874015748031497" bottom="0.5905511811023623" header="0" footer="0"/>
  <pageSetup fitToHeight="1" fitToWidth="1" orientation="landscape" scale="36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.421875" style="0" customWidth="1"/>
    <col min="2" max="2" width="30.421875" style="54" customWidth="1"/>
    <col min="3" max="3" width="7.421875" style="54" customWidth="1"/>
    <col min="4" max="4" width="13.421875" style="0" customWidth="1"/>
    <col min="5" max="5" width="11.00390625" style="0" customWidth="1"/>
    <col min="6" max="6" width="15.7109375" style="0" customWidth="1"/>
    <col min="7" max="8" width="18.7109375" style="0" customWidth="1"/>
    <col min="9" max="9" width="17.421875" style="0" customWidth="1"/>
    <col min="10" max="10" width="15.7109375" style="0" customWidth="1"/>
    <col min="11" max="11" width="17.8515625" style="0" customWidth="1"/>
  </cols>
  <sheetData>
    <row r="1" spans="1:11" ht="28.5" customHeight="1">
      <c r="A1" s="128" t="s">
        <v>39</v>
      </c>
      <c r="B1" s="129"/>
      <c r="C1" s="140" t="s">
        <v>47</v>
      </c>
      <c r="D1" s="141"/>
      <c r="E1" s="141"/>
      <c r="F1" s="141"/>
      <c r="G1" s="141"/>
      <c r="H1" s="141"/>
      <c r="I1" s="142"/>
      <c r="J1" s="118" t="s">
        <v>41</v>
      </c>
      <c r="K1" s="119"/>
    </row>
    <row r="2" spans="1:11" ht="28.5" customHeight="1">
      <c r="A2" s="130"/>
      <c r="B2" s="131"/>
      <c r="C2" s="134"/>
      <c r="D2" s="135"/>
      <c r="E2" s="135"/>
      <c r="F2" s="135"/>
      <c r="G2" s="135"/>
      <c r="H2" s="135"/>
      <c r="I2" s="136"/>
      <c r="J2" s="118" t="s">
        <v>42</v>
      </c>
      <c r="K2" s="119"/>
    </row>
    <row r="3" spans="1:11" ht="28.5" customHeight="1">
      <c r="A3" s="130"/>
      <c r="B3" s="131"/>
      <c r="C3" s="134" t="s">
        <v>21</v>
      </c>
      <c r="D3" s="135"/>
      <c r="E3" s="135"/>
      <c r="F3" s="135"/>
      <c r="G3" s="135"/>
      <c r="H3" s="135"/>
      <c r="I3" s="136"/>
      <c r="J3" s="30" t="s">
        <v>43</v>
      </c>
      <c r="K3" s="29"/>
    </row>
    <row r="4" spans="1:11" ht="28.5" customHeight="1">
      <c r="A4" s="132"/>
      <c r="B4" s="133"/>
      <c r="C4" s="137" t="s">
        <v>165</v>
      </c>
      <c r="D4" s="138"/>
      <c r="E4" s="138"/>
      <c r="F4" s="138"/>
      <c r="G4" s="138"/>
      <c r="H4" s="138"/>
      <c r="I4" s="139"/>
      <c r="J4" s="118" t="s">
        <v>44</v>
      </c>
      <c r="K4" s="119"/>
    </row>
    <row r="5" spans="1:11" ht="12.75">
      <c r="A5" s="8"/>
      <c r="B5" s="52"/>
      <c r="C5" s="52"/>
      <c r="D5" s="9"/>
      <c r="E5" s="9"/>
      <c r="F5" s="9"/>
      <c r="G5" s="9"/>
      <c r="H5" s="9"/>
      <c r="I5" s="9"/>
      <c r="J5" s="9"/>
      <c r="K5" s="10"/>
    </row>
    <row r="6" spans="1:11" s="55" customFormat="1" ht="33" customHeight="1">
      <c r="A6" s="143"/>
      <c r="B6" s="149" t="s">
        <v>6</v>
      </c>
      <c r="C6" s="150"/>
      <c r="D6" s="126" t="s">
        <v>7</v>
      </c>
      <c r="E6" s="126" t="s">
        <v>8</v>
      </c>
      <c r="F6" s="126" t="s">
        <v>9</v>
      </c>
      <c r="G6" s="126" t="s">
        <v>27</v>
      </c>
      <c r="H6" s="126" t="s">
        <v>28</v>
      </c>
      <c r="I6" s="147" t="s">
        <v>10</v>
      </c>
      <c r="J6" s="145" t="s">
        <v>40</v>
      </c>
      <c r="K6" s="146"/>
    </row>
    <row r="7" spans="1:11" s="55" customFormat="1" ht="16.5" customHeight="1">
      <c r="A7" s="144"/>
      <c r="B7" s="151"/>
      <c r="C7" s="152"/>
      <c r="D7" s="127"/>
      <c r="E7" s="127"/>
      <c r="F7" s="127"/>
      <c r="G7" s="127"/>
      <c r="H7" s="127"/>
      <c r="I7" s="148"/>
      <c r="J7" s="2" t="s">
        <v>29</v>
      </c>
      <c r="K7" s="3" t="s">
        <v>30</v>
      </c>
    </row>
    <row r="8" spans="1:11" s="5" customFormat="1" ht="78" customHeight="1">
      <c r="A8" s="6" t="s">
        <v>20</v>
      </c>
      <c r="B8" s="114" t="str">
        <f>+PA1!E14</f>
        <v>Implementar una estrategia de rendición de cuentas permanente en la que se involucren todos los medios de comunicación, información e interacción con la comunidad para facilitar el acceso a la información sobre la gestión pública local</v>
      </c>
      <c r="C8" s="115"/>
      <c r="D8" s="2" t="s">
        <v>146</v>
      </c>
      <c r="E8" s="2">
        <v>1</v>
      </c>
      <c r="F8" s="11">
        <f>30000000+23600000+4180000+24000000</f>
        <v>81780000</v>
      </c>
      <c r="G8" s="11">
        <f>E8*F8</f>
        <v>81780000</v>
      </c>
      <c r="H8" s="11">
        <f>+G8</f>
        <v>81780000</v>
      </c>
      <c r="I8" s="11">
        <v>0</v>
      </c>
      <c r="J8" s="12">
        <v>0</v>
      </c>
      <c r="K8" s="13">
        <v>0</v>
      </c>
    </row>
    <row r="9" spans="1:11" s="5" customFormat="1" ht="30" customHeight="1">
      <c r="A9" s="7" t="s">
        <v>11</v>
      </c>
      <c r="D9" s="2"/>
      <c r="E9" s="2"/>
      <c r="F9" s="11"/>
      <c r="G9" s="11">
        <f aca="true" t="shared" si="0" ref="G9:G17">E9*F9</f>
        <v>0</v>
      </c>
      <c r="H9" s="11"/>
      <c r="I9" s="11"/>
      <c r="J9" s="12"/>
      <c r="K9" s="13"/>
    </row>
    <row r="10" spans="1:11" s="5" customFormat="1" ht="61.5" customHeight="1">
      <c r="A10" s="6" t="s">
        <v>20</v>
      </c>
      <c r="B10" s="114" t="str">
        <f>+PA1!E16</f>
        <v>Establecer un canal de información permanente con los medios de comunicación locales, regionales y nacionales a través del cual éstos tengan acceso fácil y oportunamente a la información de la Administración Municipal</v>
      </c>
      <c r="C10" s="115"/>
      <c r="D10" s="2" t="s">
        <v>147</v>
      </c>
      <c r="E10" s="2">
        <v>1</v>
      </c>
      <c r="F10" s="11">
        <v>0</v>
      </c>
      <c r="G10" s="11">
        <f t="shared" si="0"/>
        <v>0</v>
      </c>
      <c r="H10" s="11">
        <f>+G10</f>
        <v>0</v>
      </c>
      <c r="I10" s="11">
        <v>0</v>
      </c>
      <c r="J10" s="12">
        <v>0</v>
      </c>
      <c r="K10" s="13">
        <v>0</v>
      </c>
    </row>
    <row r="11" spans="1:11" s="5" customFormat="1" ht="30" customHeight="1">
      <c r="A11" s="7" t="s">
        <v>11</v>
      </c>
      <c r="B11" s="114"/>
      <c r="C11" s="115"/>
      <c r="D11" s="2"/>
      <c r="E11" s="2"/>
      <c r="F11" s="11"/>
      <c r="G11" s="11">
        <f t="shared" si="0"/>
        <v>0</v>
      </c>
      <c r="H11" s="11"/>
      <c r="I11" s="11"/>
      <c r="J11" s="12"/>
      <c r="K11" s="13"/>
    </row>
    <row r="12" spans="1:11" s="5" customFormat="1" ht="42" customHeight="1">
      <c r="A12" s="6" t="s">
        <v>20</v>
      </c>
      <c r="B12" s="114" t="str">
        <f>+PA1!E18</f>
        <v>Implementar campañas de divulgación que permitan a la comunidad conocer de manera oportuna sobre las acciones de la gestión local.</v>
      </c>
      <c r="C12" s="115"/>
      <c r="D12" s="2" t="s">
        <v>148</v>
      </c>
      <c r="E12" s="2">
        <v>3</v>
      </c>
      <c r="F12" s="11">
        <v>10000000</v>
      </c>
      <c r="G12" s="11">
        <f t="shared" si="0"/>
        <v>30000000</v>
      </c>
      <c r="H12" s="11">
        <f>+G12</f>
        <v>30000000</v>
      </c>
      <c r="I12" s="11">
        <v>5000000</v>
      </c>
      <c r="J12" s="12">
        <v>0</v>
      </c>
      <c r="K12" s="13">
        <v>0</v>
      </c>
    </row>
    <row r="13" spans="1:11" s="5" customFormat="1" ht="30" customHeight="1">
      <c r="A13" s="7" t="s">
        <v>11</v>
      </c>
      <c r="B13" s="114"/>
      <c r="C13" s="115"/>
      <c r="D13" s="2"/>
      <c r="E13" s="2"/>
      <c r="F13" s="11"/>
      <c r="G13" s="11">
        <f t="shared" si="0"/>
        <v>0</v>
      </c>
      <c r="H13" s="11"/>
      <c r="I13" s="11"/>
      <c r="J13" s="12"/>
      <c r="K13" s="13"/>
    </row>
    <row r="14" spans="1:11" s="5" customFormat="1" ht="57.75" customHeight="1">
      <c r="A14" s="6" t="s">
        <v>20</v>
      </c>
      <c r="B14" s="114" t="str">
        <f>+PA1!E20</f>
        <v>Implementar el sistema de información municipal a través del cual la comunidad tenga acceso a información de la administración en puntos específicos y estratégicos del municipio.</v>
      </c>
      <c r="C14" s="115"/>
      <c r="D14" s="2" t="s">
        <v>149</v>
      </c>
      <c r="E14" s="2">
        <v>1</v>
      </c>
      <c r="F14" s="11">
        <v>100000</v>
      </c>
      <c r="G14" s="11">
        <f t="shared" si="0"/>
        <v>100000</v>
      </c>
      <c r="H14" s="11">
        <f>+G14</f>
        <v>100000</v>
      </c>
      <c r="I14" s="11">
        <v>0</v>
      </c>
      <c r="J14" s="12">
        <v>0</v>
      </c>
      <c r="K14" s="13">
        <v>0</v>
      </c>
    </row>
    <row r="15" spans="1:11" s="5" customFormat="1" ht="30" customHeight="1">
      <c r="A15" s="7" t="s">
        <v>11</v>
      </c>
      <c r="B15" s="114"/>
      <c r="C15" s="115"/>
      <c r="D15" s="2"/>
      <c r="E15" s="2"/>
      <c r="F15" s="11"/>
      <c r="G15" s="11">
        <f t="shared" si="0"/>
        <v>0</v>
      </c>
      <c r="H15" s="11"/>
      <c r="I15" s="11"/>
      <c r="J15" s="12"/>
      <c r="K15" s="13"/>
    </row>
    <row r="16" spans="1:11" s="5" customFormat="1" ht="30" customHeight="1">
      <c r="A16" s="6" t="s">
        <v>20</v>
      </c>
      <c r="B16" s="114" t="str">
        <f>+PA1!E22</f>
        <v>Establecer los mecanismos de acompañamiento a las dependencias de la Administración Municipal.</v>
      </c>
      <c r="C16" s="115"/>
      <c r="D16" s="2" t="s">
        <v>150</v>
      </c>
      <c r="E16" s="2">
        <v>1</v>
      </c>
      <c r="F16" s="11">
        <v>0</v>
      </c>
      <c r="G16" s="11">
        <f t="shared" si="0"/>
        <v>0</v>
      </c>
      <c r="H16" s="11">
        <v>0</v>
      </c>
      <c r="I16" s="11">
        <v>0</v>
      </c>
      <c r="J16" s="12">
        <v>0</v>
      </c>
      <c r="K16" s="13">
        <v>0</v>
      </c>
    </row>
    <row r="17" spans="1:11" s="5" customFormat="1" ht="30" customHeight="1" thickBot="1">
      <c r="A17" s="17" t="s">
        <v>11</v>
      </c>
      <c r="B17" s="116"/>
      <c r="C17" s="117"/>
      <c r="D17" s="18"/>
      <c r="E17" s="18"/>
      <c r="F17" s="19"/>
      <c r="G17" s="19">
        <f t="shared" si="0"/>
        <v>0</v>
      </c>
      <c r="H17" s="19"/>
      <c r="I17" s="19"/>
      <c r="J17" s="20"/>
      <c r="K17" s="21"/>
    </row>
    <row r="18" spans="1:11" s="5" customFormat="1" ht="30" customHeight="1" thickTop="1">
      <c r="A18" s="6" t="s">
        <v>20</v>
      </c>
      <c r="B18" s="114" t="str">
        <f>+PA1!E24</f>
        <v>Desarrollar los eventos públicos de la Administración Municipal.</v>
      </c>
      <c r="C18" s="115"/>
      <c r="D18" s="2" t="s">
        <v>151</v>
      </c>
      <c r="E18" s="2">
        <v>15</v>
      </c>
      <c r="F18" s="11">
        <v>1000000</v>
      </c>
      <c r="G18" s="11">
        <f aca="true" t="shared" si="1" ref="G18:G25">E18*F18</f>
        <v>15000000</v>
      </c>
      <c r="H18" s="11">
        <f>+G18</f>
        <v>15000000</v>
      </c>
      <c r="I18" s="11">
        <v>0</v>
      </c>
      <c r="J18" s="12">
        <v>0</v>
      </c>
      <c r="K18" s="13">
        <v>0</v>
      </c>
    </row>
    <row r="19" spans="1:11" s="5" customFormat="1" ht="30" customHeight="1" thickBot="1">
      <c r="A19" s="17" t="s">
        <v>11</v>
      </c>
      <c r="B19" s="116"/>
      <c r="C19" s="117"/>
      <c r="D19" s="18"/>
      <c r="E19" s="18"/>
      <c r="F19" s="19"/>
      <c r="G19" s="19">
        <f t="shared" si="1"/>
        <v>0</v>
      </c>
      <c r="H19" s="19"/>
      <c r="I19" s="19"/>
      <c r="J19" s="20"/>
      <c r="K19" s="21"/>
    </row>
    <row r="20" spans="1:11" s="5" customFormat="1" ht="30" customHeight="1" thickTop="1">
      <c r="A20" s="6" t="s">
        <v>20</v>
      </c>
      <c r="B20" s="114" t="str">
        <f>+PA1!E26</f>
        <v>Asesorar  y desarrollar campañas de divulgación sobre la gestión pública.</v>
      </c>
      <c r="C20" s="115"/>
      <c r="D20" s="2" t="s">
        <v>148</v>
      </c>
      <c r="E20" s="2">
        <v>10</v>
      </c>
      <c r="F20" s="11">
        <v>0</v>
      </c>
      <c r="G20" s="11">
        <v>0</v>
      </c>
      <c r="H20" s="11">
        <v>0</v>
      </c>
      <c r="I20" s="11">
        <v>0</v>
      </c>
      <c r="J20" s="12">
        <v>0</v>
      </c>
      <c r="K20" s="13">
        <v>0</v>
      </c>
    </row>
    <row r="21" spans="1:11" s="5" customFormat="1" ht="30" customHeight="1" thickBot="1">
      <c r="A21" s="17" t="s">
        <v>11</v>
      </c>
      <c r="B21" s="116"/>
      <c r="C21" s="117"/>
      <c r="D21" s="18"/>
      <c r="E21" s="18"/>
      <c r="F21" s="19"/>
      <c r="G21" s="19">
        <f t="shared" si="1"/>
        <v>0</v>
      </c>
      <c r="H21" s="19"/>
      <c r="I21" s="19"/>
      <c r="J21" s="20"/>
      <c r="K21" s="21"/>
    </row>
    <row r="22" spans="1:11" s="5" customFormat="1" ht="30" customHeight="1" thickTop="1">
      <c r="A22" s="6" t="s">
        <v>20</v>
      </c>
      <c r="B22" s="114" t="str">
        <f>+PA1!E28</f>
        <v>Asesorar y desarrollar la imagen corporativa de la Administración Municipal.</v>
      </c>
      <c r="C22" s="115"/>
      <c r="D22" s="2" t="s">
        <v>152</v>
      </c>
      <c r="E22" s="2">
        <v>1</v>
      </c>
      <c r="F22" s="11">
        <v>20000000</v>
      </c>
      <c r="G22" s="11">
        <f>+F22*E22</f>
        <v>20000000</v>
      </c>
      <c r="H22" s="11">
        <f>+G22</f>
        <v>20000000</v>
      </c>
      <c r="I22" s="11">
        <v>0</v>
      </c>
      <c r="J22" s="12">
        <v>0</v>
      </c>
      <c r="K22" s="13">
        <v>0</v>
      </c>
    </row>
    <row r="23" spans="1:11" s="5" customFormat="1" ht="30" customHeight="1" thickBot="1">
      <c r="A23" s="17" t="s">
        <v>11</v>
      </c>
      <c r="B23" s="116"/>
      <c r="C23" s="117"/>
      <c r="D23" s="18"/>
      <c r="E23" s="18"/>
      <c r="F23" s="19"/>
      <c r="G23" s="19">
        <f>E23*F23</f>
        <v>0</v>
      </c>
      <c r="H23" s="19"/>
      <c r="I23" s="19"/>
      <c r="J23" s="20"/>
      <c r="K23" s="21"/>
    </row>
    <row r="24" spans="1:11" s="5" customFormat="1" ht="58.5" customHeight="1" thickTop="1">
      <c r="A24" s="6" t="s">
        <v>20</v>
      </c>
      <c r="B24" s="114" t="str">
        <f>+PA1!E30</f>
        <v>Desarrollar una estrategia de encuentro permanente con la comunidad que le permita a ésta recibir el acompañamiento de la Administración Municipal.</v>
      </c>
      <c r="C24" s="115"/>
      <c r="D24" s="2" t="s">
        <v>150</v>
      </c>
      <c r="E24" s="2">
        <v>1</v>
      </c>
      <c r="F24" s="11">
        <v>8925000</v>
      </c>
      <c r="G24" s="11">
        <f t="shared" si="1"/>
        <v>8925000</v>
      </c>
      <c r="H24" s="11">
        <f>+G24</f>
        <v>8925000</v>
      </c>
      <c r="I24" s="11">
        <v>0</v>
      </c>
      <c r="J24" s="12">
        <v>0</v>
      </c>
      <c r="K24" s="13">
        <v>0</v>
      </c>
    </row>
    <row r="25" spans="1:11" s="5" customFormat="1" ht="30" customHeight="1" thickBot="1">
      <c r="A25" s="17" t="s">
        <v>11</v>
      </c>
      <c r="B25" s="116"/>
      <c r="C25" s="117"/>
      <c r="D25" s="18"/>
      <c r="E25" s="18"/>
      <c r="F25" s="19"/>
      <c r="G25" s="19">
        <f t="shared" si="1"/>
        <v>0</v>
      </c>
      <c r="H25" s="19"/>
      <c r="I25" s="19"/>
      <c r="J25" s="20"/>
      <c r="K25" s="21"/>
    </row>
    <row r="26" spans="1:11" s="5" customFormat="1" ht="48.75" customHeight="1" thickTop="1">
      <c r="A26" s="6" t="s">
        <v>20</v>
      </c>
      <c r="B26" s="114" t="str">
        <f>+PA1!E32</f>
        <v>Fortalecer las comunicaciones con la comunidad a través de la creación de un colectivo de comunicaciones que desarrolle capacidades para la comunicación alternativa.</v>
      </c>
      <c r="C26" s="115"/>
      <c r="D26" s="2" t="s">
        <v>153</v>
      </c>
      <c r="E26" s="2">
        <v>1</v>
      </c>
      <c r="F26" s="11">
        <v>13700000</v>
      </c>
      <c r="G26" s="11">
        <f aca="true" t="shared" si="2" ref="G26:G31">E26*F26</f>
        <v>13700000</v>
      </c>
      <c r="H26" s="11">
        <f>+G26</f>
        <v>13700000</v>
      </c>
      <c r="I26" s="11">
        <v>0</v>
      </c>
      <c r="J26" s="12">
        <v>0</v>
      </c>
      <c r="K26" s="13">
        <v>0</v>
      </c>
    </row>
    <row r="27" spans="1:11" s="5" customFormat="1" ht="30" customHeight="1" thickBot="1">
      <c r="A27" s="17" t="s">
        <v>11</v>
      </c>
      <c r="B27" s="116"/>
      <c r="C27" s="117"/>
      <c r="D27" s="18"/>
      <c r="E27" s="18"/>
      <c r="F27" s="19"/>
      <c r="G27" s="19">
        <f t="shared" si="2"/>
        <v>0</v>
      </c>
      <c r="H27" s="19"/>
      <c r="I27" s="19"/>
      <c r="J27" s="20"/>
      <c r="K27" s="21"/>
    </row>
    <row r="28" spans="1:11" s="5" customFormat="1" ht="72.75" customHeight="1" thickTop="1">
      <c r="A28" s="6" t="s">
        <v>20</v>
      </c>
      <c r="B28" s="114" t="str">
        <f>+PA1!E34</f>
        <v>Alcanzar el porcentaje de avance requerido por Gobierno en Líne para los municipios de la categoría 5 (Información en Línea 55%, Interacción en Línea 50%, Transacción en Linea 70%, Transformación 60%, Democracia en Línea 95%, Transversales 85%).</v>
      </c>
      <c r="C28" s="115"/>
      <c r="D28" s="2" t="s">
        <v>154</v>
      </c>
      <c r="E28" s="2">
        <v>1</v>
      </c>
      <c r="F28" s="11">
        <v>20000000</v>
      </c>
      <c r="G28" s="11">
        <f t="shared" si="2"/>
        <v>20000000</v>
      </c>
      <c r="H28" s="11">
        <f>+G28</f>
        <v>20000000</v>
      </c>
      <c r="I28" s="11">
        <v>0</v>
      </c>
      <c r="J28" s="12">
        <v>0</v>
      </c>
      <c r="K28" s="13">
        <v>0</v>
      </c>
    </row>
    <row r="29" spans="1:11" s="5" customFormat="1" ht="30" customHeight="1" thickBot="1">
      <c r="A29" s="17" t="s">
        <v>11</v>
      </c>
      <c r="B29" s="116"/>
      <c r="C29" s="117"/>
      <c r="D29" s="18"/>
      <c r="E29" s="18"/>
      <c r="F29" s="19"/>
      <c r="G29" s="19">
        <f t="shared" si="2"/>
        <v>0</v>
      </c>
      <c r="H29" s="19"/>
      <c r="I29" s="19"/>
      <c r="J29" s="20"/>
      <c r="K29" s="21"/>
    </row>
    <row r="30" spans="1:11" s="5" customFormat="1" ht="60" customHeight="1" thickTop="1">
      <c r="A30" s="6" t="s">
        <v>20</v>
      </c>
      <c r="B30" s="114" t="str">
        <f>+PA1!E36</f>
        <v>Establecer una parrilla de programación institucional permanente que permita el normal desarrollo de la emisora incluso en momentos de cambios administrativos severos</v>
      </c>
      <c r="C30" s="115"/>
      <c r="D30" s="2" t="s">
        <v>155</v>
      </c>
      <c r="E30" s="2">
        <v>1</v>
      </c>
      <c r="F30" s="11">
        <v>60000000</v>
      </c>
      <c r="G30" s="11">
        <f t="shared" si="2"/>
        <v>60000000</v>
      </c>
      <c r="H30" s="11">
        <f>+G30</f>
        <v>60000000</v>
      </c>
      <c r="I30" s="11">
        <v>0</v>
      </c>
      <c r="J30" s="12">
        <v>0</v>
      </c>
      <c r="K30" s="13">
        <v>0</v>
      </c>
    </row>
    <row r="31" spans="1:11" s="5" customFormat="1" ht="30" customHeight="1" thickBot="1">
      <c r="A31" s="17" t="s">
        <v>11</v>
      </c>
      <c r="B31" s="116"/>
      <c r="C31" s="117"/>
      <c r="D31" s="18"/>
      <c r="E31" s="18"/>
      <c r="F31" s="19"/>
      <c r="G31" s="19">
        <f t="shared" si="2"/>
        <v>0</v>
      </c>
      <c r="H31" s="19"/>
      <c r="I31" s="19"/>
      <c r="J31" s="20"/>
      <c r="K31" s="21"/>
    </row>
    <row r="32" spans="1:11" s="5" customFormat="1" ht="60.75" customHeight="1" thickTop="1">
      <c r="A32" s="6" t="s">
        <v>20</v>
      </c>
      <c r="B32" s="114" t="str">
        <f>+PA1!E37</f>
        <v>Establecer un manual de estilo nuevo que contenga todas las directrices acerca de la programación y demás elementos a tener en cuenta por los productores y realizadores de la emisora</v>
      </c>
      <c r="C32" s="115"/>
      <c r="D32" s="2" t="s">
        <v>156</v>
      </c>
      <c r="E32" s="2">
        <v>1</v>
      </c>
      <c r="F32" s="11">
        <v>0</v>
      </c>
      <c r="G32" s="11">
        <f>E32*F32</f>
        <v>0</v>
      </c>
      <c r="H32" s="11">
        <f>+G32</f>
        <v>0</v>
      </c>
      <c r="I32" s="11">
        <v>0</v>
      </c>
      <c r="J32" s="12">
        <v>0</v>
      </c>
      <c r="K32" s="13">
        <v>0</v>
      </c>
    </row>
    <row r="33" spans="1:11" s="5" customFormat="1" ht="30" customHeight="1" thickBot="1">
      <c r="A33" s="17" t="s">
        <v>11</v>
      </c>
      <c r="B33" s="116"/>
      <c r="C33" s="117"/>
      <c r="D33" s="18"/>
      <c r="E33" s="18"/>
      <c r="F33" s="19"/>
      <c r="G33" s="19">
        <f>E33*F33</f>
        <v>0</v>
      </c>
      <c r="H33" s="19"/>
      <c r="I33" s="19"/>
      <c r="J33" s="20"/>
      <c r="K33" s="21"/>
    </row>
    <row r="34" spans="1:11" s="5" customFormat="1" ht="60" customHeight="1" thickTop="1">
      <c r="A34" s="6"/>
      <c r="B34" s="114" t="str">
        <f>+PA1!E38</f>
        <v>Gerenciar de manera eficiente las acciones de la emisora institucional para que respondan a las necesidades de la misma.</v>
      </c>
      <c r="C34" s="115"/>
      <c r="D34" s="2" t="s">
        <v>157</v>
      </c>
      <c r="E34" s="2">
        <v>1</v>
      </c>
      <c r="F34" s="11">
        <v>0</v>
      </c>
      <c r="G34" s="11">
        <v>0</v>
      </c>
      <c r="H34" s="11">
        <v>0</v>
      </c>
      <c r="I34" s="11">
        <v>0</v>
      </c>
      <c r="J34" s="12">
        <v>0</v>
      </c>
      <c r="K34" s="13">
        <v>0</v>
      </c>
    </row>
    <row r="35" spans="1:11" s="5" customFormat="1" ht="30" customHeight="1" thickBot="1">
      <c r="A35" s="17"/>
      <c r="B35" s="116"/>
      <c r="C35" s="117"/>
      <c r="D35" s="18"/>
      <c r="E35" s="18"/>
      <c r="F35" s="19"/>
      <c r="G35" s="19"/>
      <c r="H35" s="19"/>
      <c r="I35" s="19"/>
      <c r="J35" s="20"/>
      <c r="K35" s="21"/>
    </row>
    <row r="36" spans="1:11" s="5" customFormat="1" ht="60.75" customHeight="1" thickTop="1">
      <c r="A36" s="6"/>
      <c r="B36" s="114" t="str">
        <f>+PA1!E40</f>
        <v>Remodelar tecnológicamente la emisora institucional para garantizar su funcionamiento de acuerdo a los parámetros establecidos por la resolución que aprueba la licencia de la misma.</v>
      </c>
      <c r="C36" s="115"/>
      <c r="D36" s="2" t="s">
        <v>158</v>
      </c>
      <c r="E36" s="2">
        <v>1</v>
      </c>
      <c r="F36" s="11">
        <v>400000000</v>
      </c>
      <c r="G36" s="11">
        <f>+F36*E36</f>
        <v>400000000</v>
      </c>
      <c r="H36" s="11">
        <f>+G36</f>
        <v>400000000</v>
      </c>
      <c r="I36" s="11">
        <v>0</v>
      </c>
      <c r="J36" s="12">
        <v>0</v>
      </c>
      <c r="K36" s="13">
        <v>0</v>
      </c>
    </row>
    <row r="37" spans="1:11" s="5" customFormat="1" ht="30" customHeight="1" thickBot="1">
      <c r="A37" s="17"/>
      <c r="B37" s="116"/>
      <c r="C37" s="117"/>
      <c r="D37" s="18"/>
      <c r="E37" s="18"/>
      <c r="F37" s="19"/>
      <c r="G37" s="19"/>
      <c r="H37" s="19"/>
      <c r="I37" s="19"/>
      <c r="J37" s="20"/>
      <c r="K37" s="21"/>
    </row>
    <row r="38" spans="1:11" s="5" customFormat="1" ht="60" customHeight="1" thickTop="1">
      <c r="A38" s="6"/>
      <c r="B38" s="114" t="str">
        <f>+PA1!E42</f>
        <v>Desarrollar un evento de celebración por los 20 años de la emisora institucional</v>
      </c>
      <c r="C38" s="115"/>
      <c r="D38" s="2" t="s">
        <v>159</v>
      </c>
      <c r="E38" s="2">
        <v>1</v>
      </c>
      <c r="F38" s="11">
        <v>8000000</v>
      </c>
      <c r="G38" s="11">
        <f>+F38</f>
        <v>8000000</v>
      </c>
      <c r="H38" s="11">
        <f>+G38</f>
        <v>8000000</v>
      </c>
      <c r="I38" s="11">
        <v>0</v>
      </c>
      <c r="J38" s="12">
        <v>0</v>
      </c>
      <c r="K38" s="13">
        <v>0</v>
      </c>
    </row>
    <row r="39" spans="1:11" s="5" customFormat="1" ht="30" customHeight="1" thickBot="1">
      <c r="A39" s="17"/>
      <c r="B39" s="116"/>
      <c r="C39" s="117"/>
      <c r="D39" s="18"/>
      <c r="E39" s="18"/>
      <c r="F39" s="19"/>
      <c r="G39" s="19"/>
      <c r="H39" s="19"/>
      <c r="I39" s="19"/>
      <c r="J39" s="20"/>
      <c r="K39" s="21"/>
    </row>
    <row r="40" spans="1:11" s="5" customFormat="1" ht="60.75" customHeight="1" thickTop="1">
      <c r="A40" s="6"/>
      <c r="B40" s="114" t="str">
        <f>+PA1!E44</f>
        <v>Desarrollar una estrategia de expansión de Radio Capiro a través de medios alternativos y/o digitales</v>
      </c>
      <c r="C40" s="115"/>
      <c r="D40" s="2" t="s">
        <v>160</v>
      </c>
      <c r="E40" s="2">
        <v>1</v>
      </c>
      <c r="F40" s="11">
        <v>5000000</v>
      </c>
      <c r="G40" s="11">
        <f>+F40*E40</f>
        <v>5000000</v>
      </c>
      <c r="H40" s="11">
        <f>+G40</f>
        <v>5000000</v>
      </c>
      <c r="I40" s="11">
        <v>0</v>
      </c>
      <c r="J40" s="12">
        <v>0</v>
      </c>
      <c r="K40" s="13">
        <v>0</v>
      </c>
    </row>
    <row r="41" spans="1:11" s="5" customFormat="1" ht="30" customHeight="1" thickBot="1">
      <c r="A41" s="17"/>
      <c r="B41" s="116"/>
      <c r="C41" s="117"/>
      <c r="D41" s="18"/>
      <c r="E41" s="18"/>
      <c r="F41" s="19"/>
      <c r="G41" s="19"/>
      <c r="H41" s="19"/>
      <c r="I41" s="19"/>
      <c r="J41" s="20"/>
      <c r="K41" s="21"/>
    </row>
    <row r="42" spans="1:11" s="5" customFormat="1" ht="60.75" customHeight="1" thickTop="1">
      <c r="A42" s="6"/>
      <c r="B42" s="114" t="str">
        <f>+PA1!E46</f>
        <v>Aportar en el desarrollo organizacional a través de la comunicación interna</v>
      </c>
      <c r="C42" s="115"/>
      <c r="D42" s="2" t="s">
        <v>161</v>
      </c>
      <c r="E42" s="2">
        <v>1</v>
      </c>
      <c r="F42" s="11">
        <v>0</v>
      </c>
      <c r="G42" s="11">
        <v>0</v>
      </c>
      <c r="H42" s="11">
        <v>0</v>
      </c>
      <c r="I42" s="11">
        <v>0</v>
      </c>
      <c r="J42" s="12">
        <v>0</v>
      </c>
      <c r="K42" s="13">
        <v>0</v>
      </c>
    </row>
    <row r="43" spans="1:11" s="5" customFormat="1" ht="30" customHeight="1" thickBot="1">
      <c r="A43" s="17"/>
      <c r="B43" s="116"/>
      <c r="C43" s="117"/>
      <c r="D43" s="18"/>
      <c r="E43" s="18"/>
      <c r="F43" s="19"/>
      <c r="G43" s="19"/>
      <c r="H43" s="19"/>
      <c r="I43" s="19"/>
      <c r="J43" s="20"/>
      <c r="K43" s="21"/>
    </row>
    <row r="44" spans="1:11" s="5" customFormat="1" ht="60.75" customHeight="1" thickTop="1">
      <c r="A44" s="6"/>
      <c r="B44" s="114" t="str">
        <f>+PA1!E48</f>
        <v>Gestionar las acciones, personal y recursos para garantizar el funcionamiento de las estrategias y acciones planteadas por la dependencia</v>
      </c>
      <c r="C44" s="115"/>
      <c r="D44" s="2" t="s">
        <v>162</v>
      </c>
      <c r="E44" s="2">
        <v>1</v>
      </c>
      <c r="F44" s="11">
        <v>0</v>
      </c>
      <c r="G44" s="11">
        <f>+G42+G40+G38+G36+G34+G32+G30+G28+G26+G24+G22+G20+G18+G16+G14+G12+G10+G8</f>
        <v>662505000</v>
      </c>
      <c r="H44" s="11">
        <v>0</v>
      </c>
      <c r="I44" s="11">
        <v>0</v>
      </c>
      <c r="J44" s="12">
        <v>0</v>
      </c>
      <c r="K44" s="13">
        <v>0</v>
      </c>
    </row>
    <row r="45" spans="1:11" s="5" customFormat="1" ht="30" customHeight="1" thickBot="1">
      <c r="A45" s="17"/>
      <c r="B45" s="116"/>
      <c r="C45" s="117"/>
      <c r="D45" s="18"/>
      <c r="E45" s="18"/>
      <c r="F45" s="19"/>
      <c r="G45" s="19"/>
      <c r="H45" s="19"/>
      <c r="I45" s="19"/>
      <c r="J45" s="20"/>
      <c r="K45" s="21"/>
    </row>
    <row r="46" spans="1:11" s="1" customFormat="1" ht="30" customHeight="1" thickTop="1">
      <c r="A46" s="120" t="s">
        <v>31</v>
      </c>
      <c r="B46" s="121"/>
      <c r="C46" s="121"/>
      <c r="D46" s="121"/>
      <c r="E46" s="122"/>
      <c r="F46" s="15" t="s">
        <v>20</v>
      </c>
      <c r="G46" s="16">
        <f aca="true" t="shared" si="3" ref="G46:K47">G8+G10+G12+G14+G16</f>
        <v>111880000</v>
      </c>
      <c r="H46" s="16">
        <f t="shared" si="3"/>
        <v>111880000</v>
      </c>
      <c r="I46" s="16">
        <f t="shared" si="3"/>
        <v>5000000</v>
      </c>
      <c r="J46" s="16">
        <f t="shared" si="3"/>
        <v>0</v>
      </c>
      <c r="K46" s="16">
        <f t="shared" si="3"/>
        <v>0</v>
      </c>
    </row>
    <row r="47" spans="1:11" s="1" customFormat="1" ht="30" customHeight="1">
      <c r="A47" s="123"/>
      <c r="B47" s="124"/>
      <c r="C47" s="124"/>
      <c r="D47" s="124"/>
      <c r="E47" s="125"/>
      <c r="F47" s="14" t="s">
        <v>11</v>
      </c>
      <c r="G47" s="11">
        <f t="shared" si="3"/>
        <v>0</v>
      </c>
      <c r="H47" s="11">
        <f t="shared" si="3"/>
        <v>0</v>
      </c>
      <c r="I47" s="11">
        <f t="shared" si="3"/>
        <v>0</v>
      </c>
      <c r="J47" s="11">
        <f t="shared" si="3"/>
        <v>0</v>
      </c>
      <c r="K47" s="11">
        <f t="shared" si="3"/>
        <v>0</v>
      </c>
    </row>
    <row r="48" spans="2:3" s="1" customFormat="1" ht="12.75">
      <c r="B48" s="53"/>
      <c r="C48" s="53"/>
    </row>
    <row r="49" spans="2:3" s="1" customFormat="1" ht="12.75">
      <c r="B49" s="53"/>
      <c r="C49" s="53"/>
    </row>
    <row r="50" spans="2:3" s="1" customFormat="1" ht="12.75">
      <c r="B50" s="53"/>
      <c r="C50" s="53"/>
    </row>
    <row r="51" spans="2:3" s="1" customFormat="1" ht="12.75">
      <c r="B51" s="53"/>
      <c r="C51" s="53"/>
    </row>
    <row r="52" spans="2:3" s="1" customFormat="1" ht="12.75">
      <c r="B52" s="53"/>
      <c r="C52" s="53"/>
    </row>
    <row r="53" spans="2:3" s="1" customFormat="1" ht="12.75">
      <c r="B53" s="53"/>
      <c r="C53" s="53"/>
    </row>
    <row r="54" spans="2:3" s="1" customFormat="1" ht="12.75">
      <c r="B54" s="53"/>
      <c r="C54" s="53"/>
    </row>
    <row r="55" spans="2:3" s="1" customFormat="1" ht="12.75">
      <c r="B55" s="53"/>
      <c r="C55" s="53"/>
    </row>
    <row r="56" spans="2:3" s="1" customFormat="1" ht="12.75">
      <c r="B56" s="53"/>
      <c r="C56" s="53"/>
    </row>
    <row r="57" spans="2:3" s="1" customFormat="1" ht="12.75">
      <c r="B57" s="53"/>
      <c r="C57" s="53"/>
    </row>
    <row r="58" spans="2:3" s="1" customFormat="1" ht="12.75">
      <c r="B58" s="53"/>
      <c r="C58" s="53"/>
    </row>
    <row r="59" spans="2:3" s="1" customFormat="1" ht="12.75">
      <c r="B59" s="53"/>
      <c r="C59" s="53"/>
    </row>
    <row r="60" spans="2:3" s="1" customFormat="1" ht="12.75">
      <c r="B60" s="53"/>
      <c r="C60" s="53"/>
    </row>
    <row r="61" spans="2:3" s="1" customFormat="1" ht="12.75">
      <c r="B61" s="53"/>
      <c r="C61" s="53"/>
    </row>
    <row r="62" spans="2:3" s="1" customFormat="1" ht="12.75">
      <c r="B62" s="53"/>
      <c r="C62" s="53"/>
    </row>
    <row r="63" spans="2:3" s="1" customFormat="1" ht="12.75">
      <c r="B63" s="53"/>
      <c r="C63" s="53"/>
    </row>
    <row r="64" spans="2:3" s="1" customFormat="1" ht="12.75">
      <c r="B64" s="53"/>
      <c r="C64" s="53"/>
    </row>
    <row r="65" spans="2:3" s="1" customFormat="1" ht="12.75">
      <c r="B65" s="53"/>
      <c r="C65" s="53"/>
    </row>
    <row r="66" spans="2:3" s="1" customFormat="1" ht="12.75">
      <c r="B66" s="53"/>
      <c r="C66" s="53"/>
    </row>
    <row r="67" spans="2:3" s="1" customFormat="1" ht="12.75">
      <c r="B67" s="53"/>
      <c r="C67" s="53"/>
    </row>
    <row r="68" spans="2:3" s="1" customFormat="1" ht="12.75">
      <c r="B68" s="53"/>
      <c r="C68" s="53"/>
    </row>
    <row r="69" spans="2:3" s="1" customFormat="1" ht="12.75">
      <c r="B69" s="53"/>
      <c r="C69" s="53"/>
    </row>
    <row r="70" spans="2:3" s="1" customFormat="1" ht="12.75">
      <c r="B70" s="53"/>
      <c r="C70" s="53"/>
    </row>
    <row r="71" spans="2:3" s="1" customFormat="1" ht="12.75">
      <c r="B71" s="53"/>
      <c r="C71" s="53"/>
    </row>
    <row r="72" spans="2:3" s="1" customFormat="1" ht="12.75">
      <c r="B72" s="53"/>
      <c r="C72" s="53"/>
    </row>
    <row r="73" spans="2:3" s="1" customFormat="1" ht="12.75">
      <c r="B73" s="53"/>
      <c r="C73" s="53"/>
    </row>
    <row r="74" spans="2:3" s="1" customFormat="1" ht="12.75">
      <c r="B74" s="53"/>
      <c r="C74" s="53"/>
    </row>
    <row r="75" spans="2:3" s="1" customFormat="1" ht="12.75">
      <c r="B75" s="53"/>
      <c r="C75" s="53"/>
    </row>
    <row r="76" spans="2:3" s="1" customFormat="1" ht="12.75">
      <c r="B76" s="53"/>
      <c r="C76" s="53"/>
    </row>
    <row r="77" spans="2:3" s="1" customFormat="1" ht="12.75">
      <c r="B77" s="53"/>
      <c r="C77" s="53"/>
    </row>
    <row r="78" spans="2:3" s="1" customFormat="1" ht="12.75">
      <c r="B78" s="53"/>
      <c r="C78" s="53"/>
    </row>
    <row r="79" spans="2:3" s="1" customFormat="1" ht="12.75">
      <c r="B79" s="53"/>
      <c r="C79" s="53"/>
    </row>
  </sheetData>
  <sheetProtection/>
  <mergeCells count="54">
    <mergeCell ref="B44:C44"/>
    <mergeCell ref="B45:C45"/>
    <mergeCell ref="B17:C17"/>
    <mergeCell ref="J6:K6"/>
    <mergeCell ref="F6:F7"/>
    <mergeCell ref="G6:G7"/>
    <mergeCell ref="H6:H7"/>
    <mergeCell ref="I6:I7"/>
    <mergeCell ref="B6:C7"/>
    <mergeCell ref="D6:D7"/>
    <mergeCell ref="E6:E7"/>
    <mergeCell ref="B14:C14"/>
    <mergeCell ref="B15:C15"/>
    <mergeCell ref="B16:C16"/>
    <mergeCell ref="A1:B4"/>
    <mergeCell ref="C3:I3"/>
    <mergeCell ref="C4:I4"/>
    <mergeCell ref="C1:I2"/>
    <mergeCell ref="A6:A7"/>
    <mergeCell ref="J1:K1"/>
    <mergeCell ref="J2:K2"/>
    <mergeCell ref="J4:K4"/>
    <mergeCell ref="A46:E47"/>
    <mergeCell ref="B8:C8"/>
    <mergeCell ref="B10:C10"/>
    <mergeCell ref="B11:C11"/>
    <mergeCell ref="B12:C12"/>
    <mergeCell ref="B13:C13"/>
    <mergeCell ref="B18:C18"/>
    <mergeCell ref="B19:C19"/>
    <mergeCell ref="B24:C24"/>
    <mergeCell ref="B25:C25"/>
    <mergeCell ref="B26:C26"/>
    <mergeCell ref="B27:C27"/>
    <mergeCell ref="B20:C20"/>
    <mergeCell ref="B21:C21"/>
    <mergeCell ref="B22:C22"/>
    <mergeCell ref="B23:C23"/>
    <mergeCell ref="B28:C28"/>
    <mergeCell ref="B29:C29"/>
    <mergeCell ref="B30:C30"/>
    <mergeCell ref="B31:C31"/>
    <mergeCell ref="B32:C32"/>
    <mergeCell ref="B33:C33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rintOptions horizontalCentered="1" verticalCentered="1"/>
  <pageMargins left="0.3937007874015748" right="0.46" top="0.7874015748031497" bottom="0.5905511811023623" header="0" footer="0"/>
  <pageSetup fitToHeight="1" fitToWidth="1" orientation="landscape" scale="7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8"/>
  <sheetViews>
    <sheetView zoomScalePageLayoutView="0" workbookViewId="0" topLeftCell="A1">
      <pane xSplit="3" ySplit="7" topLeftCell="D6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" sqref="A5:AY5"/>
    </sheetView>
  </sheetViews>
  <sheetFormatPr defaultColWidth="11.421875" defaultRowHeight="12.75"/>
  <cols>
    <col min="1" max="1" width="16.7109375" style="22" customWidth="1"/>
    <col min="2" max="2" width="34.140625" style="22" customWidth="1"/>
    <col min="3" max="51" width="2.7109375" style="22" customWidth="1"/>
  </cols>
  <sheetData>
    <row r="1" spans="1:51" ht="28.5" customHeight="1">
      <c r="A1" s="128" t="s">
        <v>39</v>
      </c>
      <c r="B1" s="182"/>
      <c r="C1" s="182"/>
      <c r="D1" s="141" t="s">
        <v>46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2"/>
      <c r="AO1" s="118" t="s">
        <v>41</v>
      </c>
      <c r="AP1" s="209"/>
      <c r="AQ1" s="209"/>
      <c r="AR1" s="209"/>
      <c r="AS1" s="209"/>
      <c r="AT1" s="209"/>
      <c r="AU1" s="209"/>
      <c r="AV1" s="209"/>
      <c r="AW1" s="209"/>
      <c r="AX1" s="209"/>
      <c r="AY1" s="210"/>
    </row>
    <row r="2" spans="1:51" ht="28.5" customHeight="1">
      <c r="A2" s="130"/>
      <c r="B2" s="183"/>
      <c r="C2" s="183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6"/>
      <c r="AO2" s="118" t="s">
        <v>42</v>
      </c>
      <c r="AP2" s="209"/>
      <c r="AQ2" s="209"/>
      <c r="AR2" s="209"/>
      <c r="AS2" s="209"/>
      <c r="AT2" s="209"/>
      <c r="AU2" s="209"/>
      <c r="AV2" s="209"/>
      <c r="AW2" s="209"/>
      <c r="AX2" s="209"/>
      <c r="AY2" s="210"/>
    </row>
    <row r="3" spans="1:51" ht="28.5" customHeight="1">
      <c r="A3" s="130"/>
      <c r="B3" s="183"/>
      <c r="C3" s="183"/>
      <c r="D3" s="134" t="s">
        <v>21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6"/>
      <c r="AO3" s="118" t="s">
        <v>43</v>
      </c>
      <c r="AP3" s="209"/>
      <c r="AQ3" s="209"/>
      <c r="AR3" s="209"/>
      <c r="AS3" s="209"/>
      <c r="AT3" s="209"/>
      <c r="AU3" s="209"/>
      <c r="AV3" s="209"/>
      <c r="AW3" s="209"/>
      <c r="AX3" s="209"/>
      <c r="AY3" s="210"/>
    </row>
    <row r="4" spans="1:51" ht="28.5" customHeight="1" thickBot="1">
      <c r="A4" s="184"/>
      <c r="B4" s="185"/>
      <c r="C4" s="185"/>
      <c r="D4" s="186" t="s">
        <v>166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8"/>
      <c r="AO4" s="211" t="s">
        <v>45</v>
      </c>
      <c r="AP4" s="212"/>
      <c r="AQ4" s="212"/>
      <c r="AR4" s="212"/>
      <c r="AS4" s="212"/>
      <c r="AT4" s="212"/>
      <c r="AU4" s="212"/>
      <c r="AV4" s="212"/>
      <c r="AW4" s="212"/>
      <c r="AX4" s="212"/>
      <c r="AY4" s="213"/>
    </row>
    <row r="5" spans="1:51" ht="16.5" customHeight="1" thickBot="1" thickTop="1">
      <c r="A5" s="206" t="s">
        <v>19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8"/>
    </row>
    <row r="6" spans="1:51" ht="13.5" thickTop="1">
      <c r="A6" s="203" t="s">
        <v>12</v>
      </c>
      <c r="B6" s="204"/>
      <c r="C6" s="205"/>
      <c r="D6" s="199" t="s">
        <v>13</v>
      </c>
      <c r="E6" s="199"/>
      <c r="F6" s="199"/>
      <c r="G6" s="199"/>
      <c r="H6" s="199" t="s">
        <v>14</v>
      </c>
      <c r="I6" s="199"/>
      <c r="J6" s="199"/>
      <c r="K6" s="199"/>
      <c r="L6" s="199" t="s">
        <v>15</v>
      </c>
      <c r="M6" s="199"/>
      <c r="N6" s="199"/>
      <c r="O6" s="199"/>
      <c r="P6" s="199" t="s">
        <v>16</v>
      </c>
      <c r="Q6" s="199"/>
      <c r="R6" s="199"/>
      <c r="S6" s="199"/>
      <c r="T6" s="199" t="s">
        <v>17</v>
      </c>
      <c r="U6" s="199"/>
      <c r="V6" s="199"/>
      <c r="W6" s="199"/>
      <c r="X6" s="199" t="s">
        <v>32</v>
      </c>
      <c r="Y6" s="199"/>
      <c r="Z6" s="199"/>
      <c r="AA6" s="199"/>
      <c r="AB6" s="199" t="s">
        <v>33</v>
      </c>
      <c r="AC6" s="199"/>
      <c r="AD6" s="199"/>
      <c r="AE6" s="199"/>
      <c r="AF6" s="199" t="s">
        <v>34</v>
      </c>
      <c r="AG6" s="199"/>
      <c r="AH6" s="199"/>
      <c r="AI6" s="199"/>
      <c r="AJ6" s="199" t="s">
        <v>35</v>
      </c>
      <c r="AK6" s="199"/>
      <c r="AL6" s="199"/>
      <c r="AM6" s="199"/>
      <c r="AN6" s="199" t="s">
        <v>36</v>
      </c>
      <c r="AO6" s="199"/>
      <c r="AP6" s="199"/>
      <c r="AQ6" s="199"/>
      <c r="AR6" s="199" t="s">
        <v>37</v>
      </c>
      <c r="AS6" s="199"/>
      <c r="AT6" s="199"/>
      <c r="AU6" s="199"/>
      <c r="AV6" s="199" t="s">
        <v>38</v>
      </c>
      <c r="AW6" s="199"/>
      <c r="AX6" s="199"/>
      <c r="AY6" s="199"/>
    </row>
    <row r="7" spans="1:51" ht="12.75">
      <c r="A7" s="200" t="s">
        <v>18</v>
      </c>
      <c r="B7" s="201"/>
      <c r="C7" s="202"/>
      <c r="D7" s="23">
        <v>1</v>
      </c>
      <c r="E7" s="23">
        <v>2</v>
      </c>
      <c r="F7" s="23">
        <v>3</v>
      </c>
      <c r="G7" s="23">
        <v>4</v>
      </c>
      <c r="H7" s="23">
        <v>1</v>
      </c>
      <c r="I7" s="23">
        <v>2</v>
      </c>
      <c r="J7" s="23">
        <v>3</v>
      </c>
      <c r="K7" s="23">
        <v>4</v>
      </c>
      <c r="L7" s="23">
        <v>1</v>
      </c>
      <c r="M7" s="23">
        <v>2</v>
      </c>
      <c r="N7" s="23">
        <v>3</v>
      </c>
      <c r="O7" s="23">
        <v>4</v>
      </c>
      <c r="P7" s="23">
        <v>1</v>
      </c>
      <c r="Q7" s="23">
        <v>2</v>
      </c>
      <c r="R7" s="23">
        <v>3</v>
      </c>
      <c r="S7" s="23">
        <v>4</v>
      </c>
      <c r="T7" s="23">
        <v>1</v>
      </c>
      <c r="U7" s="23">
        <v>2</v>
      </c>
      <c r="V7" s="23">
        <v>3</v>
      </c>
      <c r="W7" s="23">
        <v>4</v>
      </c>
      <c r="X7" s="23">
        <v>1</v>
      </c>
      <c r="Y7" s="23">
        <v>2</v>
      </c>
      <c r="Z7" s="23">
        <v>3</v>
      </c>
      <c r="AA7" s="23">
        <v>4</v>
      </c>
      <c r="AB7" s="23">
        <v>1</v>
      </c>
      <c r="AC7" s="23">
        <v>2</v>
      </c>
      <c r="AD7" s="23">
        <v>3</v>
      </c>
      <c r="AE7" s="23">
        <v>4</v>
      </c>
      <c r="AF7" s="23">
        <v>1</v>
      </c>
      <c r="AG7" s="23">
        <v>2</v>
      </c>
      <c r="AH7" s="23">
        <v>3</v>
      </c>
      <c r="AI7" s="23">
        <v>4</v>
      </c>
      <c r="AJ7" s="23">
        <v>1</v>
      </c>
      <c r="AK7" s="23">
        <v>2</v>
      </c>
      <c r="AL7" s="23">
        <v>3</v>
      </c>
      <c r="AM7" s="23">
        <v>4</v>
      </c>
      <c r="AN7" s="23">
        <v>1</v>
      </c>
      <c r="AO7" s="23">
        <v>2</v>
      </c>
      <c r="AP7" s="23">
        <v>3</v>
      </c>
      <c r="AQ7" s="23">
        <v>4</v>
      </c>
      <c r="AR7" s="23">
        <v>1</v>
      </c>
      <c r="AS7" s="23">
        <v>2</v>
      </c>
      <c r="AT7" s="23">
        <v>3</v>
      </c>
      <c r="AU7" s="23">
        <v>4</v>
      </c>
      <c r="AV7" s="23">
        <v>1</v>
      </c>
      <c r="AW7" s="23">
        <v>2</v>
      </c>
      <c r="AX7" s="23">
        <v>3</v>
      </c>
      <c r="AY7" s="23">
        <v>4</v>
      </c>
    </row>
    <row r="8" spans="1:51" ht="13.5" customHeight="1">
      <c r="A8" s="167" t="str">
        <f>+PA1!E14</f>
        <v>Implementar una estrategia de rendición de cuentas permanente en la que se involucren todos los medios de comunicación, información e interacción con la comunidad para facilitar el acceso a la información sobre la gestión pública local</v>
      </c>
      <c r="B8" s="168"/>
      <c r="C8" s="162" t="s">
        <v>20</v>
      </c>
      <c r="D8" s="174">
        <f>81780000/12</f>
        <v>6815000</v>
      </c>
      <c r="E8" s="174"/>
      <c r="F8" s="174"/>
      <c r="G8" s="174"/>
      <c r="H8" s="174">
        <f>81780000/12</f>
        <v>6815000</v>
      </c>
      <c r="I8" s="174"/>
      <c r="J8" s="174"/>
      <c r="K8" s="174"/>
      <c r="L8" s="174">
        <f>81780000/12</f>
        <v>6815000</v>
      </c>
      <c r="M8" s="174"/>
      <c r="N8" s="174"/>
      <c r="O8" s="174"/>
      <c r="P8" s="174">
        <f>81780000/12</f>
        <v>6815000</v>
      </c>
      <c r="Q8" s="174"/>
      <c r="R8" s="174"/>
      <c r="S8" s="174"/>
      <c r="T8" s="174">
        <f>81780000/12</f>
        <v>6815000</v>
      </c>
      <c r="U8" s="174"/>
      <c r="V8" s="174"/>
      <c r="W8" s="174"/>
      <c r="X8" s="174">
        <f>81780000/12</f>
        <v>6815000</v>
      </c>
      <c r="Y8" s="174"/>
      <c r="Z8" s="174"/>
      <c r="AA8" s="174"/>
      <c r="AB8" s="174">
        <f>81780000/12</f>
        <v>6815000</v>
      </c>
      <c r="AC8" s="174"/>
      <c r="AD8" s="174"/>
      <c r="AE8" s="174"/>
      <c r="AF8" s="174">
        <f>81780000/12</f>
        <v>6815000</v>
      </c>
      <c r="AG8" s="174"/>
      <c r="AH8" s="174"/>
      <c r="AI8" s="174"/>
      <c r="AJ8" s="174">
        <f>81780000/12</f>
        <v>6815000</v>
      </c>
      <c r="AK8" s="174"/>
      <c r="AL8" s="174"/>
      <c r="AM8" s="174"/>
      <c r="AN8" s="174">
        <f>81780000/12</f>
        <v>6815000</v>
      </c>
      <c r="AO8" s="174"/>
      <c r="AP8" s="174"/>
      <c r="AQ8" s="174"/>
      <c r="AR8" s="174">
        <f>81780000/12</f>
        <v>6815000</v>
      </c>
      <c r="AS8" s="174"/>
      <c r="AT8" s="174"/>
      <c r="AU8" s="174"/>
      <c r="AV8" s="174">
        <f>81780000/12</f>
        <v>6815000</v>
      </c>
      <c r="AW8" s="174"/>
      <c r="AX8" s="174"/>
      <c r="AY8" s="174"/>
    </row>
    <row r="9" spans="1:51" ht="13.5" customHeight="1">
      <c r="A9" s="169"/>
      <c r="B9" s="170"/>
      <c r="C9" s="163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</row>
    <row r="10" spans="1:51" ht="13.5" customHeight="1">
      <c r="A10" s="169"/>
      <c r="B10" s="170"/>
      <c r="C10" s="164" t="s">
        <v>11</v>
      </c>
      <c r="D10" s="154"/>
      <c r="E10" s="154"/>
      <c r="F10" s="154"/>
      <c r="G10" s="154"/>
      <c r="H10" s="153"/>
      <c r="I10" s="154"/>
      <c r="J10" s="154"/>
      <c r="K10" s="155"/>
      <c r="L10" s="154"/>
      <c r="M10" s="154"/>
      <c r="N10" s="154"/>
      <c r="O10" s="154"/>
      <c r="P10" s="153"/>
      <c r="Q10" s="154"/>
      <c r="R10" s="154"/>
      <c r="S10" s="155"/>
      <c r="T10" s="153"/>
      <c r="U10" s="154"/>
      <c r="V10" s="154"/>
      <c r="W10" s="155"/>
      <c r="X10" s="153"/>
      <c r="Y10" s="154"/>
      <c r="Z10" s="154"/>
      <c r="AA10" s="155"/>
      <c r="AB10" s="153"/>
      <c r="AC10" s="154"/>
      <c r="AD10" s="154"/>
      <c r="AE10" s="155"/>
      <c r="AF10" s="153"/>
      <c r="AG10" s="154"/>
      <c r="AH10" s="154"/>
      <c r="AI10" s="155"/>
      <c r="AJ10" s="153"/>
      <c r="AK10" s="154"/>
      <c r="AL10" s="154"/>
      <c r="AM10" s="155"/>
      <c r="AN10" s="153"/>
      <c r="AO10" s="154"/>
      <c r="AP10" s="154"/>
      <c r="AQ10" s="155"/>
      <c r="AR10" s="153"/>
      <c r="AS10" s="154"/>
      <c r="AT10" s="154"/>
      <c r="AU10" s="155"/>
      <c r="AV10" s="153"/>
      <c r="AW10" s="154"/>
      <c r="AX10" s="154"/>
      <c r="AY10" s="155"/>
    </row>
    <row r="11" spans="1:51" ht="13.5" customHeight="1">
      <c r="A11" s="171"/>
      <c r="B11" s="172"/>
      <c r="C11" s="166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</row>
    <row r="12" spans="1:51" ht="13.5" customHeight="1">
      <c r="A12" s="214" t="str">
        <f>+PA1!E16</f>
        <v>Establecer un canal de información permanente con los medios de comunicación locales, regionales y nacionales a través del cual éstos tengan acceso fácil y oportunamente a la información de la Administración Municipal</v>
      </c>
      <c r="B12" s="177"/>
      <c r="C12" s="162" t="s">
        <v>20</v>
      </c>
      <c r="D12" s="174">
        <v>0</v>
      </c>
      <c r="E12" s="174"/>
      <c r="F12" s="174"/>
      <c r="G12" s="174"/>
      <c r="H12" s="173">
        <v>0</v>
      </c>
      <c r="I12" s="174"/>
      <c r="J12" s="174"/>
      <c r="K12" s="175"/>
      <c r="L12" s="174">
        <v>0</v>
      </c>
      <c r="M12" s="174"/>
      <c r="N12" s="174"/>
      <c r="O12" s="174"/>
      <c r="P12" s="173">
        <v>0</v>
      </c>
      <c r="Q12" s="174"/>
      <c r="R12" s="174"/>
      <c r="S12" s="175"/>
      <c r="T12" s="173">
        <v>0</v>
      </c>
      <c r="U12" s="174"/>
      <c r="V12" s="174"/>
      <c r="W12" s="175"/>
      <c r="X12" s="173">
        <v>0</v>
      </c>
      <c r="Y12" s="174"/>
      <c r="Z12" s="174"/>
      <c r="AA12" s="175"/>
      <c r="AB12" s="173">
        <v>0</v>
      </c>
      <c r="AC12" s="174"/>
      <c r="AD12" s="174"/>
      <c r="AE12" s="175"/>
      <c r="AF12" s="173">
        <v>0</v>
      </c>
      <c r="AG12" s="174"/>
      <c r="AH12" s="174"/>
      <c r="AI12" s="175"/>
      <c r="AJ12" s="173">
        <v>0</v>
      </c>
      <c r="AK12" s="174"/>
      <c r="AL12" s="174"/>
      <c r="AM12" s="175"/>
      <c r="AN12" s="173">
        <v>0</v>
      </c>
      <c r="AO12" s="174"/>
      <c r="AP12" s="174"/>
      <c r="AQ12" s="175"/>
      <c r="AR12" s="173">
        <v>0</v>
      </c>
      <c r="AS12" s="174"/>
      <c r="AT12" s="174"/>
      <c r="AU12" s="175"/>
      <c r="AV12" s="173">
        <v>0</v>
      </c>
      <c r="AW12" s="174"/>
      <c r="AX12" s="174"/>
      <c r="AY12" s="175"/>
    </row>
    <row r="13" spans="1:51" ht="13.5" customHeight="1">
      <c r="A13" s="178"/>
      <c r="B13" s="179"/>
      <c r="C13" s="163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</row>
    <row r="14" spans="1:51" ht="13.5" customHeight="1">
      <c r="A14" s="178"/>
      <c r="B14" s="179"/>
      <c r="C14" s="164" t="s">
        <v>11</v>
      </c>
      <c r="D14" s="174"/>
      <c r="E14" s="174"/>
      <c r="F14" s="174"/>
      <c r="G14" s="174"/>
      <c r="H14" s="173"/>
      <c r="I14" s="174"/>
      <c r="J14" s="174"/>
      <c r="K14" s="175"/>
      <c r="L14" s="174"/>
      <c r="M14" s="174"/>
      <c r="N14" s="174"/>
      <c r="O14" s="174"/>
      <c r="P14" s="173"/>
      <c r="Q14" s="174"/>
      <c r="R14" s="174"/>
      <c r="S14" s="175"/>
      <c r="T14" s="173"/>
      <c r="U14" s="174"/>
      <c r="V14" s="174"/>
      <c r="W14" s="175"/>
      <c r="X14" s="173"/>
      <c r="Y14" s="174"/>
      <c r="Z14" s="174"/>
      <c r="AA14" s="175"/>
      <c r="AB14" s="173"/>
      <c r="AC14" s="174"/>
      <c r="AD14" s="174"/>
      <c r="AE14" s="175"/>
      <c r="AF14" s="173"/>
      <c r="AG14" s="174"/>
      <c r="AH14" s="174"/>
      <c r="AI14" s="175"/>
      <c r="AJ14" s="173"/>
      <c r="AK14" s="174"/>
      <c r="AL14" s="174"/>
      <c r="AM14" s="175"/>
      <c r="AN14" s="173"/>
      <c r="AO14" s="174"/>
      <c r="AP14" s="174"/>
      <c r="AQ14" s="175"/>
      <c r="AR14" s="173"/>
      <c r="AS14" s="174"/>
      <c r="AT14" s="174"/>
      <c r="AU14" s="175"/>
      <c r="AV14" s="173"/>
      <c r="AW14" s="174"/>
      <c r="AX14" s="174"/>
      <c r="AY14" s="175"/>
    </row>
    <row r="15" spans="1:51" ht="13.5" customHeight="1">
      <c r="A15" s="180"/>
      <c r="B15" s="181"/>
      <c r="C15" s="166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</row>
    <row r="16" spans="1:51" ht="13.5" customHeight="1">
      <c r="A16" s="167" t="str">
        <f>+PA1!E18</f>
        <v>Implementar campañas de divulgación que permitan a la comunidad conocer de manera oportuna sobre las acciones de la gestión local.</v>
      </c>
      <c r="B16" s="168"/>
      <c r="C16" s="162" t="s">
        <v>20</v>
      </c>
      <c r="D16" s="153">
        <f>30000000/12</f>
        <v>2500000</v>
      </c>
      <c r="E16" s="154"/>
      <c r="F16" s="154"/>
      <c r="G16" s="155"/>
      <c r="H16" s="153">
        <f>30000000/12</f>
        <v>2500000</v>
      </c>
      <c r="I16" s="154"/>
      <c r="J16" s="154"/>
      <c r="K16" s="155"/>
      <c r="L16" s="153">
        <f>30000000/12</f>
        <v>2500000</v>
      </c>
      <c r="M16" s="154"/>
      <c r="N16" s="154"/>
      <c r="O16" s="155"/>
      <c r="P16" s="153">
        <f>30000000/12</f>
        <v>2500000</v>
      </c>
      <c r="Q16" s="154"/>
      <c r="R16" s="154"/>
      <c r="S16" s="155"/>
      <c r="T16" s="153">
        <f>30000000/12</f>
        <v>2500000</v>
      </c>
      <c r="U16" s="154"/>
      <c r="V16" s="154"/>
      <c r="W16" s="155"/>
      <c r="X16" s="153">
        <f>30000000/12</f>
        <v>2500000</v>
      </c>
      <c r="Y16" s="154"/>
      <c r="Z16" s="154"/>
      <c r="AA16" s="155"/>
      <c r="AB16" s="153">
        <f>30000000/12</f>
        <v>2500000</v>
      </c>
      <c r="AC16" s="154"/>
      <c r="AD16" s="154"/>
      <c r="AE16" s="155"/>
      <c r="AF16" s="153">
        <f>30000000/12</f>
        <v>2500000</v>
      </c>
      <c r="AG16" s="154"/>
      <c r="AH16" s="154"/>
      <c r="AI16" s="155"/>
      <c r="AJ16" s="153">
        <f>30000000/12</f>
        <v>2500000</v>
      </c>
      <c r="AK16" s="154"/>
      <c r="AL16" s="154"/>
      <c r="AM16" s="155"/>
      <c r="AN16" s="153">
        <f>30000000/12</f>
        <v>2500000</v>
      </c>
      <c r="AO16" s="154"/>
      <c r="AP16" s="154"/>
      <c r="AQ16" s="155"/>
      <c r="AR16" s="153">
        <f>30000000/12</f>
        <v>2500000</v>
      </c>
      <c r="AS16" s="154"/>
      <c r="AT16" s="154"/>
      <c r="AU16" s="155"/>
      <c r="AV16" s="153">
        <f>30000000/12</f>
        <v>2500000</v>
      </c>
      <c r="AW16" s="154"/>
      <c r="AX16" s="154"/>
      <c r="AY16" s="155"/>
    </row>
    <row r="17" spans="1:51" ht="13.5" customHeight="1">
      <c r="A17" s="169"/>
      <c r="B17" s="170"/>
      <c r="C17" s="163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</row>
    <row r="18" spans="1:51" ht="13.5" customHeight="1">
      <c r="A18" s="169"/>
      <c r="B18" s="170"/>
      <c r="C18" s="164" t="s">
        <v>11</v>
      </c>
      <c r="D18" s="153"/>
      <c r="E18" s="154"/>
      <c r="F18" s="154"/>
      <c r="G18" s="155"/>
      <c r="H18" s="153"/>
      <c r="I18" s="154"/>
      <c r="J18" s="154"/>
      <c r="K18" s="155"/>
      <c r="L18" s="153"/>
      <c r="M18" s="154"/>
      <c r="N18" s="154"/>
      <c r="O18" s="155"/>
      <c r="P18" s="153"/>
      <c r="Q18" s="154"/>
      <c r="R18" s="154"/>
      <c r="S18" s="155"/>
      <c r="T18" s="153"/>
      <c r="U18" s="154"/>
      <c r="V18" s="154"/>
      <c r="W18" s="155"/>
      <c r="X18" s="153"/>
      <c r="Y18" s="154"/>
      <c r="Z18" s="154"/>
      <c r="AA18" s="155"/>
      <c r="AB18" s="153"/>
      <c r="AC18" s="154"/>
      <c r="AD18" s="154"/>
      <c r="AE18" s="155"/>
      <c r="AF18" s="153"/>
      <c r="AG18" s="154"/>
      <c r="AH18" s="154"/>
      <c r="AI18" s="155"/>
      <c r="AJ18" s="153"/>
      <c r="AK18" s="154"/>
      <c r="AL18" s="154"/>
      <c r="AM18" s="155"/>
      <c r="AN18" s="153"/>
      <c r="AO18" s="154"/>
      <c r="AP18" s="154"/>
      <c r="AQ18" s="155"/>
      <c r="AR18" s="153"/>
      <c r="AS18" s="154"/>
      <c r="AT18" s="154"/>
      <c r="AU18" s="155"/>
      <c r="AV18" s="153"/>
      <c r="AW18" s="154"/>
      <c r="AX18" s="154"/>
      <c r="AY18" s="155"/>
    </row>
    <row r="19" spans="1:51" ht="13.5" customHeight="1">
      <c r="A19" s="171"/>
      <c r="B19" s="172"/>
      <c r="C19" s="16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</row>
    <row r="20" spans="1:51" ht="13.5" customHeight="1">
      <c r="A20" s="167" t="str">
        <f>+PA1!E20</f>
        <v>Implementar el sistema de información municipal a través del cual la comunidad tenga acceso a información de la administración en puntos específicos y estratégicos del municipio.</v>
      </c>
      <c r="B20" s="168"/>
      <c r="C20" s="162" t="s">
        <v>20</v>
      </c>
      <c r="D20" s="153">
        <f>100000/12</f>
        <v>8333.333333333334</v>
      </c>
      <c r="E20" s="154"/>
      <c r="F20" s="154"/>
      <c r="G20" s="155"/>
      <c r="H20" s="153">
        <f>100000/12</f>
        <v>8333.333333333334</v>
      </c>
      <c r="I20" s="154"/>
      <c r="J20" s="154"/>
      <c r="K20" s="155"/>
      <c r="L20" s="153">
        <f>100000/12</f>
        <v>8333.333333333334</v>
      </c>
      <c r="M20" s="154"/>
      <c r="N20" s="154"/>
      <c r="O20" s="155"/>
      <c r="P20" s="153">
        <f>100000/12</f>
        <v>8333.333333333334</v>
      </c>
      <c r="Q20" s="154"/>
      <c r="R20" s="154"/>
      <c r="S20" s="155"/>
      <c r="T20" s="153">
        <f>100000/12</f>
        <v>8333.333333333334</v>
      </c>
      <c r="U20" s="154"/>
      <c r="V20" s="154"/>
      <c r="W20" s="155"/>
      <c r="X20" s="153">
        <f>100000/12</f>
        <v>8333.333333333334</v>
      </c>
      <c r="Y20" s="154"/>
      <c r="Z20" s="154"/>
      <c r="AA20" s="155"/>
      <c r="AB20" s="153">
        <f>100000/12</f>
        <v>8333.333333333334</v>
      </c>
      <c r="AC20" s="154"/>
      <c r="AD20" s="154"/>
      <c r="AE20" s="155"/>
      <c r="AF20" s="153">
        <f>100000/12</f>
        <v>8333.333333333334</v>
      </c>
      <c r="AG20" s="154"/>
      <c r="AH20" s="154"/>
      <c r="AI20" s="155"/>
      <c r="AJ20" s="153">
        <f>100000/12</f>
        <v>8333.333333333334</v>
      </c>
      <c r="AK20" s="154"/>
      <c r="AL20" s="154"/>
      <c r="AM20" s="155"/>
      <c r="AN20" s="153">
        <f>100000/12</f>
        <v>8333.333333333334</v>
      </c>
      <c r="AO20" s="154"/>
      <c r="AP20" s="154"/>
      <c r="AQ20" s="155"/>
      <c r="AR20" s="153">
        <f>100000/12</f>
        <v>8333.333333333334</v>
      </c>
      <c r="AS20" s="154"/>
      <c r="AT20" s="154"/>
      <c r="AU20" s="155"/>
      <c r="AV20" s="153">
        <f>100000/12</f>
        <v>8333.333333333334</v>
      </c>
      <c r="AW20" s="154"/>
      <c r="AX20" s="154"/>
      <c r="AY20" s="155"/>
    </row>
    <row r="21" spans="1:51" ht="13.5" customHeight="1">
      <c r="A21" s="169"/>
      <c r="B21" s="170"/>
      <c r="C21" s="163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</row>
    <row r="22" spans="1:51" ht="13.5" customHeight="1">
      <c r="A22" s="169"/>
      <c r="B22" s="170"/>
      <c r="C22" s="164" t="s">
        <v>11</v>
      </c>
      <c r="D22" s="153"/>
      <c r="E22" s="154"/>
      <c r="F22" s="154"/>
      <c r="G22" s="155"/>
      <c r="H22" s="153"/>
      <c r="I22" s="154"/>
      <c r="J22" s="154"/>
      <c r="K22" s="155"/>
      <c r="L22" s="153"/>
      <c r="M22" s="154"/>
      <c r="N22" s="154"/>
      <c r="O22" s="155"/>
      <c r="P22" s="153"/>
      <c r="Q22" s="154"/>
      <c r="R22" s="154"/>
      <c r="S22" s="155"/>
      <c r="T22" s="153"/>
      <c r="U22" s="154"/>
      <c r="V22" s="154"/>
      <c r="W22" s="155"/>
      <c r="X22" s="153"/>
      <c r="Y22" s="154"/>
      <c r="Z22" s="154"/>
      <c r="AA22" s="155"/>
      <c r="AB22" s="153"/>
      <c r="AC22" s="154"/>
      <c r="AD22" s="154"/>
      <c r="AE22" s="155"/>
      <c r="AF22" s="153"/>
      <c r="AG22" s="154"/>
      <c r="AH22" s="154"/>
      <c r="AI22" s="155"/>
      <c r="AJ22" s="153"/>
      <c r="AK22" s="154"/>
      <c r="AL22" s="154"/>
      <c r="AM22" s="155"/>
      <c r="AN22" s="153"/>
      <c r="AO22" s="154"/>
      <c r="AP22" s="154"/>
      <c r="AQ22" s="155"/>
      <c r="AR22" s="153"/>
      <c r="AS22" s="154"/>
      <c r="AT22" s="154"/>
      <c r="AU22" s="155"/>
      <c r="AV22" s="153"/>
      <c r="AW22" s="154"/>
      <c r="AX22" s="154"/>
      <c r="AY22" s="155"/>
    </row>
    <row r="23" spans="1:51" ht="13.5" customHeight="1">
      <c r="A23" s="171"/>
      <c r="B23" s="172"/>
      <c r="C23" s="166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</row>
    <row r="24" spans="1:51" ht="13.5" customHeight="1">
      <c r="A24" s="167" t="str">
        <f>+PA1!E22</f>
        <v>Establecer los mecanismos de acompañamiento a las dependencias de la Administración Municipal.</v>
      </c>
      <c r="B24" s="168"/>
      <c r="C24" s="162" t="s">
        <v>20</v>
      </c>
      <c r="D24" s="153">
        <v>0</v>
      </c>
      <c r="E24" s="154"/>
      <c r="F24" s="154"/>
      <c r="G24" s="155"/>
      <c r="H24" s="153">
        <v>0</v>
      </c>
      <c r="I24" s="154"/>
      <c r="J24" s="154"/>
      <c r="K24" s="155"/>
      <c r="L24" s="153">
        <v>0</v>
      </c>
      <c r="M24" s="154"/>
      <c r="N24" s="154"/>
      <c r="O24" s="155"/>
      <c r="P24" s="153">
        <v>0</v>
      </c>
      <c r="Q24" s="154"/>
      <c r="R24" s="154"/>
      <c r="S24" s="155"/>
      <c r="T24" s="153">
        <v>0</v>
      </c>
      <c r="U24" s="154"/>
      <c r="V24" s="154"/>
      <c r="W24" s="155"/>
      <c r="X24" s="153">
        <v>0</v>
      </c>
      <c r="Y24" s="154"/>
      <c r="Z24" s="154"/>
      <c r="AA24" s="155"/>
      <c r="AB24" s="153">
        <v>0</v>
      </c>
      <c r="AC24" s="154"/>
      <c r="AD24" s="154"/>
      <c r="AE24" s="155"/>
      <c r="AF24" s="153">
        <v>0</v>
      </c>
      <c r="AG24" s="154"/>
      <c r="AH24" s="154"/>
      <c r="AI24" s="155"/>
      <c r="AJ24" s="153">
        <v>0</v>
      </c>
      <c r="AK24" s="154"/>
      <c r="AL24" s="154"/>
      <c r="AM24" s="155"/>
      <c r="AN24" s="153">
        <v>0</v>
      </c>
      <c r="AO24" s="154"/>
      <c r="AP24" s="154"/>
      <c r="AQ24" s="155"/>
      <c r="AR24" s="153">
        <v>0</v>
      </c>
      <c r="AS24" s="154"/>
      <c r="AT24" s="154"/>
      <c r="AU24" s="155"/>
      <c r="AV24" s="153">
        <v>0</v>
      </c>
      <c r="AW24" s="154"/>
      <c r="AX24" s="154"/>
      <c r="AY24" s="155"/>
    </row>
    <row r="25" spans="1:51" ht="13.5" customHeight="1">
      <c r="A25" s="169"/>
      <c r="B25" s="170"/>
      <c r="C25" s="163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</row>
    <row r="26" spans="1:51" ht="13.5" customHeight="1">
      <c r="A26" s="169"/>
      <c r="B26" s="170"/>
      <c r="C26" s="164" t="s">
        <v>11</v>
      </c>
      <c r="D26" s="153"/>
      <c r="E26" s="154"/>
      <c r="F26" s="154"/>
      <c r="G26" s="155"/>
      <c r="H26" s="153"/>
      <c r="I26" s="154"/>
      <c r="J26" s="154"/>
      <c r="K26" s="155"/>
      <c r="L26" s="153"/>
      <c r="M26" s="154"/>
      <c r="N26" s="154"/>
      <c r="O26" s="155"/>
      <c r="P26" s="153"/>
      <c r="Q26" s="154"/>
      <c r="R26" s="154"/>
      <c r="S26" s="155"/>
      <c r="T26" s="153"/>
      <c r="U26" s="154"/>
      <c r="V26" s="154"/>
      <c r="W26" s="155"/>
      <c r="X26" s="153"/>
      <c r="Y26" s="154"/>
      <c r="Z26" s="154"/>
      <c r="AA26" s="155"/>
      <c r="AB26" s="153"/>
      <c r="AC26" s="154"/>
      <c r="AD26" s="154"/>
      <c r="AE26" s="155"/>
      <c r="AF26" s="153"/>
      <c r="AG26" s="154"/>
      <c r="AH26" s="154"/>
      <c r="AI26" s="155"/>
      <c r="AJ26" s="153"/>
      <c r="AK26" s="154"/>
      <c r="AL26" s="154"/>
      <c r="AM26" s="155"/>
      <c r="AN26" s="153"/>
      <c r="AO26" s="154"/>
      <c r="AP26" s="154"/>
      <c r="AQ26" s="155"/>
      <c r="AR26" s="153"/>
      <c r="AS26" s="154"/>
      <c r="AT26" s="154"/>
      <c r="AU26" s="155"/>
      <c r="AV26" s="153"/>
      <c r="AW26" s="154"/>
      <c r="AX26" s="154"/>
      <c r="AY26" s="155"/>
    </row>
    <row r="27" spans="1:51" ht="13.5" customHeight="1">
      <c r="A27" s="171"/>
      <c r="B27" s="172"/>
      <c r="C27" s="166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</row>
    <row r="28" spans="1:51" ht="13.5" customHeight="1">
      <c r="A28" s="167" t="str">
        <f>+PA1!E24</f>
        <v>Desarrollar los eventos públicos de la Administración Municipal.</v>
      </c>
      <c r="B28" s="168"/>
      <c r="C28" s="162" t="s">
        <v>20</v>
      </c>
      <c r="D28" s="153">
        <f>15000000/12</f>
        <v>1250000</v>
      </c>
      <c r="E28" s="154"/>
      <c r="F28" s="154"/>
      <c r="G28" s="155"/>
      <c r="H28" s="153">
        <f>15000000/12</f>
        <v>1250000</v>
      </c>
      <c r="I28" s="154"/>
      <c r="J28" s="154"/>
      <c r="K28" s="155"/>
      <c r="L28" s="153">
        <f>15000000/12</f>
        <v>1250000</v>
      </c>
      <c r="M28" s="154"/>
      <c r="N28" s="154"/>
      <c r="O28" s="155"/>
      <c r="P28" s="153">
        <f>15000000/12</f>
        <v>1250000</v>
      </c>
      <c r="Q28" s="154"/>
      <c r="R28" s="154"/>
      <c r="S28" s="155"/>
      <c r="T28" s="153">
        <f>15000000/12</f>
        <v>1250000</v>
      </c>
      <c r="U28" s="154"/>
      <c r="V28" s="154"/>
      <c r="W28" s="155"/>
      <c r="X28" s="153">
        <f>15000000/12</f>
        <v>1250000</v>
      </c>
      <c r="Y28" s="154"/>
      <c r="Z28" s="154"/>
      <c r="AA28" s="155"/>
      <c r="AB28" s="153">
        <f>15000000/12</f>
        <v>1250000</v>
      </c>
      <c r="AC28" s="154"/>
      <c r="AD28" s="154"/>
      <c r="AE28" s="155"/>
      <c r="AF28" s="153">
        <f>15000000/12</f>
        <v>1250000</v>
      </c>
      <c r="AG28" s="154"/>
      <c r="AH28" s="154"/>
      <c r="AI28" s="155"/>
      <c r="AJ28" s="153">
        <f>15000000/12</f>
        <v>1250000</v>
      </c>
      <c r="AK28" s="154"/>
      <c r="AL28" s="154"/>
      <c r="AM28" s="155"/>
      <c r="AN28" s="153">
        <f>15000000/12</f>
        <v>1250000</v>
      </c>
      <c r="AO28" s="154"/>
      <c r="AP28" s="154"/>
      <c r="AQ28" s="155"/>
      <c r="AR28" s="153">
        <f>15000000/12</f>
        <v>1250000</v>
      </c>
      <c r="AS28" s="154"/>
      <c r="AT28" s="154"/>
      <c r="AU28" s="155"/>
      <c r="AV28" s="153">
        <f>15000000/12</f>
        <v>1250000</v>
      </c>
      <c r="AW28" s="154"/>
      <c r="AX28" s="154"/>
      <c r="AY28" s="155"/>
    </row>
    <row r="29" spans="1:51" ht="13.5" customHeight="1">
      <c r="A29" s="169"/>
      <c r="B29" s="170"/>
      <c r="C29" s="163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</row>
    <row r="30" spans="1:51" ht="13.5" customHeight="1">
      <c r="A30" s="169"/>
      <c r="B30" s="170"/>
      <c r="C30" s="164" t="s">
        <v>11</v>
      </c>
      <c r="D30" s="153"/>
      <c r="E30" s="154"/>
      <c r="F30" s="154"/>
      <c r="G30" s="155"/>
      <c r="H30" s="153"/>
      <c r="I30" s="154"/>
      <c r="J30" s="154"/>
      <c r="K30" s="155"/>
      <c r="L30" s="153"/>
      <c r="M30" s="154"/>
      <c r="N30" s="154"/>
      <c r="O30" s="155"/>
      <c r="P30" s="153"/>
      <c r="Q30" s="154"/>
      <c r="R30" s="154"/>
      <c r="S30" s="155"/>
      <c r="T30" s="153"/>
      <c r="U30" s="154"/>
      <c r="V30" s="154"/>
      <c r="W30" s="155"/>
      <c r="X30" s="153"/>
      <c r="Y30" s="154"/>
      <c r="Z30" s="154"/>
      <c r="AA30" s="155"/>
      <c r="AB30" s="153"/>
      <c r="AC30" s="154"/>
      <c r="AD30" s="154"/>
      <c r="AE30" s="155"/>
      <c r="AF30" s="153"/>
      <c r="AG30" s="154"/>
      <c r="AH30" s="154"/>
      <c r="AI30" s="155"/>
      <c r="AJ30" s="153"/>
      <c r="AK30" s="154"/>
      <c r="AL30" s="154"/>
      <c r="AM30" s="155"/>
      <c r="AN30" s="153"/>
      <c r="AO30" s="154"/>
      <c r="AP30" s="154"/>
      <c r="AQ30" s="155"/>
      <c r="AR30" s="153"/>
      <c r="AS30" s="154"/>
      <c r="AT30" s="154"/>
      <c r="AU30" s="155"/>
      <c r="AV30" s="153"/>
      <c r="AW30" s="154"/>
      <c r="AX30" s="154"/>
      <c r="AY30" s="155"/>
    </row>
    <row r="31" spans="1:51" ht="13.5" customHeight="1">
      <c r="A31" s="171"/>
      <c r="B31" s="172"/>
      <c r="C31" s="166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1:51" ht="13.5" customHeight="1">
      <c r="A32" s="156" t="str">
        <f>+PA1!E26</f>
        <v>Asesorar  y desarrollar campañas de divulgación sobre la gestión pública.</v>
      </c>
      <c r="B32" s="157"/>
      <c r="C32" s="162" t="s">
        <v>20</v>
      </c>
      <c r="D32" s="153">
        <v>0</v>
      </c>
      <c r="E32" s="154"/>
      <c r="F32" s="154"/>
      <c r="G32" s="155"/>
      <c r="H32" s="153">
        <v>0</v>
      </c>
      <c r="I32" s="154"/>
      <c r="J32" s="154"/>
      <c r="K32" s="155"/>
      <c r="L32" s="153">
        <v>0</v>
      </c>
      <c r="M32" s="154"/>
      <c r="N32" s="154"/>
      <c r="O32" s="155"/>
      <c r="P32" s="153">
        <v>0</v>
      </c>
      <c r="Q32" s="154"/>
      <c r="R32" s="154"/>
      <c r="S32" s="155"/>
      <c r="T32" s="153">
        <v>0</v>
      </c>
      <c r="U32" s="154"/>
      <c r="V32" s="154"/>
      <c r="W32" s="155"/>
      <c r="X32" s="153">
        <v>0</v>
      </c>
      <c r="Y32" s="154"/>
      <c r="Z32" s="154"/>
      <c r="AA32" s="155"/>
      <c r="AB32" s="153">
        <v>0</v>
      </c>
      <c r="AC32" s="154"/>
      <c r="AD32" s="154"/>
      <c r="AE32" s="155"/>
      <c r="AF32" s="153">
        <v>0</v>
      </c>
      <c r="AG32" s="154"/>
      <c r="AH32" s="154"/>
      <c r="AI32" s="155"/>
      <c r="AJ32" s="153">
        <v>0</v>
      </c>
      <c r="AK32" s="154"/>
      <c r="AL32" s="154"/>
      <c r="AM32" s="155"/>
      <c r="AN32" s="153">
        <v>0</v>
      </c>
      <c r="AO32" s="154"/>
      <c r="AP32" s="154"/>
      <c r="AQ32" s="155"/>
      <c r="AR32" s="153">
        <v>0</v>
      </c>
      <c r="AS32" s="154"/>
      <c r="AT32" s="154"/>
      <c r="AU32" s="155"/>
      <c r="AV32" s="153">
        <v>0</v>
      </c>
      <c r="AW32" s="154"/>
      <c r="AX32" s="154"/>
      <c r="AY32" s="155"/>
    </row>
    <row r="33" spans="1:51" ht="13.5" customHeight="1">
      <c r="A33" s="158"/>
      <c r="B33" s="159"/>
      <c r="C33" s="163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</row>
    <row r="34" spans="1:51" ht="13.5" customHeight="1">
      <c r="A34" s="158"/>
      <c r="B34" s="159"/>
      <c r="C34" s="164" t="s">
        <v>11</v>
      </c>
      <c r="D34" s="153"/>
      <c r="E34" s="154"/>
      <c r="F34" s="154"/>
      <c r="G34" s="155"/>
      <c r="H34" s="153"/>
      <c r="I34" s="154"/>
      <c r="J34" s="154"/>
      <c r="K34" s="155"/>
      <c r="L34" s="153"/>
      <c r="M34" s="154"/>
      <c r="N34" s="154"/>
      <c r="O34" s="155"/>
      <c r="P34" s="153"/>
      <c r="Q34" s="154"/>
      <c r="R34" s="154"/>
      <c r="S34" s="155"/>
      <c r="T34" s="153"/>
      <c r="U34" s="154"/>
      <c r="V34" s="154"/>
      <c r="W34" s="155"/>
      <c r="X34" s="153"/>
      <c r="Y34" s="154"/>
      <c r="Z34" s="154"/>
      <c r="AA34" s="155"/>
      <c r="AB34" s="153"/>
      <c r="AC34" s="154"/>
      <c r="AD34" s="154"/>
      <c r="AE34" s="155"/>
      <c r="AF34" s="153"/>
      <c r="AG34" s="154"/>
      <c r="AH34" s="154"/>
      <c r="AI34" s="155"/>
      <c r="AJ34" s="153"/>
      <c r="AK34" s="154"/>
      <c r="AL34" s="154"/>
      <c r="AM34" s="155"/>
      <c r="AN34" s="153"/>
      <c r="AO34" s="154"/>
      <c r="AP34" s="154"/>
      <c r="AQ34" s="155"/>
      <c r="AR34" s="153"/>
      <c r="AS34" s="154"/>
      <c r="AT34" s="154"/>
      <c r="AU34" s="155"/>
      <c r="AV34" s="153"/>
      <c r="AW34" s="154"/>
      <c r="AX34" s="154"/>
      <c r="AY34" s="155"/>
    </row>
    <row r="35" spans="1:51" ht="13.5" customHeight="1">
      <c r="A35" s="160"/>
      <c r="B35" s="161"/>
      <c r="C35" s="166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</row>
    <row r="36" spans="1:51" ht="13.5" customHeight="1">
      <c r="A36" s="156" t="str">
        <f>+PA1!E28</f>
        <v>Asesorar y desarrollar la imagen corporativa de la Administración Municipal.</v>
      </c>
      <c r="B36" s="157"/>
      <c r="C36" s="162" t="s">
        <v>20</v>
      </c>
      <c r="D36" s="153">
        <f>20000000/12</f>
        <v>1666666.6666666667</v>
      </c>
      <c r="E36" s="154"/>
      <c r="F36" s="154"/>
      <c r="G36" s="155"/>
      <c r="H36" s="153">
        <f>20000000/12</f>
        <v>1666666.6666666667</v>
      </c>
      <c r="I36" s="154"/>
      <c r="J36" s="154"/>
      <c r="K36" s="155"/>
      <c r="L36" s="153">
        <f>20000000/12</f>
        <v>1666666.6666666667</v>
      </c>
      <c r="M36" s="154"/>
      <c r="N36" s="154"/>
      <c r="O36" s="155"/>
      <c r="P36" s="153">
        <f>20000000/12</f>
        <v>1666666.6666666667</v>
      </c>
      <c r="Q36" s="154"/>
      <c r="R36" s="154"/>
      <c r="S36" s="155"/>
      <c r="T36" s="153">
        <f>20000000/12</f>
        <v>1666666.6666666667</v>
      </c>
      <c r="U36" s="154"/>
      <c r="V36" s="154"/>
      <c r="W36" s="155"/>
      <c r="X36" s="153">
        <f>20000000/12</f>
        <v>1666666.6666666667</v>
      </c>
      <c r="Y36" s="154"/>
      <c r="Z36" s="154"/>
      <c r="AA36" s="155"/>
      <c r="AB36" s="153">
        <f>20000000/12</f>
        <v>1666666.6666666667</v>
      </c>
      <c r="AC36" s="154"/>
      <c r="AD36" s="154"/>
      <c r="AE36" s="155"/>
      <c r="AF36" s="153">
        <f>20000000/12</f>
        <v>1666666.6666666667</v>
      </c>
      <c r="AG36" s="154"/>
      <c r="AH36" s="154"/>
      <c r="AI36" s="155"/>
      <c r="AJ36" s="153">
        <f>20000000/12</f>
        <v>1666666.6666666667</v>
      </c>
      <c r="AK36" s="154"/>
      <c r="AL36" s="154"/>
      <c r="AM36" s="155"/>
      <c r="AN36" s="153">
        <f>20000000/12</f>
        <v>1666666.6666666667</v>
      </c>
      <c r="AO36" s="154"/>
      <c r="AP36" s="154"/>
      <c r="AQ36" s="155"/>
      <c r="AR36" s="153">
        <f>20000000/12</f>
        <v>1666666.6666666667</v>
      </c>
      <c r="AS36" s="154"/>
      <c r="AT36" s="154"/>
      <c r="AU36" s="155"/>
      <c r="AV36" s="153">
        <f>20000000/12</f>
        <v>1666666.6666666667</v>
      </c>
      <c r="AW36" s="154"/>
      <c r="AX36" s="154"/>
      <c r="AY36" s="155"/>
    </row>
    <row r="37" spans="1:51" ht="13.5" customHeight="1">
      <c r="A37" s="158"/>
      <c r="B37" s="159"/>
      <c r="C37" s="163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</row>
    <row r="38" spans="1:51" ht="13.5" customHeight="1">
      <c r="A38" s="158"/>
      <c r="B38" s="159"/>
      <c r="C38" s="164" t="s">
        <v>11</v>
      </c>
      <c r="D38" s="153"/>
      <c r="E38" s="154"/>
      <c r="F38" s="154"/>
      <c r="G38" s="155"/>
      <c r="H38" s="153"/>
      <c r="I38" s="154"/>
      <c r="J38" s="154"/>
      <c r="K38" s="155"/>
      <c r="L38" s="153"/>
      <c r="M38" s="154"/>
      <c r="N38" s="154"/>
      <c r="O38" s="155"/>
      <c r="P38" s="153"/>
      <c r="Q38" s="154"/>
      <c r="R38" s="154"/>
      <c r="S38" s="155"/>
      <c r="T38" s="153"/>
      <c r="U38" s="154"/>
      <c r="V38" s="154"/>
      <c r="W38" s="155"/>
      <c r="X38" s="153"/>
      <c r="Y38" s="154"/>
      <c r="Z38" s="154"/>
      <c r="AA38" s="155"/>
      <c r="AB38" s="153"/>
      <c r="AC38" s="154"/>
      <c r="AD38" s="154"/>
      <c r="AE38" s="155"/>
      <c r="AF38" s="153"/>
      <c r="AG38" s="154"/>
      <c r="AH38" s="154"/>
      <c r="AI38" s="155"/>
      <c r="AJ38" s="153"/>
      <c r="AK38" s="154"/>
      <c r="AL38" s="154"/>
      <c r="AM38" s="155"/>
      <c r="AN38" s="153"/>
      <c r="AO38" s="154"/>
      <c r="AP38" s="154"/>
      <c r="AQ38" s="155"/>
      <c r="AR38" s="153"/>
      <c r="AS38" s="154"/>
      <c r="AT38" s="154"/>
      <c r="AU38" s="155"/>
      <c r="AV38" s="153"/>
      <c r="AW38" s="154"/>
      <c r="AX38" s="154"/>
      <c r="AY38" s="155"/>
    </row>
    <row r="39" spans="1:51" ht="13.5" customHeight="1">
      <c r="A39" s="160"/>
      <c r="B39" s="161"/>
      <c r="C39" s="16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</row>
    <row r="40" spans="1:51" ht="13.5" customHeight="1">
      <c r="A40" s="156" t="str">
        <f>+PA1!E30</f>
        <v>Desarrollar una estrategia de encuentro permanente con la comunidad que le permita a ésta recibir el acompañamiento de la Administración Municipal.</v>
      </c>
      <c r="B40" s="157"/>
      <c r="C40" s="162" t="s">
        <v>20</v>
      </c>
      <c r="D40" s="153">
        <f>8925000/12</f>
        <v>743750</v>
      </c>
      <c r="E40" s="154"/>
      <c r="F40" s="154"/>
      <c r="G40" s="155"/>
      <c r="H40" s="153">
        <f>8925000/12</f>
        <v>743750</v>
      </c>
      <c r="I40" s="154"/>
      <c r="J40" s="154"/>
      <c r="K40" s="155"/>
      <c r="L40" s="153">
        <f>8925000/12</f>
        <v>743750</v>
      </c>
      <c r="M40" s="154"/>
      <c r="N40" s="154"/>
      <c r="O40" s="155"/>
      <c r="P40" s="153">
        <f>8925000/12</f>
        <v>743750</v>
      </c>
      <c r="Q40" s="154"/>
      <c r="R40" s="154"/>
      <c r="S40" s="155"/>
      <c r="T40" s="153">
        <f>8925000/12</f>
        <v>743750</v>
      </c>
      <c r="U40" s="154"/>
      <c r="V40" s="154"/>
      <c r="W40" s="155"/>
      <c r="X40" s="153">
        <f>8925000/12</f>
        <v>743750</v>
      </c>
      <c r="Y40" s="154"/>
      <c r="Z40" s="154"/>
      <c r="AA40" s="155"/>
      <c r="AB40" s="153">
        <f>8925000/12</f>
        <v>743750</v>
      </c>
      <c r="AC40" s="154"/>
      <c r="AD40" s="154"/>
      <c r="AE40" s="155"/>
      <c r="AF40" s="153">
        <f>8925000/12</f>
        <v>743750</v>
      </c>
      <c r="AG40" s="154"/>
      <c r="AH40" s="154"/>
      <c r="AI40" s="155"/>
      <c r="AJ40" s="153">
        <f>8925000/12</f>
        <v>743750</v>
      </c>
      <c r="AK40" s="154"/>
      <c r="AL40" s="154"/>
      <c r="AM40" s="155"/>
      <c r="AN40" s="153">
        <f>8925000/12</f>
        <v>743750</v>
      </c>
      <c r="AO40" s="154"/>
      <c r="AP40" s="154"/>
      <c r="AQ40" s="155"/>
      <c r="AR40" s="153">
        <f>8925000/12</f>
        <v>743750</v>
      </c>
      <c r="AS40" s="154"/>
      <c r="AT40" s="154"/>
      <c r="AU40" s="155"/>
      <c r="AV40" s="153">
        <f>8925000/12</f>
        <v>743750</v>
      </c>
      <c r="AW40" s="154"/>
      <c r="AX40" s="154"/>
      <c r="AY40" s="155"/>
    </row>
    <row r="41" spans="1:51" ht="13.5" customHeight="1">
      <c r="A41" s="158"/>
      <c r="B41" s="159"/>
      <c r="C41" s="163"/>
      <c r="D41" s="24"/>
      <c r="E41" s="24"/>
      <c r="F41" s="24"/>
      <c r="G41" s="24"/>
      <c r="H41" s="24"/>
      <c r="I41" s="56"/>
      <c r="J41" s="24"/>
      <c r="K41" s="56"/>
      <c r="L41" s="24"/>
      <c r="M41" s="56"/>
      <c r="N41" s="24"/>
      <c r="O41" s="56"/>
      <c r="P41" s="24"/>
      <c r="Q41" s="56"/>
      <c r="R41" s="24"/>
      <c r="S41" s="56"/>
      <c r="T41" s="24"/>
      <c r="U41" s="56"/>
      <c r="V41" s="24"/>
      <c r="W41" s="56"/>
      <c r="X41" s="24"/>
      <c r="Y41" s="56"/>
      <c r="Z41" s="24"/>
      <c r="AA41" s="56"/>
      <c r="AB41" s="24"/>
      <c r="AC41" s="56"/>
      <c r="AD41" s="24"/>
      <c r="AE41" s="56"/>
      <c r="AF41" s="24"/>
      <c r="AG41" s="56"/>
      <c r="AH41" s="24"/>
      <c r="AI41" s="56"/>
      <c r="AJ41" s="24"/>
      <c r="AK41" s="56"/>
      <c r="AL41" s="24"/>
      <c r="AM41" s="56"/>
      <c r="AN41" s="24"/>
      <c r="AO41" s="56"/>
      <c r="AP41" s="24"/>
      <c r="AQ41" s="56"/>
      <c r="AR41" s="24"/>
      <c r="AS41" s="56"/>
      <c r="AT41" s="24"/>
      <c r="AU41" s="56"/>
      <c r="AV41" s="24"/>
      <c r="AW41" s="56"/>
      <c r="AX41" s="24"/>
      <c r="AY41" s="24"/>
    </row>
    <row r="42" spans="1:51" ht="13.5" customHeight="1">
      <c r="A42" s="158"/>
      <c r="B42" s="159"/>
      <c r="C42" s="164" t="s">
        <v>11</v>
      </c>
      <c r="D42" s="153"/>
      <c r="E42" s="154"/>
      <c r="F42" s="154"/>
      <c r="G42" s="155"/>
      <c r="H42" s="153"/>
      <c r="I42" s="154"/>
      <c r="J42" s="154"/>
      <c r="K42" s="155"/>
      <c r="L42" s="153"/>
      <c r="M42" s="154"/>
      <c r="N42" s="154"/>
      <c r="O42" s="155"/>
      <c r="P42" s="153"/>
      <c r="Q42" s="154"/>
      <c r="R42" s="154"/>
      <c r="S42" s="155"/>
      <c r="T42" s="153"/>
      <c r="U42" s="154"/>
      <c r="V42" s="154"/>
      <c r="W42" s="155"/>
      <c r="X42" s="153"/>
      <c r="Y42" s="154"/>
      <c r="Z42" s="154"/>
      <c r="AA42" s="155"/>
      <c r="AB42" s="153"/>
      <c r="AC42" s="154"/>
      <c r="AD42" s="154"/>
      <c r="AE42" s="155"/>
      <c r="AF42" s="153"/>
      <c r="AG42" s="154"/>
      <c r="AH42" s="154"/>
      <c r="AI42" s="155"/>
      <c r="AJ42" s="153"/>
      <c r="AK42" s="154"/>
      <c r="AL42" s="154"/>
      <c r="AM42" s="155"/>
      <c r="AN42" s="153"/>
      <c r="AO42" s="154"/>
      <c r="AP42" s="154"/>
      <c r="AQ42" s="155"/>
      <c r="AR42" s="153"/>
      <c r="AS42" s="154"/>
      <c r="AT42" s="154"/>
      <c r="AU42" s="155"/>
      <c r="AV42" s="153"/>
      <c r="AW42" s="154"/>
      <c r="AX42" s="154"/>
      <c r="AY42" s="155"/>
    </row>
    <row r="43" spans="1:51" ht="13.5" customHeight="1">
      <c r="A43" s="160"/>
      <c r="B43" s="161"/>
      <c r="C43" s="16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</row>
    <row r="44" spans="1:51" ht="13.5" customHeight="1">
      <c r="A44" s="167" t="str">
        <f>+PA1!E32</f>
        <v>Fortalecer las comunicaciones con la comunidad a través de la creación de un colectivo de comunicaciones que desarrolle capacidades para la comunicación alternativa.</v>
      </c>
      <c r="B44" s="168"/>
      <c r="C44" s="162" t="s">
        <v>20</v>
      </c>
      <c r="D44" s="174">
        <f>13200000/12</f>
        <v>1100000</v>
      </c>
      <c r="E44" s="174"/>
      <c r="F44" s="174"/>
      <c r="G44" s="174"/>
      <c r="H44" s="174">
        <f>13200000/12</f>
        <v>1100000</v>
      </c>
      <c r="I44" s="174"/>
      <c r="J44" s="174"/>
      <c r="K44" s="174"/>
      <c r="L44" s="174">
        <f>13200000/12</f>
        <v>1100000</v>
      </c>
      <c r="M44" s="174"/>
      <c r="N44" s="174"/>
      <c r="O44" s="174"/>
      <c r="P44" s="174">
        <f>13200000/12</f>
        <v>1100000</v>
      </c>
      <c r="Q44" s="174"/>
      <c r="R44" s="174"/>
      <c r="S44" s="174"/>
      <c r="T44" s="174">
        <f>13200000/12</f>
        <v>1100000</v>
      </c>
      <c r="U44" s="174"/>
      <c r="V44" s="174"/>
      <c r="W44" s="174"/>
      <c r="X44" s="174">
        <f>13200000/12</f>
        <v>1100000</v>
      </c>
      <c r="Y44" s="174"/>
      <c r="Z44" s="174"/>
      <c r="AA44" s="174"/>
      <c r="AB44" s="174">
        <f>13200000/12</f>
        <v>1100000</v>
      </c>
      <c r="AC44" s="174"/>
      <c r="AD44" s="174"/>
      <c r="AE44" s="174"/>
      <c r="AF44" s="174">
        <f>13200000/12</f>
        <v>1100000</v>
      </c>
      <c r="AG44" s="174"/>
      <c r="AH44" s="174"/>
      <c r="AI44" s="174"/>
      <c r="AJ44" s="174">
        <f>13200000/12</f>
        <v>1100000</v>
      </c>
      <c r="AK44" s="174"/>
      <c r="AL44" s="174"/>
      <c r="AM44" s="174"/>
      <c r="AN44" s="174">
        <f>13200000/12</f>
        <v>1100000</v>
      </c>
      <c r="AO44" s="174"/>
      <c r="AP44" s="174"/>
      <c r="AQ44" s="174"/>
      <c r="AR44" s="174">
        <f>13200000/12</f>
        <v>1100000</v>
      </c>
      <c r="AS44" s="174"/>
      <c r="AT44" s="174"/>
      <c r="AU44" s="174"/>
      <c r="AV44" s="174">
        <f>13200000/12</f>
        <v>1100000</v>
      </c>
      <c r="AW44" s="174"/>
      <c r="AX44" s="174"/>
      <c r="AY44" s="174"/>
    </row>
    <row r="45" spans="1:51" ht="13.5" customHeight="1">
      <c r="A45" s="169"/>
      <c r="B45" s="170"/>
      <c r="C45" s="163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</row>
    <row r="46" spans="1:51" ht="13.5" customHeight="1">
      <c r="A46" s="169"/>
      <c r="B46" s="170"/>
      <c r="C46" s="164" t="s">
        <v>11</v>
      </c>
      <c r="D46" s="154"/>
      <c r="E46" s="154"/>
      <c r="F46" s="154"/>
      <c r="G46" s="154"/>
      <c r="H46" s="153"/>
      <c r="I46" s="154"/>
      <c r="J46" s="154"/>
      <c r="K46" s="155"/>
      <c r="L46" s="154"/>
      <c r="M46" s="154"/>
      <c r="N46" s="154"/>
      <c r="O46" s="154"/>
      <c r="P46" s="153"/>
      <c r="Q46" s="154"/>
      <c r="R46" s="154"/>
      <c r="S46" s="155"/>
      <c r="T46" s="153"/>
      <c r="U46" s="154"/>
      <c r="V46" s="154"/>
      <c r="W46" s="155"/>
      <c r="X46" s="153"/>
      <c r="Y46" s="154"/>
      <c r="Z46" s="154"/>
      <c r="AA46" s="155"/>
      <c r="AB46" s="153"/>
      <c r="AC46" s="154"/>
      <c r="AD46" s="154"/>
      <c r="AE46" s="155"/>
      <c r="AF46" s="153"/>
      <c r="AG46" s="154"/>
      <c r="AH46" s="154"/>
      <c r="AI46" s="155"/>
      <c r="AJ46" s="153"/>
      <c r="AK46" s="154"/>
      <c r="AL46" s="154"/>
      <c r="AM46" s="155"/>
      <c r="AN46" s="153"/>
      <c r="AO46" s="154"/>
      <c r="AP46" s="154"/>
      <c r="AQ46" s="155"/>
      <c r="AR46" s="153"/>
      <c r="AS46" s="154"/>
      <c r="AT46" s="154"/>
      <c r="AU46" s="155"/>
      <c r="AV46" s="153"/>
      <c r="AW46" s="154"/>
      <c r="AX46" s="154"/>
      <c r="AY46" s="155"/>
    </row>
    <row r="47" spans="1:51" ht="13.5" customHeight="1">
      <c r="A47" s="171"/>
      <c r="B47" s="172"/>
      <c r="C47" s="166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</row>
    <row r="48" spans="1:51" ht="13.5" customHeight="1">
      <c r="A48" s="176" t="str">
        <f>+PA1!E34</f>
        <v>Alcanzar el porcentaje de avance requerido por Gobierno en Líne para los municipios de la categoría 5 (Información en Línea 55%, Interacción en Línea 50%, Transacción en Linea 70%, Transformación 60%, Democracia en Línea 95%, Transversales 85%).</v>
      </c>
      <c r="B48" s="177"/>
      <c r="C48" s="162" t="s">
        <v>20</v>
      </c>
      <c r="D48" s="174">
        <f>20000000/12</f>
        <v>1666666.6666666667</v>
      </c>
      <c r="E48" s="174"/>
      <c r="F48" s="174"/>
      <c r="G48" s="174"/>
      <c r="H48" s="174">
        <f>20000000/12</f>
        <v>1666666.6666666667</v>
      </c>
      <c r="I48" s="174"/>
      <c r="J48" s="174"/>
      <c r="K48" s="174"/>
      <c r="L48" s="174">
        <f>20000000/12</f>
        <v>1666666.6666666667</v>
      </c>
      <c r="M48" s="174"/>
      <c r="N48" s="174"/>
      <c r="O48" s="174"/>
      <c r="P48" s="174">
        <f>20000000/12</f>
        <v>1666666.6666666667</v>
      </c>
      <c r="Q48" s="174"/>
      <c r="R48" s="174"/>
      <c r="S48" s="174"/>
      <c r="T48" s="174">
        <f>20000000/12</f>
        <v>1666666.6666666667</v>
      </c>
      <c r="U48" s="174"/>
      <c r="V48" s="174"/>
      <c r="W48" s="174"/>
      <c r="X48" s="174">
        <f>20000000/12</f>
        <v>1666666.6666666667</v>
      </c>
      <c r="Y48" s="174"/>
      <c r="Z48" s="174"/>
      <c r="AA48" s="174"/>
      <c r="AB48" s="174">
        <f>20000000/12</f>
        <v>1666666.6666666667</v>
      </c>
      <c r="AC48" s="174"/>
      <c r="AD48" s="174"/>
      <c r="AE48" s="174"/>
      <c r="AF48" s="174">
        <f>20000000/12</f>
        <v>1666666.6666666667</v>
      </c>
      <c r="AG48" s="174"/>
      <c r="AH48" s="174"/>
      <c r="AI48" s="174"/>
      <c r="AJ48" s="174">
        <f>20000000/12</f>
        <v>1666666.6666666667</v>
      </c>
      <c r="AK48" s="174"/>
      <c r="AL48" s="174"/>
      <c r="AM48" s="174"/>
      <c r="AN48" s="174">
        <f>20000000/12</f>
        <v>1666666.6666666667</v>
      </c>
      <c r="AO48" s="174"/>
      <c r="AP48" s="174"/>
      <c r="AQ48" s="174"/>
      <c r="AR48" s="174">
        <f>20000000/12</f>
        <v>1666666.6666666667</v>
      </c>
      <c r="AS48" s="174"/>
      <c r="AT48" s="174"/>
      <c r="AU48" s="174"/>
      <c r="AV48" s="174">
        <f>20000000/12</f>
        <v>1666666.6666666667</v>
      </c>
      <c r="AW48" s="174"/>
      <c r="AX48" s="174"/>
      <c r="AY48" s="174"/>
    </row>
    <row r="49" spans="1:51" ht="13.5" customHeight="1">
      <c r="A49" s="178"/>
      <c r="B49" s="179"/>
      <c r="C49" s="163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</row>
    <row r="50" spans="1:51" ht="13.5" customHeight="1">
      <c r="A50" s="178"/>
      <c r="B50" s="179"/>
      <c r="C50" s="164" t="s">
        <v>11</v>
      </c>
      <c r="D50" s="174"/>
      <c r="E50" s="174"/>
      <c r="F50" s="174"/>
      <c r="G50" s="174"/>
      <c r="H50" s="173"/>
      <c r="I50" s="174"/>
      <c r="J50" s="174"/>
      <c r="K50" s="175"/>
      <c r="L50" s="174"/>
      <c r="M50" s="174"/>
      <c r="N50" s="174"/>
      <c r="O50" s="174"/>
      <c r="P50" s="173"/>
      <c r="Q50" s="174"/>
      <c r="R50" s="174"/>
      <c r="S50" s="175"/>
      <c r="T50" s="173"/>
      <c r="U50" s="174"/>
      <c r="V50" s="174"/>
      <c r="W50" s="175"/>
      <c r="X50" s="173"/>
      <c r="Y50" s="174"/>
      <c r="Z50" s="174"/>
      <c r="AA50" s="175"/>
      <c r="AB50" s="173"/>
      <c r="AC50" s="174"/>
      <c r="AD50" s="174"/>
      <c r="AE50" s="175"/>
      <c r="AF50" s="173"/>
      <c r="AG50" s="174"/>
      <c r="AH50" s="174"/>
      <c r="AI50" s="175"/>
      <c r="AJ50" s="173"/>
      <c r="AK50" s="174"/>
      <c r="AL50" s="174"/>
      <c r="AM50" s="175"/>
      <c r="AN50" s="173"/>
      <c r="AO50" s="174"/>
      <c r="AP50" s="174"/>
      <c r="AQ50" s="175"/>
      <c r="AR50" s="173"/>
      <c r="AS50" s="174"/>
      <c r="AT50" s="174"/>
      <c r="AU50" s="175"/>
      <c r="AV50" s="173"/>
      <c r="AW50" s="174"/>
      <c r="AX50" s="174"/>
      <c r="AY50" s="175"/>
    </row>
    <row r="51" spans="1:51" ht="13.5" customHeight="1">
      <c r="A51" s="180"/>
      <c r="B51" s="181"/>
      <c r="C51" s="166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ht="13.5" customHeight="1">
      <c r="A52" s="167" t="str">
        <f>+PA1!E36</f>
        <v>Establecer una parrilla de programación institucional permanente que permita el normal desarrollo de la emisora incluso en momentos de cambios administrativos severos</v>
      </c>
      <c r="B52" s="168"/>
      <c r="C52" s="162" t="s">
        <v>20</v>
      </c>
      <c r="D52" s="153">
        <f>60000000/12</f>
        <v>5000000</v>
      </c>
      <c r="E52" s="154"/>
      <c r="F52" s="154"/>
      <c r="G52" s="155"/>
      <c r="H52" s="153">
        <f>60000000/12</f>
        <v>5000000</v>
      </c>
      <c r="I52" s="154"/>
      <c r="J52" s="154"/>
      <c r="K52" s="155"/>
      <c r="L52" s="153">
        <f>60000000/12</f>
        <v>5000000</v>
      </c>
      <c r="M52" s="154"/>
      <c r="N52" s="154"/>
      <c r="O52" s="155"/>
      <c r="P52" s="153">
        <f>60000000/12</f>
        <v>5000000</v>
      </c>
      <c r="Q52" s="154"/>
      <c r="R52" s="154"/>
      <c r="S52" s="155"/>
      <c r="T52" s="153">
        <f>60000000/12</f>
        <v>5000000</v>
      </c>
      <c r="U52" s="154"/>
      <c r="V52" s="154"/>
      <c r="W52" s="155"/>
      <c r="X52" s="153">
        <f>60000000/12</f>
        <v>5000000</v>
      </c>
      <c r="Y52" s="154"/>
      <c r="Z52" s="154"/>
      <c r="AA52" s="155"/>
      <c r="AB52" s="153">
        <f>60000000/12</f>
        <v>5000000</v>
      </c>
      <c r="AC52" s="154"/>
      <c r="AD52" s="154"/>
      <c r="AE52" s="155"/>
      <c r="AF52" s="153">
        <f>60000000/12</f>
        <v>5000000</v>
      </c>
      <c r="AG52" s="154"/>
      <c r="AH52" s="154"/>
      <c r="AI52" s="155"/>
      <c r="AJ52" s="153">
        <f>60000000/12</f>
        <v>5000000</v>
      </c>
      <c r="AK52" s="154"/>
      <c r="AL52" s="154"/>
      <c r="AM52" s="155"/>
      <c r="AN52" s="153">
        <f>60000000/12</f>
        <v>5000000</v>
      </c>
      <c r="AO52" s="154"/>
      <c r="AP52" s="154"/>
      <c r="AQ52" s="155"/>
      <c r="AR52" s="153">
        <f>60000000/12</f>
        <v>5000000</v>
      </c>
      <c r="AS52" s="154"/>
      <c r="AT52" s="154"/>
      <c r="AU52" s="155"/>
      <c r="AV52" s="153">
        <f>60000000/12</f>
        <v>5000000</v>
      </c>
      <c r="AW52" s="154"/>
      <c r="AX52" s="154"/>
      <c r="AY52" s="155"/>
    </row>
    <row r="53" spans="1:51" ht="13.5" customHeight="1">
      <c r="A53" s="169"/>
      <c r="B53" s="170"/>
      <c r="C53" s="163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</row>
    <row r="54" spans="1:51" ht="13.5" customHeight="1">
      <c r="A54" s="169"/>
      <c r="B54" s="170"/>
      <c r="C54" s="164" t="s">
        <v>11</v>
      </c>
      <c r="D54" s="153"/>
      <c r="E54" s="154"/>
      <c r="F54" s="154"/>
      <c r="G54" s="155"/>
      <c r="H54" s="153"/>
      <c r="I54" s="154"/>
      <c r="J54" s="154"/>
      <c r="K54" s="155"/>
      <c r="L54" s="153"/>
      <c r="M54" s="154"/>
      <c r="N54" s="154"/>
      <c r="O54" s="155"/>
      <c r="P54" s="153"/>
      <c r="Q54" s="154"/>
      <c r="R54" s="154"/>
      <c r="S54" s="155"/>
      <c r="T54" s="153"/>
      <c r="U54" s="154"/>
      <c r="V54" s="154"/>
      <c r="W54" s="155"/>
      <c r="X54" s="153"/>
      <c r="Y54" s="154"/>
      <c r="Z54" s="154"/>
      <c r="AA54" s="155"/>
      <c r="AB54" s="153"/>
      <c r="AC54" s="154"/>
      <c r="AD54" s="154"/>
      <c r="AE54" s="155"/>
      <c r="AF54" s="153"/>
      <c r="AG54" s="154"/>
      <c r="AH54" s="154"/>
      <c r="AI54" s="155"/>
      <c r="AJ54" s="153"/>
      <c r="AK54" s="154"/>
      <c r="AL54" s="154"/>
      <c r="AM54" s="155"/>
      <c r="AN54" s="153"/>
      <c r="AO54" s="154"/>
      <c r="AP54" s="154"/>
      <c r="AQ54" s="155"/>
      <c r="AR54" s="153"/>
      <c r="AS54" s="154"/>
      <c r="AT54" s="154"/>
      <c r="AU54" s="155"/>
      <c r="AV54" s="153"/>
      <c r="AW54" s="154"/>
      <c r="AX54" s="154"/>
      <c r="AY54" s="155"/>
    </row>
    <row r="55" spans="1:51" ht="13.5" customHeight="1">
      <c r="A55" s="171"/>
      <c r="B55" s="172"/>
      <c r="C55" s="166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</row>
    <row r="56" spans="1:51" ht="13.5" customHeight="1">
      <c r="A56" s="167" t="str">
        <f>+PA1!E37</f>
        <v>Establecer un manual de estilo nuevo que contenga todas las directrices acerca de la programación y demás elementos a tener en cuenta por los productores y realizadores de la emisora</v>
      </c>
      <c r="B56" s="168"/>
      <c r="C56" s="162" t="s">
        <v>20</v>
      </c>
      <c r="D56" s="153">
        <v>0</v>
      </c>
      <c r="E56" s="154"/>
      <c r="F56" s="154"/>
      <c r="G56" s="155"/>
      <c r="H56" s="153">
        <v>0</v>
      </c>
      <c r="I56" s="154"/>
      <c r="J56" s="154"/>
      <c r="K56" s="155"/>
      <c r="L56" s="153"/>
      <c r="M56" s="154"/>
      <c r="N56" s="154"/>
      <c r="O56" s="155"/>
      <c r="P56" s="153"/>
      <c r="Q56" s="154"/>
      <c r="R56" s="154"/>
      <c r="S56" s="155"/>
      <c r="T56" s="153"/>
      <c r="U56" s="154"/>
      <c r="V56" s="154"/>
      <c r="W56" s="155"/>
      <c r="X56" s="153"/>
      <c r="Y56" s="154"/>
      <c r="Z56" s="154"/>
      <c r="AA56" s="155"/>
      <c r="AB56" s="153"/>
      <c r="AC56" s="154"/>
      <c r="AD56" s="154"/>
      <c r="AE56" s="155"/>
      <c r="AF56" s="153"/>
      <c r="AG56" s="154"/>
      <c r="AH56" s="154"/>
      <c r="AI56" s="155"/>
      <c r="AJ56" s="153"/>
      <c r="AK56" s="154"/>
      <c r="AL56" s="154"/>
      <c r="AM56" s="155"/>
      <c r="AN56" s="153"/>
      <c r="AO56" s="154"/>
      <c r="AP56" s="154"/>
      <c r="AQ56" s="155"/>
      <c r="AR56" s="153"/>
      <c r="AS56" s="154"/>
      <c r="AT56" s="154"/>
      <c r="AU56" s="155"/>
      <c r="AV56" s="153"/>
      <c r="AW56" s="154"/>
      <c r="AX56" s="154"/>
      <c r="AY56" s="155"/>
    </row>
    <row r="57" spans="1:51" ht="13.5" customHeight="1">
      <c r="A57" s="169"/>
      <c r="B57" s="170"/>
      <c r="C57" s="163"/>
      <c r="D57" s="56"/>
      <c r="E57" s="56"/>
      <c r="F57" s="56"/>
      <c r="G57" s="56"/>
      <c r="H57" s="56"/>
      <c r="I57" s="56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</row>
    <row r="58" spans="1:51" ht="13.5" customHeight="1">
      <c r="A58" s="169"/>
      <c r="B58" s="170"/>
      <c r="C58" s="164" t="s">
        <v>11</v>
      </c>
      <c r="D58" s="153"/>
      <c r="E58" s="154"/>
      <c r="F58" s="154"/>
      <c r="G58" s="155"/>
      <c r="H58" s="153"/>
      <c r="I58" s="154"/>
      <c r="J58" s="154"/>
      <c r="K58" s="155"/>
      <c r="L58" s="153"/>
      <c r="M58" s="154"/>
      <c r="N58" s="154"/>
      <c r="O58" s="155"/>
      <c r="P58" s="153"/>
      <c r="Q58" s="154"/>
      <c r="R58" s="154"/>
      <c r="S58" s="155"/>
      <c r="T58" s="153"/>
      <c r="U58" s="154"/>
      <c r="V58" s="154"/>
      <c r="W58" s="155"/>
      <c r="X58" s="153"/>
      <c r="Y58" s="154"/>
      <c r="Z58" s="154"/>
      <c r="AA58" s="155"/>
      <c r="AB58" s="153"/>
      <c r="AC58" s="154"/>
      <c r="AD58" s="154"/>
      <c r="AE58" s="155"/>
      <c r="AF58" s="153"/>
      <c r="AG58" s="154"/>
      <c r="AH58" s="154"/>
      <c r="AI58" s="155"/>
      <c r="AJ58" s="153"/>
      <c r="AK58" s="154"/>
      <c r="AL58" s="154"/>
      <c r="AM58" s="155"/>
      <c r="AN58" s="153"/>
      <c r="AO58" s="154"/>
      <c r="AP58" s="154"/>
      <c r="AQ58" s="155"/>
      <c r="AR58" s="153"/>
      <c r="AS58" s="154"/>
      <c r="AT58" s="154"/>
      <c r="AU58" s="155"/>
      <c r="AV58" s="153"/>
      <c r="AW58" s="154"/>
      <c r="AX58" s="154"/>
      <c r="AY58" s="155"/>
    </row>
    <row r="59" spans="1:51" ht="13.5" customHeight="1">
      <c r="A59" s="171"/>
      <c r="B59" s="172"/>
      <c r="C59" s="166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ht="13.5" customHeight="1">
      <c r="A60" s="167" t="str">
        <f>+PA1!E38</f>
        <v>Gerenciar de manera eficiente las acciones de la emisora institucional para que respondan a las necesidades de la misma.</v>
      </c>
      <c r="B60" s="168"/>
      <c r="C60" s="162" t="s">
        <v>20</v>
      </c>
      <c r="D60" s="153">
        <v>0</v>
      </c>
      <c r="E60" s="154"/>
      <c r="F60" s="154"/>
      <c r="G60" s="155"/>
      <c r="H60" s="153">
        <v>0</v>
      </c>
      <c r="I60" s="154"/>
      <c r="J60" s="154"/>
      <c r="K60" s="155"/>
      <c r="L60" s="153">
        <v>0</v>
      </c>
      <c r="M60" s="154"/>
      <c r="N60" s="154"/>
      <c r="O60" s="155"/>
      <c r="P60" s="153">
        <v>0</v>
      </c>
      <c r="Q60" s="154"/>
      <c r="R60" s="154"/>
      <c r="S60" s="155"/>
      <c r="T60" s="153">
        <v>0</v>
      </c>
      <c r="U60" s="154"/>
      <c r="V60" s="154"/>
      <c r="W60" s="155"/>
      <c r="X60" s="153">
        <v>0</v>
      </c>
      <c r="Y60" s="154"/>
      <c r="Z60" s="154"/>
      <c r="AA60" s="155"/>
      <c r="AB60" s="153">
        <v>0</v>
      </c>
      <c r="AC60" s="154"/>
      <c r="AD60" s="154"/>
      <c r="AE60" s="155"/>
      <c r="AF60" s="153">
        <v>0</v>
      </c>
      <c r="AG60" s="154"/>
      <c r="AH60" s="154"/>
      <c r="AI60" s="155"/>
      <c r="AJ60" s="153">
        <v>0</v>
      </c>
      <c r="AK60" s="154"/>
      <c r="AL60" s="154"/>
      <c r="AM60" s="155"/>
      <c r="AN60" s="153">
        <v>0</v>
      </c>
      <c r="AO60" s="154"/>
      <c r="AP60" s="154"/>
      <c r="AQ60" s="155"/>
      <c r="AR60" s="153">
        <v>0</v>
      </c>
      <c r="AS60" s="154"/>
      <c r="AT60" s="154"/>
      <c r="AU60" s="155"/>
      <c r="AV60" s="153">
        <v>0</v>
      </c>
      <c r="AW60" s="154"/>
      <c r="AX60" s="154"/>
      <c r="AY60" s="155"/>
    </row>
    <row r="61" spans="1:51" ht="13.5" customHeight="1">
      <c r="A61" s="169"/>
      <c r="B61" s="170"/>
      <c r="C61" s="163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</row>
    <row r="62" spans="1:51" ht="13.5" customHeight="1">
      <c r="A62" s="169"/>
      <c r="B62" s="170"/>
      <c r="C62" s="164" t="s">
        <v>11</v>
      </c>
      <c r="D62" s="153"/>
      <c r="E62" s="154"/>
      <c r="F62" s="154"/>
      <c r="G62" s="155"/>
      <c r="H62" s="153"/>
      <c r="I62" s="154"/>
      <c r="J62" s="154"/>
      <c r="K62" s="155"/>
      <c r="L62" s="153"/>
      <c r="M62" s="154"/>
      <c r="N62" s="154"/>
      <c r="O62" s="155"/>
      <c r="P62" s="153"/>
      <c r="Q62" s="154"/>
      <c r="R62" s="154"/>
      <c r="S62" s="155"/>
      <c r="T62" s="153"/>
      <c r="U62" s="154"/>
      <c r="V62" s="154"/>
      <c r="W62" s="155"/>
      <c r="X62" s="153"/>
      <c r="Y62" s="154"/>
      <c r="Z62" s="154"/>
      <c r="AA62" s="155"/>
      <c r="AB62" s="153"/>
      <c r="AC62" s="154"/>
      <c r="AD62" s="154"/>
      <c r="AE62" s="155"/>
      <c r="AF62" s="153"/>
      <c r="AG62" s="154"/>
      <c r="AH62" s="154"/>
      <c r="AI62" s="155"/>
      <c r="AJ62" s="153"/>
      <c r="AK62" s="154"/>
      <c r="AL62" s="154"/>
      <c r="AM62" s="155"/>
      <c r="AN62" s="153"/>
      <c r="AO62" s="154"/>
      <c r="AP62" s="154"/>
      <c r="AQ62" s="155"/>
      <c r="AR62" s="153"/>
      <c r="AS62" s="154"/>
      <c r="AT62" s="154"/>
      <c r="AU62" s="155"/>
      <c r="AV62" s="153"/>
      <c r="AW62" s="154"/>
      <c r="AX62" s="154"/>
      <c r="AY62" s="155"/>
    </row>
    <row r="63" spans="1:51" ht="13.5" customHeight="1">
      <c r="A63" s="171"/>
      <c r="B63" s="172"/>
      <c r="C63" s="166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</row>
    <row r="64" spans="1:51" ht="13.5" customHeight="1">
      <c r="A64" s="167" t="str">
        <f>+PA1!E40</f>
        <v>Remodelar tecnológicamente la emisora institucional para garantizar su funcionamiento de acuerdo a los parámetros establecidos por la resolución que aprueba la licencia de la misma.</v>
      </c>
      <c r="B64" s="168"/>
      <c r="C64" s="162" t="s">
        <v>20</v>
      </c>
      <c r="D64" s="153">
        <v>0</v>
      </c>
      <c r="E64" s="154"/>
      <c r="F64" s="154"/>
      <c r="G64" s="155"/>
      <c r="H64" s="153">
        <v>0</v>
      </c>
      <c r="I64" s="154"/>
      <c r="J64" s="154"/>
      <c r="K64" s="155"/>
      <c r="L64" s="153">
        <v>0</v>
      </c>
      <c r="M64" s="154"/>
      <c r="N64" s="154"/>
      <c r="O64" s="155"/>
      <c r="P64" s="153">
        <v>400000000</v>
      </c>
      <c r="Q64" s="154"/>
      <c r="R64" s="154"/>
      <c r="S64" s="155"/>
      <c r="T64" s="153">
        <v>0</v>
      </c>
      <c r="U64" s="154"/>
      <c r="V64" s="154"/>
      <c r="W64" s="155"/>
      <c r="X64" s="153">
        <v>0</v>
      </c>
      <c r="Y64" s="154"/>
      <c r="Z64" s="154"/>
      <c r="AA64" s="155"/>
      <c r="AB64" s="153">
        <v>0</v>
      </c>
      <c r="AC64" s="154"/>
      <c r="AD64" s="154"/>
      <c r="AE64" s="155"/>
      <c r="AF64" s="153">
        <v>0</v>
      </c>
      <c r="AG64" s="154"/>
      <c r="AH64" s="154"/>
      <c r="AI64" s="155"/>
      <c r="AJ64" s="153">
        <v>0</v>
      </c>
      <c r="AK64" s="154"/>
      <c r="AL64" s="154"/>
      <c r="AM64" s="155"/>
      <c r="AN64" s="153">
        <v>0</v>
      </c>
      <c r="AO64" s="154"/>
      <c r="AP64" s="154"/>
      <c r="AQ64" s="155"/>
      <c r="AR64" s="153">
        <v>0</v>
      </c>
      <c r="AS64" s="154"/>
      <c r="AT64" s="154"/>
      <c r="AU64" s="155"/>
      <c r="AV64" s="153">
        <v>0</v>
      </c>
      <c r="AW64" s="154"/>
      <c r="AX64" s="154"/>
      <c r="AY64" s="155"/>
    </row>
    <row r="65" spans="1:51" ht="13.5" customHeight="1">
      <c r="A65" s="169"/>
      <c r="B65" s="170"/>
      <c r="C65" s="163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</row>
    <row r="66" spans="1:51" ht="13.5" customHeight="1">
      <c r="A66" s="169"/>
      <c r="B66" s="170"/>
      <c r="C66" s="164" t="s">
        <v>11</v>
      </c>
      <c r="D66" s="153"/>
      <c r="E66" s="154"/>
      <c r="F66" s="154"/>
      <c r="G66" s="155"/>
      <c r="H66" s="153"/>
      <c r="I66" s="154"/>
      <c r="J66" s="154"/>
      <c r="K66" s="155"/>
      <c r="L66" s="153"/>
      <c r="M66" s="154"/>
      <c r="N66" s="154"/>
      <c r="O66" s="155"/>
      <c r="P66" s="153"/>
      <c r="Q66" s="154"/>
      <c r="R66" s="154"/>
      <c r="S66" s="155"/>
      <c r="T66" s="153"/>
      <c r="U66" s="154"/>
      <c r="V66" s="154"/>
      <c r="W66" s="155"/>
      <c r="X66" s="153"/>
      <c r="Y66" s="154"/>
      <c r="Z66" s="154"/>
      <c r="AA66" s="155"/>
      <c r="AB66" s="153"/>
      <c r="AC66" s="154"/>
      <c r="AD66" s="154"/>
      <c r="AE66" s="155"/>
      <c r="AF66" s="153"/>
      <c r="AG66" s="154"/>
      <c r="AH66" s="154"/>
      <c r="AI66" s="155"/>
      <c r="AJ66" s="153"/>
      <c r="AK66" s="154"/>
      <c r="AL66" s="154"/>
      <c r="AM66" s="155"/>
      <c r="AN66" s="153"/>
      <c r="AO66" s="154"/>
      <c r="AP66" s="154"/>
      <c r="AQ66" s="155"/>
      <c r="AR66" s="153"/>
      <c r="AS66" s="154"/>
      <c r="AT66" s="154"/>
      <c r="AU66" s="155"/>
      <c r="AV66" s="153"/>
      <c r="AW66" s="154"/>
      <c r="AX66" s="154"/>
      <c r="AY66" s="155"/>
    </row>
    <row r="67" spans="1:51" ht="13.5" customHeight="1">
      <c r="A67" s="171"/>
      <c r="B67" s="172"/>
      <c r="C67" s="166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</row>
    <row r="68" spans="1:51" ht="13.5" customHeight="1">
      <c r="A68" s="156" t="str">
        <f>+PA1!E42</f>
        <v>Desarrollar un evento de celebración por los 20 años de la emisora institucional</v>
      </c>
      <c r="B68" s="157"/>
      <c r="C68" s="162" t="s">
        <v>20</v>
      </c>
      <c r="D68" s="153"/>
      <c r="E68" s="154"/>
      <c r="F68" s="154"/>
      <c r="G68" s="155"/>
      <c r="H68" s="153"/>
      <c r="I68" s="154"/>
      <c r="J68" s="154"/>
      <c r="K68" s="155"/>
      <c r="L68" s="153"/>
      <c r="M68" s="154"/>
      <c r="N68" s="154"/>
      <c r="O68" s="155"/>
      <c r="P68" s="153"/>
      <c r="Q68" s="154"/>
      <c r="R68" s="154"/>
      <c r="S68" s="155"/>
      <c r="T68" s="153"/>
      <c r="U68" s="154"/>
      <c r="V68" s="154"/>
      <c r="W68" s="155"/>
      <c r="X68" s="153"/>
      <c r="Y68" s="154"/>
      <c r="Z68" s="154"/>
      <c r="AA68" s="155"/>
      <c r="AB68" s="153"/>
      <c r="AC68" s="154"/>
      <c r="AD68" s="154"/>
      <c r="AE68" s="155"/>
      <c r="AF68" s="153">
        <v>8000000</v>
      </c>
      <c r="AG68" s="154"/>
      <c r="AH68" s="154"/>
      <c r="AI68" s="155"/>
      <c r="AJ68" s="153"/>
      <c r="AK68" s="154"/>
      <c r="AL68" s="154"/>
      <c r="AM68" s="155"/>
      <c r="AN68" s="153"/>
      <c r="AO68" s="154"/>
      <c r="AP68" s="154"/>
      <c r="AQ68" s="155"/>
      <c r="AR68" s="153"/>
      <c r="AS68" s="154"/>
      <c r="AT68" s="154"/>
      <c r="AU68" s="155"/>
      <c r="AV68" s="153"/>
      <c r="AW68" s="154"/>
      <c r="AX68" s="154"/>
      <c r="AY68" s="155"/>
    </row>
    <row r="69" spans="1:51" ht="13.5" customHeight="1">
      <c r="A69" s="158"/>
      <c r="B69" s="159"/>
      <c r="C69" s="16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</row>
    <row r="70" spans="1:51" ht="13.5" customHeight="1">
      <c r="A70" s="158"/>
      <c r="B70" s="159"/>
      <c r="C70" s="164" t="s">
        <v>11</v>
      </c>
      <c r="D70" s="153"/>
      <c r="E70" s="154"/>
      <c r="F70" s="154"/>
      <c r="G70" s="155"/>
      <c r="H70" s="153"/>
      <c r="I70" s="154"/>
      <c r="J70" s="154"/>
      <c r="K70" s="155"/>
      <c r="L70" s="153"/>
      <c r="M70" s="154"/>
      <c r="N70" s="154"/>
      <c r="O70" s="155"/>
      <c r="P70" s="153"/>
      <c r="Q70" s="154"/>
      <c r="R70" s="154"/>
      <c r="S70" s="155"/>
      <c r="T70" s="153"/>
      <c r="U70" s="154"/>
      <c r="V70" s="154"/>
      <c r="W70" s="155"/>
      <c r="X70" s="153"/>
      <c r="Y70" s="154"/>
      <c r="Z70" s="154"/>
      <c r="AA70" s="155"/>
      <c r="AB70" s="153"/>
      <c r="AC70" s="154"/>
      <c r="AD70" s="154"/>
      <c r="AE70" s="155"/>
      <c r="AF70" s="153"/>
      <c r="AG70" s="154"/>
      <c r="AH70" s="154"/>
      <c r="AI70" s="155"/>
      <c r="AJ70" s="153"/>
      <c r="AK70" s="154"/>
      <c r="AL70" s="154"/>
      <c r="AM70" s="155"/>
      <c r="AN70" s="153"/>
      <c r="AO70" s="154"/>
      <c r="AP70" s="154"/>
      <c r="AQ70" s="155"/>
      <c r="AR70" s="153"/>
      <c r="AS70" s="154"/>
      <c r="AT70" s="154"/>
      <c r="AU70" s="155"/>
      <c r="AV70" s="153"/>
      <c r="AW70" s="154"/>
      <c r="AX70" s="154"/>
      <c r="AY70" s="155"/>
    </row>
    <row r="71" spans="1:51" ht="13.5" customHeight="1">
      <c r="A71" s="160"/>
      <c r="B71" s="161"/>
      <c r="C71" s="166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</row>
    <row r="72" spans="1:51" ht="13.5" customHeight="1">
      <c r="A72" s="156" t="str">
        <f>+PA1!E44</f>
        <v>Desarrollar una estrategia de expansión de Radio Capiro a través de medios alternativos y/o digitales</v>
      </c>
      <c r="B72" s="157"/>
      <c r="C72" s="162" t="s">
        <v>20</v>
      </c>
      <c r="D72" s="153"/>
      <c r="E72" s="154"/>
      <c r="F72" s="154"/>
      <c r="G72" s="155"/>
      <c r="H72" s="153">
        <v>5000000</v>
      </c>
      <c r="I72" s="154"/>
      <c r="J72" s="154"/>
      <c r="K72" s="155"/>
      <c r="L72" s="153"/>
      <c r="M72" s="154"/>
      <c r="N72" s="154"/>
      <c r="O72" s="155"/>
      <c r="P72" s="153"/>
      <c r="Q72" s="154"/>
      <c r="R72" s="154"/>
      <c r="S72" s="155"/>
      <c r="T72" s="153"/>
      <c r="U72" s="154"/>
      <c r="V72" s="154"/>
      <c r="W72" s="155"/>
      <c r="X72" s="153"/>
      <c r="Y72" s="154"/>
      <c r="Z72" s="154"/>
      <c r="AA72" s="155"/>
      <c r="AB72" s="153"/>
      <c r="AC72" s="154"/>
      <c r="AD72" s="154"/>
      <c r="AE72" s="155"/>
      <c r="AF72" s="153"/>
      <c r="AG72" s="154"/>
      <c r="AH72" s="154"/>
      <c r="AI72" s="155"/>
      <c r="AJ72" s="153"/>
      <c r="AK72" s="154"/>
      <c r="AL72" s="154"/>
      <c r="AM72" s="155"/>
      <c r="AN72" s="153"/>
      <c r="AO72" s="154"/>
      <c r="AP72" s="154"/>
      <c r="AQ72" s="155"/>
      <c r="AR72" s="153"/>
      <c r="AS72" s="154"/>
      <c r="AT72" s="154"/>
      <c r="AU72" s="155"/>
      <c r="AV72" s="153"/>
      <c r="AW72" s="154"/>
      <c r="AX72" s="154"/>
      <c r="AY72" s="155"/>
    </row>
    <row r="73" spans="1:51" ht="13.5" customHeight="1">
      <c r="A73" s="158"/>
      <c r="B73" s="159"/>
      <c r="C73" s="163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</row>
    <row r="74" spans="1:51" ht="13.5" customHeight="1">
      <c r="A74" s="158"/>
      <c r="B74" s="159"/>
      <c r="C74" s="164" t="s">
        <v>11</v>
      </c>
      <c r="D74" s="153"/>
      <c r="E74" s="154"/>
      <c r="F74" s="154"/>
      <c r="G74" s="155"/>
      <c r="H74" s="153"/>
      <c r="I74" s="154"/>
      <c r="J74" s="154"/>
      <c r="K74" s="155"/>
      <c r="L74" s="153"/>
      <c r="M74" s="154"/>
      <c r="N74" s="154"/>
      <c r="O74" s="155"/>
      <c r="P74" s="153"/>
      <c r="Q74" s="154"/>
      <c r="R74" s="154"/>
      <c r="S74" s="155"/>
      <c r="T74" s="153"/>
      <c r="U74" s="154"/>
      <c r="V74" s="154"/>
      <c r="W74" s="155"/>
      <c r="X74" s="153"/>
      <c r="Y74" s="154"/>
      <c r="Z74" s="154"/>
      <c r="AA74" s="155"/>
      <c r="AB74" s="153"/>
      <c r="AC74" s="154"/>
      <c r="AD74" s="154"/>
      <c r="AE74" s="155"/>
      <c r="AF74" s="153"/>
      <c r="AG74" s="154"/>
      <c r="AH74" s="154"/>
      <c r="AI74" s="155"/>
      <c r="AJ74" s="153"/>
      <c r="AK74" s="154"/>
      <c r="AL74" s="154"/>
      <c r="AM74" s="155"/>
      <c r="AN74" s="153"/>
      <c r="AO74" s="154"/>
      <c r="AP74" s="154"/>
      <c r="AQ74" s="155"/>
      <c r="AR74" s="153"/>
      <c r="AS74" s="154"/>
      <c r="AT74" s="154"/>
      <c r="AU74" s="155"/>
      <c r="AV74" s="153"/>
      <c r="AW74" s="154"/>
      <c r="AX74" s="154"/>
      <c r="AY74" s="155"/>
    </row>
    <row r="75" spans="1:51" ht="13.5" customHeight="1">
      <c r="A75" s="160"/>
      <c r="B75" s="161"/>
      <c r="C75" s="16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</row>
    <row r="76" spans="1:51" ht="13.5" customHeight="1">
      <c r="A76" s="156" t="str">
        <f>+PA1!E46</f>
        <v>Aportar en el desarrollo organizacional a través de la comunicación interna</v>
      </c>
      <c r="B76" s="157"/>
      <c r="C76" s="162" t="s">
        <v>20</v>
      </c>
      <c r="D76" s="153">
        <v>0</v>
      </c>
      <c r="E76" s="154"/>
      <c r="F76" s="154"/>
      <c r="G76" s="155"/>
      <c r="H76" s="153">
        <v>0</v>
      </c>
      <c r="I76" s="154"/>
      <c r="J76" s="154"/>
      <c r="K76" s="155"/>
      <c r="L76" s="153">
        <v>0</v>
      </c>
      <c r="M76" s="154"/>
      <c r="N76" s="154"/>
      <c r="O76" s="155"/>
      <c r="P76" s="153">
        <v>0</v>
      </c>
      <c r="Q76" s="154"/>
      <c r="R76" s="154"/>
      <c r="S76" s="155"/>
      <c r="T76" s="153">
        <v>0</v>
      </c>
      <c r="U76" s="154"/>
      <c r="V76" s="154"/>
      <c r="W76" s="155"/>
      <c r="X76" s="153">
        <v>0</v>
      </c>
      <c r="Y76" s="154"/>
      <c r="Z76" s="154"/>
      <c r="AA76" s="155"/>
      <c r="AB76" s="153">
        <v>0</v>
      </c>
      <c r="AC76" s="154"/>
      <c r="AD76" s="154"/>
      <c r="AE76" s="155"/>
      <c r="AF76" s="153">
        <v>0</v>
      </c>
      <c r="AG76" s="154"/>
      <c r="AH76" s="154"/>
      <c r="AI76" s="155"/>
      <c r="AJ76" s="153">
        <v>0</v>
      </c>
      <c r="AK76" s="154"/>
      <c r="AL76" s="154"/>
      <c r="AM76" s="155"/>
      <c r="AN76" s="153">
        <v>0</v>
      </c>
      <c r="AO76" s="154"/>
      <c r="AP76" s="154"/>
      <c r="AQ76" s="155"/>
      <c r="AR76" s="153">
        <v>0</v>
      </c>
      <c r="AS76" s="154"/>
      <c r="AT76" s="154"/>
      <c r="AU76" s="155"/>
      <c r="AV76" s="153">
        <v>0</v>
      </c>
      <c r="AW76" s="154"/>
      <c r="AX76" s="154"/>
      <c r="AY76" s="155"/>
    </row>
    <row r="77" spans="1:51" ht="13.5" customHeight="1">
      <c r="A77" s="158"/>
      <c r="B77" s="159"/>
      <c r="C77" s="163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</row>
    <row r="78" spans="1:51" ht="13.5" customHeight="1">
      <c r="A78" s="158"/>
      <c r="B78" s="159"/>
      <c r="C78" s="164" t="s">
        <v>11</v>
      </c>
      <c r="D78" s="153"/>
      <c r="E78" s="154"/>
      <c r="F78" s="154"/>
      <c r="G78" s="155"/>
      <c r="H78" s="153"/>
      <c r="I78" s="154"/>
      <c r="J78" s="154"/>
      <c r="K78" s="155"/>
      <c r="L78" s="153"/>
      <c r="M78" s="154"/>
      <c r="N78" s="154"/>
      <c r="O78" s="155"/>
      <c r="P78" s="153"/>
      <c r="Q78" s="154"/>
      <c r="R78" s="154"/>
      <c r="S78" s="155"/>
      <c r="T78" s="153"/>
      <c r="U78" s="154"/>
      <c r="V78" s="154"/>
      <c r="W78" s="155"/>
      <c r="X78" s="153"/>
      <c r="Y78" s="154"/>
      <c r="Z78" s="154"/>
      <c r="AA78" s="155"/>
      <c r="AB78" s="153"/>
      <c r="AC78" s="154"/>
      <c r="AD78" s="154"/>
      <c r="AE78" s="155"/>
      <c r="AF78" s="153"/>
      <c r="AG78" s="154"/>
      <c r="AH78" s="154"/>
      <c r="AI78" s="155"/>
      <c r="AJ78" s="153"/>
      <c r="AK78" s="154"/>
      <c r="AL78" s="154"/>
      <c r="AM78" s="155"/>
      <c r="AN78" s="153"/>
      <c r="AO78" s="154"/>
      <c r="AP78" s="154"/>
      <c r="AQ78" s="155"/>
      <c r="AR78" s="153"/>
      <c r="AS78" s="154"/>
      <c r="AT78" s="154"/>
      <c r="AU78" s="155"/>
      <c r="AV78" s="153"/>
      <c r="AW78" s="154"/>
      <c r="AX78" s="154"/>
      <c r="AY78" s="155"/>
    </row>
    <row r="79" spans="1:51" ht="13.5" customHeight="1">
      <c r="A79" s="160"/>
      <c r="B79" s="161"/>
      <c r="C79" s="165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</row>
    <row r="80" spans="1:51" ht="13.5" customHeight="1">
      <c r="A80" s="156" t="str">
        <f>+PA1!E48</f>
        <v>Gestionar las acciones, personal y recursos para garantizar el funcionamiento de las estrategias y acciones planteadas por la dependencia</v>
      </c>
      <c r="B80" s="157"/>
      <c r="C80" s="162" t="s">
        <v>20</v>
      </c>
      <c r="D80" s="153">
        <v>0</v>
      </c>
      <c r="E80" s="154"/>
      <c r="F80" s="154"/>
      <c r="G80" s="155"/>
      <c r="H80" s="153">
        <v>0</v>
      </c>
      <c r="I80" s="154"/>
      <c r="J80" s="154"/>
      <c r="K80" s="155"/>
      <c r="L80" s="153">
        <v>0</v>
      </c>
      <c r="M80" s="154"/>
      <c r="N80" s="154"/>
      <c r="O80" s="155"/>
      <c r="P80" s="153">
        <v>0</v>
      </c>
      <c r="Q80" s="154"/>
      <c r="R80" s="154"/>
      <c r="S80" s="155"/>
      <c r="T80" s="153">
        <v>0</v>
      </c>
      <c r="U80" s="154"/>
      <c r="V80" s="154"/>
      <c r="W80" s="155"/>
      <c r="X80" s="153">
        <v>0</v>
      </c>
      <c r="Y80" s="154"/>
      <c r="Z80" s="154"/>
      <c r="AA80" s="155"/>
      <c r="AB80" s="153">
        <v>0</v>
      </c>
      <c r="AC80" s="154"/>
      <c r="AD80" s="154"/>
      <c r="AE80" s="155"/>
      <c r="AF80" s="153">
        <v>0</v>
      </c>
      <c r="AG80" s="154"/>
      <c r="AH80" s="154"/>
      <c r="AI80" s="155"/>
      <c r="AJ80" s="153">
        <v>0</v>
      </c>
      <c r="AK80" s="154"/>
      <c r="AL80" s="154"/>
      <c r="AM80" s="155"/>
      <c r="AN80" s="153">
        <v>0</v>
      </c>
      <c r="AO80" s="154"/>
      <c r="AP80" s="154"/>
      <c r="AQ80" s="155"/>
      <c r="AR80" s="153">
        <v>0</v>
      </c>
      <c r="AS80" s="154"/>
      <c r="AT80" s="154"/>
      <c r="AU80" s="155"/>
      <c r="AV80" s="153">
        <v>0</v>
      </c>
      <c r="AW80" s="154"/>
      <c r="AX80" s="154"/>
      <c r="AY80" s="155"/>
    </row>
    <row r="81" spans="1:51" ht="13.5" customHeight="1">
      <c r="A81" s="158"/>
      <c r="B81" s="159"/>
      <c r="C81" s="163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</row>
    <row r="82" spans="1:51" ht="13.5" customHeight="1">
      <c r="A82" s="158"/>
      <c r="B82" s="159"/>
      <c r="C82" s="164" t="s">
        <v>11</v>
      </c>
      <c r="D82" s="153"/>
      <c r="E82" s="154"/>
      <c r="F82" s="154"/>
      <c r="G82" s="155"/>
      <c r="H82" s="153"/>
      <c r="I82" s="154"/>
      <c r="J82" s="154"/>
      <c r="K82" s="155"/>
      <c r="L82" s="153"/>
      <c r="M82" s="154"/>
      <c r="N82" s="154"/>
      <c r="O82" s="155"/>
      <c r="P82" s="153"/>
      <c r="Q82" s="154"/>
      <c r="R82" s="154"/>
      <c r="S82" s="155"/>
      <c r="T82" s="153"/>
      <c r="U82" s="154"/>
      <c r="V82" s="154"/>
      <c r="W82" s="155"/>
      <c r="X82" s="153"/>
      <c r="Y82" s="154"/>
      <c r="Z82" s="154"/>
      <c r="AA82" s="155"/>
      <c r="AB82" s="153"/>
      <c r="AC82" s="154"/>
      <c r="AD82" s="154"/>
      <c r="AE82" s="155"/>
      <c r="AF82" s="153"/>
      <c r="AG82" s="154"/>
      <c r="AH82" s="154"/>
      <c r="AI82" s="155"/>
      <c r="AJ82" s="153"/>
      <c r="AK82" s="154"/>
      <c r="AL82" s="154"/>
      <c r="AM82" s="155"/>
      <c r="AN82" s="153"/>
      <c r="AO82" s="154"/>
      <c r="AP82" s="154"/>
      <c r="AQ82" s="155"/>
      <c r="AR82" s="153"/>
      <c r="AS82" s="154"/>
      <c r="AT82" s="154"/>
      <c r="AU82" s="155"/>
      <c r="AV82" s="153"/>
      <c r="AW82" s="154"/>
      <c r="AX82" s="154"/>
      <c r="AY82" s="155"/>
    </row>
    <row r="83" spans="1:51" ht="13.5" customHeight="1">
      <c r="A83" s="160"/>
      <c r="B83" s="161"/>
      <c r="C83" s="16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</row>
    <row r="84" spans="1:51" ht="15" customHeight="1">
      <c r="A84" s="194" t="s">
        <v>31</v>
      </c>
      <c r="B84" s="195"/>
      <c r="C84" s="28" t="s">
        <v>20</v>
      </c>
      <c r="D84" s="198">
        <f>D8+D12+D16+D20+D24+D28+D32+D36+D40</f>
        <v>12983750</v>
      </c>
      <c r="E84" s="198"/>
      <c r="F84" s="198"/>
      <c r="G84" s="198"/>
      <c r="H84" s="198">
        <f>H8+H12+H16+H20+H24+H28+H32+H36+H40</f>
        <v>12983750</v>
      </c>
      <c r="I84" s="198"/>
      <c r="J84" s="198"/>
      <c r="K84" s="198"/>
      <c r="L84" s="198">
        <f>L8+L12+L16+L20+L24+L28+L32+L36+L40</f>
        <v>12983750</v>
      </c>
      <c r="M84" s="198"/>
      <c r="N84" s="198"/>
      <c r="O84" s="198"/>
      <c r="P84" s="198">
        <f>P8+P12+P16+P20+P24+P28+P32+P36+P40</f>
        <v>12983750</v>
      </c>
      <c r="Q84" s="198"/>
      <c r="R84" s="198"/>
      <c r="S84" s="198"/>
      <c r="T84" s="198">
        <f>T8+T12+T16+T20+T24+T28+T32+T36+T40</f>
        <v>12983750</v>
      </c>
      <c r="U84" s="198"/>
      <c r="V84" s="198"/>
      <c r="W84" s="198"/>
      <c r="X84" s="198">
        <f>X8+X12+X16+X20+X24+X28+X32+X36+X40</f>
        <v>12983750</v>
      </c>
      <c r="Y84" s="198"/>
      <c r="Z84" s="198"/>
      <c r="AA84" s="198"/>
      <c r="AB84" s="198">
        <f>AB8+AB12+AB16+AB20+AB24+AB28+AB32+AB36+AB40</f>
        <v>12983750</v>
      </c>
      <c r="AC84" s="198"/>
      <c r="AD84" s="198"/>
      <c r="AE84" s="198"/>
      <c r="AF84" s="198">
        <f>AF8+AF12+AF16+AF20+AF24+AF28+AF32+AF36+AF40</f>
        <v>12983750</v>
      </c>
      <c r="AG84" s="198"/>
      <c r="AH84" s="198"/>
      <c r="AI84" s="198"/>
      <c r="AJ84" s="198">
        <f>AJ8+AJ12+AJ16+AJ20+AJ24+AJ28+AJ32+AJ36+AJ40</f>
        <v>12983750</v>
      </c>
      <c r="AK84" s="198"/>
      <c r="AL84" s="198"/>
      <c r="AM84" s="198"/>
      <c r="AN84" s="198">
        <f>AN8+AN12+AN16+AN20+AN24+AN28+AN32+AN36+AN40</f>
        <v>12983750</v>
      </c>
      <c r="AO84" s="198"/>
      <c r="AP84" s="198"/>
      <c r="AQ84" s="198"/>
      <c r="AR84" s="198">
        <f>AR8+AR12+AR16+AR20+AR24+AR28+AR32+AR36+AR40</f>
        <v>12983750</v>
      </c>
      <c r="AS84" s="198"/>
      <c r="AT84" s="198"/>
      <c r="AU84" s="198"/>
      <c r="AV84" s="198">
        <f>AV8+AV12+AV16+AV20+AV24+AV28+AV32+AV36+AV40</f>
        <v>12983750</v>
      </c>
      <c r="AW84" s="198"/>
      <c r="AX84" s="198"/>
      <c r="AY84" s="198"/>
    </row>
    <row r="85" spans="1:51" ht="15" customHeight="1">
      <c r="A85" s="196"/>
      <c r="B85" s="197"/>
      <c r="C85" s="27" t="s">
        <v>11</v>
      </c>
      <c r="D85" s="198">
        <f>D10+D14+D18+D22+D26+D30+D34+D38+D42</f>
        <v>0</v>
      </c>
      <c r="E85" s="198"/>
      <c r="F85" s="198"/>
      <c r="G85" s="198"/>
      <c r="H85" s="198">
        <f>H10+H14+H18+H22+H26+H30+H34+H38+H42</f>
        <v>0</v>
      </c>
      <c r="I85" s="198"/>
      <c r="J85" s="198"/>
      <c r="K85" s="198"/>
      <c r="L85" s="198">
        <f>L10+L14+L18+L22+L26+L30+L34+L38+L42</f>
        <v>0</v>
      </c>
      <c r="M85" s="198"/>
      <c r="N85" s="198"/>
      <c r="O85" s="198"/>
      <c r="P85" s="198">
        <f>P10+P14+P18+P22+P26+P30+P34+P38+P42</f>
        <v>0</v>
      </c>
      <c r="Q85" s="198"/>
      <c r="R85" s="198"/>
      <c r="S85" s="198"/>
      <c r="T85" s="198">
        <f>T10+T14+T18+T22+T26+T30+T34+T38+T42</f>
        <v>0</v>
      </c>
      <c r="U85" s="198"/>
      <c r="V85" s="198"/>
      <c r="W85" s="198"/>
      <c r="X85" s="198">
        <f>X10+X14+X18+X22+X26+X30+X34+X38+X42</f>
        <v>0</v>
      </c>
      <c r="Y85" s="198"/>
      <c r="Z85" s="198"/>
      <c r="AA85" s="198"/>
      <c r="AB85" s="198">
        <f>AB10+AB14+AB18+AB22+AB26+AB30+AB34+AB38+AB42</f>
        <v>0</v>
      </c>
      <c r="AC85" s="198"/>
      <c r="AD85" s="198"/>
      <c r="AE85" s="198"/>
      <c r="AF85" s="198">
        <f>AF10+AF14+AF18+AF22+AF26+AF30+AF34+AF38+AF42</f>
        <v>0</v>
      </c>
      <c r="AG85" s="198"/>
      <c r="AH85" s="198"/>
      <c r="AI85" s="198"/>
      <c r="AJ85" s="198">
        <f>AJ10+AJ14+AJ18+AJ22+AJ26+AJ30+AJ34+AJ38+AJ42</f>
        <v>0</v>
      </c>
      <c r="AK85" s="198"/>
      <c r="AL85" s="198"/>
      <c r="AM85" s="198"/>
      <c r="AN85" s="198">
        <f>AN10+AN14+AN18+AN22+AN26+AN30+AN34+AN38+AN42</f>
        <v>0</v>
      </c>
      <c r="AO85" s="198"/>
      <c r="AP85" s="198"/>
      <c r="AQ85" s="198"/>
      <c r="AR85" s="198">
        <f>AR10+AR14+AR18+AR22+AR26+AR30+AR34+AR38+AR42</f>
        <v>0</v>
      </c>
      <c r="AS85" s="198"/>
      <c r="AT85" s="198"/>
      <c r="AU85" s="198"/>
      <c r="AV85" s="198">
        <f>AV10+AV14+AV18+AV22+AV26+AV30+AV34+AV38+AV42</f>
        <v>0</v>
      </c>
      <c r="AW85" s="198"/>
      <c r="AX85" s="198"/>
      <c r="AY85" s="198"/>
    </row>
    <row r="86" spans="1:51" s="4" customFormat="1" ht="30.75" customHeight="1">
      <c r="A86" s="189" t="s">
        <v>164</v>
      </c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1"/>
      <c r="W86" s="189" t="s">
        <v>163</v>
      </c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3"/>
    </row>
    <row r="88" spans="2:3" ht="12.75">
      <c r="B88" s="25"/>
      <c r="C88" s="25"/>
    </row>
  </sheetData>
  <sheetProtection/>
  <mergeCells count="563">
    <mergeCell ref="AV82:AY82"/>
    <mergeCell ref="AR80:AU80"/>
    <mergeCell ref="AV80:AY80"/>
    <mergeCell ref="AJ80:AM80"/>
    <mergeCell ref="AN80:AQ80"/>
    <mergeCell ref="P82:S82"/>
    <mergeCell ref="T82:W82"/>
    <mergeCell ref="AF82:AI82"/>
    <mergeCell ref="AJ82:AM82"/>
    <mergeCell ref="AN82:AQ82"/>
    <mergeCell ref="AR82:AU82"/>
    <mergeCell ref="X82:AA82"/>
    <mergeCell ref="AB82:AE82"/>
    <mergeCell ref="T80:W80"/>
    <mergeCell ref="X80:AA80"/>
    <mergeCell ref="AB80:AE80"/>
    <mergeCell ref="AF80:AI80"/>
    <mergeCell ref="A80:B83"/>
    <mergeCell ref="C80:C81"/>
    <mergeCell ref="D80:G80"/>
    <mergeCell ref="H80:K80"/>
    <mergeCell ref="L80:O80"/>
    <mergeCell ref="P80:S80"/>
    <mergeCell ref="C82:C83"/>
    <mergeCell ref="D82:G82"/>
    <mergeCell ref="H82:K82"/>
    <mergeCell ref="L82:O82"/>
    <mergeCell ref="AR14:AU14"/>
    <mergeCell ref="AV14:AY14"/>
    <mergeCell ref="AR12:AU12"/>
    <mergeCell ref="AV12:AY12"/>
    <mergeCell ref="A12:B15"/>
    <mergeCell ref="AJ14:AM14"/>
    <mergeCell ref="AN14:AQ14"/>
    <mergeCell ref="D14:G14"/>
    <mergeCell ref="H14:K14"/>
    <mergeCell ref="L14:O14"/>
    <mergeCell ref="AN12:AQ12"/>
    <mergeCell ref="D12:G12"/>
    <mergeCell ref="H12:K12"/>
    <mergeCell ref="L12:O12"/>
    <mergeCell ref="P12:S12"/>
    <mergeCell ref="AF14:AI14"/>
    <mergeCell ref="AB12:AE12"/>
    <mergeCell ref="AF12:AI12"/>
    <mergeCell ref="AJ12:AM12"/>
    <mergeCell ref="P14:S14"/>
    <mergeCell ref="T12:W12"/>
    <mergeCell ref="X12:AA12"/>
    <mergeCell ref="X14:AA14"/>
    <mergeCell ref="AB14:AE14"/>
    <mergeCell ref="AN42:AQ42"/>
    <mergeCell ref="AR42:AU42"/>
    <mergeCell ref="AB34:AE34"/>
    <mergeCell ref="AN40:AQ40"/>
    <mergeCell ref="AR40:AU40"/>
    <mergeCell ref="AJ40:AM40"/>
    <mergeCell ref="C40:C41"/>
    <mergeCell ref="D40:G40"/>
    <mergeCell ref="D38:G38"/>
    <mergeCell ref="H38:K38"/>
    <mergeCell ref="L38:O38"/>
    <mergeCell ref="P36:S36"/>
    <mergeCell ref="AV42:AY42"/>
    <mergeCell ref="A40:B43"/>
    <mergeCell ref="X42:AA42"/>
    <mergeCell ref="AB42:AE42"/>
    <mergeCell ref="AF42:AI42"/>
    <mergeCell ref="AJ42:AM42"/>
    <mergeCell ref="C42:C43"/>
    <mergeCell ref="AB40:AE40"/>
    <mergeCell ref="AF40:AI40"/>
    <mergeCell ref="AV40:AY40"/>
    <mergeCell ref="A32:B35"/>
    <mergeCell ref="C32:C33"/>
    <mergeCell ref="C34:C35"/>
    <mergeCell ref="D32:G32"/>
    <mergeCell ref="D34:G34"/>
    <mergeCell ref="A36:B39"/>
    <mergeCell ref="C38:C39"/>
    <mergeCell ref="C36:C37"/>
    <mergeCell ref="D36:G36"/>
    <mergeCell ref="AV34:AY34"/>
    <mergeCell ref="T34:W34"/>
    <mergeCell ref="X34:AA34"/>
    <mergeCell ref="AB32:AE32"/>
    <mergeCell ref="AF34:AI34"/>
    <mergeCell ref="AJ34:AM34"/>
    <mergeCell ref="AN34:AQ34"/>
    <mergeCell ref="AR34:AU34"/>
    <mergeCell ref="D42:G42"/>
    <mergeCell ref="H42:K42"/>
    <mergeCell ref="AF32:AI32"/>
    <mergeCell ref="AJ32:AM32"/>
    <mergeCell ref="AN32:AQ32"/>
    <mergeCell ref="AR32:AU32"/>
    <mergeCell ref="P32:S32"/>
    <mergeCell ref="T32:W32"/>
    <mergeCell ref="X32:AA32"/>
    <mergeCell ref="L42:O42"/>
    <mergeCell ref="AV85:AY85"/>
    <mergeCell ref="T85:W85"/>
    <mergeCell ref="X85:AA85"/>
    <mergeCell ref="AB85:AE85"/>
    <mergeCell ref="AF85:AI85"/>
    <mergeCell ref="AJ85:AM85"/>
    <mergeCell ref="AN85:AQ85"/>
    <mergeCell ref="AR85:AU85"/>
    <mergeCell ref="D24:G24"/>
    <mergeCell ref="P34:S34"/>
    <mergeCell ref="D85:G85"/>
    <mergeCell ref="H85:K85"/>
    <mergeCell ref="L85:O85"/>
    <mergeCell ref="L84:O84"/>
    <mergeCell ref="P85:S85"/>
    <mergeCell ref="D84:G84"/>
    <mergeCell ref="H84:K84"/>
    <mergeCell ref="H34:K34"/>
    <mergeCell ref="T6:W6"/>
    <mergeCell ref="D6:G6"/>
    <mergeCell ref="H6:K6"/>
    <mergeCell ref="L6:O6"/>
    <mergeCell ref="P6:S6"/>
    <mergeCell ref="D8:G8"/>
    <mergeCell ref="H24:K24"/>
    <mergeCell ref="L24:O24"/>
    <mergeCell ref="L28:O28"/>
    <mergeCell ref="H40:K40"/>
    <mergeCell ref="L40:O40"/>
    <mergeCell ref="L34:O34"/>
    <mergeCell ref="H36:K36"/>
    <mergeCell ref="L36:O36"/>
    <mergeCell ref="P22:S22"/>
    <mergeCell ref="T22:W22"/>
    <mergeCell ref="P8:S8"/>
    <mergeCell ref="H10:K10"/>
    <mergeCell ref="L10:O10"/>
    <mergeCell ref="P10:S10"/>
    <mergeCell ref="H20:K20"/>
    <mergeCell ref="T14:W14"/>
    <mergeCell ref="L20:O20"/>
    <mergeCell ref="L18:O18"/>
    <mergeCell ref="AO1:AY1"/>
    <mergeCell ref="AO2:AY2"/>
    <mergeCell ref="AO3:AY3"/>
    <mergeCell ref="AO4:AY4"/>
    <mergeCell ref="P42:S42"/>
    <mergeCell ref="T8:W8"/>
    <mergeCell ref="X6:AA6"/>
    <mergeCell ref="X8:AA8"/>
    <mergeCell ref="T10:W10"/>
    <mergeCell ref="X10:AA10"/>
    <mergeCell ref="A24:B27"/>
    <mergeCell ref="C24:C25"/>
    <mergeCell ref="A6:C6"/>
    <mergeCell ref="A5:AY5"/>
    <mergeCell ref="H8:K8"/>
    <mergeCell ref="D10:G10"/>
    <mergeCell ref="D16:G16"/>
    <mergeCell ref="H16:K16"/>
    <mergeCell ref="D20:G20"/>
    <mergeCell ref="L8:O8"/>
    <mergeCell ref="A7:C7"/>
    <mergeCell ref="A16:B19"/>
    <mergeCell ref="C16:C17"/>
    <mergeCell ref="A20:B23"/>
    <mergeCell ref="C20:C21"/>
    <mergeCell ref="A8:B11"/>
    <mergeCell ref="C8:C9"/>
    <mergeCell ref="C10:C11"/>
    <mergeCell ref="C12:C13"/>
    <mergeCell ref="C14:C15"/>
    <mergeCell ref="AV6:AY6"/>
    <mergeCell ref="AJ8:AM8"/>
    <mergeCell ref="AN8:AQ8"/>
    <mergeCell ref="AR8:AU8"/>
    <mergeCell ref="AV8:AY8"/>
    <mergeCell ref="AJ6:AM6"/>
    <mergeCell ref="AN6:AQ6"/>
    <mergeCell ref="AF6:AI6"/>
    <mergeCell ref="AN16:AQ16"/>
    <mergeCell ref="AB6:AE6"/>
    <mergeCell ref="AR10:AU10"/>
    <mergeCell ref="AR6:AU6"/>
    <mergeCell ref="AR16:AU16"/>
    <mergeCell ref="AJ10:AM10"/>
    <mergeCell ref="AB16:AE16"/>
    <mergeCell ref="AF16:AI16"/>
    <mergeCell ref="AJ16:AM16"/>
    <mergeCell ref="AV10:AY10"/>
    <mergeCell ref="AB8:AE8"/>
    <mergeCell ref="AF8:AI8"/>
    <mergeCell ref="AN10:AQ10"/>
    <mergeCell ref="AB10:AE10"/>
    <mergeCell ref="AF10:AI10"/>
    <mergeCell ref="X18:AA18"/>
    <mergeCell ref="AB18:AE18"/>
    <mergeCell ref="AN18:AQ18"/>
    <mergeCell ref="AR18:AU18"/>
    <mergeCell ref="L16:O16"/>
    <mergeCell ref="P16:S16"/>
    <mergeCell ref="T16:W16"/>
    <mergeCell ref="X16:AA16"/>
    <mergeCell ref="AF18:AI18"/>
    <mergeCell ref="AJ18:AM18"/>
    <mergeCell ref="AJ20:AM20"/>
    <mergeCell ref="AN20:AQ20"/>
    <mergeCell ref="AR20:AU20"/>
    <mergeCell ref="AV20:AY20"/>
    <mergeCell ref="AV16:AY16"/>
    <mergeCell ref="C18:C19"/>
    <mergeCell ref="D18:G18"/>
    <mergeCell ref="H18:K18"/>
    <mergeCell ref="P18:S18"/>
    <mergeCell ref="T18:W18"/>
    <mergeCell ref="C22:C23"/>
    <mergeCell ref="D22:G22"/>
    <mergeCell ref="H22:K22"/>
    <mergeCell ref="L22:O22"/>
    <mergeCell ref="AV18:AY18"/>
    <mergeCell ref="P20:S20"/>
    <mergeCell ref="T20:W20"/>
    <mergeCell ref="X20:AA20"/>
    <mergeCell ref="AB20:AE20"/>
    <mergeCell ref="AF20:AI20"/>
    <mergeCell ref="AJ24:AM24"/>
    <mergeCell ref="AN24:AQ24"/>
    <mergeCell ref="AR24:AU24"/>
    <mergeCell ref="AV24:AY24"/>
    <mergeCell ref="X22:AA22"/>
    <mergeCell ref="AB22:AE22"/>
    <mergeCell ref="AN22:AQ22"/>
    <mergeCell ref="AR22:AU22"/>
    <mergeCell ref="AF22:AI22"/>
    <mergeCell ref="AJ22:AM22"/>
    <mergeCell ref="C26:C27"/>
    <mergeCell ref="D26:G26"/>
    <mergeCell ref="H26:K26"/>
    <mergeCell ref="L26:O26"/>
    <mergeCell ref="AV22:AY22"/>
    <mergeCell ref="P24:S24"/>
    <mergeCell ref="T24:W24"/>
    <mergeCell ref="X24:AA24"/>
    <mergeCell ref="AB24:AE24"/>
    <mergeCell ref="AF24:AI24"/>
    <mergeCell ref="AV26:AY26"/>
    <mergeCell ref="P26:S26"/>
    <mergeCell ref="T26:W26"/>
    <mergeCell ref="X26:AA26"/>
    <mergeCell ref="AB26:AE26"/>
    <mergeCell ref="AF26:AI26"/>
    <mergeCell ref="AJ26:AM26"/>
    <mergeCell ref="AN26:AQ26"/>
    <mergeCell ref="AR26:AU26"/>
    <mergeCell ref="AR28:AU28"/>
    <mergeCell ref="T28:W28"/>
    <mergeCell ref="AJ28:AM28"/>
    <mergeCell ref="AN30:AQ30"/>
    <mergeCell ref="AN28:AQ28"/>
    <mergeCell ref="A28:B31"/>
    <mergeCell ref="C28:C29"/>
    <mergeCell ref="D28:G28"/>
    <mergeCell ref="H28:K28"/>
    <mergeCell ref="P28:S28"/>
    <mergeCell ref="AF30:AI30"/>
    <mergeCell ref="X28:AA28"/>
    <mergeCell ref="AB28:AE28"/>
    <mergeCell ref="AF28:AI28"/>
    <mergeCell ref="AV28:AY28"/>
    <mergeCell ref="C30:C31"/>
    <mergeCell ref="D30:G30"/>
    <mergeCell ref="H30:K30"/>
    <mergeCell ref="L30:O30"/>
    <mergeCell ref="P30:S30"/>
    <mergeCell ref="AB30:AE30"/>
    <mergeCell ref="T36:W36"/>
    <mergeCell ref="X36:AA36"/>
    <mergeCell ref="T30:W30"/>
    <mergeCell ref="X30:AA30"/>
    <mergeCell ref="H32:K32"/>
    <mergeCell ref="L32:O32"/>
    <mergeCell ref="AV84:AY84"/>
    <mergeCell ref="X84:AA84"/>
    <mergeCell ref="AB84:AE84"/>
    <mergeCell ref="AF84:AI84"/>
    <mergeCell ref="AJ84:AM84"/>
    <mergeCell ref="AV30:AY30"/>
    <mergeCell ref="AJ30:AM30"/>
    <mergeCell ref="AR30:AU30"/>
    <mergeCell ref="AV32:AY32"/>
    <mergeCell ref="X40:AA40"/>
    <mergeCell ref="AV36:AY36"/>
    <mergeCell ref="AB36:AE36"/>
    <mergeCell ref="AF36:AI36"/>
    <mergeCell ref="AJ36:AM36"/>
    <mergeCell ref="AN36:AQ36"/>
    <mergeCell ref="AN38:AQ38"/>
    <mergeCell ref="AR38:AU38"/>
    <mergeCell ref="AB38:AE38"/>
    <mergeCell ref="AR36:AU36"/>
    <mergeCell ref="AN84:AQ84"/>
    <mergeCell ref="AR84:AU84"/>
    <mergeCell ref="P38:S38"/>
    <mergeCell ref="T38:W38"/>
    <mergeCell ref="X38:AA38"/>
    <mergeCell ref="T42:W42"/>
    <mergeCell ref="T40:W40"/>
    <mergeCell ref="P84:S84"/>
    <mergeCell ref="T84:W84"/>
    <mergeCell ref="P40:S40"/>
    <mergeCell ref="A1:C4"/>
    <mergeCell ref="D1:AN2"/>
    <mergeCell ref="D3:AN3"/>
    <mergeCell ref="D4:AN4"/>
    <mergeCell ref="A86:V86"/>
    <mergeCell ref="W86:AY86"/>
    <mergeCell ref="AV38:AY38"/>
    <mergeCell ref="A84:B85"/>
    <mergeCell ref="AF38:AI38"/>
    <mergeCell ref="AJ38:AM38"/>
    <mergeCell ref="A44:B47"/>
    <mergeCell ref="C44:C45"/>
    <mergeCell ref="D44:G44"/>
    <mergeCell ref="H44:K44"/>
    <mergeCell ref="L44:O44"/>
    <mergeCell ref="P44:S44"/>
    <mergeCell ref="T44:W44"/>
    <mergeCell ref="X44:AA44"/>
    <mergeCell ref="AB44:AE44"/>
    <mergeCell ref="AF44:AI44"/>
    <mergeCell ref="AJ44:AM44"/>
    <mergeCell ref="AN44:AQ44"/>
    <mergeCell ref="AR44:AU44"/>
    <mergeCell ref="AV44:AY44"/>
    <mergeCell ref="C46:C47"/>
    <mergeCell ref="D46:G46"/>
    <mergeCell ref="H46:K46"/>
    <mergeCell ref="L46:O46"/>
    <mergeCell ref="P46:S46"/>
    <mergeCell ref="T46:W46"/>
    <mergeCell ref="X46:AA46"/>
    <mergeCell ref="AB46:AE46"/>
    <mergeCell ref="AF46:AI46"/>
    <mergeCell ref="AJ46:AM46"/>
    <mergeCell ref="AN46:AQ46"/>
    <mergeCell ref="AR46:AU46"/>
    <mergeCell ref="AV46:AY46"/>
    <mergeCell ref="A48:B51"/>
    <mergeCell ref="C48:C49"/>
    <mergeCell ref="D48:G48"/>
    <mergeCell ref="H48:K48"/>
    <mergeCell ref="L48:O48"/>
    <mergeCell ref="P48:S48"/>
    <mergeCell ref="T48:W48"/>
    <mergeCell ref="X48:AA48"/>
    <mergeCell ref="AB48:AE48"/>
    <mergeCell ref="AF48:AI48"/>
    <mergeCell ref="AJ48:AM48"/>
    <mergeCell ref="AN48:AQ48"/>
    <mergeCell ref="AR48:AU48"/>
    <mergeCell ref="AV48:AY48"/>
    <mergeCell ref="C50:C51"/>
    <mergeCell ref="D50:G50"/>
    <mergeCell ref="H50:K50"/>
    <mergeCell ref="L50:O50"/>
    <mergeCell ref="P50:S50"/>
    <mergeCell ref="T50:W50"/>
    <mergeCell ref="X50:AA50"/>
    <mergeCell ref="AB50:AE50"/>
    <mergeCell ref="AF50:AI50"/>
    <mergeCell ref="AJ50:AM50"/>
    <mergeCell ref="AN50:AQ50"/>
    <mergeCell ref="AR50:AU50"/>
    <mergeCell ref="AV50:AY50"/>
    <mergeCell ref="A52:B55"/>
    <mergeCell ref="C52:C53"/>
    <mergeCell ref="D52:G52"/>
    <mergeCell ref="H52:K52"/>
    <mergeCell ref="L52:O52"/>
    <mergeCell ref="P52:S52"/>
    <mergeCell ref="T52:W52"/>
    <mergeCell ref="X52:AA52"/>
    <mergeCell ref="AB52:AE52"/>
    <mergeCell ref="AF52:AI52"/>
    <mergeCell ref="AJ52:AM52"/>
    <mergeCell ref="AN52:AQ52"/>
    <mergeCell ref="AR52:AU52"/>
    <mergeCell ref="AV52:AY52"/>
    <mergeCell ref="C54:C55"/>
    <mergeCell ref="D54:G54"/>
    <mergeCell ref="H54:K54"/>
    <mergeCell ref="L54:O54"/>
    <mergeCell ref="P54:S54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A56:B59"/>
    <mergeCell ref="C56:C57"/>
    <mergeCell ref="D56:G56"/>
    <mergeCell ref="H56:K56"/>
    <mergeCell ref="L56:O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AV56:AY56"/>
    <mergeCell ref="C58:C59"/>
    <mergeCell ref="D58:G58"/>
    <mergeCell ref="H58:K58"/>
    <mergeCell ref="L58:O58"/>
    <mergeCell ref="P58:S58"/>
    <mergeCell ref="T58:W58"/>
    <mergeCell ref="X58:AA58"/>
    <mergeCell ref="AB58:AE58"/>
    <mergeCell ref="AF58:AI58"/>
    <mergeCell ref="AJ58:AM58"/>
    <mergeCell ref="AN58:AQ58"/>
    <mergeCell ref="AR58:AU58"/>
    <mergeCell ref="AV58:AY58"/>
    <mergeCell ref="A60:B63"/>
    <mergeCell ref="C60:C61"/>
    <mergeCell ref="D60:G60"/>
    <mergeCell ref="H60:K60"/>
    <mergeCell ref="L60:O60"/>
    <mergeCell ref="P60:S60"/>
    <mergeCell ref="T60:W60"/>
    <mergeCell ref="X60:AA60"/>
    <mergeCell ref="AB60:AE60"/>
    <mergeCell ref="AF60:AI60"/>
    <mergeCell ref="AJ60:AM60"/>
    <mergeCell ref="AN60:AQ60"/>
    <mergeCell ref="AR60:AU60"/>
    <mergeCell ref="AV60:AY60"/>
    <mergeCell ref="C62:C63"/>
    <mergeCell ref="D62:G62"/>
    <mergeCell ref="H62:K62"/>
    <mergeCell ref="L62:O62"/>
    <mergeCell ref="P62:S62"/>
    <mergeCell ref="T62:W62"/>
    <mergeCell ref="X62:AA62"/>
    <mergeCell ref="AB62:AE62"/>
    <mergeCell ref="AF62:AI62"/>
    <mergeCell ref="AJ62:AM62"/>
    <mergeCell ref="AN62:AQ62"/>
    <mergeCell ref="AR62:AU62"/>
    <mergeCell ref="AV62:AY62"/>
    <mergeCell ref="A64:B67"/>
    <mergeCell ref="C64:C65"/>
    <mergeCell ref="D64:G64"/>
    <mergeCell ref="H64:K64"/>
    <mergeCell ref="L64:O64"/>
    <mergeCell ref="P64:S64"/>
    <mergeCell ref="T64:W64"/>
    <mergeCell ref="X64:AA64"/>
    <mergeCell ref="AB64:AE64"/>
    <mergeCell ref="AF64:AI64"/>
    <mergeCell ref="AJ64:AM64"/>
    <mergeCell ref="AN64:AQ64"/>
    <mergeCell ref="AR64:AU64"/>
    <mergeCell ref="AV64:AY64"/>
    <mergeCell ref="C66:C67"/>
    <mergeCell ref="D66:G66"/>
    <mergeCell ref="H66:K66"/>
    <mergeCell ref="L66:O66"/>
    <mergeCell ref="P66:S66"/>
    <mergeCell ref="T66:W66"/>
    <mergeCell ref="X66:AA66"/>
    <mergeCell ref="AB66:AE66"/>
    <mergeCell ref="AF66:AI66"/>
    <mergeCell ref="AJ66:AM66"/>
    <mergeCell ref="AN66:AQ66"/>
    <mergeCell ref="AR66:AU66"/>
    <mergeCell ref="AV66:AY66"/>
    <mergeCell ref="A68:B71"/>
    <mergeCell ref="C68:C69"/>
    <mergeCell ref="D68:G68"/>
    <mergeCell ref="H68:K68"/>
    <mergeCell ref="L68:O68"/>
    <mergeCell ref="P68:S68"/>
    <mergeCell ref="T68:W68"/>
    <mergeCell ref="X68:AA68"/>
    <mergeCell ref="AB68:AE68"/>
    <mergeCell ref="AF68:AI68"/>
    <mergeCell ref="AJ68:AM68"/>
    <mergeCell ref="AN68:AQ68"/>
    <mergeCell ref="AR68:AU68"/>
    <mergeCell ref="AV68:AY68"/>
    <mergeCell ref="C70:C71"/>
    <mergeCell ref="D70:G70"/>
    <mergeCell ref="H70:K70"/>
    <mergeCell ref="L70:O70"/>
    <mergeCell ref="P70:S70"/>
    <mergeCell ref="T70:W70"/>
    <mergeCell ref="X70:AA70"/>
    <mergeCell ref="AB70:AE70"/>
    <mergeCell ref="AF70:AI70"/>
    <mergeCell ref="AJ70:AM70"/>
    <mergeCell ref="AN70:AQ70"/>
    <mergeCell ref="AR70:AU70"/>
    <mergeCell ref="AV70:AY70"/>
    <mergeCell ref="A72:B75"/>
    <mergeCell ref="C72:C73"/>
    <mergeCell ref="D72:G72"/>
    <mergeCell ref="H72:K72"/>
    <mergeCell ref="L72:O72"/>
    <mergeCell ref="P72:S72"/>
    <mergeCell ref="T72:W72"/>
    <mergeCell ref="X72:AA72"/>
    <mergeCell ref="AB72:AE72"/>
    <mergeCell ref="AF72:AI72"/>
    <mergeCell ref="AJ72:AM72"/>
    <mergeCell ref="AN72:AQ72"/>
    <mergeCell ref="AR72:AU72"/>
    <mergeCell ref="AV72:AY72"/>
    <mergeCell ref="C74:C75"/>
    <mergeCell ref="D74:G74"/>
    <mergeCell ref="H74:K74"/>
    <mergeCell ref="L74:O74"/>
    <mergeCell ref="P74:S74"/>
    <mergeCell ref="T74:W74"/>
    <mergeCell ref="X74:AA74"/>
    <mergeCell ref="AB74:AE74"/>
    <mergeCell ref="AF74:AI74"/>
    <mergeCell ref="AJ74:AM74"/>
    <mergeCell ref="AN74:AQ74"/>
    <mergeCell ref="AR74:AU74"/>
    <mergeCell ref="AV74:AY74"/>
    <mergeCell ref="A76:B79"/>
    <mergeCell ref="C76:C77"/>
    <mergeCell ref="D76:G76"/>
    <mergeCell ref="H76:K76"/>
    <mergeCell ref="L76:O76"/>
    <mergeCell ref="P76:S76"/>
    <mergeCell ref="C78:C79"/>
    <mergeCell ref="D78:G78"/>
    <mergeCell ref="H78:K78"/>
    <mergeCell ref="L78:O78"/>
    <mergeCell ref="AR78:AU78"/>
    <mergeCell ref="X78:AA78"/>
    <mergeCell ref="AB78:AE78"/>
    <mergeCell ref="T76:W76"/>
    <mergeCell ref="X76:AA76"/>
    <mergeCell ref="AB76:AE76"/>
    <mergeCell ref="AF76:AI76"/>
    <mergeCell ref="AV78:AY78"/>
    <mergeCell ref="AR76:AU76"/>
    <mergeCell ref="AV76:AY76"/>
    <mergeCell ref="AJ76:AM76"/>
    <mergeCell ref="AN76:AQ76"/>
    <mergeCell ref="P78:S78"/>
    <mergeCell ref="T78:W78"/>
    <mergeCell ref="AF78:AI78"/>
    <mergeCell ref="AJ78:AM78"/>
    <mergeCell ref="AN78:AQ78"/>
  </mergeCells>
  <printOptions horizontalCentered="1" verticalCentered="1"/>
  <pageMargins left="0.3937007874015748" right="0.46" top="0.7874015748031497" bottom="0.4330708661417323" header="0" footer="0"/>
  <pageSetup fitToHeight="1" fitToWidth="1" orientation="landscape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MUNICIPIO DE EL RETIRO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DE LA CEJA</dc:creator>
  <cp:keywords/>
  <dc:description/>
  <cp:lastModifiedBy>Prospectiva</cp:lastModifiedBy>
  <cp:lastPrinted>2012-06-04T19:59:05Z</cp:lastPrinted>
  <dcterms:created xsi:type="dcterms:W3CDTF">2003-01-25T11:55:41Z</dcterms:created>
  <dcterms:modified xsi:type="dcterms:W3CDTF">2014-01-30T15:42:57Z</dcterms:modified>
  <cp:category/>
  <cp:version/>
  <cp:contentType/>
  <cp:contentStatus/>
</cp:coreProperties>
</file>