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ERVICIOS PUBLICOS " sheetId="1" r:id="rId1"/>
  </sheets>
  <calcPr calcId="145621"/>
</workbook>
</file>

<file path=xl/calcChain.xml><?xml version="1.0" encoding="utf-8"?>
<calcChain xmlns="http://schemas.openxmlformats.org/spreadsheetml/2006/main">
  <c r="T7" i="1" l="1"/>
  <c r="F7" i="1" s="1"/>
  <c r="S8" i="1"/>
  <c r="T8" i="1"/>
  <c r="R8" i="1" s="1"/>
  <c r="T9" i="1"/>
  <c r="R9" i="1" s="1"/>
  <c r="T10" i="1"/>
  <c r="R10" i="1" s="1"/>
  <c r="T11" i="1"/>
  <c r="R11" i="1" s="1"/>
  <c r="T12" i="1"/>
  <c r="R12" i="1" s="1"/>
  <c r="T13" i="1"/>
  <c r="R13" i="1" s="1"/>
  <c r="T14" i="1"/>
  <c r="R14" i="1" s="1"/>
  <c r="T17" i="1"/>
  <c r="F17" i="1" s="1"/>
  <c r="T18" i="1"/>
  <c r="R18" i="1" s="1"/>
  <c r="T19" i="1"/>
  <c r="R19" i="1" s="1"/>
  <c r="T20" i="1"/>
  <c r="R20" i="1" s="1"/>
  <c r="T21" i="1"/>
  <c r="R21" i="1" s="1"/>
  <c r="T22" i="1"/>
  <c r="R22" i="1" s="1"/>
  <c r="R23" i="1"/>
  <c r="T23" i="1"/>
  <c r="F23" i="1" s="1"/>
  <c r="T24" i="1"/>
  <c r="F24" i="1" s="1"/>
  <c r="T27" i="1"/>
  <c r="F27" i="1" s="1"/>
  <c r="T28" i="1"/>
  <c r="F28" i="1" s="1"/>
  <c r="T29" i="1"/>
  <c r="F29" i="1" s="1"/>
  <c r="T30" i="1"/>
  <c r="F30" i="1" s="1"/>
  <c r="S31" i="1"/>
  <c r="F32" i="1"/>
  <c r="T32" i="1"/>
  <c r="T35" i="1"/>
  <c r="F35" i="1" s="1"/>
  <c r="T36" i="1"/>
  <c r="S36" i="1" s="1"/>
  <c r="T37" i="1"/>
  <c r="F37" i="1" s="1"/>
  <c r="T38" i="1"/>
  <c r="F38" i="1" s="1"/>
  <c r="T39" i="1"/>
  <c r="F39" i="1" s="1"/>
  <c r="S40" i="1"/>
  <c r="T40" i="1"/>
  <c r="R40" i="1" s="1"/>
  <c r="T41" i="1"/>
  <c r="S41" i="1" s="1"/>
  <c r="T42" i="1"/>
  <c r="F42" i="1" s="1"/>
  <c r="T43" i="1"/>
  <c r="F43" i="1" s="1"/>
  <c r="U44" i="1"/>
  <c r="R43" i="1" l="1"/>
  <c r="R42" i="1"/>
  <c r="R41" i="1"/>
  <c r="R39" i="1"/>
  <c r="R38" i="1"/>
  <c r="R37" i="1"/>
  <c r="R36" i="1"/>
  <c r="R29" i="1"/>
  <c r="R28" i="1"/>
  <c r="R27" i="1"/>
  <c r="R24" i="1"/>
  <c r="S22" i="1"/>
  <c r="F22" i="1"/>
  <c r="S21" i="1"/>
  <c r="F21" i="1"/>
  <c r="S20" i="1"/>
  <c r="F20" i="1"/>
  <c r="S19" i="1"/>
  <c r="F19" i="1"/>
  <c r="S18" i="1"/>
  <c r="F18" i="1"/>
  <c r="S14" i="1"/>
  <c r="F14" i="1"/>
  <c r="S13" i="1"/>
  <c r="F13" i="1"/>
  <c r="S12" i="1"/>
  <c r="F12" i="1"/>
  <c r="S11" i="1"/>
  <c r="F11" i="1"/>
  <c r="S10" i="1"/>
  <c r="F10" i="1"/>
  <c r="S9" i="1"/>
  <c r="F9" i="1"/>
  <c r="R7" i="1"/>
  <c r="S43" i="1"/>
  <c r="S42" i="1"/>
  <c r="S39" i="1"/>
  <c r="S38" i="1"/>
  <c r="S37" i="1"/>
  <c r="S29" i="1"/>
  <c r="S28" i="1"/>
  <c r="S27" i="1"/>
  <c r="S24" i="1"/>
  <c r="S7" i="1"/>
  <c r="S44" i="1" l="1"/>
</calcChain>
</file>

<file path=xl/comments1.xml><?xml version="1.0" encoding="utf-8"?>
<comments xmlns="http://schemas.openxmlformats.org/spreadsheetml/2006/main">
  <authors>
    <author>ALCALDIA MUNICIPAL GUATAPE</author>
  </authors>
  <commentList>
    <comment ref="G7" authorId="0">
      <text/>
    </comment>
  </commentList>
</comments>
</file>

<file path=xl/sharedStrings.xml><?xml version="1.0" encoding="utf-8"?>
<sst xmlns="http://schemas.openxmlformats.org/spreadsheetml/2006/main" count="296" uniqueCount="215">
  <si>
    <t>SUMA(</t>
  </si>
  <si>
    <t xml:space="preserve">VALOR  TOTAL ACTIVIDADES </t>
  </si>
  <si>
    <t>Se realizaron visitas y capacitaciones para la conformacion de las Asociaciones de acueductos veredales</t>
  </si>
  <si>
    <t>Dora Garcés</t>
  </si>
  <si>
    <t>Disponibilidad presupuestal de la Empresa y del Municipio.</t>
  </si>
  <si>
    <t>Nro de juntas de acueducto asesorados/nro de juntas de acueductos veredales existentes en el mpio</t>
  </si>
  <si>
    <t>Juntas de acueductos veredales asesorados</t>
  </si>
  <si>
    <t>Asesoria a las Juntas de Acueductos veredales</t>
  </si>
  <si>
    <t>4.9</t>
  </si>
  <si>
    <t xml:space="preserve">Se realizo boletin </t>
  </si>
  <si>
    <t>Disponibilidad presupuestal de la Empresa</t>
  </si>
  <si>
    <t xml:space="preserve"> Nro de boletines entregados/ nro de boletines programados</t>
  </si>
  <si>
    <t>Diseñar e implementar un boletin</t>
  </si>
  <si>
    <t xml:space="preserve"> Cada trimestre o semestre  realizar un boletín informativo sobre los servicios públicos.</t>
  </si>
  <si>
    <t>4.8</t>
  </si>
  <si>
    <t>Se certificaron 15 personas de los municipios de Peñol, San Rafael y Guatape en Operación de plantas de tto de agua potable y Fontaneria.faltan certificar los operarios de Aseo</t>
  </si>
  <si>
    <t>Sandra Martínez</t>
  </si>
  <si>
    <t>Nro de operadores certificados/Nro de operadores existentes en la empresa.</t>
  </si>
  <si>
    <t>certificar los operadores de la empresa</t>
  </si>
  <si>
    <t xml:space="preserve"> Certificación en competencias laborales para los sistemas de Acueducto, alcantarillado y Aseo.</t>
  </si>
  <si>
    <t>4.7</t>
  </si>
  <si>
    <t>Se estan terminando de realizar los indicadores</t>
  </si>
  <si>
    <t>indicadores realizados/nro de indicadores de la empresa</t>
  </si>
  <si>
    <t>elaborar los indicadores de gestión</t>
  </si>
  <si>
    <t>Implementación de indicadores de gestión.</t>
  </si>
  <si>
    <t>4.6</t>
  </si>
  <si>
    <t>Se realizo el plan acorde con el plan de desarrollo</t>
  </si>
  <si>
    <t>plan elaborado</t>
  </si>
  <si>
    <t>Elaborar el plan de gestión y resultados</t>
  </si>
  <si>
    <t>Elaboración del Plan de Gestión y Resultados.</t>
  </si>
  <si>
    <t>4.5</t>
  </si>
  <si>
    <t>se realizaron los procesos de la parte comercial</t>
  </si>
  <si>
    <t>Nro de procesos fortalecidos/ nro de procesos existentes en la empresa</t>
  </si>
  <si>
    <t>fortalecer la parte comercial de la empresa</t>
  </si>
  <si>
    <t> Fortalecimiento institucional en la parte comercial.</t>
  </si>
  <si>
    <t>4.4</t>
  </si>
  <si>
    <t>Se diseñaron los programas y se realizaran en el 2009</t>
  </si>
  <si>
    <t>Wilson Jimenez/Maria Eugenia Parra y Dora Garcès</t>
  </si>
  <si>
    <t>Nro de eventos realizados/ nro de habitantes del mpio.</t>
  </si>
  <si>
    <t xml:space="preserve">Sensibilizar a la comunidad sobre la gestión de los servicios públicos </t>
  </si>
  <si>
    <t xml:space="preserve">Institucionalizar cada  trimestre o semestre : “ LOS SERVICIOS PÚBLICOS EN SU CASA”  POR SECTORES  </t>
  </si>
  <si>
    <t>4.3</t>
  </si>
  <si>
    <t>La empresa esta en proceso de implementacion</t>
  </si>
  <si>
    <t>Certificación obtenida</t>
  </si>
  <si>
    <t>Certificar la empresa en la norma NTC GP 1000</t>
  </si>
  <si>
    <t>Certificación para la empresa de servicios públicos  en calidad  (norma NTC GP 1000</t>
  </si>
  <si>
    <t>4.2</t>
  </si>
  <si>
    <t>Se estan realizando gestiones para adquirir el lote</t>
  </si>
  <si>
    <t>Gerencia de Servicios Públicos Dptal, Municipio, Empresa de Servicios Públicos y otras entidades del orden dptal y mpal.</t>
  </si>
  <si>
    <t>Sede construida</t>
  </si>
  <si>
    <t xml:space="preserve"> Contruir la sede para el funcionamiento de la empresa</t>
  </si>
  <si>
    <t xml:space="preserve"> Adquisición de Sede  propia para la Empresa de Servicios Públicos</t>
  </si>
  <si>
    <t>4.1</t>
  </si>
  <si>
    <t>OBSERVACION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</si>
  <si>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</si>
  <si>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</si>
  <si>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</si>
  <si>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</si>
  <si>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</si>
  <si>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</si>
  <si>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</si>
  <si>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INDICADOR</t>
  </si>
  <si>
    <t>DESCRIPCION</t>
  </si>
  <si>
    <t>DESCRIPCIÓN</t>
  </si>
  <si>
    <t>FORTALECER EL MANEJO ADMINISTRATIVO DE LA EMPRESA</t>
  </si>
  <si>
    <t>% DE EJECUCIÓN</t>
  </si>
  <si>
    <t>INDICADORES VERIFICABLES OBJETIVAMENTE</t>
  </si>
  <si>
    <t>META</t>
  </si>
  <si>
    <t>RESULTADO 4.</t>
  </si>
  <si>
    <t>Se esta gestionando con empresas publicas para la adquisión de un lote en quebrada Arriba</t>
  </si>
  <si>
    <t>DAMA, Cornare, Municipio y Empresa de Servicios Públicos</t>
  </si>
  <si>
    <t>Nro de terrenos adquiridos y m2 construidos/ nro de terrenos y de m2 proyectados</t>
  </si>
  <si>
    <t>Compra de terrenos para realizar la transferencia de residuos solidos</t>
  </si>
  <si>
    <t>Adquisición de terrenos y construcción de sitios de transferencias para manejo de residuos solidos</t>
  </si>
  <si>
    <t>3.6</t>
  </si>
  <si>
    <t>Se realiza recolección y se hacen campañas educativas con los establecimientos, se esta formulando el proyecto por parte de maria Eugneia Parra</t>
  </si>
  <si>
    <t>Maria Eugenia Parra</t>
  </si>
  <si>
    <t>DAMA, Cornare,  Municipio y Empresa de Servicios Públicos</t>
  </si>
  <si>
    <t>Nro de actividades realizadas/nro de actividades proyectadas. Plan implementado</t>
  </si>
  <si>
    <t>Realizar un manejo adecuado en el corredor turistico del mpio</t>
  </si>
  <si>
    <t>Implementar un plan de manejo de residuos en el corredor turistico</t>
  </si>
  <si>
    <t>3.5</t>
  </si>
  <si>
    <t>proyecto formulado  y aprobado por un valor de $ 105.000, en espera de conseguir otros recursos</t>
  </si>
  <si>
    <t>Necesidad de cofinanciación departamental</t>
  </si>
  <si>
    <t>Carro comprado</t>
  </si>
  <si>
    <t>Adquisición del carro</t>
  </si>
  <si>
    <t xml:space="preserve"> Adquisición de un carro recolector</t>
  </si>
  <si>
    <t>3.4</t>
  </si>
  <si>
    <t>Durante el segundo semestre de 2009, los usuarios suscribieron convenio con Rio Aseo Total para la recolección de los residuos peligrosos.</t>
  </si>
  <si>
    <t>Empresa de Servicios Públicos,  Empresa Social del Estado y Municipio.</t>
  </si>
  <si>
    <t xml:space="preserve"> kilogramos de residuos especiales recolectados dispuestos en el relleno.</t>
  </si>
  <si>
    <t xml:space="preserve">Recolectar los residuos peligrosos y hospitalarios y diseñar un ruta especial  </t>
  </si>
  <si>
    <t xml:space="preserve"> Elaborar e implementar un programa para la recolección y disposición de residuos peligrosos y hospitalarios.</t>
  </si>
  <si>
    <t>3.3</t>
  </si>
  <si>
    <t>se realizan actividades con la poblacion flotante y con el comercio</t>
  </si>
  <si>
    <t>Mauricio Gómez y Maria Eugenia Parra</t>
  </si>
  <si>
    <t xml:space="preserve">DAMA, Ministerio de medio Ambiente y otras entidades del orden nacional y departamental. Municipio y Empresa de Servicios Públicos </t>
  </si>
  <si>
    <t>Nro de campañas realizadas/  nro de toneladas recicladas</t>
  </si>
  <si>
    <t>Sensibilizar a la población flotante sobre los residuos solidos</t>
  </si>
  <si>
    <t xml:space="preserve"> Implementación de Campañas educativas a la población flotante sobre el manejo de los residuos solidos y realización de un plan de medios</t>
  </si>
  <si>
    <t>3.2</t>
  </si>
  <si>
    <t>Se esta recolectando en la piedra, quebrada arriba y el roble, el cristalino y navegar</t>
  </si>
  <si>
    <t>Disponibilidad presupuestal Municipal, convenio Cornare y E.S.P.</t>
  </si>
  <si>
    <t>Nro de veredas con servicio de recolección/ nro de veredas del municipio.</t>
  </si>
  <si>
    <t>Ampliar la cobertura en el sector rural</t>
  </si>
  <si>
    <t>Cobertura en la recolección de residuos en el sector rural.</t>
  </si>
  <si>
    <t>3.1</t>
  </si>
  <si>
    <t>MEJORAR RESULTADOS EN EL MANEJO DE LOS RESIDUOS SOLIDOS</t>
  </si>
  <si>
    <t>RESULTADO 3.</t>
  </si>
  <si>
    <t>Esta pendiente con la actualizacion del plan maestro de alcantarillado</t>
  </si>
  <si>
    <t>Rodimiro Tangarife</t>
  </si>
  <si>
    <t>Necesidad de cofinanciación departamental, MIN Vivienda, Medio Ambiente y Desarrollo Territorial Municipio y Empresa de Servicios Públicos.</t>
  </si>
  <si>
    <t xml:space="preserve"> reposición de x mts lineales de redes/ reposición de mt. Lineales proyectados</t>
  </si>
  <si>
    <t>Reposición de aproximadamente 200 m.l.</t>
  </si>
  <si>
    <t>Reposición de redes de alcantarillado</t>
  </si>
  <si>
    <t>2.8</t>
  </si>
  <si>
    <t>Se esta realizando el plan de contingencia</t>
  </si>
  <si>
    <t>Disponibilidad presupuestal E.S.P.</t>
  </si>
  <si>
    <t>Plan elaborado</t>
  </si>
  <si>
    <t>Implementar el plan de contingencia de alcantarillado</t>
  </si>
  <si>
    <t>Elaborar  plan de contingencia para el sistema de alcantarillado</t>
  </si>
  <si>
    <t>2.7</t>
  </si>
  <si>
    <t>Se realizaron 5 limpiezas al canal de las araucarias, faltan los monitoreos para observar que no pasen aguas residuales, los cuales se realizaran en enero de 2009</t>
  </si>
  <si>
    <t>Hugo Rivera</t>
  </si>
  <si>
    <t>Nro de monitoreos realizados/nro de monitoreos proyectados</t>
  </si>
  <si>
    <t>Monitoreo a las aguas que corren por el canal de las araucarias</t>
  </si>
  <si>
    <t>   Mantenimiento  al canal de las Araucarias.</t>
  </si>
  <si>
    <t>2.6</t>
  </si>
  <si>
    <t>Se ejecuto el proyecto y se realizo adicion</t>
  </si>
  <si>
    <t>Convenio con Cornare y E.S.P.</t>
  </si>
  <si>
    <t>Planta en funcionamiento y operarios capacitados</t>
  </si>
  <si>
    <t>Operar la planta de aguas residuales</t>
  </si>
  <si>
    <t>Arranque  y estabilizacion de la planta de Aguas residuales</t>
  </si>
  <si>
    <t>2.5</t>
  </si>
  <si>
    <t xml:space="preserve">Actualmente el proyecto esta en su etapa final de optimizacion </t>
  </si>
  <si>
    <t>Necesidad de cofinanciación de Cornare, Municipio y Empresa de Servicios Públicos</t>
  </si>
  <si>
    <t>Nro de porcentaje alcanzado/nro de porcentaje proyectado</t>
  </si>
  <si>
    <t>Obtener una eficiencia del 50 %</t>
  </si>
  <si>
    <t xml:space="preserve">Optimizacion de la planta de aguas residuales </t>
  </si>
  <si>
    <t>Se han realizado campañas en la emisora y directamente con los constructores y se continuara con la sensibilizacion</t>
  </si>
  <si>
    <t>José Alfredo Jimenez</t>
  </si>
  <si>
    <t>Disponibilidad presupuestal  de la empresa - Cornare</t>
  </si>
  <si>
    <t>Nro de personas capacitadas/nro de personas proyectadas</t>
  </si>
  <si>
    <t>Sensibilizar a  40 personas sobre el cuidado de las redes de alcantarillado</t>
  </si>
  <si>
    <r>
      <t>  Campaña de sensibilización par</t>
    </r>
    <r>
      <rPr>
        <sz val="10"/>
        <rFont val="Verdana"/>
        <family val="2"/>
      </rPr>
      <t>a los constructores en el cuidado de las redes de alcantarillado.</t>
    </r>
  </si>
  <si>
    <t>2.3</t>
  </si>
  <si>
    <t>Se ha realizado limpieza y cambio de rejillas a los sumideros</t>
  </si>
  <si>
    <t>Disponibilidad presupuestal Municipal</t>
  </si>
  <si>
    <t>Nro. de sumideros reparados y en funcionamiento /nro de sumideros proyectados</t>
  </si>
  <si>
    <t>realizar mantenimiento a 153 sumideros</t>
  </si>
  <si>
    <t>Mantenimiento de sumideros (incluyendo rejas y limpieza)</t>
  </si>
  <si>
    <t>2.2</t>
  </si>
  <si>
    <t xml:space="preserve">Se encuentra en ejecuciòn </t>
  </si>
  <si>
    <t>Se requiere cofinanciación de Cornare, Gerencia de Servicios Públicos Departamental, Municipio y Empresa de Servicios Públicos</t>
  </si>
  <si>
    <t>Plan formulado</t>
  </si>
  <si>
    <t>Realizar un diagnostico al sistema de alcantarillado</t>
  </si>
  <si>
    <t>Actualizacion del plan maestro de alcantarillado</t>
  </si>
  <si>
    <t>2.1</t>
  </si>
  <si>
    <t>MEJORA  DEL SISTEMA DE ALCANTARILLADO</t>
  </si>
  <si>
    <t>RESULTADO 2.</t>
  </si>
  <si>
    <t>se realizó el diagnostico de las necesidades de las veredas, se formulo el proyecto , esta en espera de su aprobación, solo se realizara 1 solo incluido todas las veredas</t>
  </si>
  <si>
    <t>Mauricio hernandez</t>
  </si>
  <si>
    <t>Empresa de Servicios Públicos y Municipio</t>
  </si>
  <si>
    <t xml:space="preserve">Nro de proyectos formulados/nro de proyectos ejecutados </t>
  </si>
  <si>
    <t xml:space="preserve">Apoyar las Juntas de Acueductos en la formulación de proyectos para la optimización de los Acueductos veredales </t>
  </si>
  <si>
    <t xml:space="preserve">Apoyo para la formulacion de proyectos de infraestructura a los acueductos veredales </t>
  </si>
  <si>
    <t>1.8</t>
  </si>
  <si>
    <t>Se Tiene el Diagnostico de las viviendas que posee galvanizado, pero la comunidad no quiere aportar</t>
  </si>
  <si>
    <t xml:space="preserve">Empresa de Servicios Públicos y Municipio </t>
  </si>
  <si>
    <t xml:space="preserve">Nro de viviendas con cambio de tuberia galvanizada /nro de viviendas proyectadas </t>
  </si>
  <si>
    <t>Cambio de tuberia galvanizada en no menos de 50 viviendas por tuberia p.v.c.</t>
  </si>
  <si>
    <r>
      <t>    Cambio de tubería galvanizada para las viviendas de estrato 1 y 2 en tubería p.v.c. para garantiz</t>
    </r>
    <r>
      <rPr>
        <sz val="10"/>
        <rFont val="Verdana"/>
        <family val="2"/>
      </rPr>
      <t>ar agua potable.</t>
    </r>
  </si>
  <si>
    <t>1.7</t>
  </si>
  <si>
    <t>Se realizaron campañas educativas con los colegios y en la emisora</t>
  </si>
  <si>
    <t>Empresa de Servicios Públicos</t>
  </si>
  <si>
    <t>Nro de eventos realizados/nro de eventos proyectados</t>
  </si>
  <si>
    <t>Sensibilizar a la comunidad sobre ahorro y uso eficiente del agua</t>
  </si>
  <si>
    <t>   Educación ambiental sobre uso y ahorro eficiente del agua.</t>
  </si>
  <si>
    <t>1.6</t>
  </si>
  <si>
    <t>Se realizo el diagnostico de las necesidades de los puntos a instalar los hidrantes esta en proceso de formulacion del proyecto</t>
  </si>
  <si>
    <t>Nro de hidrantes instalados/nro de hidrantes proyectados</t>
  </si>
  <si>
    <t xml:space="preserve"> instalar  10 hidrantes</t>
  </si>
  <si>
    <r>
      <t>  Instalación</t>
    </r>
    <r>
      <rPr>
        <b/>
        <sz val="10"/>
        <color indexed="8"/>
        <rFont val="Verdana"/>
        <family val="2"/>
      </rPr>
      <t xml:space="preserve"> </t>
    </r>
    <r>
      <rPr>
        <sz val="10"/>
        <color indexed="8"/>
        <rFont val="Verdana"/>
        <family val="2"/>
      </rPr>
      <t>de no menos de 10  Hidrantes.</t>
    </r>
  </si>
  <si>
    <t>1.5</t>
  </si>
  <si>
    <t>se instalaron una en la planta de tratamiento y otra en el sector de los tanques de almacenamiento en alto verde</t>
  </si>
  <si>
    <t>Nro de valvulas instaladas/nro de valvulas proyectadas</t>
  </si>
  <si>
    <t>instalacion de 10  válvulas</t>
  </si>
  <si>
    <t>Instalación de  válvulas para sectorizar la red de distribución.</t>
  </si>
  <si>
    <t>1.4</t>
  </si>
  <si>
    <t>Se formulo el proyecto y actualmente se encuentra en la gobernacion para su cofinanciacion</t>
  </si>
  <si>
    <t>Necesidad de cofinanciación departamental , MIN Vivienda Medio Ambiente y Desarrollo Territorial Municipio y E.S.P.</t>
  </si>
  <si>
    <t>Nro.  mts lineales instalados de tuberia/nro de mts lineales proyectados</t>
  </si>
  <si>
    <t xml:space="preserve">cambio de 4 valvulas y reposición de 1.200 mts de tuberia de 6 " </t>
  </si>
  <si>
    <t xml:space="preserve">Optimizacion del sistema de conduccion </t>
  </si>
  <si>
    <t>1.3</t>
  </si>
  <si>
    <t>Se requiere cofinanciación de Cornare, Municipio y Empresa de Servicios Públicos</t>
  </si>
  <si>
    <t>Nro. htas reforestadas/ nro de hectares proyectadas</t>
  </si>
  <si>
    <t>HTAS reforestadas</t>
  </si>
  <si>
    <t>Reforestación en las partes más despobladas de la bocatoma.</t>
  </si>
  <si>
    <t>1.2</t>
  </si>
  <si>
    <t>Se requiere cofinanciación de Cornare,  Municipio y Empresa de Servicios Públicos.</t>
  </si>
  <si>
    <t>Numero de Hectareas sostenidas/número Hectareas proyectadas</t>
  </si>
  <si>
    <t xml:space="preserve"> 30 Hectáreas sostenidas en  4 años                             </t>
  </si>
  <si>
    <t>Mantenimiento y protección a las plantaciones en los terrenos de la micro cuenca</t>
  </si>
  <si>
    <t>1.1</t>
  </si>
  <si>
    <t>EVIDENCIA</t>
  </si>
  <si>
    <t>PORCENTAJE</t>
  </si>
  <si>
    <t>% DE AVANCE EN ACTIVIDAD</t>
  </si>
  <si>
    <t>MEJORAR EL SISTEMA DE ACUEDUCTO</t>
  </si>
  <si>
    <t>EJECUTADO</t>
  </si>
  <si>
    <t>PROGRAMADO</t>
  </si>
  <si>
    <t>RESULTADO 1.</t>
  </si>
  <si>
    <t>Página 1 de 1</t>
  </si>
  <si>
    <t>Versión: 01</t>
  </si>
  <si>
    <t>Código: PDL-FR-02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</si>
</sst>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0.0"/>
    <numFmt numFmtId="168" formatCode="0.000"/>
    <numFmt numFmtId="169" formatCode="_ [$€-2]\ * #,##0.00_ ;_ [$€-2]\ * \-#,##0.00_ ;_ [$€-2]\ * &quot;-&quot;??_ "/>
  </numFmts>
  <fonts count="13" x14ac:knownFonts="1">
    <font>
      <sz val="11"/>
      <name val="Tahoma"/>
    </font>
    <font>
      <sz val="11"/>
      <name val="Tahoma"/>
    </font>
    <font>
      <sz val="10"/>
      <name val="Tahom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8"/>
      <color indexed="8"/>
      <name val="Verdana"/>
      <family val="2"/>
    </font>
    <font>
      <sz val="1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66FF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165" fontId="4" fillId="0" borderId="1" xfId="1" applyNumberFormat="1" applyFont="1" applyBorder="1"/>
    <xf numFmtId="9" fontId="3" fillId="0" borderId="1" xfId="0" applyNumberFormat="1" applyFont="1" applyBorder="1"/>
    <xf numFmtId="4" fontId="4" fillId="0" borderId="1" xfId="3" applyNumberFormat="1" applyFont="1" applyBorder="1" applyAlignment="1">
      <alignment vertical="center" wrapText="1"/>
    </xf>
    <xf numFmtId="166" fontId="6" fillId="0" borderId="1" xfId="4" applyNumberFormat="1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center"/>
    </xf>
    <xf numFmtId="9" fontId="3" fillId="0" borderId="2" xfId="2" applyNumberFormat="1" applyFont="1" applyBorder="1" applyAlignment="1"/>
    <xf numFmtId="9" fontId="3" fillId="0" borderId="2" xfId="2" applyNumberFormat="1" applyFont="1" applyBorder="1" applyAlignment="1">
      <alignment vertical="center"/>
    </xf>
    <xf numFmtId="10" fontId="3" fillId="0" borderId="2" xfId="0" applyNumberFormat="1" applyFont="1" applyBorder="1"/>
    <xf numFmtId="1" fontId="3" fillId="0" borderId="2" xfId="0" applyNumberFormat="1" applyFont="1" applyBorder="1"/>
    <xf numFmtId="0" fontId="3" fillId="0" borderId="1" xfId="3" applyFont="1" applyFill="1" applyBorder="1" applyAlignment="1">
      <alignment vertical="center" wrapText="1"/>
    </xf>
    <xf numFmtId="166" fontId="3" fillId="2" borderId="1" xfId="4" applyNumberFormat="1" applyFont="1" applyFill="1" applyBorder="1" applyAlignment="1">
      <alignment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7" fillId="0" borderId="3" xfId="6" applyFont="1" applyBorder="1" applyAlignment="1">
      <alignment vertical="top" wrapText="1"/>
    </xf>
    <xf numFmtId="166" fontId="3" fillId="0" borderId="1" xfId="4" applyNumberFormat="1" applyFont="1" applyFill="1" applyBorder="1" applyAlignment="1">
      <alignment vertical="center" wrapText="1"/>
    </xf>
    <xf numFmtId="166" fontId="7" fillId="0" borderId="1" xfId="4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/>
    </xf>
    <xf numFmtId="2" fontId="3" fillId="0" borderId="2" xfId="0" applyNumberFormat="1" applyFont="1" applyBorder="1"/>
    <xf numFmtId="167" fontId="3" fillId="0" borderId="2" xfId="0" applyNumberFormat="1" applyFont="1" applyBorder="1"/>
    <xf numFmtId="166" fontId="7" fillId="2" borderId="1" xfId="4" applyNumberFormat="1" applyFont="1" applyFill="1" applyBorder="1" applyAlignment="1">
      <alignment vertical="center" wrapText="1"/>
    </xf>
    <xf numFmtId="0" fontId="8" fillId="4" borderId="4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0" fontId="9" fillId="4" borderId="5" xfId="5" applyFont="1" applyFill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center" vertical="center" wrapText="1"/>
    </xf>
    <xf numFmtId="0" fontId="8" fillId="5" borderId="7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4" fontId="4" fillId="3" borderId="1" xfId="5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64" fontId="3" fillId="0" borderId="1" xfId="1" applyNumberFormat="1" applyFont="1" applyBorder="1"/>
    <xf numFmtId="0" fontId="7" fillId="2" borderId="1" xfId="3" applyFont="1" applyFill="1" applyBorder="1" applyAlignment="1">
      <alignment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3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3" fontId="4" fillId="3" borderId="1" xfId="5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9" fontId="3" fillId="2" borderId="1" xfId="3" applyNumberFormat="1" applyFont="1" applyFill="1" applyBorder="1" applyAlignment="1">
      <alignment vertical="center" wrapText="1"/>
    </xf>
    <xf numFmtId="168" fontId="3" fillId="0" borderId="1" xfId="3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vertical="top" wrapText="1"/>
    </xf>
    <xf numFmtId="0" fontId="3" fillId="0" borderId="2" xfId="5" applyFont="1" applyFill="1" applyBorder="1" applyAlignment="1">
      <alignment vertical="center" wrapText="1"/>
    </xf>
    <xf numFmtId="0" fontId="10" fillId="4" borderId="1" xfId="5" applyFont="1" applyFill="1" applyBorder="1" applyAlignment="1">
      <alignment horizontal="center" vertical="center" wrapText="1"/>
    </xf>
    <xf numFmtId="0" fontId="4" fillId="6" borderId="1" xfId="5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center" vertical="center" wrapText="1"/>
    </xf>
    <xf numFmtId="0" fontId="8" fillId="4" borderId="2" xfId="5" applyFont="1" applyFill="1" applyBorder="1" applyAlignment="1">
      <alignment horizontal="center" vertical="center" wrapText="1"/>
    </xf>
    <xf numFmtId="4" fontId="4" fillId="3" borderId="1" xfId="5" applyNumberFormat="1" applyFont="1" applyFill="1" applyBorder="1" applyAlignment="1">
      <alignment horizontal="center" vertical="center" wrapText="1"/>
    </xf>
    <xf numFmtId="0" fontId="9" fillId="4" borderId="9" xfId="5" applyFont="1" applyFill="1" applyBorder="1" applyAlignment="1">
      <alignment vertical="center" wrapText="1"/>
    </xf>
    <xf numFmtId="0" fontId="9" fillId="4" borderId="10" xfId="5" applyFont="1" applyFill="1" applyBorder="1" applyAlignment="1">
      <alignment vertical="center" wrapText="1"/>
    </xf>
    <xf numFmtId="4" fontId="4" fillId="3" borderId="11" xfId="5" applyNumberFormat="1" applyFont="1" applyFill="1" applyBorder="1" applyAlignment="1">
      <alignment horizontal="center" vertical="center" wrapText="1"/>
    </xf>
    <xf numFmtId="4" fontId="4" fillId="3" borderId="12" xfId="5" applyNumberFormat="1" applyFont="1" applyFill="1" applyBorder="1" applyAlignment="1">
      <alignment horizontal="center" vertical="center" wrapText="1"/>
    </xf>
    <xf numFmtId="4" fontId="4" fillId="3" borderId="13" xfId="5" applyNumberFormat="1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</cellXfs>
  <cellStyles count="11">
    <cellStyle name="Euro" xfId="7"/>
    <cellStyle name="Millares" xfId="1" builtinId="3"/>
    <cellStyle name="Millares 2" xfId="8"/>
    <cellStyle name="Millares_Arbol de problemas  SERVICIOS PUBLICOS" xfId="4"/>
    <cellStyle name="Normal" xfId="0" builtinId="0"/>
    <cellStyle name="Normal 2" xfId="9"/>
    <cellStyle name="Normal_arbol de plan nellibia" xfId="6"/>
    <cellStyle name="Normal_Arbol de problemas  SERVICIOS PUBLICOS" xfId="3"/>
    <cellStyle name="Normal_Arbol de problemas INFRAESTRUCTURA" xfId="5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abSelected="1" topLeftCell="A42" zoomScale="120" zoomScaleNormal="120" workbookViewId="0">
      <selection activeCell="G43" sqref="G43"/>
    </sheetView>
  </sheetViews>
  <sheetFormatPr baseColWidth="10" defaultRowHeight="14.25" x14ac:dyDescent="0.2"/>
  <cols>
    <col min="7" max="7" width="17" customWidth="1"/>
    <col min="18" max="18" width="0" hidden="1" customWidth="1"/>
    <col min="21" max="21" width="15.5" customWidth="1"/>
  </cols>
  <sheetData>
    <row r="1" spans="1:23" x14ac:dyDescent="0.2">
      <c r="U1" t="s">
        <v>214</v>
      </c>
    </row>
    <row r="2" spans="1:23" x14ac:dyDescent="0.2">
      <c r="U2" t="s">
        <v>213</v>
      </c>
    </row>
    <row r="3" spans="1:23" x14ac:dyDescent="0.2">
      <c r="U3" t="s">
        <v>212</v>
      </c>
    </row>
    <row r="4" spans="1:23" ht="15" customHeight="1" thickBot="1" x14ac:dyDescent="0.25">
      <c r="A4" s="69" t="s">
        <v>211</v>
      </c>
      <c r="B4" s="67"/>
      <c r="C4" s="69" t="s">
        <v>67</v>
      </c>
      <c r="D4" s="67"/>
      <c r="E4" s="69" t="s">
        <v>66</v>
      </c>
      <c r="F4" s="68"/>
      <c r="G4" s="68"/>
      <c r="H4" s="67"/>
      <c r="I4" s="66" t="s">
        <v>65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4"/>
      <c r="W4" s="31"/>
    </row>
    <row r="5" spans="1:23" ht="26.25" thickBot="1" x14ac:dyDescent="0.25">
      <c r="A5" s="21"/>
      <c r="B5" s="21"/>
      <c r="C5" s="21"/>
      <c r="D5" s="21"/>
      <c r="E5" s="21"/>
      <c r="F5" s="21"/>
      <c r="G5" s="21"/>
      <c r="H5" s="21"/>
      <c r="I5" s="61"/>
      <c r="J5" s="63" t="s">
        <v>210</v>
      </c>
      <c r="K5" s="62" t="s">
        <v>209</v>
      </c>
      <c r="L5" s="63" t="s">
        <v>210</v>
      </c>
      <c r="M5" s="62" t="s">
        <v>209</v>
      </c>
      <c r="N5" s="63" t="s">
        <v>210</v>
      </c>
      <c r="O5" s="62" t="s">
        <v>209</v>
      </c>
      <c r="P5" s="63" t="s">
        <v>210</v>
      </c>
      <c r="Q5" s="62" t="s">
        <v>209</v>
      </c>
      <c r="R5" s="61"/>
      <c r="S5" s="61"/>
      <c r="T5" s="61"/>
      <c r="U5" s="61"/>
      <c r="V5" s="61"/>
      <c r="W5" s="60"/>
    </row>
    <row r="6" spans="1:23" ht="64.5" thickBot="1" x14ac:dyDescent="0.25">
      <c r="A6" s="59" t="s">
        <v>208</v>
      </c>
      <c r="B6" s="59"/>
      <c r="C6" s="37" t="s">
        <v>63</v>
      </c>
      <c r="D6" s="32" t="s">
        <v>56</v>
      </c>
      <c r="E6" s="37" t="s">
        <v>62</v>
      </c>
      <c r="F6" s="37" t="s">
        <v>61</v>
      </c>
      <c r="G6" s="37" t="s">
        <v>60</v>
      </c>
      <c r="H6" s="37" t="s">
        <v>59</v>
      </c>
      <c r="I6" s="32" t="s">
        <v>58</v>
      </c>
      <c r="J6" s="36">
        <v>2008</v>
      </c>
      <c r="K6" s="35"/>
      <c r="L6" s="36">
        <v>2009</v>
      </c>
      <c r="M6" s="35"/>
      <c r="N6" s="36">
        <v>2010</v>
      </c>
      <c r="O6" s="35"/>
      <c r="P6" s="36">
        <v>2011</v>
      </c>
      <c r="Q6" s="35"/>
      <c r="R6" s="37" t="s">
        <v>207</v>
      </c>
      <c r="S6" s="58" t="s">
        <v>206</v>
      </c>
      <c r="T6" s="57" t="s">
        <v>56</v>
      </c>
      <c r="U6" s="33" t="s">
        <v>55</v>
      </c>
      <c r="V6" s="32" t="s">
        <v>54</v>
      </c>
      <c r="W6" s="31" t="s">
        <v>205</v>
      </c>
    </row>
    <row r="7" spans="1:23" ht="123.75" customHeight="1" x14ac:dyDescent="0.2">
      <c r="A7" s="21" t="s">
        <v>204</v>
      </c>
      <c r="B7" s="16" t="s">
        <v>203</v>
      </c>
      <c r="C7" s="16" t="s">
        <v>202</v>
      </c>
      <c r="D7" s="51">
        <v>30</v>
      </c>
      <c r="E7" s="16" t="s">
        <v>201</v>
      </c>
      <c r="F7" s="18">
        <f>(T7/D7)</f>
        <v>1</v>
      </c>
      <c r="G7" s="23">
        <v>40000000</v>
      </c>
      <c r="H7" s="48" t="s">
        <v>200</v>
      </c>
      <c r="I7" s="4">
        <v>0.75</v>
      </c>
      <c r="J7" s="15">
        <v>20</v>
      </c>
      <c r="K7" s="15">
        <v>20</v>
      </c>
      <c r="L7" s="15">
        <v>20</v>
      </c>
      <c r="M7" s="15">
        <v>10</v>
      </c>
      <c r="N7" s="15">
        <v>10</v>
      </c>
      <c r="O7" s="14"/>
      <c r="P7" s="14"/>
      <c r="Q7" s="14"/>
      <c r="R7" s="13">
        <f>T7/D7</f>
        <v>1</v>
      </c>
      <c r="S7" s="12">
        <f>T7/D7</f>
        <v>1</v>
      </c>
      <c r="T7" s="11">
        <f>+Q7+O7+M7+K7</f>
        <v>30</v>
      </c>
      <c r="U7" s="10">
        <v>70622242</v>
      </c>
      <c r="V7" s="9" t="s">
        <v>161</v>
      </c>
      <c r="W7" s="55"/>
    </row>
    <row r="8" spans="1:23" ht="102" x14ac:dyDescent="0.2">
      <c r="A8" s="21" t="s">
        <v>199</v>
      </c>
      <c r="B8" s="25" t="s">
        <v>198</v>
      </c>
      <c r="C8" s="16" t="s">
        <v>197</v>
      </c>
      <c r="D8" s="51">
        <v>10</v>
      </c>
      <c r="E8" s="16" t="s">
        <v>196</v>
      </c>
      <c r="F8" s="56"/>
      <c r="G8" s="23">
        <v>5000000</v>
      </c>
      <c r="H8" s="48" t="s">
        <v>195</v>
      </c>
      <c r="I8" s="4">
        <v>0.75</v>
      </c>
      <c r="J8" s="15">
        <v>2</v>
      </c>
      <c r="K8" s="15">
        <v>2</v>
      </c>
      <c r="L8" s="15">
        <v>2</v>
      </c>
      <c r="M8" s="15">
        <v>2</v>
      </c>
      <c r="N8" s="15">
        <v>1</v>
      </c>
      <c r="O8" s="15">
        <v>3</v>
      </c>
      <c r="P8" s="15">
        <v>3</v>
      </c>
      <c r="Q8" s="14"/>
      <c r="R8" s="13">
        <f>T8/D8</f>
        <v>0.7</v>
      </c>
      <c r="S8" s="12">
        <f>T8/D8</f>
        <v>0.7</v>
      </c>
      <c r="T8" s="11">
        <f>+Q8+O8+M8+K8</f>
        <v>7</v>
      </c>
      <c r="U8" s="10">
        <v>35198330</v>
      </c>
      <c r="V8" s="9" t="s">
        <v>161</v>
      </c>
      <c r="W8" s="55"/>
    </row>
    <row r="9" spans="1:23" ht="165.75" x14ac:dyDescent="0.2">
      <c r="A9" s="21" t="s">
        <v>194</v>
      </c>
      <c r="B9" s="20" t="s">
        <v>193</v>
      </c>
      <c r="C9" s="16" t="s">
        <v>192</v>
      </c>
      <c r="D9" s="54">
        <v>1.2</v>
      </c>
      <c r="E9" s="16" t="s">
        <v>191</v>
      </c>
      <c r="F9" s="18">
        <f>(T9/D9)</f>
        <v>0</v>
      </c>
      <c r="G9" s="23">
        <v>400000000</v>
      </c>
      <c r="H9" s="16" t="s">
        <v>190</v>
      </c>
      <c r="I9" s="4">
        <v>0.75</v>
      </c>
      <c r="J9" s="15">
        <v>0</v>
      </c>
      <c r="K9" s="15">
        <v>0</v>
      </c>
      <c r="L9" s="15">
        <v>0</v>
      </c>
      <c r="M9" s="15">
        <v>0</v>
      </c>
      <c r="N9" s="14"/>
      <c r="O9" s="14"/>
      <c r="P9" s="14"/>
      <c r="Q9" s="14"/>
      <c r="R9" s="13">
        <f>T9/D9</f>
        <v>0</v>
      </c>
      <c r="S9" s="12">
        <f>T9/D9</f>
        <v>0</v>
      </c>
      <c r="T9" s="11">
        <f>+Q9+O9+M9+K9</f>
        <v>0</v>
      </c>
      <c r="U9" s="10">
        <v>10000000</v>
      </c>
      <c r="V9" s="9" t="s">
        <v>3</v>
      </c>
      <c r="W9" s="22" t="s">
        <v>189</v>
      </c>
    </row>
    <row r="10" spans="1:23" ht="153" x14ac:dyDescent="0.2">
      <c r="A10" s="21" t="s">
        <v>188</v>
      </c>
      <c r="B10" s="20" t="s">
        <v>187</v>
      </c>
      <c r="C10" s="53" t="s">
        <v>186</v>
      </c>
      <c r="D10" s="51">
        <v>10</v>
      </c>
      <c r="E10" s="16" t="s">
        <v>185</v>
      </c>
      <c r="F10" s="18">
        <f>(T10/D10)</f>
        <v>0.6</v>
      </c>
      <c r="G10" s="17">
        <v>8000000</v>
      </c>
      <c r="H10" s="16" t="s">
        <v>174</v>
      </c>
      <c r="I10" s="4">
        <v>0.75</v>
      </c>
      <c r="J10" s="15">
        <v>0</v>
      </c>
      <c r="K10" s="15">
        <v>0</v>
      </c>
      <c r="L10" s="15">
        <v>2</v>
      </c>
      <c r="M10" s="15">
        <v>2</v>
      </c>
      <c r="N10" s="15">
        <v>4</v>
      </c>
      <c r="O10" s="15">
        <v>4</v>
      </c>
      <c r="P10" s="15">
        <v>4</v>
      </c>
      <c r="Q10" s="14"/>
      <c r="R10" s="13">
        <f>T10/D10</f>
        <v>0.6</v>
      </c>
      <c r="S10" s="13">
        <f>T10/D10</f>
        <v>0.6</v>
      </c>
      <c r="T10" s="11">
        <f>+Q10+O10+M10+K10</f>
        <v>6</v>
      </c>
      <c r="U10" s="10">
        <v>4000000</v>
      </c>
      <c r="V10" s="52" t="s">
        <v>123</v>
      </c>
      <c r="W10" s="22" t="s">
        <v>184</v>
      </c>
    </row>
    <row r="11" spans="1:23" ht="165.75" x14ac:dyDescent="0.2">
      <c r="A11" s="21" t="s">
        <v>183</v>
      </c>
      <c r="B11" s="20" t="s">
        <v>182</v>
      </c>
      <c r="C11" s="19" t="s">
        <v>181</v>
      </c>
      <c r="D11" s="42">
        <v>10</v>
      </c>
      <c r="E11" s="16" t="s">
        <v>180</v>
      </c>
      <c r="F11" s="18">
        <f>(T11/D11)</f>
        <v>0.3</v>
      </c>
      <c r="G11" s="17">
        <v>15000000</v>
      </c>
      <c r="H11" s="16" t="s">
        <v>174</v>
      </c>
      <c r="I11" s="4">
        <v>0.75</v>
      </c>
      <c r="J11" s="15">
        <v>3</v>
      </c>
      <c r="K11" s="15">
        <v>3</v>
      </c>
      <c r="L11" s="15">
        <v>0</v>
      </c>
      <c r="M11" s="15">
        <v>0</v>
      </c>
      <c r="N11" s="15">
        <v>3</v>
      </c>
      <c r="O11" s="15">
        <v>0</v>
      </c>
      <c r="P11" s="15">
        <v>7</v>
      </c>
      <c r="Q11" s="14"/>
      <c r="R11" s="13">
        <f>T11/D11</f>
        <v>0.3</v>
      </c>
      <c r="S11" s="12">
        <f>T11/D11</f>
        <v>0.3</v>
      </c>
      <c r="T11" s="11">
        <f>+Q11+O11+M11+K11</f>
        <v>3</v>
      </c>
      <c r="U11" s="10">
        <v>3600000</v>
      </c>
      <c r="V11" s="52" t="s">
        <v>123</v>
      </c>
      <c r="W11" s="22" t="s">
        <v>179</v>
      </c>
    </row>
    <row r="12" spans="1:23" ht="102" x14ac:dyDescent="0.2">
      <c r="A12" s="21" t="s">
        <v>178</v>
      </c>
      <c r="B12" s="20" t="s">
        <v>177</v>
      </c>
      <c r="C12" s="16" t="s">
        <v>176</v>
      </c>
      <c r="D12" s="51">
        <v>20</v>
      </c>
      <c r="E12" s="16" t="s">
        <v>175</v>
      </c>
      <c r="F12" s="18">
        <f>(T12/D12)</f>
        <v>1</v>
      </c>
      <c r="G12" s="23">
        <v>10000000</v>
      </c>
      <c r="H12" s="16" t="s">
        <v>174</v>
      </c>
      <c r="I12" s="4">
        <v>0.75</v>
      </c>
      <c r="J12" s="15">
        <v>5</v>
      </c>
      <c r="K12" s="15">
        <v>5</v>
      </c>
      <c r="L12" s="15">
        <v>5</v>
      </c>
      <c r="M12" s="15">
        <v>5</v>
      </c>
      <c r="N12" s="15">
        <v>10</v>
      </c>
      <c r="O12" s="15">
        <v>10</v>
      </c>
      <c r="P12" s="14"/>
      <c r="Q12" s="14"/>
      <c r="R12" s="13">
        <f>T12/D12</f>
        <v>1</v>
      </c>
      <c r="S12" s="12">
        <f>T12/D12</f>
        <v>1</v>
      </c>
      <c r="T12" s="11">
        <f>+Q12+O12+M12+K12</f>
        <v>20</v>
      </c>
      <c r="U12" s="10">
        <v>19254000</v>
      </c>
      <c r="V12" s="9" t="s">
        <v>16</v>
      </c>
      <c r="W12" s="8" t="s">
        <v>173</v>
      </c>
    </row>
    <row r="13" spans="1:23" ht="153" x14ac:dyDescent="0.2">
      <c r="A13" s="21" t="s">
        <v>172</v>
      </c>
      <c r="B13" s="20" t="s">
        <v>171</v>
      </c>
      <c r="C13" s="16" t="s">
        <v>170</v>
      </c>
      <c r="D13" s="51">
        <v>50</v>
      </c>
      <c r="E13" s="16" t="s">
        <v>169</v>
      </c>
      <c r="F13" s="18">
        <f>(T13/D13)</f>
        <v>0</v>
      </c>
      <c r="G13" s="23">
        <v>15000000</v>
      </c>
      <c r="H13" s="16" t="s">
        <v>168</v>
      </c>
      <c r="I13" s="4">
        <v>0.75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4"/>
      <c r="Q13" s="14"/>
      <c r="R13" s="13">
        <f>T13/D13</f>
        <v>0</v>
      </c>
      <c r="S13" s="12">
        <f>T13/D13</f>
        <v>0</v>
      </c>
      <c r="T13" s="11">
        <f>+Q13+O13+M13+K13</f>
        <v>0</v>
      </c>
      <c r="U13" s="10">
        <v>0</v>
      </c>
      <c r="V13" s="9" t="s">
        <v>16</v>
      </c>
      <c r="W13" s="22" t="s">
        <v>167</v>
      </c>
    </row>
    <row r="14" spans="1:23" ht="216.75" x14ac:dyDescent="0.2">
      <c r="A14" s="21" t="s">
        <v>166</v>
      </c>
      <c r="B14" s="20" t="s">
        <v>165</v>
      </c>
      <c r="C14" s="16" t="s">
        <v>164</v>
      </c>
      <c r="D14" s="51">
        <v>7</v>
      </c>
      <c r="E14" s="16" t="s">
        <v>163</v>
      </c>
      <c r="F14" s="18">
        <f>(T14/D14)</f>
        <v>0.14285714285714285</v>
      </c>
      <c r="G14" s="23">
        <v>10000000</v>
      </c>
      <c r="H14" s="16" t="s">
        <v>162</v>
      </c>
      <c r="I14" s="4">
        <v>0.75</v>
      </c>
      <c r="J14" s="15">
        <v>0</v>
      </c>
      <c r="K14" s="15">
        <v>0</v>
      </c>
      <c r="L14" s="15">
        <v>1</v>
      </c>
      <c r="M14" s="15">
        <v>1</v>
      </c>
      <c r="N14" s="15">
        <v>3</v>
      </c>
      <c r="O14" s="14"/>
      <c r="P14" s="14"/>
      <c r="Q14" s="14"/>
      <c r="R14" s="13">
        <f>T14/D14</f>
        <v>0.14285714285714285</v>
      </c>
      <c r="S14" s="13">
        <f>T14/D14</f>
        <v>0.14285714285714285</v>
      </c>
      <c r="T14" s="11">
        <f>+Q14+O14+M14+K14</f>
        <v>1</v>
      </c>
      <c r="U14" s="10">
        <v>10000000</v>
      </c>
      <c r="V14" s="9" t="s">
        <v>161</v>
      </c>
      <c r="W14" s="22" t="s">
        <v>160</v>
      </c>
    </row>
    <row r="15" spans="1:23" x14ac:dyDescent="0.2">
      <c r="A15" s="41" t="s">
        <v>159</v>
      </c>
      <c r="B15" s="41"/>
      <c r="C15" s="41" t="s">
        <v>67</v>
      </c>
      <c r="D15" s="41"/>
      <c r="E15" s="41" t="s">
        <v>66</v>
      </c>
      <c r="F15" s="41"/>
      <c r="G15" s="41"/>
      <c r="H15" s="41"/>
      <c r="I15" s="50" t="s">
        <v>65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"/>
    </row>
    <row r="16" spans="1:23" ht="39" thickBot="1" x14ac:dyDescent="0.25">
      <c r="A16" s="45" t="s">
        <v>158</v>
      </c>
      <c r="B16" s="45"/>
      <c r="C16" s="37" t="s">
        <v>63</v>
      </c>
      <c r="D16" s="32" t="s">
        <v>56</v>
      </c>
      <c r="E16" s="37" t="s">
        <v>62</v>
      </c>
      <c r="F16" s="37" t="s">
        <v>61</v>
      </c>
      <c r="G16" s="37" t="s">
        <v>60</v>
      </c>
      <c r="H16" s="37" t="s">
        <v>59</v>
      </c>
      <c r="I16" s="32" t="s">
        <v>58</v>
      </c>
      <c r="J16" s="36">
        <v>2008</v>
      </c>
      <c r="K16" s="35"/>
      <c r="L16" s="36">
        <v>2009</v>
      </c>
      <c r="M16" s="35"/>
      <c r="N16" s="36">
        <v>2010</v>
      </c>
      <c r="O16" s="35"/>
      <c r="P16" s="36">
        <v>2011</v>
      </c>
      <c r="Q16" s="35"/>
      <c r="R16" s="34" t="s">
        <v>57</v>
      </c>
      <c r="S16" s="34"/>
      <c r="T16" s="32" t="s">
        <v>56</v>
      </c>
      <c r="U16" s="33" t="s">
        <v>55</v>
      </c>
      <c r="V16" s="32" t="s">
        <v>54</v>
      </c>
      <c r="W16" s="31" t="s">
        <v>53</v>
      </c>
    </row>
    <row r="17" spans="1:23" ht="165.75" x14ac:dyDescent="0.2">
      <c r="A17" s="21" t="s">
        <v>157</v>
      </c>
      <c r="B17" s="44" t="s">
        <v>156</v>
      </c>
      <c r="C17" s="44" t="s">
        <v>155</v>
      </c>
      <c r="D17" s="49">
        <v>1</v>
      </c>
      <c r="E17" s="44" t="s">
        <v>154</v>
      </c>
      <c r="F17" s="18">
        <f>(T17/D17)</f>
        <v>1.4999999999999999E-2</v>
      </c>
      <c r="G17" s="30">
        <v>60000000</v>
      </c>
      <c r="H17" s="48" t="s">
        <v>153</v>
      </c>
      <c r="I17" s="4">
        <v>0.75</v>
      </c>
      <c r="J17" s="15">
        <v>0.01</v>
      </c>
      <c r="K17" s="15">
        <v>0.01</v>
      </c>
      <c r="L17" s="15">
        <v>0</v>
      </c>
      <c r="M17" s="15">
        <v>0</v>
      </c>
      <c r="N17" s="15">
        <v>1</v>
      </c>
      <c r="O17" s="14">
        <v>5.0000000000000001E-3</v>
      </c>
      <c r="P17" s="14">
        <v>5.0000000000000001E-3</v>
      </c>
      <c r="Q17" s="14"/>
      <c r="R17" s="13">
        <v>0</v>
      </c>
      <c r="S17" s="12">
        <v>0.6</v>
      </c>
      <c r="T17" s="10">
        <f>+Q17+O17+M17+K17</f>
        <v>1.4999999999999999E-2</v>
      </c>
      <c r="U17" s="10">
        <v>59400000</v>
      </c>
      <c r="V17" s="9" t="s">
        <v>110</v>
      </c>
      <c r="W17" s="8" t="s">
        <v>152</v>
      </c>
    </row>
    <row r="18" spans="1:23" ht="114.75" x14ac:dyDescent="0.2">
      <c r="A18" s="21" t="s">
        <v>151</v>
      </c>
      <c r="B18" s="20" t="s">
        <v>150</v>
      </c>
      <c r="C18" s="19" t="s">
        <v>149</v>
      </c>
      <c r="D18" s="42">
        <v>153</v>
      </c>
      <c r="E18" s="19" t="s">
        <v>148</v>
      </c>
      <c r="F18" s="18">
        <f>(T18/D18)</f>
        <v>1</v>
      </c>
      <c r="G18" s="17">
        <v>45000000</v>
      </c>
      <c r="H18" s="16" t="s">
        <v>147</v>
      </c>
      <c r="I18" s="4">
        <v>0.75</v>
      </c>
      <c r="J18" s="15">
        <v>50</v>
      </c>
      <c r="K18" s="15">
        <v>50</v>
      </c>
      <c r="L18" s="15">
        <v>50</v>
      </c>
      <c r="M18" s="15">
        <v>50</v>
      </c>
      <c r="N18" s="15">
        <v>53</v>
      </c>
      <c r="O18" s="15">
        <v>53</v>
      </c>
      <c r="P18" s="14"/>
      <c r="Q18" s="14"/>
      <c r="R18" s="13">
        <f>T18/D18</f>
        <v>1</v>
      </c>
      <c r="S18" s="12">
        <f>T18/D18</f>
        <v>1</v>
      </c>
      <c r="T18" s="10">
        <f>+Q18+O18+M18+K18</f>
        <v>153</v>
      </c>
      <c r="U18" s="10">
        <v>35259430</v>
      </c>
      <c r="V18" s="9" t="s">
        <v>123</v>
      </c>
      <c r="W18" s="8" t="s">
        <v>146</v>
      </c>
    </row>
    <row r="19" spans="1:23" ht="140.25" x14ac:dyDescent="0.2">
      <c r="A19" s="21" t="s">
        <v>145</v>
      </c>
      <c r="B19" s="20" t="s">
        <v>144</v>
      </c>
      <c r="C19" s="19" t="s">
        <v>143</v>
      </c>
      <c r="D19" s="42">
        <v>40</v>
      </c>
      <c r="E19" s="19" t="s">
        <v>142</v>
      </c>
      <c r="F19" s="18">
        <f>(T19/D19)</f>
        <v>1</v>
      </c>
      <c r="G19" s="17">
        <v>5000000</v>
      </c>
      <c r="H19" s="16" t="s">
        <v>141</v>
      </c>
      <c r="I19" s="4">
        <v>0.75</v>
      </c>
      <c r="J19" s="15">
        <v>20</v>
      </c>
      <c r="K19" s="15">
        <v>20</v>
      </c>
      <c r="L19" s="15">
        <v>20</v>
      </c>
      <c r="M19" s="15">
        <v>20</v>
      </c>
      <c r="N19" s="15">
        <v>0</v>
      </c>
      <c r="O19" s="14"/>
      <c r="P19" s="14"/>
      <c r="Q19" s="14"/>
      <c r="R19" s="13">
        <f>T19/D19</f>
        <v>1</v>
      </c>
      <c r="S19" s="12">
        <f>T19/D19</f>
        <v>1</v>
      </c>
      <c r="T19" s="10">
        <f>+Q19+O19+M19+K19</f>
        <v>40</v>
      </c>
      <c r="U19" s="10">
        <v>3000000</v>
      </c>
      <c r="V19" s="9" t="s">
        <v>140</v>
      </c>
      <c r="W19" s="8" t="s">
        <v>139</v>
      </c>
    </row>
    <row r="20" spans="1:23" ht="114.75" x14ac:dyDescent="0.2">
      <c r="A20" s="21">
        <v>0</v>
      </c>
      <c r="B20" s="25" t="s">
        <v>138</v>
      </c>
      <c r="C20" s="19" t="s">
        <v>137</v>
      </c>
      <c r="D20" s="42">
        <v>1</v>
      </c>
      <c r="E20" s="25" t="s">
        <v>136</v>
      </c>
      <c r="F20" s="18">
        <f>(T20/D20)</f>
        <v>1</v>
      </c>
      <c r="G20" s="17">
        <v>140000000</v>
      </c>
      <c r="H20" s="16" t="s">
        <v>135</v>
      </c>
      <c r="I20" s="4">
        <v>0.75</v>
      </c>
      <c r="J20" s="15">
        <v>1</v>
      </c>
      <c r="K20" s="15">
        <v>1</v>
      </c>
      <c r="L20" s="15">
        <v>0</v>
      </c>
      <c r="M20" s="15">
        <v>0</v>
      </c>
      <c r="N20" s="15">
        <v>0</v>
      </c>
      <c r="O20" s="14"/>
      <c r="P20" s="14"/>
      <c r="Q20" s="14"/>
      <c r="R20" s="13">
        <f>T20/D20</f>
        <v>1</v>
      </c>
      <c r="S20" s="12">
        <f>T20/D20</f>
        <v>1</v>
      </c>
      <c r="T20" s="10">
        <f>+Q20+O20+M20+K20</f>
        <v>1</v>
      </c>
      <c r="U20" s="10">
        <v>128000000</v>
      </c>
      <c r="V20" s="9" t="s">
        <v>3</v>
      </c>
      <c r="W20" s="22" t="s">
        <v>134</v>
      </c>
    </row>
    <row r="21" spans="1:23" ht="76.5" x14ac:dyDescent="0.2">
      <c r="A21" s="21" t="s">
        <v>133</v>
      </c>
      <c r="B21" s="25" t="s">
        <v>132</v>
      </c>
      <c r="C21" s="25" t="s">
        <v>131</v>
      </c>
      <c r="D21" s="47">
        <v>5</v>
      </c>
      <c r="E21" s="25" t="s">
        <v>130</v>
      </c>
      <c r="F21" s="18">
        <f>(T21/D21)</f>
        <v>1.002</v>
      </c>
      <c r="G21" s="30">
        <v>30000000</v>
      </c>
      <c r="H21" s="16" t="s">
        <v>129</v>
      </c>
      <c r="I21" s="4">
        <v>0.75</v>
      </c>
      <c r="J21" s="15">
        <v>0.01</v>
      </c>
      <c r="K21" s="15">
        <v>0.01</v>
      </c>
      <c r="L21" s="15">
        <v>5</v>
      </c>
      <c r="M21" s="15">
        <v>5</v>
      </c>
      <c r="N21" s="15">
        <v>0</v>
      </c>
      <c r="O21" s="14"/>
      <c r="P21" s="14"/>
      <c r="Q21" s="14"/>
      <c r="R21" s="13">
        <f>T21/D21</f>
        <v>1.002</v>
      </c>
      <c r="S21" s="12">
        <f>T21/D21</f>
        <v>1.002</v>
      </c>
      <c r="T21" s="10">
        <f>+Q21+O21+M21+K21</f>
        <v>5.01</v>
      </c>
      <c r="U21" s="10">
        <v>53521822</v>
      </c>
      <c r="V21" s="9" t="s">
        <v>3</v>
      </c>
      <c r="W21" s="22" t="s">
        <v>128</v>
      </c>
    </row>
    <row r="22" spans="1:23" ht="178.5" x14ac:dyDescent="0.2">
      <c r="A22" s="21" t="s">
        <v>127</v>
      </c>
      <c r="B22" s="20" t="s">
        <v>126</v>
      </c>
      <c r="C22" s="25" t="s">
        <v>125</v>
      </c>
      <c r="D22" s="47">
        <v>1</v>
      </c>
      <c r="E22" s="25" t="s">
        <v>124</v>
      </c>
      <c r="F22" s="18">
        <f>(T22/D22)</f>
        <v>0.505</v>
      </c>
      <c r="G22" s="24">
        <v>3000000</v>
      </c>
      <c r="H22" s="16" t="s">
        <v>117</v>
      </c>
      <c r="I22" s="4">
        <v>0.75</v>
      </c>
      <c r="J22" s="28">
        <v>0.25</v>
      </c>
      <c r="K22" s="28">
        <v>0.25</v>
      </c>
      <c r="L22" s="28">
        <v>0.25</v>
      </c>
      <c r="M22" s="28">
        <v>0.25</v>
      </c>
      <c r="N22" s="28">
        <v>0.25</v>
      </c>
      <c r="O22" s="14">
        <v>5.0000000000000001E-3</v>
      </c>
      <c r="P22" s="14"/>
      <c r="Q22" s="14"/>
      <c r="R22" s="13">
        <f>T22/D22</f>
        <v>0.505</v>
      </c>
      <c r="S22" s="12">
        <f>T22/D22</f>
        <v>0.505</v>
      </c>
      <c r="T22" s="10">
        <f>+Q22+O22+M22+K22</f>
        <v>0.505</v>
      </c>
      <c r="U22" s="10">
        <v>2000000</v>
      </c>
      <c r="V22" s="9" t="s">
        <v>123</v>
      </c>
      <c r="W22" s="8" t="s">
        <v>122</v>
      </c>
    </row>
    <row r="23" spans="1:23" ht="89.25" x14ac:dyDescent="0.2">
      <c r="A23" s="21" t="s">
        <v>121</v>
      </c>
      <c r="B23" s="20" t="s">
        <v>120</v>
      </c>
      <c r="C23" s="25" t="s">
        <v>119</v>
      </c>
      <c r="D23" s="47">
        <v>1</v>
      </c>
      <c r="E23" s="25" t="s">
        <v>118</v>
      </c>
      <c r="F23" s="18">
        <f>(T23/D23)</f>
        <v>0.505</v>
      </c>
      <c r="G23" s="30">
        <v>5000000</v>
      </c>
      <c r="H23" s="16" t="s">
        <v>117</v>
      </c>
      <c r="I23" s="4">
        <v>0.75</v>
      </c>
      <c r="J23" s="15">
        <v>0</v>
      </c>
      <c r="K23" s="15">
        <v>0</v>
      </c>
      <c r="L23" s="15">
        <v>50</v>
      </c>
      <c r="M23" s="28">
        <v>0.5</v>
      </c>
      <c r="N23" s="28">
        <v>0.5</v>
      </c>
      <c r="O23" s="14">
        <v>5.0000000000000001E-3</v>
      </c>
      <c r="P23" s="14"/>
      <c r="Q23" s="14"/>
      <c r="R23" s="13">
        <f>T23/D23</f>
        <v>0.505</v>
      </c>
      <c r="S23" s="12">
        <v>1</v>
      </c>
      <c r="T23" s="10">
        <f>+Q23+O23+M23+K23</f>
        <v>0.505</v>
      </c>
      <c r="U23" s="11">
        <v>2000000</v>
      </c>
      <c r="V23" s="46" t="s">
        <v>16</v>
      </c>
      <c r="W23" s="22" t="s">
        <v>116</v>
      </c>
    </row>
    <row r="24" spans="1:23" ht="191.25" x14ac:dyDescent="0.2">
      <c r="A24" s="21" t="s">
        <v>115</v>
      </c>
      <c r="B24" s="20" t="s">
        <v>114</v>
      </c>
      <c r="C24" s="25" t="s">
        <v>113</v>
      </c>
      <c r="D24" s="47">
        <v>200</v>
      </c>
      <c r="E24" s="25" t="s">
        <v>112</v>
      </c>
      <c r="F24" s="18">
        <f>(T24/D24)</f>
        <v>0.60010000000000008</v>
      </c>
      <c r="G24" s="30">
        <v>100000000</v>
      </c>
      <c r="H24" s="16" t="s">
        <v>111</v>
      </c>
      <c r="I24" s="4">
        <v>0.75</v>
      </c>
      <c r="J24" s="15">
        <v>0.01</v>
      </c>
      <c r="K24" s="15">
        <v>0.01</v>
      </c>
      <c r="L24" s="15">
        <v>0.01</v>
      </c>
      <c r="M24" s="15">
        <v>0.01</v>
      </c>
      <c r="N24" s="15">
        <v>0</v>
      </c>
      <c r="O24" s="15">
        <v>120</v>
      </c>
      <c r="P24" s="15">
        <v>80</v>
      </c>
      <c r="Q24" s="14"/>
      <c r="R24" s="13">
        <f>T24/D24</f>
        <v>0.60010000000000008</v>
      </c>
      <c r="S24" s="12">
        <f>T24/D24</f>
        <v>0.60010000000000008</v>
      </c>
      <c r="T24" s="10">
        <f>+Q24+O24+M24+K24</f>
        <v>120.02000000000001</v>
      </c>
      <c r="U24" s="10">
        <v>8882000</v>
      </c>
      <c r="V24" s="46" t="s">
        <v>110</v>
      </c>
      <c r="W24" s="8" t="s">
        <v>109</v>
      </c>
    </row>
    <row r="25" spans="1:23" x14ac:dyDescent="0.2">
      <c r="A25" s="41" t="s">
        <v>108</v>
      </c>
      <c r="B25" s="41"/>
      <c r="C25" s="41" t="s">
        <v>67</v>
      </c>
      <c r="D25" s="41"/>
      <c r="E25" s="41" t="s">
        <v>66</v>
      </c>
      <c r="F25" s="41"/>
      <c r="G25" s="41"/>
      <c r="H25" s="41"/>
      <c r="I25" s="40" t="s">
        <v>65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1"/>
    </row>
    <row r="26" spans="1:23" ht="39" thickBot="1" x14ac:dyDescent="0.25">
      <c r="A26" s="45" t="s">
        <v>107</v>
      </c>
      <c r="B26" s="45"/>
      <c r="C26" s="37" t="s">
        <v>63</v>
      </c>
      <c r="D26" s="32" t="s">
        <v>56</v>
      </c>
      <c r="E26" s="37" t="s">
        <v>62</v>
      </c>
      <c r="F26" s="37" t="s">
        <v>61</v>
      </c>
      <c r="G26" s="37" t="s">
        <v>60</v>
      </c>
      <c r="H26" s="37" t="s">
        <v>59</v>
      </c>
      <c r="I26" s="32" t="s">
        <v>58</v>
      </c>
      <c r="J26" s="36">
        <v>2008</v>
      </c>
      <c r="K26" s="35"/>
      <c r="L26" s="36">
        <v>2009</v>
      </c>
      <c r="M26" s="35"/>
      <c r="N26" s="36">
        <v>2010</v>
      </c>
      <c r="O26" s="35"/>
      <c r="P26" s="36">
        <v>2011</v>
      </c>
      <c r="Q26" s="35"/>
      <c r="R26" s="34" t="s">
        <v>57</v>
      </c>
      <c r="S26" s="34"/>
      <c r="T26" s="32" t="s">
        <v>56</v>
      </c>
      <c r="U26" s="33" t="s">
        <v>55</v>
      </c>
      <c r="V26" s="32" t="s">
        <v>54</v>
      </c>
      <c r="W26" s="31" t="s">
        <v>53</v>
      </c>
    </row>
    <row r="27" spans="1:23" ht="102" x14ac:dyDescent="0.2">
      <c r="A27" s="21" t="s">
        <v>106</v>
      </c>
      <c r="B27" s="20" t="s">
        <v>105</v>
      </c>
      <c r="C27" s="44" t="s">
        <v>104</v>
      </c>
      <c r="D27" s="44">
        <v>3</v>
      </c>
      <c r="E27" s="44" t="s">
        <v>103</v>
      </c>
      <c r="F27" s="18">
        <f>(T27/D27)</f>
        <v>1</v>
      </c>
      <c r="G27" s="30">
        <v>80000000</v>
      </c>
      <c r="H27" s="16" t="s">
        <v>102</v>
      </c>
      <c r="I27" s="4">
        <v>0.75</v>
      </c>
      <c r="J27" s="15">
        <v>0</v>
      </c>
      <c r="K27" s="15">
        <v>0</v>
      </c>
      <c r="L27" s="15">
        <v>3</v>
      </c>
      <c r="M27" s="15">
        <v>3</v>
      </c>
      <c r="N27" s="14"/>
      <c r="O27" s="14"/>
      <c r="P27" s="14"/>
      <c r="Q27" s="14"/>
      <c r="R27" s="13">
        <f>T27/D27</f>
        <v>1</v>
      </c>
      <c r="S27" s="12">
        <f>T27/D27</f>
        <v>1</v>
      </c>
      <c r="T27" s="10">
        <f>+Q27+O27+M27+K27</f>
        <v>3</v>
      </c>
      <c r="U27" s="10">
        <v>20000000</v>
      </c>
      <c r="V27" s="9" t="s">
        <v>3</v>
      </c>
      <c r="W27" s="8" t="s">
        <v>101</v>
      </c>
    </row>
    <row r="28" spans="1:23" ht="191.25" x14ac:dyDescent="0.2">
      <c r="A28" s="21" t="s">
        <v>100</v>
      </c>
      <c r="B28" s="20" t="s">
        <v>99</v>
      </c>
      <c r="C28" s="19" t="s">
        <v>98</v>
      </c>
      <c r="D28" s="19">
        <v>60</v>
      </c>
      <c r="E28" s="44" t="s">
        <v>97</v>
      </c>
      <c r="F28" s="18">
        <f>(T28/D28)</f>
        <v>1</v>
      </c>
      <c r="G28" s="30">
        <v>150000000</v>
      </c>
      <c r="H28" s="16" t="s">
        <v>96</v>
      </c>
      <c r="I28" s="4">
        <v>0.75</v>
      </c>
      <c r="J28" s="15">
        <v>20</v>
      </c>
      <c r="K28" s="15">
        <v>20</v>
      </c>
      <c r="L28" s="15">
        <v>30</v>
      </c>
      <c r="M28" s="15">
        <v>30</v>
      </c>
      <c r="N28" s="15">
        <v>10</v>
      </c>
      <c r="O28" s="15">
        <v>10</v>
      </c>
      <c r="P28" s="14"/>
      <c r="Q28" s="14"/>
      <c r="R28" s="13">
        <f>T28/D28</f>
        <v>1</v>
      </c>
      <c r="S28" s="12">
        <f>T28/D28</f>
        <v>1</v>
      </c>
      <c r="T28" s="10">
        <f>+Q28+O28+M28+K28</f>
        <v>60</v>
      </c>
      <c r="U28" s="10">
        <v>61745000</v>
      </c>
      <c r="V28" s="9" t="s">
        <v>95</v>
      </c>
      <c r="W28" s="22" t="s">
        <v>94</v>
      </c>
    </row>
    <row r="29" spans="1:23" ht="178.5" x14ac:dyDescent="0.2">
      <c r="A29" s="21" t="s">
        <v>93</v>
      </c>
      <c r="B29" s="20" t="s">
        <v>92</v>
      </c>
      <c r="C29" s="25" t="s">
        <v>91</v>
      </c>
      <c r="D29" s="25">
        <v>120</v>
      </c>
      <c r="E29" s="25" t="s">
        <v>90</v>
      </c>
      <c r="F29" s="18">
        <f>(T29/D29)</f>
        <v>0.875</v>
      </c>
      <c r="G29" s="24">
        <v>36000000</v>
      </c>
      <c r="H29" s="16" t="s">
        <v>89</v>
      </c>
      <c r="I29" s="4">
        <v>0.75</v>
      </c>
      <c r="J29" s="15">
        <v>30</v>
      </c>
      <c r="K29" s="15">
        <v>30</v>
      </c>
      <c r="L29" s="15">
        <v>45</v>
      </c>
      <c r="M29" s="15">
        <v>45</v>
      </c>
      <c r="N29" s="15">
        <v>35</v>
      </c>
      <c r="O29" s="15">
        <v>30</v>
      </c>
      <c r="P29" s="15">
        <v>15</v>
      </c>
      <c r="Q29" s="14"/>
      <c r="R29" s="13">
        <f>T29/D29</f>
        <v>0.875</v>
      </c>
      <c r="S29" s="12">
        <f>T29/D29</f>
        <v>0.875</v>
      </c>
      <c r="T29" s="10">
        <f>+Q29+O29+M29+K29</f>
        <v>105</v>
      </c>
      <c r="U29" s="10">
        <v>5000000</v>
      </c>
      <c r="V29" s="9" t="s">
        <v>3</v>
      </c>
      <c r="W29" s="22" t="s">
        <v>88</v>
      </c>
    </row>
    <row r="30" spans="1:23" ht="114.75" x14ac:dyDescent="0.2">
      <c r="A30" s="21" t="s">
        <v>87</v>
      </c>
      <c r="B30" s="20" t="s">
        <v>86</v>
      </c>
      <c r="C30" s="25" t="s">
        <v>85</v>
      </c>
      <c r="D30" s="25">
        <v>1</v>
      </c>
      <c r="E30" s="25" t="s">
        <v>84</v>
      </c>
      <c r="F30" s="18">
        <f>(T30/D30)</f>
        <v>0.01</v>
      </c>
      <c r="G30" s="24">
        <v>300000000</v>
      </c>
      <c r="H30" s="16" t="s">
        <v>83</v>
      </c>
      <c r="I30" s="4">
        <v>0.75</v>
      </c>
      <c r="J30" s="15">
        <v>0.01</v>
      </c>
      <c r="K30" s="15">
        <v>0.01</v>
      </c>
      <c r="L30" s="15">
        <v>0</v>
      </c>
      <c r="M30" s="15">
        <v>0</v>
      </c>
      <c r="N30" s="14"/>
      <c r="O30" s="14"/>
      <c r="P30" s="14"/>
      <c r="Q30" s="14"/>
      <c r="R30" s="13">
        <v>0</v>
      </c>
      <c r="S30" s="12">
        <v>0</v>
      </c>
      <c r="T30" s="10">
        <f>+Q30+O30+M30+K30</f>
        <v>0.01</v>
      </c>
      <c r="U30" s="10"/>
      <c r="V30" s="9" t="s">
        <v>3</v>
      </c>
      <c r="W30" s="8" t="s">
        <v>82</v>
      </c>
    </row>
    <row r="31" spans="1:23" ht="165.75" x14ac:dyDescent="0.2">
      <c r="A31" s="21" t="s">
        <v>81</v>
      </c>
      <c r="B31" s="19" t="s">
        <v>80</v>
      </c>
      <c r="C31" s="19" t="s">
        <v>79</v>
      </c>
      <c r="D31" s="19">
        <v>1</v>
      </c>
      <c r="E31" s="19" t="s">
        <v>78</v>
      </c>
      <c r="F31" s="18">
        <v>0.5</v>
      </c>
      <c r="G31" s="17">
        <v>10000000</v>
      </c>
      <c r="H31" s="16" t="s">
        <v>77</v>
      </c>
      <c r="I31" s="4">
        <v>0.75</v>
      </c>
      <c r="J31" s="15">
        <v>0.01</v>
      </c>
      <c r="K31" s="15">
        <v>0.01</v>
      </c>
      <c r="L31" s="28">
        <v>0.5</v>
      </c>
      <c r="M31" s="28">
        <v>0.5</v>
      </c>
      <c r="N31" s="28">
        <v>0.5</v>
      </c>
      <c r="O31" s="28">
        <v>0.1</v>
      </c>
      <c r="P31" s="28">
        <v>0.1</v>
      </c>
      <c r="Q31" s="14"/>
      <c r="R31" s="13">
        <v>0.5</v>
      </c>
      <c r="S31" s="12">
        <f>T31/D31</f>
        <v>0.5</v>
      </c>
      <c r="T31" s="43">
        <v>0.5</v>
      </c>
      <c r="U31" s="10">
        <v>2000000</v>
      </c>
      <c r="V31" s="9" t="s">
        <v>76</v>
      </c>
      <c r="W31" s="8" t="s">
        <v>75</v>
      </c>
    </row>
    <row r="32" spans="1:23" ht="140.25" x14ac:dyDescent="0.2">
      <c r="A32" s="21" t="s">
        <v>74</v>
      </c>
      <c r="B32" s="19" t="s">
        <v>73</v>
      </c>
      <c r="C32" s="19" t="s">
        <v>72</v>
      </c>
      <c r="D32" s="42">
        <v>1</v>
      </c>
      <c r="E32" s="19" t="s">
        <v>71</v>
      </c>
      <c r="F32" s="18">
        <f>(T32/D32)</f>
        <v>0.01</v>
      </c>
      <c r="G32" s="17">
        <v>30000000</v>
      </c>
      <c r="H32" s="16" t="s">
        <v>70</v>
      </c>
      <c r="I32" s="4">
        <v>0.75</v>
      </c>
      <c r="J32" s="15">
        <v>0.01</v>
      </c>
      <c r="K32" s="15">
        <v>0.01</v>
      </c>
      <c r="L32" s="15">
        <v>0</v>
      </c>
      <c r="M32" s="15">
        <v>0</v>
      </c>
      <c r="N32" s="15">
        <v>1</v>
      </c>
      <c r="O32" s="15">
        <v>0</v>
      </c>
      <c r="P32" s="15">
        <v>1</v>
      </c>
      <c r="Q32" s="14"/>
      <c r="R32" s="13">
        <v>0</v>
      </c>
      <c r="S32" s="12">
        <v>0</v>
      </c>
      <c r="T32" s="10">
        <f>+Q32+O32+M32+K32</f>
        <v>0.01</v>
      </c>
      <c r="U32" s="10">
        <v>3000000</v>
      </c>
      <c r="V32" s="9" t="s">
        <v>3</v>
      </c>
      <c r="W32" s="8" t="s">
        <v>69</v>
      </c>
    </row>
    <row r="33" spans="1:23" x14ac:dyDescent="0.2">
      <c r="A33" s="41" t="s">
        <v>68</v>
      </c>
      <c r="B33" s="41"/>
      <c r="C33" s="41" t="s">
        <v>67</v>
      </c>
      <c r="D33" s="41"/>
      <c r="E33" s="41" t="s">
        <v>66</v>
      </c>
      <c r="F33" s="41"/>
      <c r="G33" s="41"/>
      <c r="H33" s="41"/>
      <c r="I33" s="40" t="s">
        <v>65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1"/>
    </row>
    <row r="34" spans="1:23" ht="39" thickBot="1" x14ac:dyDescent="0.25">
      <c r="A34" s="39" t="s">
        <v>64</v>
      </c>
      <c r="B34" s="38"/>
      <c r="C34" s="37" t="s">
        <v>63</v>
      </c>
      <c r="D34" s="32" t="s">
        <v>56</v>
      </c>
      <c r="E34" s="37" t="s">
        <v>62</v>
      </c>
      <c r="F34" s="37" t="s">
        <v>61</v>
      </c>
      <c r="G34" s="37" t="s">
        <v>60</v>
      </c>
      <c r="H34" s="37" t="s">
        <v>59</v>
      </c>
      <c r="I34" s="32" t="s">
        <v>58</v>
      </c>
      <c r="J34" s="36">
        <v>2008</v>
      </c>
      <c r="K34" s="35"/>
      <c r="L34" s="36">
        <v>2009</v>
      </c>
      <c r="M34" s="35"/>
      <c r="N34" s="36">
        <v>2010</v>
      </c>
      <c r="O34" s="35"/>
      <c r="P34" s="36">
        <v>2011</v>
      </c>
      <c r="Q34" s="35"/>
      <c r="R34" s="34" t="s">
        <v>57</v>
      </c>
      <c r="S34" s="34"/>
      <c r="T34" s="32" t="s">
        <v>56</v>
      </c>
      <c r="U34" s="33" t="s">
        <v>55</v>
      </c>
      <c r="V34" s="32" t="s">
        <v>54</v>
      </c>
      <c r="W34" s="31" t="s">
        <v>53</v>
      </c>
    </row>
    <row r="35" spans="1:23" ht="165.75" x14ac:dyDescent="0.2">
      <c r="A35" s="21" t="s">
        <v>52</v>
      </c>
      <c r="B35" s="20" t="s">
        <v>51</v>
      </c>
      <c r="C35" s="25" t="s">
        <v>50</v>
      </c>
      <c r="D35" s="25">
        <v>1</v>
      </c>
      <c r="E35" s="25" t="s">
        <v>49</v>
      </c>
      <c r="F35" s="18">
        <f>(T35/D35)</f>
        <v>0.01</v>
      </c>
      <c r="G35" s="24">
        <v>80000000</v>
      </c>
      <c r="H35" s="16" t="s">
        <v>48</v>
      </c>
      <c r="I35" s="4">
        <v>0.75</v>
      </c>
      <c r="J35" s="15">
        <v>0.01</v>
      </c>
      <c r="K35" s="15">
        <v>0.01</v>
      </c>
      <c r="L35" s="15">
        <v>0</v>
      </c>
      <c r="M35" s="15">
        <v>0</v>
      </c>
      <c r="N35" s="15">
        <v>0</v>
      </c>
      <c r="O35" s="15">
        <v>0</v>
      </c>
      <c r="P35" s="15">
        <v>1</v>
      </c>
      <c r="Q35" s="14"/>
      <c r="R35" s="13">
        <v>0</v>
      </c>
      <c r="S35" s="12">
        <v>0</v>
      </c>
      <c r="T35" s="11">
        <f>+Q35+O35+M35+K35</f>
        <v>0.01</v>
      </c>
      <c r="U35" s="10"/>
      <c r="V35" s="9" t="s">
        <v>3</v>
      </c>
      <c r="W35" s="8" t="s">
        <v>47</v>
      </c>
    </row>
    <row r="36" spans="1:23" ht="102" x14ac:dyDescent="0.2">
      <c r="A36" s="21" t="s">
        <v>46</v>
      </c>
      <c r="B36" s="20" t="s">
        <v>45</v>
      </c>
      <c r="C36" s="25" t="s">
        <v>44</v>
      </c>
      <c r="D36" s="25">
        <v>1</v>
      </c>
      <c r="E36" s="25" t="s">
        <v>43</v>
      </c>
      <c r="F36" s="18">
        <v>1</v>
      </c>
      <c r="G36" s="30">
        <v>15000000</v>
      </c>
      <c r="H36" s="16" t="s">
        <v>10</v>
      </c>
      <c r="I36" s="4">
        <v>0.75</v>
      </c>
      <c r="J36" s="28">
        <v>0.3</v>
      </c>
      <c r="K36" s="28">
        <v>0.3</v>
      </c>
      <c r="L36" s="28">
        <v>0.5</v>
      </c>
      <c r="M36" s="28">
        <v>0.5</v>
      </c>
      <c r="N36" s="28">
        <v>0.2</v>
      </c>
      <c r="O36" s="29">
        <v>0</v>
      </c>
      <c r="P36" s="28">
        <v>0.2</v>
      </c>
      <c r="Q36" s="14"/>
      <c r="R36" s="13">
        <f>T36/D36</f>
        <v>0.8</v>
      </c>
      <c r="S36" s="12">
        <f>T36/D36</f>
        <v>0.8</v>
      </c>
      <c r="T36" s="27">
        <f>(K36+M36+O36+Q36)</f>
        <v>0.8</v>
      </c>
      <c r="U36" s="10">
        <v>25659000</v>
      </c>
      <c r="V36" s="9" t="s">
        <v>3</v>
      </c>
      <c r="W36" s="22" t="s">
        <v>42</v>
      </c>
    </row>
    <row r="37" spans="1:23" ht="141.75" customHeight="1" x14ac:dyDescent="0.2">
      <c r="A37" s="21" t="s">
        <v>41</v>
      </c>
      <c r="B37" s="20" t="s">
        <v>40</v>
      </c>
      <c r="C37" s="25" t="s">
        <v>39</v>
      </c>
      <c r="D37" s="26">
        <v>8</v>
      </c>
      <c r="E37" s="25" t="s">
        <v>38</v>
      </c>
      <c r="F37" s="18">
        <f>(T37/D37)</f>
        <v>0.5</v>
      </c>
      <c r="G37" s="24">
        <v>18500000</v>
      </c>
      <c r="H37" s="16" t="s">
        <v>10</v>
      </c>
      <c r="I37" s="4">
        <v>0.75</v>
      </c>
      <c r="J37" s="15">
        <v>1</v>
      </c>
      <c r="K37" s="15">
        <v>1</v>
      </c>
      <c r="L37" s="15">
        <v>3</v>
      </c>
      <c r="M37" s="15">
        <v>3</v>
      </c>
      <c r="N37" s="15">
        <v>4</v>
      </c>
      <c r="O37" s="15">
        <v>0</v>
      </c>
      <c r="P37" s="15">
        <v>4</v>
      </c>
      <c r="Q37" s="14"/>
      <c r="R37" s="13">
        <f>T37/D37</f>
        <v>0.5</v>
      </c>
      <c r="S37" s="12">
        <f>T37/D37</f>
        <v>0.5</v>
      </c>
      <c r="T37" s="11">
        <f>+Q37+O37+M37+K37</f>
        <v>4</v>
      </c>
      <c r="U37" s="10">
        <v>7000000</v>
      </c>
      <c r="V37" s="9" t="s">
        <v>37</v>
      </c>
      <c r="W37" s="8" t="s">
        <v>36</v>
      </c>
    </row>
    <row r="38" spans="1:23" ht="102" x14ac:dyDescent="0.2">
      <c r="A38" s="21" t="s">
        <v>35</v>
      </c>
      <c r="B38" s="20" t="s">
        <v>34</v>
      </c>
      <c r="C38" s="19" t="s">
        <v>33</v>
      </c>
      <c r="D38" s="19">
        <v>6</v>
      </c>
      <c r="E38" s="19" t="s">
        <v>32</v>
      </c>
      <c r="F38" s="18">
        <f>(T38/D38)</f>
        <v>1</v>
      </c>
      <c r="G38" s="17">
        <v>7000000</v>
      </c>
      <c r="H38" s="16" t="s">
        <v>10</v>
      </c>
      <c r="I38" s="4">
        <v>0.75</v>
      </c>
      <c r="J38" s="15">
        <v>4</v>
      </c>
      <c r="K38" s="15">
        <v>4</v>
      </c>
      <c r="L38" s="15">
        <v>6</v>
      </c>
      <c r="M38" s="15">
        <v>2</v>
      </c>
      <c r="N38" s="15">
        <v>0</v>
      </c>
      <c r="O38" s="14"/>
      <c r="P38" s="14"/>
      <c r="Q38" s="14"/>
      <c r="R38" s="13">
        <f>T38/D38</f>
        <v>1</v>
      </c>
      <c r="S38" s="12">
        <f>T38/D38</f>
        <v>1</v>
      </c>
      <c r="T38" s="11">
        <f>+Q38+O38+M38+K38</f>
        <v>6</v>
      </c>
      <c r="U38" s="10">
        <v>7000000</v>
      </c>
      <c r="V38" s="9" t="s">
        <v>3</v>
      </c>
      <c r="W38" s="8" t="s">
        <v>31</v>
      </c>
    </row>
    <row r="39" spans="1:23" ht="63.75" x14ac:dyDescent="0.2">
      <c r="A39" s="21" t="s">
        <v>30</v>
      </c>
      <c r="B39" s="20" t="s">
        <v>29</v>
      </c>
      <c r="C39" s="19" t="s">
        <v>28</v>
      </c>
      <c r="D39" s="19">
        <v>1</v>
      </c>
      <c r="E39" s="19" t="s">
        <v>27</v>
      </c>
      <c r="F39" s="18">
        <f>(T39/D39)</f>
        <v>1</v>
      </c>
      <c r="G39" s="17">
        <v>3000000</v>
      </c>
      <c r="H39" s="16" t="s">
        <v>10</v>
      </c>
      <c r="I39" s="4">
        <v>0.75</v>
      </c>
      <c r="J39" s="15">
        <v>1</v>
      </c>
      <c r="K39" s="15">
        <v>1</v>
      </c>
      <c r="L39" s="14"/>
      <c r="M39" s="15"/>
      <c r="N39" s="14"/>
      <c r="O39" s="14"/>
      <c r="P39" s="14"/>
      <c r="Q39" s="14"/>
      <c r="R39" s="13">
        <f>T39/D39</f>
        <v>1</v>
      </c>
      <c r="S39" s="12">
        <f>T39/D39</f>
        <v>1</v>
      </c>
      <c r="T39" s="11">
        <f>+Q39+O39+M39+K39</f>
        <v>1</v>
      </c>
      <c r="U39" s="10">
        <v>3000000</v>
      </c>
      <c r="V39" s="9" t="s">
        <v>3</v>
      </c>
      <c r="W39" s="8" t="s">
        <v>26</v>
      </c>
    </row>
    <row r="40" spans="1:23" ht="76.5" x14ac:dyDescent="0.2">
      <c r="A40" s="21" t="s">
        <v>25</v>
      </c>
      <c r="B40" s="20" t="s">
        <v>24</v>
      </c>
      <c r="C40" s="19" t="s">
        <v>23</v>
      </c>
      <c r="D40" s="19">
        <v>20</v>
      </c>
      <c r="E40" s="19" t="s">
        <v>22</v>
      </c>
      <c r="F40" s="18">
        <v>20</v>
      </c>
      <c r="G40" s="17">
        <v>5000000</v>
      </c>
      <c r="H40" s="16" t="s">
        <v>10</v>
      </c>
      <c r="I40" s="4">
        <v>0.75</v>
      </c>
      <c r="J40" s="15">
        <v>10</v>
      </c>
      <c r="K40" s="15">
        <v>10</v>
      </c>
      <c r="L40" s="15">
        <v>10</v>
      </c>
      <c r="M40" s="15">
        <v>10</v>
      </c>
      <c r="N40" s="15">
        <v>0.1</v>
      </c>
      <c r="O40" s="14"/>
      <c r="P40" s="14"/>
      <c r="Q40" s="14"/>
      <c r="R40" s="13">
        <f>T40/D40</f>
        <v>1</v>
      </c>
      <c r="S40" s="12">
        <f>T40/D40</f>
        <v>1</v>
      </c>
      <c r="T40" s="11">
        <f>+Q40+O40+M40+K40</f>
        <v>20</v>
      </c>
      <c r="U40" s="10">
        <v>5000000</v>
      </c>
      <c r="V40" s="9" t="s">
        <v>3</v>
      </c>
      <c r="W40" s="8" t="s">
        <v>21</v>
      </c>
    </row>
    <row r="41" spans="1:23" ht="255" x14ac:dyDescent="0.2">
      <c r="A41" s="21" t="s">
        <v>20</v>
      </c>
      <c r="B41" s="20" t="s">
        <v>19</v>
      </c>
      <c r="C41" s="16" t="s">
        <v>18</v>
      </c>
      <c r="D41" s="16">
        <v>15</v>
      </c>
      <c r="E41" s="16" t="s">
        <v>17</v>
      </c>
      <c r="F41" s="18">
        <v>0</v>
      </c>
      <c r="G41" s="23">
        <v>10000000</v>
      </c>
      <c r="H41" s="16" t="s">
        <v>10</v>
      </c>
      <c r="I41" s="4">
        <v>0.75</v>
      </c>
      <c r="J41" s="15">
        <v>9</v>
      </c>
      <c r="K41" s="15">
        <v>9</v>
      </c>
      <c r="L41" s="15">
        <v>0.01</v>
      </c>
      <c r="M41" s="15">
        <v>0</v>
      </c>
      <c r="N41" s="15">
        <v>6</v>
      </c>
      <c r="O41" s="15">
        <v>6</v>
      </c>
      <c r="P41" s="14"/>
      <c r="Q41" s="14"/>
      <c r="R41" s="13">
        <f>T41/D41</f>
        <v>1</v>
      </c>
      <c r="S41" s="12">
        <f>T41/D41</f>
        <v>1</v>
      </c>
      <c r="T41" s="11">
        <f>+Q41+O41+M41+K41</f>
        <v>15</v>
      </c>
      <c r="U41" s="10">
        <v>4000000</v>
      </c>
      <c r="V41" s="9" t="s">
        <v>16</v>
      </c>
      <c r="W41" s="22" t="s">
        <v>15</v>
      </c>
    </row>
    <row r="42" spans="1:23" ht="114.75" x14ac:dyDescent="0.2">
      <c r="A42" s="21" t="s">
        <v>14</v>
      </c>
      <c r="B42" s="20" t="s">
        <v>13</v>
      </c>
      <c r="C42" s="19" t="s">
        <v>12</v>
      </c>
      <c r="D42" s="19">
        <v>16</v>
      </c>
      <c r="E42" s="19" t="s">
        <v>11</v>
      </c>
      <c r="F42" s="18">
        <f>(T42/D42)</f>
        <v>0.75</v>
      </c>
      <c r="G42" s="17">
        <v>9000000</v>
      </c>
      <c r="H42" s="16" t="s">
        <v>10</v>
      </c>
      <c r="I42" s="4">
        <v>0.75</v>
      </c>
      <c r="J42" s="15">
        <v>4</v>
      </c>
      <c r="K42" s="15">
        <v>4</v>
      </c>
      <c r="L42" s="15">
        <v>4</v>
      </c>
      <c r="M42" s="15">
        <v>4</v>
      </c>
      <c r="N42" s="15">
        <v>4</v>
      </c>
      <c r="O42" s="15">
        <v>4</v>
      </c>
      <c r="P42" s="15">
        <v>4</v>
      </c>
      <c r="Q42" s="14"/>
      <c r="R42" s="13">
        <f>T42/D42</f>
        <v>0.75</v>
      </c>
      <c r="S42" s="12">
        <f>T42/D42</f>
        <v>0.75</v>
      </c>
      <c r="T42" s="11">
        <f>+Q42+O42+M42+K42</f>
        <v>12</v>
      </c>
      <c r="U42" s="10">
        <v>3000000</v>
      </c>
      <c r="V42" s="9" t="s">
        <v>3</v>
      </c>
      <c r="W42" s="1" t="s">
        <v>9</v>
      </c>
    </row>
    <row r="43" spans="1:23" ht="127.5" x14ac:dyDescent="0.2">
      <c r="A43" s="21" t="s">
        <v>8</v>
      </c>
      <c r="B43" s="20" t="s">
        <v>7</v>
      </c>
      <c r="C43" s="19" t="s">
        <v>6</v>
      </c>
      <c r="D43" s="19">
        <v>4</v>
      </c>
      <c r="E43" s="19" t="s">
        <v>5</v>
      </c>
      <c r="F43" s="18">
        <f>(T43/D43)</f>
        <v>0.75</v>
      </c>
      <c r="G43" s="17">
        <v>13000000</v>
      </c>
      <c r="H43" s="16" t="s">
        <v>4</v>
      </c>
      <c r="I43" s="4">
        <v>0.75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4"/>
      <c r="R43" s="13">
        <f>T43/D43</f>
        <v>0.75</v>
      </c>
      <c r="S43" s="12">
        <f>T43/D43</f>
        <v>0.75</v>
      </c>
      <c r="T43" s="11">
        <f>+Q43+O43+M43+K43</f>
        <v>3</v>
      </c>
      <c r="U43" s="10">
        <v>5000000</v>
      </c>
      <c r="V43" s="9" t="s">
        <v>3</v>
      </c>
      <c r="W43" s="8" t="s">
        <v>2</v>
      </c>
    </row>
    <row r="44" spans="1:23" ht="51" x14ac:dyDescent="0.2">
      <c r="A44" s="2"/>
      <c r="B44" s="7" t="s">
        <v>1</v>
      </c>
      <c r="C44" s="7"/>
      <c r="D44" s="7"/>
      <c r="E44" s="7"/>
      <c r="F44" s="7"/>
      <c r="G44" s="6">
        <v>1657500000</v>
      </c>
      <c r="H44" s="5"/>
      <c r="I44" s="2"/>
      <c r="J44" s="2"/>
      <c r="K44" s="2"/>
      <c r="L44" s="2"/>
      <c r="M44" s="2"/>
      <c r="N44" s="2"/>
      <c r="O44" s="2"/>
      <c r="P44" s="2"/>
      <c r="Q44" s="2"/>
      <c r="R44" s="2" t="s">
        <v>0</v>
      </c>
      <c r="S44" s="4">
        <f>SUM(S7:S43)/31</f>
        <v>0.665321198156682</v>
      </c>
      <c r="T44" s="2"/>
      <c r="U44" s="3">
        <f>SUM(U7:U43)</f>
        <v>596141824</v>
      </c>
      <c r="V44" s="2"/>
      <c r="W44" s="1"/>
    </row>
  </sheetData>
  <mergeCells count="36">
    <mergeCell ref="A33:B33"/>
    <mergeCell ref="C33:D33"/>
    <mergeCell ref="E33:H33"/>
    <mergeCell ref="I33:V33"/>
    <mergeCell ref="A34:B34"/>
    <mergeCell ref="J34:K34"/>
    <mergeCell ref="L34:M34"/>
    <mergeCell ref="N34:O34"/>
    <mergeCell ref="P34:Q34"/>
    <mergeCell ref="A25:B25"/>
    <mergeCell ref="C25:D25"/>
    <mergeCell ref="E25:H25"/>
    <mergeCell ref="I25:V25"/>
    <mergeCell ref="A26:B26"/>
    <mergeCell ref="J26:K26"/>
    <mergeCell ref="L26:M26"/>
    <mergeCell ref="N26:O26"/>
    <mergeCell ref="P26:Q26"/>
    <mergeCell ref="A15:B15"/>
    <mergeCell ref="C15:D15"/>
    <mergeCell ref="E15:H15"/>
    <mergeCell ref="I15:V15"/>
    <mergeCell ref="A16:B16"/>
    <mergeCell ref="J16:K16"/>
    <mergeCell ref="L16:M16"/>
    <mergeCell ref="N16:O16"/>
    <mergeCell ref="P16:Q16"/>
    <mergeCell ref="A4:B4"/>
    <mergeCell ref="C4:D4"/>
    <mergeCell ref="E4:H4"/>
    <mergeCell ref="I4:V4"/>
    <mergeCell ref="A6:B6"/>
    <mergeCell ref="J6:K6"/>
    <mergeCell ref="L6:M6"/>
    <mergeCell ref="N6:O6"/>
    <mergeCell ref="P6:Q6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PUBLICOS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2014-03-10T19:31:41Z</dcterms:created>
  <dcterms:modified xsi:type="dcterms:W3CDTF">2014-03-10T19:31:53Z</dcterms:modified>
</cp:coreProperties>
</file>