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MEDIO AMBIENTE " sheetId="1" r:id="rId1"/>
  </sheets>
  <calcPr calcId="145621"/>
</workbook>
</file>

<file path=xl/calcChain.xml><?xml version="1.0" encoding="utf-8"?>
<calcChain xmlns="http://schemas.openxmlformats.org/spreadsheetml/2006/main">
  <c r="J9" i="1" l="1"/>
  <c r="S9" i="1"/>
  <c r="F9" i="1" s="1"/>
  <c r="S10" i="1"/>
  <c r="R10" i="1" s="1"/>
  <c r="R11" i="1"/>
  <c r="S11" i="1"/>
  <c r="F11" i="1" s="1"/>
  <c r="S12" i="1"/>
  <c r="R12" i="1" s="1"/>
  <c r="R13" i="1"/>
  <c r="S13" i="1"/>
  <c r="F13" i="1" s="1"/>
  <c r="J14" i="1"/>
  <c r="S14" i="1"/>
  <c r="F14" i="1" s="1"/>
  <c r="S15" i="1"/>
  <c r="R15" i="1" s="1"/>
  <c r="S16" i="1"/>
  <c r="F16" i="1" s="1"/>
  <c r="S17" i="1"/>
  <c r="R17" i="1" s="1"/>
  <c r="S18" i="1"/>
  <c r="F18" i="1" s="1"/>
  <c r="S19" i="1"/>
  <c r="R19" i="1" s="1"/>
  <c r="S20" i="1"/>
  <c r="F20" i="1" s="1"/>
  <c r="J21" i="1"/>
  <c r="S21" i="1"/>
  <c r="F21" i="1" s="1"/>
  <c r="S22" i="1"/>
  <c r="F22" i="1" s="1"/>
  <c r="J23" i="1"/>
  <c r="S23" i="1"/>
  <c r="F23" i="1" s="1"/>
  <c r="S24" i="1"/>
  <c r="F24" i="1" s="1"/>
  <c r="J25" i="1"/>
  <c r="S25" i="1"/>
  <c r="F25" i="1" s="1"/>
  <c r="J26" i="1"/>
  <c r="S26" i="1"/>
  <c r="F26" i="1" s="1"/>
  <c r="S29" i="1"/>
  <c r="F29" i="1" s="1"/>
  <c r="R30" i="1"/>
  <c r="S30" i="1"/>
  <c r="F30" i="1" s="1"/>
  <c r="F31" i="1"/>
  <c r="R35" i="1"/>
  <c r="S35" i="1"/>
  <c r="F35" i="1" s="1"/>
  <c r="S36" i="1"/>
  <c r="F36" i="1" s="1"/>
  <c r="S37" i="1"/>
  <c r="F37" i="1" s="1"/>
  <c r="F38" i="1"/>
  <c r="R38" i="1"/>
  <c r="F39" i="1"/>
  <c r="S40" i="1"/>
  <c r="F40" i="1" s="1"/>
  <c r="T41" i="1"/>
  <c r="R40" i="1" l="1"/>
  <c r="R36" i="1"/>
  <c r="R26" i="1"/>
  <c r="R25" i="1"/>
  <c r="R24" i="1"/>
  <c r="R22" i="1"/>
  <c r="R20" i="1"/>
  <c r="F19" i="1"/>
  <c r="R18" i="1"/>
  <c r="F17" i="1"/>
  <c r="R16" i="1"/>
  <c r="F15" i="1"/>
  <c r="R14" i="1"/>
  <c r="R41" i="1" s="1"/>
  <c r="F12" i="1"/>
  <c r="F10" i="1"/>
</calcChain>
</file>

<file path=xl/sharedStrings.xml><?xml version="1.0" encoding="utf-8"?>
<sst xmlns="http://schemas.openxmlformats.org/spreadsheetml/2006/main" count="249" uniqueCount="178">
  <si>
    <t>En las 7 veredas del municipio se realizan programas de educaciòn y Manejo Integral de Residuos Sòlidos (MIRS).</t>
  </si>
  <si>
    <t>Maria Eugenia Parra</t>
  </si>
  <si>
    <t>Necesidad de cofinanciación departamental (DAMA), convenios (Cornare)</t>
  </si>
  <si>
    <t># veredas beneficiadas/ # de veredas proyectadas</t>
  </si>
  <si>
    <t>7 Veredas beneficiadas por el programa</t>
  </si>
  <si>
    <t>Extendido el proyecto Manejo Integral de Residuos Sólidos hacia el área rural</t>
  </si>
  <si>
    <t>3.6</t>
  </si>
  <si>
    <t>Este proyecto lo està ejecutando Cornare y se tiene proyectado su enterega durante la vigencia 2011.</t>
  </si>
  <si>
    <t>Willington Aristizabal</t>
  </si>
  <si>
    <t>Necesidad de cofinanciación Departamental (Dapard), Convenios (Cornare)</t>
  </si>
  <si>
    <t># de estudios realizados/ # de estudios proyectados</t>
  </si>
  <si>
    <t xml:space="preserve">1 Estudio realizado </t>
  </si>
  <si>
    <t>Realizado el Estudio de Amenaza Vulnerabilidad y Riesgo en el área rural</t>
  </si>
  <si>
    <t>3.5</t>
  </si>
  <si>
    <t>Ejecuciòn con el contrato de protecciòn de emabalse con Empresas Pùblicas de Medellín.</t>
  </si>
  <si>
    <t>Diana Gil</t>
  </si>
  <si>
    <t>Disponibilidad presupuestal Municipal y convenios (Cornare)</t>
  </si>
  <si>
    <t># de actividades realizadas/ # de actividades presupuestadas</t>
  </si>
  <si>
    <t>4 Actividades realizadas</t>
  </si>
  <si>
    <t>Realizadas las acciones tendientes a la protección y conservación para el aprovechamiento sostenible de la fauna, flora nativa,  e ictiofauna del embalse y quebradas, repoblamientos, así como realizar actividades para proteger la fauna domestica a través de la sociedad protectora de animales.</t>
  </si>
  <si>
    <t>3.4</t>
  </si>
  <si>
    <t>Proyecto Manejo Integral de Residuos Sòlidos (MIRS).</t>
  </si>
  <si>
    <t>Conrado Giraldo</t>
  </si>
  <si>
    <t># de establecimientos ordenados/ # de establecimientos proyectados</t>
  </si>
  <si>
    <t>7  Establecimientos educativos ordenados</t>
  </si>
  <si>
    <t>Realizado el Ordenamiento Ambiental de las escuelas veredales y de la Institución educativa urbana.</t>
  </si>
  <si>
    <t>3.3</t>
  </si>
  <si>
    <t>Se està ejecutando ordenamiento ambiental del embalse en convenio con epm, Cornare.  Aporte municipio 10,000,000, el resto cofinanciado.</t>
  </si>
  <si>
    <t>Necesidad de cofinanciación departamental ( DAMA), convenios (Cornare, E.P.M)</t>
  </si>
  <si>
    <t># de cuencas ordenadas/ # de cuencas proyectadas.</t>
  </si>
  <si>
    <t>1 Cuenca ambientalmente ordenada</t>
  </si>
  <si>
    <t>Dado un Ordenamiento ambiental de micro cuencas.</t>
  </si>
  <si>
    <t>3.2</t>
  </si>
  <si>
    <t>Microcuenca el Chuscal, Cucurucho, Acueducto El Roble y Vereda Quebrada Arriba.</t>
  </si>
  <si>
    <t>Mauricio Hernández</t>
  </si>
  <si>
    <t>Necesidad de cofinanciación departamental (DAMA), convenios (Cornare, E.P.M)</t>
  </si>
  <si>
    <t># de hectáreas aprovechadas/ # de hectáreas proyectadas</t>
  </si>
  <si>
    <t>100 Hectáreas forestales sostenibles</t>
  </si>
  <si>
    <t>Manejadas silviculturalmente las plantaciones forestales existentes que garanticen su sostenibilidad y futuro aprovechamiento.</t>
  </si>
  <si>
    <t>3.1</t>
  </si>
  <si>
    <t>RESPONSABLE</t>
  </si>
  <si>
    <t>INVERSIÓN</t>
  </si>
  <si>
    <t>CANTIDAD</t>
  </si>
  <si>
    <t>%</t>
  </si>
  <si>
    <t>% DE AVANCE EN TIEMPO</t>
  </si>
  <si>
    <t>COFINANCIACIÓN</t>
  </si>
  <si>
    <t>VALOR PDDLLO</t>
  </si>
  <si>
    <t>INDICADOR</t>
  </si>
  <si>
    <t>DESCRIPCION</t>
  </si>
  <si>
    <t>DESCRIPCIÓN</t>
  </si>
  <si>
    <t>ADECUADO MANEJO DE LOS RECURSOS NATURALES</t>
  </si>
  <si>
    <t>% DE EJECUCIÓN</t>
  </si>
  <si>
    <t>INDICADORES VERIFICABLES OBJETIVAMENTE</t>
  </si>
  <si>
    <t>META</t>
  </si>
  <si>
    <t>RESULTADO 3.</t>
  </si>
  <si>
    <t>Durante las vigencias 2008, 2009 y 2010 se han ejecutado las actividades contempladas en el Plan de Manejo Integral de Residuos Sólidos.</t>
  </si>
  <si>
    <t>2 Actividades realizadas</t>
  </si>
  <si>
    <t>Ejecutados los proyectos contemplados en el Plan de Gestión Ambiental Municipal y Plan de Gestión Integral de Residuos sólidos</t>
  </si>
  <si>
    <t>2.3</t>
  </si>
  <si>
    <t>Se realizaron estudios y diseños de alcantarillado y sistemas de tratamiento del centro poblado El Roble y ajuste al sistema de alcantarillado del àrea urbana.  Mejoramiento y adecuaciòn delos sistemas de captaciòn y plantas de tratamiento de agua en el acueducto multiveredal.  Construcciòn de sistemas de tratamiento en La Peña, La Piedra, Quebrada Arriba, El Roble.  Mantenimiento de sistema de tratamiento de aguas residuales en las Escuelas Rurales y en las granjas agrìcolas.</t>
  </si>
  <si>
    <t>Orlando Giraldo</t>
  </si>
  <si>
    <t>Disponibilidad presupuestal Municipal y convenios (Cornare, E.P.M)</t>
  </si>
  <si>
    <t>3 Actividades realizadas</t>
  </si>
  <si>
    <t>Continuados los proyectos de saneamiento básico rural, con la construcción y optimización de plantas de tratamiento de aguas residuales, pozos sépticos, unidades sanitarias familiares, tanques lavaderos, lavamanos, abastos de agua para consumo humano.</t>
  </si>
  <si>
    <t>2.2</t>
  </si>
  <si>
    <t>Se adquirieron predios en la microcuenca El Chuscal que abastece el acueducto multiveredal La Piedra La Peña y Los Naranjos.</t>
  </si>
  <si>
    <t>X hectáreas adquiridas/ # hectáreas proyectadas.</t>
  </si>
  <si>
    <t>50 Hectáreas adquiridas</t>
  </si>
  <si>
    <t>Comprados terrenos en micro cuencas que benefician acueductos veredales y urbano.</t>
  </si>
  <si>
    <t>2.1</t>
  </si>
  <si>
    <t>TASA DISMINUIDA DE ENFERMEDADES POR CONTAMINACIÓN HÍDRICA</t>
  </si>
  <si>
    <t>RESULTADO 2.</t>
  </si>
  <si>
    <t>Se implementarà en el proyecto de enriquecimiento forestal de 25 hectàreas sector el chuscal.</t>
  </si>
  <si>
    <t># de viveros implementados/ # de viveros proyectados</t>
  </si>
  <si>
    <t>1 Vivero implementado</t>
  </si>
  <si>
    <t>Apoyada la recuperación de especies vegetales nativas y endémicas para la reforestación de zonas desprotegidas, a través de viveros rurales.</t>
  </si>
  <si>
    <t>1.18</t>
  </si>
  <si>
    <t>NA</t>
  </si>
  <si>
    <t># de inventarios realizados/ # de inventarios proyectados</t>
  </si>
  <si>
    <t>1 Inventario realizado</t>
  </si>
  <si>
    <t>Impulsada la realización de inventarios de flora y fauna nativa que permitan determinar la riqueza natural del Municipio</t>
  </si>
  <si>
    <t>1.17</t>
  </si>
  <si>
    <t># de actividades realizadas/ # de actividades proyectadas</t>
  </si>
  <si>
    <t>Potenciado el Sistema de Información Ambiental Municipal y el Sistema de Información Geográfica como herramientas de planificación local</t>
  </si>
  <si>
    <t>1.16</t>
  </si>
  <si>
    <t>Se acompañó a los extractores informales ante la Oficina de fiscalizaciòn y titulaciòn.  No dieron los permisos que se tramitaron para la cantera de Santa Rita, El Paramo y La Ceja; para la entidad cumpliò con realizar acompañamiento</t>
  </si>
  <si>
    <t>Necesidad de cofinanciación departamental (DAMA), convenios (Cornare), Gobernación de Antioquia</t>
  </si>
  <si>
    <t># de permisos gestionados/ # de permisos proyectados</t>
  </si>
  <si>
    <t>3 Permisos gestionados</t>
  </si>
  <si>
    <t>Apoyado y gestionado ante la oficina de Fiscalización y titulación minera de la gobernación de Antioquia y Cornare los permisos y licencias  para el aprovechamiento y extracción de materiales de playa y canteras</t>
  </si>
  <si>
    <t>1.15</t>
  </si>
  <si>
    <t>Disponibilidad presupuestal Municipal, Convenios Cornare y EPM.</t>
  </si>
  <si>
    <t># de parques remodelados/ #  de parques proyectados</t>
  </si>
  <si>
    <t>1 Parque remodelado</t>
  </si>
  <si>
    <t>Remodelado el parque infantil municipal</t>
  </si>
  <si>
    <t>1.14</t>
  </si>
  <si>
    <t>Aula Ambiental de Sistemas Bloque "A"</t>
  </si>
  <si>
    <t># de centros creados/ # de centros proyectados</t>
  </si>
  <si>
    <t>1 Centro de capacitación creado</t>
  </si>
  <si>
    <t>Potenciada el Aula Ambiental como centro de capacitación</t>
  </si>
  <si>
    <t>1.13</t>
  </si>
  <si>
    <t xml:space="preserve">Se cuenta con dos (2) promotoras ambientales para el cumplimiento de este proyecto.  Se contratò la grabaciòn y ediciòn  de programas televisivos en el tema de educaciòn ambiental. </t>
  </si>
  <si>
    <t># de promotorias creadas / # de promotorias proyectadas</t>
  </si>
  <si>
    <t>2 Promotorias funcionando</t>
  </si>
  <si>
    <t>Fomentada la educación ambiental con la comunidad y la población flotante a través de las promotorias</t>
  </si>
  <si>
    <t>1.12</t>
  </si>
  <si>
    <t xml:space="preserve">Se realizò mantenimiento al sistema de altavoces, se suministró combustible para la lancha ambulancia, se hizo un contrato con los bomberos para realizar diferentes actividades de promociòn, prevenciòn y atenciòn de desastres durante la vigencia 2010. Se realizò adiciòn al convenio 08 de 2010 para el mejoramiento y fortalecimiento de la capacidad operativa del CLOPAD a travès de capacitaciones.  Reparaciòn de la lancha ambulancia.  </t>
  </si>
  <si>
    <t>Disponibilidad presupuestal Municipal y convenios (Cornare, E.P.M), DAPARD</t>
  </si>
  <si>
    <t># de comités fortalecidos/ # de comités proyectados</t>
  </si>
  <si>
    <t>1 Comité fortalecido</t>
  </si>
  <si>
    <t>Fortalecido y apoyado el Comité local de prevención y atención de desastres. CLOPAD</t>
  </si>
  <si>
    <t>1.11</t>
  </si>
  <si>
    <t>Un proyecto priser elaborado, y revizado para su cofinanciacion.  Se realizaron durante la vigencia 2010 tres priser en las veredas La Sonadora, Quebrada Arriba y La Piedra.</t>
  </si>
  <si>
    <t>Yarlis Hernández</t>
  </si>
  <si>
    <t>Disponibilidad presupuestal Municipal y convenios (Cornare), EPM</t>
  </si>
  <si>
    <t># de priser realizados/ # de priser presupuestados</t>
  </si>
  <si>
    <t>7 Priser realizados</t>
  </si>
  <si>
    <t>Continuados los proyectos PRISER con la comunidad</t>
  </si>
  <si>
    <t>1.10</t>
  </si>
  <si>
    <t>Disponibilidad presupuestal Municipal y convenios( E.P.M)</t>
  </si>
  <si>
    <t># de convenios realizados/ # de convenios proyectados</t>
  </si>
  <si>
    <t>2 Convenios realizados con E.P.M.</t>
  </si>
  <si>
    <t>Impulsados los convenios ínter administrativos con Empresas Publicas de Medellín para continuar con el aprovechamiento forestal de plantaciones de pino y otras especies</t>
  </si>
  <si>
    <t>1.9</t>
  </si>
  <si>
    <t>Ejecuciòn de proyectos en convenio con el DAPARD y Cornare</t>
  </si>
  <si>
    <t>Disponibilidad presupuestal Municipal, CONVENIOS CORNARE, EPM, DAPARD.</t>
  </si>
  <si>
    <t>4 Actividades de control de erosión, prevención y atención de desastres.</t>
  </si>
  <si>
    <t>Realizados proyectos de control de erosión, prevención y atención de desastres en viviendas del área urbana y rural.</t>
  </si>
  <si>
    <t>1.8</t>
  </si>
  <si>
    <t>Se hizo un proyecto de control de erosiòn en la Quebrada La Ceja, Quebrada El Roble y La Florida.</t>
  </si>
  <si>
    <t>Disponibilidad presupuestal Municipal. convenios cornare y epm, DAPARD.</t>
  </si>
  <si>
    <t># de programas realizados/ # de programas proyectados</t>
  </si>
  <si>
    <t>4 Programas de control de erosión realizados</t>
  </si>
  <si>
    <t>Impulsados y continuados los proyectos de control de erosión en micro cuencas y áreas desestabilizadas</t>
  </si>
  <si>
    <t>1.7</t>
  </si>
  <si>
    <t>Se ejecutò en convenio con CISP un proyecto para el fortalecimiento de 6 unidades productivas turìsticas.</t>
  </si>
  <si>
    <t>Disponibilidad presupuestal Municipal, cornare, epm y Gobernación.</t>
  </si>
  <si>
    <t># programas realizados/ # de programas proyectados</t>
  </si>
  <si>
    <t xml:space="preserve">1 Programa eco turístico y agro turístico implementado </t>
  </si>
  <si>
    <t>Fomentados y apoyados proyectos eco turísticos y agro turísticos para la generación de empleo en la comunidad</t>
  </si>
  <si>
    <t>1.6</t>
  </si>
  <si>
    <t>Se mejorò el sendero "Playa Hermosa" vereda El Roble, sendero Comfama y sendero de la Calle Jiménez.  Mantenimiento general a todas las zonas verdes del municipio.</t>
  </si>
  <si>
    <t>Disponibilidad presupuestal Municipal y convenios (Cornare),epm</t>
  </si>
  <si>
    <t># de zonas mejoradas/ # de zonas proyectadas</t>
  </si>
  <si>
    <t>6 Zonas verdes mejoradas</t>
  </si>
  <si>
    <t>Mejoradas las zonas verdes y espacios públicos urbanos</t>
  </si>
  <si>
    <t>1.5</t>
  </si>
  <si>
    <t>Se ejecutò orden de trabajo para el mejoramiento ambiental y paisajistico de la Calle del Recuerdo, 5 parques infantiles y puente colgante sendero peatonal.  Construcciòn de parque infantil nuevo en El Recreo.  Adiciòn al contrato de construcciòn del parque El Recreo.</t>
  </si>
  <si>
    <t># de obras de ornato/ # de obras proyectadas</t>
  </si>
  <si>
    <t>4 Obras de ornato y paisajismo</t>
  </si>
  <si>
    <t>Realizadas obras de paisajismo y ornato en el área urbana y rural</t>
  </si>
  <si>
    <t>1.4</t>
  </si>
  <si>
    <t>EMBELLECIMIENTO PAISAJISTICO DEL MALECON, PARQUE  DE LOS PATOS Y SENDERO QUE CONDUCE A LA VILLA NAUTICA</t>
  </si>
  <si>
    <t>Disponibilidad presupuestal Municipal y convenios (Cornare), epm</t>
  </si>
  <si>
    <t># de senderos adecuados/ # de senderos proyectados</t>
  </si>
  <si>
    <t>3 Senderos adecuados</t>
  </si>
  <si>
    <t>Adecuados senderos peatonales, senderos ecológicos en el área urbana y rural del municipio</t>
  </si>
  <si>
    <t>1.3</t>
  </si>
  <si>
    <t>Se realizò adecuaciòn del parque lineal y parque de los patos.</t>
  </si>
  <si>
    <t>#  de parques adecuados/ # de parques proyectados</t>
  </si>
  <si>
    <t>2 Parques lineales adecuados</t>
  </si>
  <si>
    <t>Adecuados parques lineales como espacios para la recreación y el disfrute de la comunidad y los visitantes</t>
  </si>
  <si>
    <t>1.2</t>
  </si>
  <si>
    <t>Alquiler de maquinaria, compra de transformador, se realizò mantenimiento.</t>
  </si>
  <si>
    <t xml:space="preserve">Disponibilidad presupuestal Municipal y convenios( E.P.M), Secretaría de Agricultura </t>
  </si>
  <si>
    <t>aserrio mejorado/ # de procesos productivos proyectados</t>
  </si>
  <si>
    <t xml:space="preserve"> Aserrio mejorado</t>
  </si>
  <si>
    <t>Fortalecido el aserrio municipal para que siga siendo el proveedor de materiales de construcción  para  proyectos municipales y potenciarlo como escuela taller para la capacitación de la comunidad.</t>
  </si>
  <si>
    <t>1.1</t>
  </si>
  <si>
    <t>ADECUADA EXPLOTACIÓN Y USO EFICIENTE DEL SUELO</t>
  </si>
  <si>
    <t>EJECUTADO</t>
  </si>
  <si>
    <t>PROGRAMADO</t>
  </si>
  <si>
    <t>RESULTADO 1.</t>
  </si>
  <si>
    <t>OBJETIVO ESPECIFICO</t>
  </si>
  <si>
    <t>ALCANZAR UN DESARROLLO SOSTENIBLE, SANO Y EQUITATIVO A TRAVÉS DE UN ADECUADO APROVECHAMIENTO DEL TERRITORIO</t>
  </si>
  <si>
    <t>OBJETIVO GENERAL</t>
  </si>
  <si>
    <t>OBSERVACIONES</t>
  </si>
  <si>
    <t>GESTIÓN AMBIENTAL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</si>
</sst>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_);_(* \(#,##0\);_(* &quot;-&quot;??_);_(@_)"/>
    <numFmt numFmtId="165" formatCode="_ * #,##0.00_ ;_ * \-#,##0.00_ ;_ * &quot;-&quot;??_ ;_ @_ "/>
    <numFmt numFmtId="166" formatCode="_ * #,##0_ ;_ * \-#,##0_ ;_ * &quot;-&quot;??_ ;_ @_ "/>
    <numFmt numFmtId="167" formatCode="#,##0.00_ ;\-#,##0.00\ "/>
    <numFmt numFmtId="168" formatCode="_ * #,##0.000_ ;_ * \-#,##0.000_ ;_ * &quot;-&quot;??_ ;_ @_ "/>
    <numFmt numFmtId="169" formatCode="_ * #,##0.0_ ;_ * \-#,##0.0_ ;_ * &quot;-&quot;??_ ;_ @_ "/>
    <numFmt numFmtId="170" formatCode="_ [$€-2]\ * #,##0.00_ ;_ [$€-2]\ * \-#,##0.00_ ;_ [$€-2]\ * &quot;-&quot;??_ "/>
  </numFmts>
  <fonts count="12" x14ac:knownFonts="1">
    <font>
      <sz val="11"/>
      <name val="Tahoma"/>
    </font>
    <font>
      <sz val="11"/>
      <name val="Tahoma"/>
    </font>
    <font>
      <sz val="11"/>
      <color indexed="8"/>
      <name val="Calibri"/>
      <family val="2"/>
    </font>
    <font>
      <sz val="10"/>
      <color indexed="8"/>
      <name val="Calibri"/>
      <family val="2"/>
    </font>
    <font>
      <sz val="10"/>
      <name val="Arial"/>
      <family val="2"/>
    </font>
    <font>
      <b/>
      <sz val="10"/>
      <color indexed="10"/>
      <name val="Arial"/>
      <family val="2"/>
    </font>
    <font>
      <sz val="10"/>
      <color indexed="8"/>
      <name val="Arial"/>
      <family val="2"/>
    </font>
    <font>
      <b/>
      <sz val="10"/>
      <name val="Arial"/>
      <family val="2"/>
    </font>
    <font>
      <b/>
      <sz val="10"/>
      <color indexed="8"/>
      <name val="Arial"/>
      <family val="2"/>
    </font>
    <font>
      <sz val="10"/>
      <name val="Tahoma"/>
      <family val="2"/>
    </font>
    <font>
      <b/>
      <sz val="14"/>
      <name val="Arial"/>
      <family val="2"/>
    </font>
    <font>
      <sz val="11"/>
      <name val="Tahoma"/>
      <family val="2"/>
    </font>
  </fonts>
  <fills count="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indexed="11"/>
        <bgColor indexed="64"/>
      </patternFill>
    </fill>
    <fill>
      <patternFill patternType="solid">
        <fgColor theme="0"/>
        <bgColor indexed="64"/>
      </patternFill>
    </fill>
    <fill>
      <patternFill patternType="solid">
        <fgColor indexed="5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170" fontId="2" fillId="0" borderId="0" applyFont="0" applyFill="0" applyBorder="0" applyAlignment="0" applyProtection="0"/>
    <xf numFmtId="165" fontId="11" fillId="0" borderId="0" applyFont="0" applyFill="0" applyBorder="0" applyAlignment="0" applyProtection="0"/>
    <xf numFmtId="0" fontId="4" fillId="0" borderId="0"/>
    <xf numFmtId="9" fontId="11" fillId="0" borderId="0" applyFont="0" applyFill="0" applyBorder="0" applyAlignment="0" applyProtection="0"/>
  </cellStyleXfs>
  <cellXfs count="191">
    <xf numFmtId="0" fontId="0" fillId="0" borderId="0" xfId="0"/>
    <xf numFmtId="0" fontId="3" fillId="0" borderId="1" xfId="3" applyFont="1" applyBorder="1" applyAlignment="1">
      <alignment vertical="center" wrapText="1"/>
    </xf>
    <xf numFmtId="0" fontId="0" fillId="0" borderId="1" xfId="0" applyBorder="1"/>
    <xf numFmtId="3" fontId="0" fillId="0" borderId="1" xfId="0" applyNumberFormat="1" applyBorder="1"/>
    <xf numFmtId="10" fontId="0" fillId="0" borderId="1" xfId="0" applyNumberFormat="1" applyBorder="1"/>
    <xf numFmtId="4" fontId="4" fillId="0" borderId="1" xfId="3" applyNumberFormat="1" applyFont="1" applyBorder="1" applyAlignment="1">
      <alignment vertical="center" wrapText="1"/>
    </xf>
    <xf numFmtId="164" fontId="5" fillId="0" borderId="1" xfId="4" applyNumberFormat="1" applyFont="1" applyBorder="1" applyAlignment="1">
      <alignment vertical="center" wrapText="1"/>
    </xf>
    <xf numFmtId="0" fontId="4" fillId="0" borderId="1" xfId="3" applyFont="1" applyBorder="1" applyAlignment="1">
      <alignment vertical="center" wrapText="1"/>
    </xf>
    <xf numFmtId="0" fontId="3" fillId="0" borderId="1" xfId="3" applyFont="1" applyBorder="1" applyAlignment="1">
      <alignment horizontal="left" vertical="center" wrapText="1"/>
    </xf>
    <xf numFmtId="0" fontId="0" fillId="0" borderId="2" xfId="0" applyBorder="1"/>
    <xf numFmtId="166" fontId="4" fillId="0" borderId="3" xfId="1" applyNumberFormat="1" applyFont="1" applyBorder="1" applyAlignment="1">
      <alignment vertical="center"/>
    </xf>
    <xf numFmtId="9" fontId="4" fillId="0" borderId="1" xfId="2" applyNumberFormat="1" applyFont="1" applyBorder="1" applyAlignment="1">
      <alignment vertical="center"/>
    </xf>
    <xf numFmtId="1" fontId="0" fillId="0" borderId="1" xfId="2" applyNumberFormat="1" applyFont="1" applyBorder="1"/>
    <xf numFmtId="10" fontId="0" fillId="0" borderId="3" xfId="2" applyNumberFormat="1" applyFont="1" applyBorder="1"/>
    <xf numFmtId="0" fontId="4" fillId="0" borderId="1" xfId="3" applyFont="1" applyFill="1" applyBorder="1" applyAlignment="1">
      <alignment vertical="center" wrapText="1"/>
    </xf>
    <xf numFmtId="164" fontId="6" fillId="0" borderId="1" xfId="4" applyNumberFormat="1" applyFont="1" applyFill="1" applyBorder="1" applyAlignment="1">
      <alignment vertical="center" wrapText="1"/>
    </xf>
    <xf numFmtId="165" fontId="4" fillId="0" borderId="1" xfId="1" applyFont="1" applyFill="1" applyBorder="1" applyAlignment="1">
      <alignment vertical="center" wrapText="1"/>
    </xf>
    <xf numFmtId="0" fontId="6" fillId="0" borderId="1" xfId="3" applyFont="1" applyFill="1" applyBorder="1" applyAlignment="1">
      <alignment vertical="center" wrapText="1"/>
    </xf>
    <xf numFmtId="0" fontId="6" fillId="0" borderId="1" xfId="3" applyFont="1" applyBorder="1" applyAlignment="1">
      <alignment vertical="center" wrapText="1"/>
    </xf>
    <xf numFmtId="0" fontId="7" fillId="2" borderId="1" xfId="3" applyFont="1" applyFill="1" applyBorder="1" applyAlignment="1">
      <alignment vertical="center" wrapText="1"/>
    </xf>
    <xf numFmtId="0" fontId="0" fillId="0" borderId="2" xfId="0" applyBorder="1" applyAlignment="1">
      <alignment vertical="center"/>
    </xf>
    <xf numFmtId="3" fontId="0" fillId="0" borderId="1" xfId="0" applyNumberFormat="1" applyBorder="1" applyAlignment="1">
      <alignment vertical="center"/>
    </xf>
    <xf numFmtId="167" fontId="0" fillId="0" borderId="3" xfId="1" applyNumberFormat="1" applyFont="1" applyBorder="1" applyAlignment="1">
      <alignment vertical="center"/>
    </xf>
    <xf numFmtId="1" fontId="0" fillId="0" borderId="1" xfId="2" applyNumberFormat="1" applyFont="1" applyBorder="1" applyAlignment="1">
      <alignment vertical="center"/>
    </xf>
    <xf numFmtId="2" fontId="0" fillId="0" borderId="1" xfId="2" applyNumberFormat="1" applyFont="1" applyBorder="1" applyAlignment="1">
      <alignment vertical="center"/>
    </xf>
    <xf numFmtId="10" fontId="0" fillId="0" borderId="3" xfId="2" applyNumberFormat="1" applyFont="1" applyBorder="1" applyAlignment="1">
      <alignment vertical="center"/>
    </xf>
    <xf numFmtId="0" fontId="7" fillId="2" borderId="4" xfId="3" applyFont="1" applyFill="1" applyBorder="1" applyAlignment="1">
      <alignment vertical="center" wrapText="1"/>
    </xf>
    <xf numFmtId="166" fontId="0" fillId="0" borderId="3" xfId="1" applyNumberFormat="1" applyFont="1" applyBorder="1" applyAlignment="1">
      <alignment vertical="center"/>
    </xf>
    <xf numFmtId="0" fontId="7" fillId="2" borderId="5" xfId="3" applyFont="1" applyFill="1" applyBorder="1" applyAlignment="1">
      <alignment vertical="center" wrapText="1"/>
    </xf>
    <xf numFmtId="164" fontId="6" fillId="3" borderId="1" xfId="4" applyNumberFormat="1" applyFont="1" applyFill="1" applyBorder="1" applyAlignment="1">
      <alignment vertical="center" wrapText="1"/>
    </xf>
    <xf numFmtId="0" fontId="6" fillId="3" borderId="1" xfId="3" applyFont="1" applyFill="1" applyBorder="1" applyAlignment="1">
      <alignment vertical="center" wrapText="1"/>
    </xf>
    <xf numFmtId="0" fontId="4" fillId="3" borderId="1" xfId="3" applyFont="1" applyFill="1" applyBorder="1" applyAlignment="1">
      <alignment vertical="center" wrapText="1"/>
    </xf>
    <xf numFmtId="0" fontId="3" fillId="0" borderId="6" xfId="3" applyFont="1" applyBorder="1" applyAlignment="1">
      <alignment horizontal="left" vertical="center" wrapText="1"/>
    </xf>
    <xf numFmtId="0" fontId="3" fillId="0" borderId="7" xfId="3" applyFont="1" applyBorder="1" applyAlignment="1">
      <alignment horizontal="left" vertical="center" wrapText="1"/>
    </xf>
    <xf numFmtId="0" fontId="3" fillId="0" borderId="8" xfId="3" applyFont="1" applyBorder="1" applyAlignment="1">
      <alignment horizontal="left" vertical="center" wrapText="1"/>
    </xf>
    <xf numFmtId="0" fontId="0" fillId="0" borderId="9" xfId="0" applyBorder="1" applyAlignment="1">
      <alignment vertical="center"/>
    </xf>
    <xf numFmtId="3" fontId="0" fillId="0" borderId="3" xfId="0" applyNumberFormat="1" applyBorder="1" applyAlignment="1">
      <alignment vertical="center"/>
    </xf>
    <xf numFmtId="9" fontId="4" fillId="0" borderId="3" xfId="2" applyNumberFormat="1" applyFont="1" applyBorder="1" applyAlignment="1">
      <alignment vertical="center"/>
    </xf>
    <xf numFmtId="1" fontId="0" fillId="0" borderId="3" xfId="2" applyNumberFormat="1" applyFont="1" applyBorder="1" applyAlignment="1">
      <alignment vertical="center"/>
    </xf>
    <xf numFmtId="0" fontId="4" fillId="0" borderId="3" xfId="3" applyFont="1" applyFill="1" applyBorder="1" applyAlignment="1">
      <alignment vertical="center" wrapText="1"/>
    </xf>
    <xf numFmtId="164" fontId="6" fillId="3" borderId="3" xfId="4" applyNumberFormat="1" applyFont="1" applyFill="1" applyBorder="1" applyAlignment="1">
      <alignment vertical="center" wrapText="1"/>
    </xf>
    <xf numFmtId="165" fontId="4" fillId="0" borderId="3" xfId="1" applyFont="1" applyFill="1" applyBorder="1" applyAlignment="1">
      <alignment vertical="center" wrapText="1"/>
    </xf>
    <xf numFmtId="0" fontId="6" fillId="3" borderId="3" xfId="3" applyFont="1" applyFill="1" applyBorder="1" applyAlignment="1">
      <alignment vertical="center" wrapText="1"/>
    </xf>
    <xf numFmtId="0" fontId="6" fillId="0" borderId="3" xfId="3" applyFont="1" applyBorder="1" applyAlignment="1">
      <alignment vertical="center" wrapText="1"/>
    </xf>
    <xf numFmtId="0" fontId="8" fillId="4" borderId="10" xfId="3" applyFont="1" applyFill="1" applyBorder="1" applyAlignment="1">
      <alignment horizontal="center" vertical="center" wrapText="1"/>
    </xf>
    <xf numFmtId="0" fontId="8" fillId="4" borderId="11" xfId="3" applyFont="1" applyFill="1" applyBorder="1" applyAlignment="1">
      <alignment horizontal="center" vertical="center" wrapText="1"/>
    </xf>
    <xf numFmtId="0" fontId="8" fillId="4" borderId="11" xfId="3" applyFont="1" applyFill="1" applyBorder="1" applyAlignment="1">
      <alignment horizontal="center" vertical="center" wrapText="1"/>
    </xf>
    <xf numFmtId="0" fontId="8" fillId="4" borderId="12" xfId="3" applyFont="1" applyFill="1" applyBorder="1" applyAlignment="1">
      <alignment horizontal="center" vertical="center" wrapText="1"/>
    </xf>
    <xf numFmtId="0" fontId="8" fillId="5" borderId="12" xfId="3" applyFont="1" applyFill="1" applyBorder="1" applyAlignment="1">
      <alignment horizontal="center" vertical="center" wrapText="1"/>
    </xf>
    <xf numFmtId="165" fontId="8" fillId="4" borderId="12" xfId="1" applyFont="1" applyFill="1" applyBorder="1" applyAlignment="1">
      <alignment horizontal="center" vertical="center" wrapText="1"/>
    </xf>
    <xf numFmtId="0" fontId="8" fillId="5" borderId="13" xfId="3" applyFont="1" applyFill="1" applyBorder="1" applyAlignment="1">
      <alignment horizontal="center" vertical="center" wrapText="1"/>
    </xf>
    <xf numFmtId="0" fontId="8" fillId="5" borderId="11" xfId="3" applyFont="1" applyFill="1" applyBorder="1" applyAlignment="1">
      <alignment horizontal="center" vertical="center" wrapText="1"/>
    </xf>
    <xf numFmtId="0" fontId="8" fillId="5" borderId="14" xfId="3" applyFont="1" applyFill="1" applyBorder="1" applyAlignment="1">
      <alignment horizontal="center" vertical="center" wrapText="1"/>
    </xf>
    <xf numFmtId="0" fontId="8" fillId="4" borderId="15" xfId="3" applyFont="1" applyFill="1" applyBorder="1" applyAlignment="1">
      <alignment horizontal="center" vertical="center" wrapText="1"/>
    </xf>
    <xf numFmtId="0" fontId="8" fillId="4" borderId="14" xfId="3" applyFont="1" applyFill="1" applyBorder="1" applyAlignment="1">
      <alignment horizontal="center" vertical="center" wrapText="1"/>
    </xf>
    <xf numFmtId="0" fontId="8" fillId="5" borderId="15" xfId="3" applyFont="1" applyFill="1" applyBorder="1" applyAlignment="1">
      <alignment horizontal="center" vertical="center" wrapText="1"/>
    </xf>
    <xf numFmtId="0" fontId="8" fillId="4" borderId="15" xfId="3" applyFont="1" applyFill="1" applyBorder="1" applyAlignment="1">
      <alignment horizontal="center" vertical="center" wrapText="1"/>
    </xf>
    <xf numFmtId="0" fontId="8" fillId="4" borderId="14" xfId="3" applyFont="1" applyFill="1" applyBorder="1" applyAlignment="1">
      <alignment horizontal="center" vertical="center" wrapText="1"/>
    </xf>
    <xf numFmtId="4" fontId="7" fillId="2" borderId="16" xfId="3" applyNumberFormat="1" applyFont="1" applyFill="1" applyBorder="1" applyAlignment="1">
      <alignment horizontal="center" vertical="center" wrapText="1"/>
    </xf>
    <xf numFmtId="4" fontId="7" fillId="2" borderId="17" xfId="3" applyNumberFormat="1" applyFont="1" applyFill="1" applyBorder="1" applyAlignment="1">
      <alignment horizontal="center" vertical="center" wrapText="1"/>
    </xf>
    <xf numFmtId="4" fontId="7" fillId="2" borderId="8" xfId="3" applyNumberFormat="1" applyFont="1" applyFill="1" applyBorder="1" applyAlignment="1">
      <alignment horizontal="center" vertical="center" wrapText="1"/>
    </xf>
    <xf numFmtId="4" fontId="7" fillId="2" borderId="6"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3" fillId="0" borderId="19" xfId="3" applyFont="1" applyBorder="1" applyAlignment="1">
      <alignment horizontal="left" vertical="center" wrapText="1"/>
    </xf>
    <xf numFmtId="0" fontId="3" fillId="0" borderId="20" xfId="3" applyFont="1" applyBorder="1" applyAlignment="1">
      <alignment horizontal="left" vertical="center" wrapText="1"/>
    </xf>
    <xf numFmtId="0" fontId="3" fillId="0" borderId="21" xfId="3" applyFont="1" applyBorder="1" applyAlignment="1">
      <alignment horizontal="left" vertical="center" wrapText="1"/>
    </xf>
    <xf numFmtId="0" fontId="0" fillId="0" borderId="22" xfId="0" applyBorder="1" applyAlignment="1">
      <alignment horizontal="center" vertical="center"/>
    </xf>
    <xf numFmtId="3" fontId="9" fillId="0" borderId="22" xfId="0" applyNumberFormat="1" applyFont="1" applyBorder="1" applyAlignment="1">
      <alignment horizontal="right" vertical="center"/>
    </xf>
    <xf numFmtId="2" fontId="4" fillId="0" borderId="22" xfId="2" applyNumberFormat="1" applyFont="1" applyBorder="1" applyAlignment="1">
      <alignment horizontal="right" vertical="center"/>
    </xf>
    <xf numFmtId="9" fontId="4" fillId="0" borderId="22" xfId="2" applyNumberFormat="1" applyFont="1" applyBorder="1" applyAlignment="1">
      <alignment horizontal="right" vertical="center"/>
    </xf>
    <xf numFmtId="10" fontId="0" fillId="0" borderId="22" xfId="2" applyNumberFormat="1" applyFont="1" applyBorder="1" applyAlignment="1">
      <alignment horizontal="center" vertical="center"/>
    </xf>
    <xf numFmtId="10" fontId="0" fillId="0" borderId="23" xfId="2" applyNumberFormat="1" applyFont="1" applyBorder="1" applyAlignment="1">
      <alignment horizontal="right"/>
    </xf>
    <xf numFmtId="10" fontId="0" fillId="0" borderId="22" xfId="2" applyNumberFormat="1" applyFont="1" applyBorder="1" applyAlignment="1">
      <alignment horizontal="right" vertical="center"/>
    </xf>
    <xf numFmtId="0" fontId="4" fillId="0" borderId="22" xfId="3" applyFont="1" applyFill="1" applyBorder="1" applyAlignment="1">
      <alignment horizontal="left" vertical="center" wrapText="1"/>
    </xf>
    <xf numFmtId="164" fontId="4" fillId="3" borderId="22" xfId="4" applyNumberFormat="1" applyFont="1" applyFill="1" applyBorder="1" applyAlignment="1">
      <alignment horizontal="center" vertical="center" wrapText="1"/>
    </xf>
    <xf numFmtId="165" fontId="4" fillId="0" borderId="22" xfId="1" applyFont="1" applyFill="1" applyBorder="1" applyAlignment="1">
      <alignment horizontal="right" vertical="center" wrapText="1"/>
    </xf>
    <xf numFmtId="0" fontId="4" fillId="3" borderId="22" xfId="3" applyFont="1" applyFill="1" applyBorder="1" applyAlignment="1">
      <alignment horizontal="left" vertical="center" wrapText="1"/>
    </xf>
    <xf numFmtId="0" fontId="4" fillId="3" borderId="22" xfId="3" applyFont="1" applyFill="1" applyBorder="1" applyAlignment="1">
      <alignment horizontal="right" vertical="center" wrapText="1"/>
    </xf>
    <xf numFmtId="0" fontId="6" fillId="0" borderId="22" xfId="3" applyFont="1" applyBorder="1" applyAlignment="1">
      <alignment horizontal="left" vertical="center" wrapText="1"/>
    </xf>
    <xf numFmtId="0" fontId="7" fillId="2" borderId="5" xfId="3" applyFont="1" applyFill="1" applyBorder="1" applyAlignment="1">
      <alignment horizontal="center" vertical="center" wrapText="1"/>
    </xf>
    <xf numFmtId="0" fontId="3" fillId="0" borderId="24" xfId="3" applyFont="1" applyBorder="1" applyAlignment="1">
      <alignment horizontal="left" vertical="center" wrapText="1"/>
    </xf>
    <xf numFmtId="0" fontId="3" fillId="0" borderId="25" xfId="3" applyFont="1" applyBorder="1" applyAlignment="1">
      <alignment horizontal="left" vertical="center" wrapText="1"/>
    </xf>
    <xf numFmtId="0" fontId="3" fillId="0" borderId="26" xfId="3" applyFont="1" applyBorder="1" applyAlignment="1">
      <alignment horizontal="left" vertical="center" wrapText="1"/>
    </xf>
    <xf numFmtId="0" fontId="0" fillId="0" borderId="27" xfId="0" applyBorder="1" applyAlignment="1">
      <alignment horizontal="center" vertical="center"/>
    </xf>
    <xf numFmtId="3" fontId="9" fillId="0" borderId="27" xfId="0" applyNumberFormat="1" applyFont="1" applyBorder="1" applyAlignment="1">
      <alignment horizontal="right" vertical="center"/>
    </xf>
    <xf numFmtId="2" fontId="4" fillId="0" borderId="27" xfId="2" applyNumberFormat="1" applyFont="1" applyBorder="1" applyAlignment="1">
      <alignment horizontal="right" vertical="center"/>
    </xf>
    <xf numFmtId="9" fontId="4" fillId="0" borderId="27" xfId="2" applyNumberFormat="1" applyFont="1" applyBorder="1" applyAlignment="1">
      <alignment horizontal="right" vertical="center"/>
    </xf>
    <xf numFmtId="10" fontId="0" fillId="0" borderId="27" xfId="2" applyNumberFormat="1" applyFont="1" applyBorder="1" applyAlignment="1">
      <alignment horizontal="center" vertical="center"/>
    </xf>
    <xf numFmtId="10" fontId="0" fillId="0" borderId="27" xfId="2" applyNumberFormat="1" applyFont="1" applyBorder="1" applyAlignment="1">
      <alignment horizontal="right"/>
    </xf>
    <xf numFmtId="10" fontId="0" fillId="0" borderId="27" xfId="2" applyNumberFormat="1" applyFont="1" applyBorder="1" applyAlignment="1">
      <alignment horizontal="right" vertical="center"/>
    </xf>
    <xf numFmtId="0" fontId="4" fillId="0" borderId="27" xfId="3" applyFont="1" applyFill="1" applyBorder="1" applyAlignment="1">
      <alignment horizontal="left" vertical="center" wrapText="1"/>
    </xf>
    <xf numFmtId="164" fontId="4" fillId="3" borderId="27" xfId="4" applyNumberFormat="1" applyFont="1" applyFill="1" applyBorder="1" applyAlignment="1">
      <alignment horizontal="center" vertical="center" wrapText="1"/>
    </xf>
    <xf numFmtId="165" fontId="4" fillId="0" borderId="27" xfId="1" applyFont="1" applyFill="1" applyBorder="1" applyAlignment="1">
      <alignment horizontal="right" vertical="center" wrapText="1"/>
    </xf>
    <xf numFmtId="0" fontId="4" fillId="3" borderId="27" xfId="3" applyFont="1" applyFill="1" applyBorder="1" applyAlignment="1">
      <alignment horizontal="left" vertical="center" wrapText="1"/>
    </xf>
    <xf numFmtId="0" fontId="4" fillId="3" borderId="27" xfId="3" applyFont="1" applyFill="1" applyBorder="1" applyAlignment="1">
      <alignment horizontal="right" vertical="center" wrapText="1"/>
    </xf>
    <xf numFmtId="0" fontId="6" fillId="0" borderId="27" xfId="3" applyFont="1" applyBorder="1" applyAlignment="1">
      <alignment horizontal="left" vertical="center" wrapText="1"/>
    </xf>
    <xf numFmtId="0" fontId="7" fillId="2" borderId="4" xfId="3" applyFont="1" applyFill="1" applyBorder="1" applyAlignment="1">
      <alignment horizontal="center" vertical="center" wrapText="1"/>
    </xf>
    <xf numFmtId="0" fontId="3" fillId="0" borderId="28" xfId="3" applyFont="1" applyBorder="1" applyAlignment="1">
      <alignment horizontal="left" vertical="center" wrapText="1"/>
    </xf>
    <xf numFmtId="0" fontId="3" fillId="0" borderId="29" xfId="3" applyFont="1" applyBorder="1" applyAlignment="1">
      <alignment horizontal="left" vertical="center" wrapText="1"/>
    </xf>
    <xf numFmtId="0" fontId="3" fillId="0" borderId="2" xfId="3" applyFont="1" applyBorder="1" applyAlignment="1">
      <alignment horizontal="left" vertical="center" wrapText="1"/>
    </xf>
    <xf numFmtId="3" fontId="9" fillId="0" borderId="1" xfId="0" applyNumberFormat="1" applyFont="1" applyFill="1" applyBorder="1" applyAlignment="1">
      <alignment vertical="center"/>
    </xf>
    <xf numFmtId="10" fontId="0" fillId="0" borderId="1" xfId="2" applyNumberFormat="1" applyFont="1" applyBorder="1" applyAlignment="1">
      <alignment vertical="center"/>
    </xf>
    <xf numFmtId="164" fontId="4" fillId="3" borderId="1" xfId="4" applyNumberFormat="1" applyFont="1" applyFill="1" applyBorder="1" applyAlignment="1">
      <alignment vertical="center" wrapText="1"/>
    </xf>
    <xf numFmtId="0" fontId="7" fillId="2" borderId="30" xfId="3" applyFont="1" applyFill="1" applyBorder="1" applyAlignment="1">
      <alignment horizontal="center" vertical="center" wrapText="1"/>
    </xf>
    <xf numFmtId="0" fontId="0" fillId="0" borderId="9" xfId="0" applyBorder="1"/>
    <xf numFmtId="3" fontId="9" fillId="0" borderId="3" xfId="0" applyNumberFormat="1" applyFont="1" applyFill="1" applyBorder="1"/>
    <xf numFmtId="2" fontId="0" fillId="0" borderId="3" xfId="0" applyNumberFormat="1" applyBorder="1"/>
    <xf numFmtId="1" fontId="0" fillId="0" borderId="3" xfId="0" applyNumberFormat="1" applyBorder="1"/>
    <xf numFmtId="9" fontId="0" fillId="0" borderId="3" xfId="0" applyNumberFormat="1" applyBorder="1"/>
    <xf numFmtId="164" fontId="4" fillId="3" borderId="3" xfId="4" applyNumberFormat="1" applyFont="1" applyFill="1" applyBorder="1" applyAlignment="1">
      <alignment vertical="center" wrapText="1"/>
    </xf>
    <xf numFmtId="0" fontId="4" fillId="6" borderId="3" xfId="3" applyFont="1" applyFill="1" applyBorder="1" applyAlignment="1">
      <alignment vertical="center" wrapText="1"/>
    </xf>
    <xf numFmtId="0" fontId="8" fillId="4" borderId="20" xfId="3" applyFont="1" applyFill="1" applyBorder="1" applyAlignment="1">
      <alignment horizontal="center" vertical="center" wrapText="1"/>
    </xf>
    <xf numFmtId="0" fontId="8" fillId="4" borderId="21" xfId="3" applyFont="1" applyFill="1" applyBorder="1" applyAlignment="1">
      <alignment horizontal="center" vertical="center" wrapText="1"/>
    </xf>
    <xf numFmtId="0" fontId="8" fillId="5" borderId="11" xfId="3" applyFont="1" applyFill="1" applyBorder="1" applyAlignment="1">
      <alignment horizontal="center" vertical="center" wrapText="1"/>
    </xf>
    <xf numFmtId="4" fontId="7" fillId="2" borderId="7" xfId="3" applyNumberFormat="1" applyFont="1" applyFill="1" applyBorder="1" applyAlignment="1">
      <alignment horizontal="center" vertical="center" wrapText="1"/>
    </xf>
    <xf numFmtId="4" fontId="7" fillId="2" borderId="31" xfId="3" applyNumberFormat="1" applyFont="1" applyFill="1" applyBorder="1" applyAlignment="1">
      <alignment horizontal="center" vertical="center" wrapText="1"/>
    </xf>
    <xf numFmtId="0" fontId="0" fillId="0" borderId="26" xfId="0" applyBorder="1"/>
    <xf numFmtId="3" fontId="0" fillId="0" borderId="27" xfId="0" applyNumberFormat="1" applyBorder="1"/>
    <xf numFmtId="9" fontId="4" fillId="0" borderId="27" xfId="2" applyNumberFormat="1" applyFont="1" applyBorder="1" applyAlignment="1">
      <alignment vertical="center"/>
    </xf>
    <xf numFmtId="168" fontId="4" fillId="0" borderId="23" xfId="1" applyNumberFormat="1" applyFont="1" applyBorder="1" applyAlignment="1">
      <alignment vertical="center"/>
    </xf>
    <xf numFmtId="168" fontId="0" fillId="0" borderId="27" xfId="1" applyNumberFormat="1" applyFont="1" applyBorder="1"/>
    <xf numFmtId="168" fontId="4" fillId="0" borderId="27" xfId="1" applyNumberFormat="1" applyFont="1" applyBorder="1" applyAlignment="1">
      <alignment vertical="center"/>
    </xf>
    <xf numFmtId="10" fontId="4" fillId="0" borderId="3" xfId="2" applyNumberFormat="1" applyFont="1" applyBorder="1" applyAlignment="1">
      <alignment vertical="center"/>
    </xf>
    <xf numFmtId="0" fontId="4" fillId="0" borderId="27" xfId="3" applyFont="1" applyFill="1" applyBorder="1" applyAlignment="1">
      <alignment vertical="center" wrapText="1"/>
    </xf>
    <xf numFmtId="164" fontId="4" fillId="3" borderId="27" xfId="4" applyNumberFormat="1" applyFont="1" applyFill="1" applyBorder="1" applyAlignment="1">
      <alignment vertical="center" wrapText="1"/>
    </xf>
    <xf numFmtId="165" fontId="4" fillId="0" borderId="27" xfId="1" applyFont="1" applyFill="1" applyBorder="1" applyAlignment="1">
      <alignment vertical="center" wrapText="1"/>
    </xf>
    <xf numFmtId="0" fontId="4" fillId="3" borderId="27" xfId="3" applyFont="1" applyFill="1" applyBorder="1" applyAlignment="1">
      <alignment vertical="center" wrapText="1"/>
    </xf>
    <xf numFmtId="0" fontId="6" fillId="0" borderId="27" xfId="3" applyFont="1" applyBorder="1" applyAlignment="1">
      <alignment vertical="center" wrapText="1"/>
    </xf>
    <xf numFmtId="168" fontId="4" fillId="0" borderId="3" xfId="1" applyNumberFormat="1" applyFont="1" applyBorder="1" applyAlignment="1">
      <alignment vertical="center"/>
    </xf>
    <xf numFmtId="168" fontId="0" fillId="0" borderId="1" xfId="1" applyNumberFormat="1" applyFont="1" applyBorder="1"/>
    <xf numFmtId="168" fontId="4" fillId="0" borderId="1" xfId="1" applyNumberFormat="1" applyFont="1" applyBorder="1" applyAlignment="1">
      <alignment vertical="center"/>
    </xf>
    <xf numFmtId="166" fontId="4" fillId="3" borderId="1" xfId="1" applyNumberFormat="1" applyFont="1" applyFill="1" applyBorder="1" applyAlignment="1">
      <alignment vertical="center" wrapText="1"/>
    </xf>
    <xf numFmtId="3" fontId="9" fillId="0" borderId="1" xfId="0" applyNumberFormat="1" applyFont="1" applyBorder="1" applyAlignment="1">
      <alignment vertical="center"/>
    </xf>
    <xf numFmtId="168" fontId="0" fillId="0" borderId="1" xfId="1" applyNumberFormat="1" applyFont="1" applyBorder="1" applyAlignment="1">
      <alignment vertical="center"/>
    </xf>
    <xf numFmtId="3" fontId="9" fillId="0" borderId="1" xfId="0" applyNumberFormat="1" applyFont="1" applyFill="1" applyBorder="1"/>
    <xf numFmtId="169" fontId="4" fillId="0" borderId="3" xfId="1" applyNumberFormat="1" applyFont="1" applyBorder="1" applyAlignment="1">
      <alignment vertical="center"/>
    </xf>
    <xf numFmtId="168" fontId="4" fillId="0" borderId="3" xfId="1" applyNumberFormat="1" applyFont="1" applyFill="1" applyBorder="1" applyAlignment="1">
      <alignment vertical="center"/>
    </xf>
    <xf numFmtId="168" fontId="0" fillId="0" borderId="1" xfId="1" applyNumberFormat="1" applyFont="1" applyFill="1" applyBorder="1"/>
    <xf numFmtId="168" fontId="4" fillId="0" borderId="1" xfId="1" applyNumberFormat="1" applyFont="1" applyFill="1" applyBorder="1" applyAlignment="1">
      <alignment vertical="center"/>
    </xf>
    <xf numFmtId="164" fontId="4" fillId="0" borderId="1" xfId="4" applyNumberFormat="1" applyFont="1" applyFill="1" applyBorder="1" applyAlignment="1">
      <alignment vertical="center" wrapText="1"/>
    </xf>
    <xf numFmtId="0" fontId="3" fillId="0" borderId="1" xfId="3" applyFont="1" applyFill="1" applyBorder="1" applyAlignment="1">
      <alignment horizontal="left" vertical="center" wrapText="1"/>
    </xf>
    <xf numFmtId="3" fontId="9" fillId="0" borderId="1" xfId="0" applyNumberFormat="1" applyFont="1" applyBorder="1" applyAlignment="1">
      <alignment horizontal="center" vertical="center"/>
    </xf>
    <xf numFmtId="3" fontId="9" fillId="0" borderId="1" xfId="0" applyNumberFormat="1" applyFont="1" applyBorder="1"/>
    <xf numFmtId="0" fontId="6" fillId="0" borderId="2" xfId="3" applyFont="1" applyBorder="1" applyAlignment="1">
      <alignment vertical="center"/>
    </xf>
    <xf numFmtId="3" fontId="6" fillId="0" borderId="1" xfId="3" applyNumberFormat="1" applyFont="1" applyBorder="1" applyAlignment="1">
      <alignment vertical="center"/>
    </xf>
    <xf numFmtId="168" fontId="6" fillId="0" borderId="1" xfId="1" applyNumberFormat="1" applyFont="1" applyBorder="1" applyAlignment="1">
      <alignment vertical="center"/>
    </xf>
    <xf numFmtId="0" fontId="4" fillId="0" borderId="2" xfId="5" applyFont="1" applyBorder="1" applyAlignment="1">
      <alignment vertical="center"/>
    </xf>
    <xf numFmtId="3" fontId="4" fillId="0" borderId="1" xfId="5" applyNumberFormat="1" applyFont="1" applyBorder="1" applyAlignment="1">
      <alignment vertical="center"/>
    </xf>
    <xf numFmtId="9" fontId="4" fillId="3" borderId="1" xfId="3" applyNumberFormat="1" applyFont="1" applyFill="1" applyBorder="1" applyAlignment="1">
      <alignment vertical="center" wrapText="1"/>
    </xf>
    <xf numFmtId="1" fontId="4" fillId="0" borderId="1" xfId="3" applyNumberFormat="1" applyFont="1" applyFill="1" applyBorder="1" applyAlignment="1">
      <alignment vertical="center" wrapText="1"/>
    </xf>
    <xf numFmtId="0" fontId="4" fillId="0" borderId="9" xfId="5" applyFont="1" applyBorder="1" applyAlignment="1">
      <alignment vertical="center"/>
    </xf>
    <xf numFmtId="3" fontId="4" fillId="0" borderId="3" xfId="5" applyNumberFormat="1" applyFont="1" applyBorder="1" applyAlignment="1">
      <alignment vertical="center"/>
    </xf>
    <xf numFmtId="9" fontId="4" fillId="0" borderId="3" xfId="2" applyNumberFormat="1" applyFont="1" applyFill="1" applyBorder="1" applyAlignment="1">
      <alignment vertical="center"/>
    </xf>
    <xf numFmtId="164" fontId="4" fillId="0" borderId="3" xfId="4" applyNumberFormat="1" applyFont="1" applyFill="1" applyBorder="1" applyAlignment="1">
      <alignment vertical="center" wrapText="1"/>
    </xf>
    <xf numFmtId="0" fontId="8" fillId="4" borderId="32" xfId="3" applyFont="1" applyFill="1" applyBorder="1" applyAlignment="1">
      <alignment horizontal="center" vertical="center" wrapText="1"/>
    </xf>
    <xf numFmtId="0" fontId="8" fillId="4" borderId="33" xfId="3" applyFont="1" applyFill="1" applyBorder="1" applyAlignment="1">
      <alignment horizontal="center" vertical="center" wrapText="1"/>
    </xf>
    <xf numFmtId="0" fontId="8" fillId="4" borderId="9" xfId="3" applyFont="1" applyFill="1" applyBorder="1" applyAlignment="1">
      <alignment horizontal="center" vertical="center" wrapText="1"/>
    </xf>
    <xf numFmtId="0" fontId="8" fillId="4" borderId="34" xfId="3" applyFont="1" applyFill="1" applyBorder="1" applyAlignment="1">
      <alignment horizontal="center" vertical="center" wrapText="1"/>
    </xf>
    <xf numFmtId="0" fontId="8" fillId="4" borderId="22" xfId="3" applyFont="1" applyFill="1" applyBorder="1" applyAlignment="1">
      <alignment horizontal="center" vertical="center" wrapText="1"/>
    </xf>
    <xf numFmtId="0" fontId="8" fillId="4" borderId="5" xfId="3" applyFont="1" applyFill="1" applyBorder="1" applyAlignment="1">
      <alignment horizontal="center" vertical="center" wrapText="1"/>
    </xf>
    <xf numFmtId="0" fontId="8" fillId="5" borderId="34" xfId="3" applyFont="1" applyFill="1" applyBorder="1" applyAlignment="1">
      <alignment horizontal="center" vertical="center" wrapText="1"/>
    </xf>
    <xf numFmtId="0" fontId="8" fillId="4" borderId="34" xfId="3" applyFont="1" applyFill="1" applyBorder="1" applyAlignment="1">
      <alignment horizontal="center" vertical="center" wrapText="1"/>
    </xf>
    <xf numFmtId="0" fontId="8" fillId="4" borderId="5" xfId="3" applyFont="1" applyFill="1" applyBorder="1" applyAlignment="1">
      <alignment horizontal="center" vertical="center" wrapText="1"/>
    </xf>
    <xf numFmtId="0" fontId="8" fillId="4" borderId="35" xfId="3" applyFont="1" applyFill="1" applyBorder="1" applyAlignment="1">
      <alignment horizontal="center" vertical="center" wrapText="1"/>
    </xf>
    <xf numFmtId="0" fontId="8" fillId="4" borderId="0" xfId="3" applyFont="1" applyFill="1" applyBorder="1" applyAlignment="1">
      <alignment horizontal="center" vertical="center" wrapText="1"/>
    </xf>
    <xf numFmtId="0" fontId="8" fillId="4" borderId="36" xfId="3" applyFont="1" applyFill="1" applyBorder="1" applyAlignment="1">
      <alignment horizontal="center" vertical="center" wrapText="1"/>
    </xf>
    <xf numFmtId="4" fontId="7" fillId="2" borderId="36" xfId="3" applyNumberFormat="1" applyFont="1" applyFill="1" applyBorder="1" applyAlignment="1">
      <alignment horizontal="center" vertical="center" wrapText="1"/>
    </xf>
    <xf numFmtId="4" fontId="7" fillId="2" borderId="23" xfId="3" applyNumberFormat="1" applyFont="1" applyFill="1" applyBorder="1" applyAlignment="1">
      <alignment horizontal="center" vertical="center" wrapText="1"/>
    </xf>
    <xf numFmtId="0" fontId="8" fillId="5" borderId="37" xfId="3" applyFont="1" applyFill="1" applyBorder="1" applyAlignment="1">
      <alignment vertical="center" wrapText="1"/>
    </xf>
    <xf numFmtId="0" fontId="8" fillId="5" borderId="38" xfId="3" applyFont="1" applyFill="1" applyBorder="1" applyAlignment="1">
      <alignment vertical="center" wrapText="1"/>
    </xf>
    <xf numFmtId="4" fontId="7" fillId="2" borderId="39" xfId="3" applyNumberFormat="1" applyFont="1" applyFill="1" applyBorder="1" applyAlignment="1">
      <alignment horizontal="center" vertical="center" wrapText="1"/>
    </xf>
    <xf numFmtId="0" fontId="7" fillId="2" borderId="34" xfId="3" applyFont="1" applyFill="1" applyBorder="1" applyAlignment="1">
      <alignment horizontal="center" vertical="center" wrapText="1"/>
    </xf>
    <xf numFmtId="0" fontId="7" fillId="2" borderId="22"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40"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30" xfId="3" applyFont="1" applyFill="1" applyBorder="1" applyAlignment="1">
      <alignment horizontal="center" vertical="center" wrapText="1"/>
    </xf>
    <xf numFmtId="0" fontId="8" fillId="4" borderId="26" xfId="3" applyFont="1" applyFill="1" applyBorder="1" applyAlignment="1">
      <alignment horizontal="center" vertical="center" wrapText="1"/>
    </xf>
    <xf numFmtId="0" fontId="8" fillId="4" borderId="27" xfId="3" applyFont="1" applyFill="1" applyBorder="1" applyAlignment="1">
      <alignment horizontal="center" vertical="center" wrapText="1"/>
    </xf>
    <xf numFmtId="0" fontId="7" fillId="7" borderId="2" xfId="3" applyFont="1" applyFill="1" applyBorder="1" applyAlignment="1">
      <alignment horizontal="center" vertical="center" wrapText="1"/>
    </xf>
    <xf numFmtId="0" fontId="7" fillId="7" borderId="1" xfId="3" applyFont="1" applyFill="1" applyBorder="1" applyAlignment="1">
      <alignment horizontal="center" vertical="center" wrapText="1"/>
    </xf>
    <xf numFmtId="0" fontId="8" fillId="4" borderId="2" xfId="3" applyFont="1" applyFill="1" applyBorder="1" applyAlignment="1">
      <alignment horizontal="center" vertical="center" wrapText="1"/>
    </xf>
    <xf numFmtId="0" fontId="8" fillId="4" borderId="1" xfId="3" applyFont="1" applyFill="1" applyBorder="1" applyAlignment="1">
      <alignment horizontal="center" vertical="center" wrapText="1"/>
    </xf>
    <xf numFmtId="0" fontId="7" fillId="7" borderId="9" xfId="3" applyFont="1" applyFill="1" applyBorder="1" applyAlignment="1">
      <alignment horizontal="center" vertical="center" wrapText="1"/>
    </xf>
    <xf numFmtId="0" fontId="7" fillId="7" borderId="3" xfId="3" applyFont="1" applyFill="1" applyBorder="1" applyAlignment="1">
      <alignment horizontal="center" vertical="center" wrapText="1"/>
    </xf>
    <xf numFmtId="0" fontId="8" fillId="4" borderId="24" xfId="3" applyFont="1" applyFill="1" applyBorder="1" applyAlignment="1">
      <alignment horizontal="center" vertical="center" wrapText="1"/>
    </xf>
    <xf numFmtId="0" fontId="8" fillId="4" borderId="25" xfId="3" applyFont="1" applyFill="1" applyBorder="1" applyAlignment="1">
      <alignment horizontal="center" vertical="center" wrapText="1"/>
    </xf>
    <xf numFmtId="0" fontId="10" fillId="4" borderId="26" xfId="3" applyFont="1" applyFill="1" applyBorder="1" applyAlignment="1">
      <alignment horizontal="center" vertical="center" wrapText="1"/>
    </xf>
    <xf numFmtId="0" fontId="10" fillId="4" borderId="27" xfId="3" applyFont="1" applyFill="1" applyBorder="1" applyAlignment="1">
      <alignment horizontal="center" vertical="center" wrapText="1"/>
    </xf>
  </cellXfs>
  <cellStyles count="10">
    <cellStyle name="Euro" xfId="6"/>
    <cellStyle name="Millares" xfId="1" builtinId="3"/>
    <cellStyle name="Millares 2" xfId="7"/>
    <cellStyle name="Millares_Arbol de problemas INFRAESTRUCTURA" xfId="4"/>
    <cellStyle name="Normal" xfId="0" builtinId="0"/>
    <cellStyle name="Normal 2" xfId="8"/>
    <cellStyle name="Normal_Arbol de problemas INFRAESTRUCTURA" xfId="3"/>
    <cellStyle name="Normal_Hoja1" xfId="5"/>
    <cellStyle name="Porcentaje" xfId="2" builtinId="5"/>
    <cellStyle name="Porcentual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abSelected="1" topLeftCell="A39" zoomScale="99" zoomScaleNormal="99" workbookViewId="0">
      <selection activeCell="A40" sqref="A40"/>
    </sheetView>
  </sheetViews>
  <sheetFormatPr baseColWidth="10" defaultRowHeight="14.25" x14ac:dyDescent="0.2"/>
  <cols>
    <col min="7" max="7" width="17.625" customWidth="1"/>
    <col min="20" max="20" width="12.875" bestFit="1" customWidth="1"/>
    <col min="21" max="21" width="15" customWidth="1"/>
  </cols>
  <sheetData>
    <row r="1" spans="1:24" ht="18" x14ac:dyDescent="0.2">
      <c r="A1" s="190" t="s">
        <v>177</v>
      </c>
      <c r="B1" s="190"/>
      <c r="C1" s="190"/>
      <c r="D1" s="190"/>
      <c r="E1" s="190"/>
      <c r="F1" s="190"/>
      <c r="G1" s="190"/>
      <c r="H1" s="190"/>
      <c r="I1" s="190"/>
      <c r="J1" s="190"/>
      <c r="K1" s="190"/>
      <c r="L1" s="190"/>
      <c r="M1" s="190"/>
      <c r="N1" s="190"/>
      <c r="O1" s="190"/>
      <c r="P1" s="190"/>
      <c r="Q1" s="190"/>
      <c r="R1" s="190"/>
      <c r="S1" s="190"/>
      <c r="T1" s="190"/>
      <c r="U1" s="189"/>
      <c r="V1" s="179" t="s">
        <v>176</v>
      </c>
      <c r="W1" s="188"/>
      <c r="X1" s="187"/>
    </row>
    <row r="2" spans="1:24" x14ac:dyDescent="0.2">
      <c r="A2" s="186" t="s">
        <v>175</v>
      </c>
      <c r="B2" s="186"/>
      <c r="C2" s="186"/>
      <c r="D2" s="186"/>
      <c r="E2" s="186"/>
      <c r="F2" s="186"/>
      <c r="G2" s="186"/>
      <c r="H2" s="186"/>
      <c r="I2" s="186"/>
      <c r="J2" s="186"/>
      <c r="K2" s="186"/>
      <c r="L2" s="186"/>
      <c r="M2" s="186"/>
      <c r="N2" s="186"/>
      <c r="O2" s="186"/>
      <c r="P2" s="186"/>
      <c r="Q2" s="186"/>
      <c r="R2" s="186"/>
      <c r="S2" s="186"/>
      <c r="T2" s="186"/>
      <c r="U2" s="185"/>
      <c r="V2" s="167"/>
      <c r="W2" s="166"/>
      <c r="X2" s="165"/>
    </row>
    <row r="3" spans="1:24" x14ac:dyDescent="0.2">
      <c r="A3" s="184" t="s">
        <v>174</v>
      </c>
      <c r="B3" s="184"/>
      <c r="C3" s="184"/>
      <c r="D3" s="184"/>
      <c r="E3" s="184"/>
      <c r="F3" s="184"/>
      <c r="G3" s="184"/>
      <c r="H3" s="184"/>
      <c r="I3" s="184"/>
      <c r="J3" s="184"/>
      <c r="K3" s="184"/>
      <c r="L3" s="184"/>
      <c r="M3" s="184"/>
      <c r="N3" s="184"/>
      <c r="O3" s="184"/>
      <c r="P3" s="184"/>
      <c r="Q3" s="184"/>
      <c r="R3" s="184"/>
      <c r="S3" s="184"/>
      <c r="T3" s="184"/>
      <c r="U3" s="183"/>
      <c r="V3" s="167"/>
      <c r="W3" s="166"/>
      <c r="X3" s="165"/>
    </row>
    <row r="4" spans="1:24" x14ac:dyDescent="0.2">
      <c r="A4" s="182" t="s">
        <v>173</v>
      </c>
      <c r="B4" s="182"/>
      <c r="C4" s="182"/>
      <c r="D4" s="182"/>
      <c r="E4" s="182"/>
      <c r="F4" s="182"/>
      <c r="G4" s="182"/>
      <c r="H4" s="182"/>
      <c r="I4" s="182"/>
      <c r="J4" s="182"/>
      <c r="K4" s="182"/>
      <c r="L4" s="182"/>
      <c r="M4" s="182"/>
      <c r="N4" s="182"/>
      <c r="O4" s="182"/>
      <c r="P4" s="182"/>
      <c r="Q4" s="182"/>
      <c r="R4" s="182"/>
      <c r="S4" s="182"/>
      <c r="T4" s="182"/>
      <c r="U4" s="181"/>
      <c r="V4" s="167"/>
      <c r="W4" s="166"/>
      <c r="X4" s="165"/>
    </row>
    <row r="5" spans="1:24" ht="15" thickBot="1" x14ac:dyDescent="0.25">
      <c r="A5" s="180"/>
      <c r="B5" s="180"/>
      <c r="C5" s="180"/>
      <c r="D5" s="180"/>
      <c r="E5" s="180"/>
      <c r="F5" s="180"/>
      <c r="G5" s="180"/>
      <c r="H5" s="180"/>
      <c r="I5" s="180"/>
      <c r="J5" s="180"/>
      <c r="K5" s="180"/>
      <c r="L5" s="180"/>
      <c r="M5" s="180"/>
      <c r="N5" s="180"/>
      <c r="O5" s="180"/>
      <c r="P5" s="180"/>
      <c r="Q5" s="180"/>
      <c r="R5" s="180"/>
      <c r="S5" s="180"/>
      <c r="T5" s="180"/>
      <c r="U5" s="179"/>
      <c r="V5" s="167"/>
      <c r="W5" s="166"/>
      <c r="X5" s="165"/>
    </row>
    <row r="6" spans="1:24" ht="15" thickBot="1" x14ac:dyDescent="0.25">
      <c r="A6" s="178" t="s">
        <v>172</v>
      </c>
      <c r="B6" s="176"/>
      <c r="C6" s="178" t="s">
        <v>53</v>
      </c>
      <c r="D6" s="176"/>
      <c r="E6" s="178" t="s">
        <v>52</v>
      </c>
      <c r="F6" s="177"/>
      <c r="G6" s="177"/>
      <c r="H6" s="176"/>
      <c r="I6" s="59" t="s">
        <v>51</v>
      </c>
      <c r="J6" s="61"/>
      <c r="K6" s="61"/>
      <c r="L6" s="61"/>
      <c r="M6" s="61"/>
      <c r="N6" s="61"/>
      <c r="O6" s="61"/>
      <c r="P6" s="61"/>
      <c r="Q6" s="61"/>
      <c r="R6" s="58"/>
      <c r="S6" s="58"/>
      <c r="T6" s="58"/>
      <c r="U6" s="60"/>
      <c r="V6" s="167"/>
      <c r="W6" s="166"/>
      <c r="X6" s="165"/>
    </row>
    <row r="7" spans="1:24" ht="26.25" thickBot="1" x14ac:dyDescent="0.25">
      <c r="A7" s="175"/>
      <c r="B7" s="173"/>
      <c r="C7" s="175"/>
      <c r="D7" s="173"/>
      <c r="E7" s="175"/>
      <c r="F7" s="174"/>
      <c r="G7" s="174"/>
      <c r="H7" s="173"/>
      <c r="I7" s="172"/>
      <c r="J7" s="171" t="s">
        <v>171</v>
      </c>
      <c r="K7" s="170" t="s">
        <v>170</v>
      </c>
      <c r="L7" s="171" t="s">
        <v>171</v>
      </c>
      <c r="M7" s="170" t="s">
        <v>170</v>
      </c>
      <c r="N7" s="171" t="s">
        <v>171</v>
      </c>
      <c r="O7" s="170" t="s">
        <v>170</v>
      </c>
      <c r="P7" s="171" t="s">
        <v>171</v>
      </c>
      <c r="Q7" s="170" t="s">
        <v>170</v>
      </c>
      <c r="R7" s="169"/>
      <c r="S7" s="169"/>
      <c r="T7" s="169"/>
      <c r="U7" s="168"/>
      <c r="V7" s="167"/>
      <c r="W7" s="166"/>
      <c r="X7" s="165"/>
    </row>
    <row r="8" spans="1:24" ht="39" thickBot="1" x14ac:dyDescent="0.25">
      <c r="A8" s="164" t="s">
        <v>169</v>
      </c>
      <c r="B8" s="163"/>
      <c r="C8" s="161" t="s">
        <v>49</v>
      </c>
      <c r="D8" s="162" t="s">
        <v>42</v>
      </c>
      <c r="E8" s="161" t="s">
        <v>48</v>
      </c>
      <c r="F8" s="160" t="s">
        <v>47</v>
      </c>
      <c r="G8" s="160" t="s">
        <v>46</v>
      </c>
      <c r="H8" s="159" t="s">
        <v>45</v>
      </c>
      <c r="I8" s="52" t="s">
        <v>44</v>
      </c>
      <c r="J8" s="51">
        <v>2008</v>
      </c>
      <c r="K8" s="50"/>
      <c r="L8" s="51">
        <v>2009</v>
      </c>
      <c r="M8" s="50"/>
      <c r="N8" s="51">
        <v>2010</v>
      </c>
      <c r="O8" s="50"/>
      <c r="P8" s="51">
        <v>2011</v>
      </c>
      <c r="Q8" s="50"/>
      <c r="R8" s="49" t="s">
        <v>43</v>
      </c>
      <c r="S8" s="48" t="s">
        <v>42</v>
      </c>
      <c r="T8" s="48" t="s">
        <v>41</v>
      </c>
      <c r="U8" s="115" t="s">
        <v>40</v>
      </c>
      <c r="V8" s="158"/>
      <c r="W8" s="157"/>
      <c r="X8" s="156"/>
    </row>
    <row r="9" spans="1:24" ht="234" customHeight="1" thickBot="1" x14ac:dyDescent="0.25">
      <c r="A9" s="105" t="s">
        <v>168</v>
      </c>
      <c r="B9" s="39" t="s">
        <v>167</v>
      </c>
      <c r="C9" s="39" t="s">
        <v>166</v>
      </c>
      <c r="D9" s="39">
        <v>1</v>
      </c>
      <c r="E9" s="39" t="s">
        <v>165</v>
      </c>
      <c r="F9" s="41">
        <f>(S9/D9)</f>
        <v>0</v>
      </c>
      <c r="G9" s="155">
        <v>20000000</v>
      </c>
      <c r="H9" s="39" t="s">
        <v>164</v>
      </c>
      <c r="I9" s="124">
        <v>0.75</v>
      </c>
      <c r="J9" s="130">
        <f>+K9/D9</f>
        <v>0</v>
      </c>
      <c r="K9" s="130">
        <v>0</v>
      </c>
      <c r="L9" s="130">
        <v>0</v>
      </c>
      <c r="M9" s="130">
        <v>0</v>
      </c>
      <c r="N9" s="130">
        <v>0.5</v>
      </c>
      <c r="O9" s="130">
        <v>0</v>
      </c>
      <c r="P9" s="130">
        <v>1</v>
      </c>
      <c r="Q9" s="130"/>
      <c r="R9" s="154">
        <v>1</v>
      </c>
      <c r="S9" s="10">
        <f>+Q9+O9+M9+K9</f>
        <v>0</v>
      </c>
      <c r="T9" s="153">
        <v>20000000</v>
      </c>
      <c r="U9" s="152" t="s">
        <v>34</v>
      </c>
      <c r="V9" s="8" t="s">
        <v>163</v>
      </c>
      <c r="W9" s="8"/>
      <c r="X9" s="8"/>
    </row>
    <row r="10" spans="1:24" ht="115.5" thickBot="1" x14ac:dyDescent="0.25">
      <c r="A10" s="105" t="s">
        <v>162</v>
      </c>
      <c r="B10" s="18" t="s">
        <v>161</v>
      </c>
      <c r="C10" s="14" t="s">
        <v>160</v>
      </c>
      <c r="D10" s="14">
        <v>2</v>
      </c>
      <c r="E10" s="14" t="s">
        <v>159</v>
      </c>
      <c r="F10" s="16">
        <f>(S10/D10)</f>
        <v>1</v>
      </c>
      <c r="G10" s="141">
        <v>70000000</v>
      </c>
      <c r="H10" s="14" t="s">
        <v>61</v>
      </c>
      <c r="I10" s="124">
        <v>0.75</v>
      </c>
      <c r="J10" s="132">
        <v>0</v>
      </c>
      <c r="K10" s="132">
        <v>0</v>
      </c>
      <c r="L10" s="130">
        <v>1</v>
      </c>
      <c r="M10" s="130">
        <v>1</v>
      </c>
      <c r="N10" s="130">
        <v>1</v>
      </c>
      <c r="O10" s="130">
        <v>1</v>
      </c>
      <c r="P10" s="130"/>
      <c r="Q10" s="130"/>
      <c r="R10" s="11">
        <f>S10/D10</f>
        <v>1</v>
      </c>
      <c r="S10" s="10">
        <f>+Q10+O10+M10+K10</f>
        <v>2</v>
      </c>
      <c r="T10" s="149">
        <v>123996000</v>
      </c>
      <c r="U10" s="152" t="s">
        <v>34</v>
      </c>
      <c r="V10" s="101" t="s">
        <v>158</v>
      </c>
      <c r="W10" s="100"/>
      <c r="X10" s="99"/>
    </row>
    <row r="11" spans="1:24" ht="102.75" thickBot="1" x14ac:dyDescent="0.25">
      <c r="A11" s="105" t="s">
        <v>157</v>
      </c>
      <c r="B11" s="18" t="s">
        <v>156</v>
      </c>
      <c r="C11" s="150" t="s">
        <v>155</v>
      </c>
      <c r="D11" s="151">
        <v>3</v>
      </c>
      <c r="E11" s="150" t="s">
        <v>154</v>
      </c>
      <c r="F11" s="16">
        <f>(S11/D11)</f>
        <v>1</v>
      </c>
      <c r="G11" s="104">
        <v>40000000</v>
      </c>
      <c r="H11" s="14" t="s">
        <v>153</v>
      </c>
      <c r="I11" s="124">
        <v>0.75</v>
      </c>
      <c r="J11" s="132">
        <v>1</v>
      </c>
      <c r="K11" s="132">
        <v>1</v>
      </c>
      <c r="L11" s="130">
        <v>1</v>
      </c>
      <c r="M11" s="130">
        <v>1</v>
      </c>
      <c r="N11" s="130">
        <v>1</v>
      </c>
      <c r="O11" s="130">
        <v>1</v>
      </c>
      <c r="P11" s="130"/>
      <c r="Q11" s="130"/>
      <c r="R11" s="11">
        <f>S11/D11</f>
        <v>1</v>
      </c>
      <c r="S11" s="10">
        <f>+Q11+O11+M11+K11</f>
        <v>3</v>
      </c>
      <c r="T11" s="149">
        <v>41000000</v>
      </c>
      <c r="U11" s="148" t="s">
        <v>1</v>
      </c>
      <c r="V11" s="8" t="s">
        <v>152</v>
      </c>
      <c r="W11" s="8"/>
      <c r="X11" s="8"/>
    </row>
    <row r="12" spans="1:24" ht="114" customHeight="1" thickBot="1" x14ac:dyDescent="0.25">
      <c r="A12" s="105" t="s">
        <v>151</v>
      </c>
      <c r="B12" s="18" t="s">
        <v>150</v>
      </c>
      <c r="C12" s="31" t="s">
        <v>149</v>
      </c>
      <c r="D12" s="31">
        <v>4</v>
      </c>
      <c r="E12" s="14" t="s">
        <v>148</v>
      </c>
      <c r="F12" s="16">
        <f>(S12/D12)</f>
        <v>1</v>
      </c>
      <c r="G12" s="104">
        <v>60000000</v>
      </c>
      <c r="H12" s="14" t="s">
        <v>16</v>
      </c>
      <c r="I12" s="124">
        <v>0.75</v>
      </c>
      <c r="J12" s="132">
        <v>1</v>
      </c>
      <c r="K12" s="147">
        <v>1</v>
      </c>
      <c r="L12" s="130">
        <v>1</v>
      </c>
      <c r="M12" s="130">
        <v>1</v>
      </c>
      <c r="N12" s="130">
        <v>1</v>
      </c>
      <c r="O12" s="130">
        <v>2</v>
      </c>
      <c r="P12" s="130"/>
      <c r="Q12" s="130"/>
      <c r="R12" s="11">
        <f>S12/D12</f>
        <v>1</v>
      </c>
      <c r="S12" s="10">
        <f>+Q12+O12+M12+K12</f>
        <v>4</v>
      </c>
      <c r="T12" s="146">
        <v>61000000</v>
      </c>
      <c r="U12" s="145" t="s">
        <v>34</v>
      </c>
      <c r="V12" s="8" t="s">
        <v>147</v>
      </c>
      <c r="W12" s="8"/>
      <c r="X12" s="8"/>
    </row>
    <row r="13" spans="1:24" ht="77.25" thickBot="1" x14ac:dyDescent="0.25">
      <c r="A13" s="105" t="s">
        <v>146</v>
      </c>
      <c r="B13" s="18" t="s">
        <v>145</v>
      </c>
      <c r="C13" s="31" t="s">
        <v>144</v>
      </c>
      <c r="D13" s="31">
        <v>6</v>
      </c>
      <c r="E13" s="14" t="s">
        <v>143</v>
      </c>
      <c r="F13" s="16">
        <f>(S13/D13)</f>
        <v>0.75</v>
      </c>
      <c r="G13" s="104">
        <v>50000000</v>
      </c>
      <c r="H13" s="14" t="s">
        <v>142</v>
      </c>
      <c r="I13" s="124">
        <v>0.75</v>
      </c>
      <c r="J13" s="132">
        <v>1.5</v>
      </c>
      <c r="K13" s="147">
        <v>1.5</v>
      </c>
      <c r="L13" s="130">
        <v>1.5</v>
      </c>
      <c r="M13" s="130">
        <v>1.5</v>
      </c>
      <c r="N13" s="130">
        <v>1.5</v>
      </c>
      <c r="O13" s="130">
        <v>1.5</v>
      </c>
      <c r="P13" s="130">
        <v>1.5</v>
      </c>
      <c r="Q13" s="130"/>
      <c r="R13" s="11">
        <f>S13/D13</f>
        <v>0.75</v>
      </c>
      <c r="S13" s="10">
        <f>+Q13+O13+M13+K13</f>
        <v>4.5</v>
      </c>
      <c r="T13" s="146">
        <v>142560654</v>
      </c>
      <c r="U13" s="145" t="s">
        <v>60</v>
      </c>
      <c r="V13" s="8" t="s">
        <v>141</v>
      </c>
      <c r="W13" s="8"/>
      <c r="X13" s="8"/>
    </row>
    <row r="14" spans="1:24" ht="128.25" thickBot="1" x14ac:dyDescent="0.25">
      <c r="A14" s="105" t="s">
        <v>140</v>
      </c>
      <c r="B14" s="18" t="s">
        <v>139</v>
      </c>
      <c r="C14" s="31" t="s">
        <v>138</v>
      </c>
      <c r="D14" s="31">
        <v>1</v>
      </c>
      <c r="E14" s="14" t="s">
        <v>137</v>
      </c>
      <c r="F14" s="16">
        <f>(S14/D14)</f>
        <v>1</v>
      </c>
      <c r="G14" s="104">
        <v>65000000</v>
      </c>
      <c r="H14" s="14" t="s">
        <v>136</v>
      </c>
      <c r="I14" s="124">
        <v>0.75</v>
      </c>
      <c r="J14" s="132">
        <f>K14/D14</f>
        <v>0</v>
      </c>
      <c r="K14" s="147">
        <v>0</v>
      </c>
      <c r="L14" s="130">
        <v>1</v>
      </c>
      <c r="M14" s="130">
        <v>1</v>
      </c>
      <c r="N14" s="130">
        <v>0</v>
      </c>
      <c r="O14" s="130"/>
      <c r="P14" s="130"/>
      <c r="Q14" s="130"/>
      <c r="R14" s="11">
        <f>S14/D14</f>
        <v>1</v>
      </c>
      <c r="S14" s="10">
        <f>+Q14+O14+M14+K14</f>
        <v>1</v>
      </c>
      <c r="T14" s="146">
        <v>12855594</v>
      </c>
      <c r="U14" s="145" t="s">
        <v>1</v>
      </c>
      <c r="V14" s="8" t="s">
        <v>135</v>
      </c>
      <c r="W14" s="8"/>
      <c r="X14" s="8"/>
    </row>
    <row r="15" spans="1:24" ht="128.25" thickBot="1" x14ac:dyDescent="0.25">
      <c r="A15" s="105" t="s">
        <v>134</v>
      </c>
      <c r="B15" s="18" t="s">
        <v>133</v>
      </c>
      <c r="C15" s="14" t="s">
        <v>132</v>
      </c>
      <c r="D15" s="14">
        <v>4</v>
      </c>
      <c r="E15" s="14" t="s">
        <v>131</v>
      </c>
      <c r="F15" s="16">
        <f>(S15/D15)</f>
        <v>0.75</v>
      </c>
      <c r="G15" s="141">
        <v>150000000</v>
      </c>
      <c r="H15" s="14" t="s">
        <v>130</v>
      </c>
      <c r="I15" s="124">
        <v>0.75</v>
      </c>
      <c r="J15" s="132">
        <v>1</v>
      </c>
      <c r="K15" s="135">
        <v>1</v>
      </c>
      <c r="L15" s="130">
        <v>1</v>
      </c>
      <c r="M15" s="130">
        <v>1</v>
      </c>
      <c r="N15" s="130">
        <v>1</v>
      </c>
      <c r="O15" s="130">
        <v>1</v>
      </c>
      <c r="P15" s="130">
        <v>1</v>
      </c>
      <c r="Q15" s="130"/>
      <c r="R15" s="11">
        <f>S15/D15</f>
        <v>0.75</v>
      </c>
      <c r="S15" s="10">
        <f>+Q15+O15+M15+K15</f>
        <v>3</v>
      </c>
      <c r="T15" s="144">
        <v>59514094</v>
      </c>
      <c r="U15" s="9" t="s">
        <v>60</v>
      </c>
      <c r="V15" s="8" t="s">
        <v>129</v>
      </c>
      <c r="W15" s="8"/>
      <c r="X15" s="8"/>
    </row>
    <row r="16" spans="1:24" ht="128.25" thickBot="1" x14ac:dyDescent="0.25">
      <c r="A16" s="105" t="s">
        <v>128</v>
      </c>
      <c r="B16" s="18" t="s">
        <v>127</v>
      </c>
      <c r="C16" s="31" t="s">
        <v>126</v>
      </c>
      <c r="D16" s="31">
        <v>4</v>
      </c>
      <c r="E16" s="14" t="s">
        <v>82</v>
      </c>
      <c r="F16" s="16">
        <f>(S16/D16)</f>
        <v>1</v>
      </c>
      <c r="G16" s="104">
        <v>150000000</v>
      </c>
      <c r="H16" s="14" t="s">
        <v>125</v>
      </c>
      <c r="I16" s="124">
        <v>0.75</v>
      </c>
      <c r="J16" s="132">
        <v>1</v>
      </c>
      <c r="K16" s="135">
        <v>1</v>
      </c>
      <c r="L16" s="130">
        <v>1</v>
      </c>
      <c r="M16" s="130">
        <v>1</v>
      </c>
      <c r="N16" s="130">
        <v>1</v>
      </c>
      <c r="O16" s="130">
        <v>2</v>
      </c>
      <c r="P16" s="130"/>
      <c r="Q16" s="130"/>
      <c r="R16" s="11">
        <f>S16/D16</f>
        <v>1</v>
      </c>
      <c r="S16" s="10">
        <f>+Q16+O16+M16+K16</f>
        <v>4</v>
      </c>
      <c r="T16" s="143">
        <v>303061984</v>
      </c>
      <c r="U16" s="20" t="s">
        <v>8</v>
      </c>
      <c r="V16" s="142" t="s">
        <v>124</v>
      </c>
      <c r="W16" s="142"/>
      <c r="X16" s="142"/>
    </row>
    <row r="17" spans="1:24" ht="217.5" thickBot="1" x14ac:dyDescent="0.25">
      <c r="A17" s="105" t="s">
        <v>123</v>
      </c>
      <c r="B17" s="17" t="s">
        <v>122</v>
      </c>
      <c r="C17" s="14" t="s">
        <v>121</v>
      </c>
      <c r="D17" s="14">
        <v>2</v>
      </c>
      <c r="E17" s="14" t="s">
        <v>120</v>
      </c>
      <c r="F17" s="16">
        <f>(S17/D17)</f>
        <v>0</v>
      </c>
      <c r="G17" s="141">
        <v>100000000</v>
      </c>
      <c r="H17" s="14" t="s">
        <v>119</v>
      </c>
      <c r="I17" s="124">
        <v>0.75</v>
      </c>
      <c r="J17" s="140">
        <v>0</v>
      </c>
      <c r="K17" s="139">
        <v>0</v>
      </c>
      <c r="L17" s="138">
        <v>0</v>
      </c>
      <c r="M17" s="130">
        <v>0</v>
      </c>
      <c r="N17" s="130">
        <v>1</v>
      </c>
      <c r="O17" s="130">
        <v>0</v>
      </c>
      <c r="P17" s="130">
        <v>1</v>
      </c>
      <c r="Q17" s="130"/>
      <c r="R17" s="11">
        <f>S17/D17</f>
        <v>0</v>
      </c>
      <c r="S17" s="10">
        <f>+Q17+O17+M17+K17</f>
        <v>0</v>
      </c>
      <c r="T17" s="21">
        <v>0</v>
      </c>
      <c r="U17" s="20" t="s">
        <v>34</v>
      </c>
      <c r="V17" s="8"/>
      <c r="W17" s="8"/>
      <c r="X17" s="8"/>
    </row>
    <row r="18" spans="1:24" ht="77.25" thickBot="1" x14ac:dyDescent="0.25">
      <c r="A18" s="105" t="s">
        <v>118</v>
      </c>
      <c r="B18" s="18" t="s">
        <v>117</v>
      </c>
      <c r="C18" s="31" t="s">
        <v>116</v>
      </c>
      <c r="D18" s="31">
        <v>7</v>
      </c>
      <c r="E18" s="14" t="s">
        <v>115</v>
      </c>
      <c r="F18" s="16">
        <f>(S18/D18)</f>
        <v>0.8571428571428571</v>
      </c>
      <c r="G18" s="104">
        <v>150000000</v>
      </c>
      <c r="H18" s="14" t="s">
        <v>114</v>
      </c>
      <c r="I18" s="124">
        <v>0.75</v>
      </c>
      <c r="J18" s="132">
        <v>2</v>
      </c>
      <c r="K18" s="135">
        <v>2</v>
      </c>
      <c r="L18" s="130">
        <v>1</v>
      </c>
      <c r="M18" s="130">
        <v>1</v>
      </c>
      <c r="N18" s="130">
        <v>4</v>
      </c>
      <c r="O18" s="130">
        <v>3</v>
      </c>
      <c r="P18" s="130">
        <v>1</v>
      </c>
      <c r="Q18" s="130"/>
      <c r="R18" s="11">
        <f>S18/D18</f>
        <v>0.8571428571428571</v>
      </c>
      <c r="S18" s="10">
        <f>+Q18+O18+M18+K18</f>
        <v>6</v>
      </c>
      <c r="T18" s="134">
        <v>108247735</v>
      </c>
      <c r="U18" s="20" t="s">
        <v>113</v>
      </c>
      <c r="V18" s="101" t="s">
        <v>112</v>
      </c>
      <c r="W18" s="100"/>
      <c r="X18" s="99"/>
    </row>
    <row r="19" spans="1:24" ht="142.5" customHeight="1" thickBot="1" x14ac:dyDescent="0.25">
      <c r="A19" s="105" t="s">
        <v>111</v>
      </c>
      <c r="B19" s="18" t="s">
        <v>110</v>
      </c>
      <c r="C19" s="31" t="s">
        <v>109</v>
      </c>
      <c r="D19" s="31">
        <v>1</v>
      </c>
      <c r="E19" s="14" t="s">
        <v>108</v>
      </c>
      <c r="F19" s="16">
        <f>(S19/D19)</f>
        <v>1</v>
      </c>
      <c r="G19" s="104">
        <v>15000000</v>
      </c>
      <c r="H19" s="14" t="s">
        <v>107</v>
      </c>
      <c r="I19" s="124">
        <v>0.75</v>
      </c>
      <c r="J19" s="132">
        <v>0</v>
      </c>
      <c r="K19" s="131">
        <v>0</v>
      </c>
      <c r="L19" s="130">
        <v>0</v>
      </c>
      <c r="M19" s="130">
        <v>0</v>
      </c>
      <c r="N19" s="130">
        <v>1</v>
      </c>
      <c r="O19" s="130">
        <v>1</v>
      </c>
      <c r="P19" s="130"/>
      <c r="Q19" s="130"/>
      <c r="R19" s="11">
        <f>S19/D19</f>
        <v>1</v>
      </c>
      <c r="S19" s="10">
        <f>+Q19+O19+M19+K19</f>
        <v>1</v>
      </c>
      <c r="T19" s="3">
        <v>12415000</v>
      </c>
      <c r="U19" s="9" t="s">
        <v>8</v>
      </c>
      <c r="V19" s="101" t="s">
        <v>106</v>
      </c>
      <c r="W19" s="100"/>
      <c r="X19" s="99"/>
    </row>
    <row r="20" spans="1:24" ht="114.75" customHeight="1" thickBot="1" x14ac:dyDescent="0.25">
      <c r="A20" s="105" t="s">
        <v>105</v>
      </c>
      <c r="B20" s="17" t="s">
        <v>104</v>
      </c>
      <c r="C20" s="31" t="s">
        <v>103</v>
      </c>
      <c r="D20" s="31">
        <v>2</v>
      </c>
      <c r="E20" s="14" t="s">
        <v>102</v>
      </c>
      <c r="F20" s="16">
        <f>(S20/D20)</f>
        <v>0.75</v>
      </c>
      <c r="G20" s="104">
        <v>50000000</v>
      </c>
      <c r="H20" s="14" t="s">
        <v>61</v>
      </c>
      <c r="I20" s="124">
        <v>0.75</v>
      </c>
      <c r="J20" s="132">
        <v>0.5</v>
      </c>
      <c r="K20" s="135">
        <v>0.5</v>
      </c>
      <c r="L20" s="130">
        <v>0.5</v>
      </c>
      <c r="M20" s="130">
        <v>0.5</v>
      </c>
      <c r="N20" s="130">
        <v>0.5</v>
      </c>
      <c r="O20" s="130">
        <v>0.5</v>
      </c>
      <c r="P20" s="130">
        <v>0.5</v>
      </c>
      <c r="Q20" s="130"/>
      <c r="R20" s="11">
        <f>S20/D20</f>
        <v>0.75</v>
      </c>
      <c r="S20" s="137">
        <f>+Q20+O20+M20+K20</f>
        <v>1.5</v>
      </c>
      <c r="T20" s="136">
        <v>94989237</v>
      </c>
      <c r="U20" s="9" t="s">
        <v>1</v>
      </c>
      <c r="V20" s="101" t="s">
        <v>101</v>
      </c>
      <c r="W20" s="100"/>
      <c r="X20" s="99"/>
    </row>
    <row r="21" spans="1:24" ht="77.25" thickBot="1" x14ac:dyDescent="0.25">
      <c r="A21" s="105" t="s">
        <v>100</v>
      </c>
      <c r="B21" s="18" t="s">
        <v>99</v>
      </c>
      <c r="C21" s="31" t="s">
        <v>98</v>
      </c>
      <c r="D21" s="31">
        <v>1</v>
      </c>
      <c r="E21" s="14" t="s">
        <v>97</v>
      </c>
      <c r="F21" s="16">
        <f>(S21/D21)</f>
        <v>0</v>
      </c>
      <c r="G21" s="104">
        <v>20000000</v>
      </c>
      <c r="H21" s="14" t="s">
        <v>91</v>
      </c>
      <c r="I21" s="124">
        <v>0.75</v>
      </c>
      <c r="J21" s="132">
        <f>K21/D21</f>
        <v>0</v>
      </c>
      <c r="K21" s="131">
        <v>0</v>
      </c>
      <c r="L21" s="130">
        <v>0</v>
      </c>
      <c r="M21" s="130">
        <v>0</v>
      </c>
      <c r="N21" s="130">
        <v>0</v>
      </c>
      <c r="O21" s="130"/>
      <c r="P21" s="130"/>
      <c r="Q21" s="130"/>
      <c r="R21" s="11">
        <v>1</v>
      </c>
      <c r="S21" s="10">
        <f>+Q21+O21+M21+K21</f>
        <v>0</v>
      </c>
      <c r="T21" s="3">
        <v>20000000</v>
      </c>
      <c r="U21" s="9" t="s">
        <v>1</v>
      </c>
      <c r="V21" s="101" t="s">
        <v>96</v>
      </c>
      <c r="W21" s="100"/>
      <c r="X21" s="99"/>
    </row>
    <row r="22" spans="1:24" ht="77.25" thickBot="1" x14ac:dyDescent="0.25">
      <c r="A22" s="105" t="s">
        <v>95</v>
      </c>
      <c r="B22" s="18" t="s">
        <v>94</v>
      </c>
      <c r="C22" s="31" t="s">
        <v>93</v>
      </c>
      <c r="D22" s="31">
        <v>1</v>
      </c>
      <c r="E22" s="14" t="s">
        <v>92</v>
      </c>
      <c r="F22" s="16">
        <f>(S22/D22)</f>
        <v>0</v>
      </c>
      <c r="G22" s="104">
        <v>50000000</v>
      </c>
      <c r="H22" s="14" t="s">
        <v>91</v>
      </c>
      <c r="I22" s="124">
        <v>0.75</v>
      </c>
      <c r="J22" s="132">
        <v>0</v>
      </c>
      <c r="K22" s="131">
        <v>0</v>
      </c>
      <c r="L22" s="130">
        <v>0</v>
      </c>
      <c r="M22" s="130">
        <v>0</v>
      </c>
      <c r="N22" s="130">
        <v>1</v>
      </c>
      <c r="O22" s="130">
        <v>0</v>
      </c>
      <c r="P22" s="130">
        <v>1</v>
      </c>
      <c r="Q22" s="130"/>
      <c r="R22" s="11">
        <f>S22/D22</f>
        <v>0</v>
      </c>
      <c r="S22" s="10">
        <f>+Q22+O22+M22+K22</f>
        <v>0</v>
      </c>
      <c r="T22" s="3">
        <v>0</v>
      </c>
      <c r="U22" s="9" t="s">
        <v>34</v>
      </c>
      <c r="V22" s="101" t="s">
        <v>77</v>
      </c>
      <c r="W22" s="100"/>
      <c r="X22" s="99"/>
    </row>
    <row r="23" spans="1:24" ht="243" thickBot="1" x14ac:dyDescent="0.25">
      <c r="A23" s="105" t="s">
        <v>90</v>
      </c>
      <c r="B23" s="18" t="s">
        <v>89</v>
      </c>
      <c r="C23" s="31" t="s">
        <v>88</v>
      </c>
      <c r="D23" s="31">
        <v>3</v>
      </c>
      <c r="E23" s="14" t="s">
        <v>87</v>
      </c>
      <c r="F23" s="16">
        <f>(S23/D23)</f>
        <v>0</v>
      </c>
      <c r="G23" s="104">
        <v>2000000</v>
      </c>
      <c r="H23" s="14" t="s">
        <v>86</v>
      </c>
      <c r="I23" s="124">
        <v>0.75</v>
      </c>
      <c r="J23" s="132">
        <f>K23/D23</f>
        <v>0</v>
      </c>
      <c r="K23" s="131">
        <v>0</v>
      </c>
      <c r="L23" s="130">
        <v>0</v>
      </c>
      <c r="M23" s="130">
        <v>0</v>
      </c>
      <c r="N23" s="130">
        <v>1</v>
      </c>
      <c r="O23" s="130"/>
      <c r="P23" s="130"/>
      <c r="Q23" s="130"/>
      <c r="R23" s="11">
        <v>1</v>
      </c>
      <c r="S23" s="10">
        <f>+Q23+O23+M23+K23</f>
        <v>0</v>
      </c>
      <c r="T23" s="3">
        <v>2000000</v>
      </c>
      <c r="U23" s="9" t="s">
        <v>22</v>
      </c>
      <c r="V23" s="101" t="s">
        <v>85</v>
      </c>
      <c r="W23" s="100"/>
      <c r="X23" s="99"/>
    </row>
    <row r="24" spans="1:24" ht="166.5" thickBot="1" x14ac:dyDescent="0.25">
      <c r="A24" s="105" t="s">
        <v>84</v>
      </c>
      <c r="B24" s="18" t="s">
        <v>83</v>
      </c>
      <c r="C24" s="31" t="s">
        <v>62</v>
      </c>
      <c r="D24" s="31">
        <v>3</v>
      </c>
      <c r="E24" s="14" t="s">
        <v>82</v>
      </c>
      <c r="F24" s="16">
        <f>(S24/D24)</f>
        <v>1</v>
      </c>
      <c r="G24" s="104">
        <v>25000000</v>
      </c>
      <c r="H24" s="14" t="s">
        <v>16</v>
      </c>
      <c r="I24" s="124">
        <v>0.75</v>
      </c>
      <c r="J24" s="132">
        <v>1</v>
      </c>
      <c r="K24" s="135">
        <v>1</v>
      </c>
      <c r="L24" s="130">
        <v>1</v>
      </c>
      <c r="M24" s="130">
        <v>1</v>
      </c>
      <c r="N24" s="130">
        <v>1</v>
      </c>
      <c r="O24" s="130">
        <v>1</v>
      </c>
      <c r="P24" s="130"/>
      <c r="Q24" s="130"/>
      <c r="R24" s="11">
        <f>S24/D24</f>
        <v>1</v>
      </c>
      <c r="S24" s="10">
        <f>+Q24+O24+M24+K24</f>
        <v>3</v>
      </c>
      <c r="T24" s="134">
        <v>26000000</v>
      </c>
      <c r="U24" s="20" t="s">
        <v>22</v>
      </c>
      <c r="V24" s="101" t="s">
        <v>77</v>
      </c>
      <c r="W24" s="100"/>
      <c r="X24" s="99"/>
    </row>
    <row r="25" spans="1:24" ht="128.25" thickBot="1" x14ac:dyDescent="0.25">
      <c r="A25" s="105" t="s">
        <v>81</v>
      </c>
      <c r="B25" s="18" t="s">
        <v>80</v>
      </c>
      <c r="C25" s="31" t="s">
        <v>79</v>
      </c>
      <c r="D25" s="31">
        <v>1</v>
      </c>
      <c r="E25" s="14" t="s">
        <v>78</v>
      </c>
      <c r="F25" s="16">
        <f>(S25/D25)</f>
        <v>0</v>
      </c>
      <c r="G25" s="133">
        <v>15000000</v>
      </c>
      <c r="H25" s="14" t="s">
        <v>16</v>
      </c>
      <c r="I25" s="124">
        <v>0.75</v>
      </c>
      <c r="J25" s="132">
        <f>K25/D25</f>
        <v>0</v>
      </c>
      <c r="K25" s="131">
        <v>0</v>
      </c>
      <c r="L25" s="130">
        <v>0</v>
      </c>
      <c r="M25" s="130">
        <v>0</v>
      </c>
      <c r="N25" s="130">
        <v>0</v>
      </c>
      <c r="O25" s="130"/>
      <c r="P25" s="130"/>
      <c r="Q25" s="130"/>
      <c r="R25" s="11">
        <f>S25/D25</f>
        <v>0</v>
      </c>
      <c r="S25" s="10">
        <f>+Q25+O25+M25+K25</f>
        <v>0</v>
      </c>
      <c r="T25" s="3">
        <v>0</v>
      </c>
      <c r="U25" s="9" t="s">
        <v>1</v>
      </c>
      <c r="V25" s="101" t="s">
        <v>77</v>
      </c>
      <c r="W25" s="100"/>
      <c r="X25" s="99"/>
    </row>
    <row r="26" spans="1:24" ht="166.5" thickBot="1" x14ac:dyDescent="0.25">
      <c r="A26" s="105" t="s">
        <v>76</v>
      </c>
      <c r="B26" s="129" t="s">
        <v>75</v>
      </c>
      <c r="C26" s="128" t="s">
        <v>74</v>
      </c>
      <c r="D26" s="128">
        <v>1</v>
      </c>
      <c r="E26" s="125" t="s">
        <v>73</v>
      </c>
      <c r="F26" s="127">
        <f>(S26/D26)</f>
        <v>0</v>
      </c>
      <c r="G26" s="126">
        <v>20000000</v>
      </c>
      <c r="H26" s="125" t="s">
        <v>16</v>
      </c>
      <c r="I26" s="124">
        <v>0.75</v>
      </c>
      <c r="J26" s="123">
        <f>K26/D26</f>
        <v>0</v>
      </c>
      <c r="K26" s="122">
        <v>0</v>
      </c>
      <c r="L26" s="121">
        <v>0</v>
      </c>
      <c r="M26" s="121">
        <v>0</v>
      </c>
      <c r="N26" s="121">
        <v>0</v>
      </c>
      <c r="O26" s="121"/>
      <c r="P26" s="121">
        <v>1</v>
      </c>
      <c r="Q26" s="121"/>
      <c r="R26" s="120">
        <f>S26/D26</f>
        <v>0</v>
      </c>
      <c r="S26" s="10">
        <f>+Q26+O26+M26+K26</f>
        <v>0</v>
      </c>
      <c r="T26" s="119">
        <v>0</v>
      </c>
      <c r="U26" s="118" t="s">
        <v>34</v>
      </c>
      <c r="V26" s="101" t="s">
        <v>72</v>
      </c>
      <c r="W26" s="100"/>
      <c r="X26" s="99"/>
    </row>
    <row r="27" spans="1:24" x14ac:dyDescent="0.2">
      <c r="A27" s="64" t="s">
        <v>71</v>
      </c>
      <c r="B27" s="62"/>
      <c r="C27" s="64" t="s">
        <v>53</v>
      </c>
      <c r="D27" s="62"/>
      <c r="E27" s="64" t="s">
        <v>52</v>
      </c>
      <c r="F27" s="63"/>
      <c r="G27" s="63"/>
      <c r="H27" s="62"/>
      <c r="I27" s="117" t="s">
        <v>51</v>
      </c>
      <c r="J27" s="116"/>
      <c r="K27" s="116"/>
      <c r="L27" s="116"/>
      <c r="M27" s="116"/>
      <c r="N27" s="116"/>
      <c r="O27" s="116"/>
      <c r="P27" s="116"/>
      <c r="Q27" s="116"/>
      <c r="R27" s="116"/>
      <c r="S27" s="116"/>
      <c r="T27" s="116"/>
      <c r="U27" s="61"/>
      <c r="V27" s="117"/>
      <c r="W27" s="116"/>
      <c r="X27" s="116"/>
    </row>
    <row r="28" spans="1:24" ht="39" thickBot="1" x14ac:dyDescent="0.25">
      <c r="A28" s="57" t="s">
        <v>70</v>
      </c>
      <c r="B28" s="56"/>
      <c r="C28" s="54" t="s">
        <v>49</v>
      </c>
      <c r="D28" s="55" t="s">
        <v>42</v>
      </c>
      <c r="E28" s="54" t="s">
        <v>48</v>
      </c>
      <c r="F28" s="47" t="s">
        <v>47</v>
      </c>
      <c r="G28" s="47" t="s">
        <v>46</v>
      </c>
      <c r="H28" s="53" t="s">
        <v>45</v>
      </c>
      <c r="I28" s="52" t="s">
        <v>44</v>
      </c>
      <c r="J28" s="51">
        <v>2008</v>
      </c>
      <c r="K28" s="50"/>
      <c r="L28" s="51">
        <v>2009</v>
      </c>
      <c r="M28" s="50"/>
      <c r="N28" s="51">
        <v>2010</v>
      </c>
      <c r="O28" s="50"/>
      <c r="P28" s="51">
        <v>211</v>
      </c>
      <c r="Q28" s="50"/>
      <c r="R28" s="49" t="s">
        <v>43</v>
      </c>
      <c r="S28" s="48" t="s">
        <v>42</v>
      </c>
      <c r="T28" s="48" t="s">
        <v>41</v>
      </c>
      <c r="U28" s="115" t="s">
        <v>40</v>
      </c>
      <c r="V28" s="114"/>
      <c r="W28" s="113"/>
      <c r="X28" s="113"/>
    </row>
    <row r="29" spans="1:24" ht="102.75" thickBot="1" x14ac:dyDescent="0.25">
      <c r="A29" s="105" t="s">
        <v>69</v>
      </c>
      <c r="B29" s="43" t="s">
        <v>68</v>
      </c>
      <c r="C29" s="112" t="s">
        <v>67</v>
      </c>
      <c r="D29" s="112">
        <v>50</v>
      </c>
      <c r="E29" s="112" t="s">
        <v>66</v>
      </c>
      <c r="F29" s="41">
        <f>(S29/D29)</f>
        <v>1</v>
      </c>
      <c r="G29" s="111">
        <v>80000000</v>
      </c>
      <c r="H29" s="39" t="s">
        <v>28</v>
      </c>
      <c r="I29" s="110">
        <v>0.75</v>
      </c>
      <c r="J29" s="109">
        <v>50</v>
      </c>
      <c r="K29" s="109">
        <v>50</v>
      </c>
      <c r="L29" s="108">
        <v>0</v>
      </c>
      <c r="M29" s="108">
        <v>0</v>
      </c>
      <c r="N29" s="108">
        <v>0</v>
      </c>
      <c r="O29" s="108"/>
      <c r="P29" s="108"/>
      <c r="Q29" s="108"/>
      <c r="R29" s="37">
        <v>1</v>
      </c>
      <c r="S29" s="10">
        <f>+Q29+O29+M29+K29</f>
        <v>50</v>
      </c>
      <c r="T29" s="107">
        <v>60000000</v>
      </c>
      <c r="U29" s="106" t="s">
        <v>34</v>
      </c>
      <c r="V29" s="34" t="s">
        <v>65</v>
      </c>
      <c r="W29" s="33"/>
      <c r="X29" s="32"/>
    </row>
    <row r="30" spans="1:24" ht="319.5" thickBot="1" x14ac:dyDescent="0.25">
      <c r="A30" s="105" t="s">
        <v>64</v>
      </c>
      <c r="B30" s="18" t="s">
        <v>63</v>
      </c>
      <c r="C30" s="31" t="s">
        <v>62</v>
      </c>
      <c r="D30" s="31">
        <v>3</v>
      </c>
      <c r="E30" s="31" t="s">
        <v>17</v>
      </c>
      <c r="F30" s="16">
        <f>(S30/D30)</f>
        <v>1</v>
      </c>
      <c r="G30" s="104">
        <v>150000000</v>
      </c>
      <c r="H30" s="14" t="s">
        <v>61</v>
      </c>
      <c r="I30" s="103">
        <v>0.75</v>
      </c>
      <c r="J30" s="23">
        <v>1</v>
      </c>
      <c r="K30" s="23">
        <v>1</v>
      </c>
      <c r="L30" s="23">
        <v>1</v>
      </c>
      <c r="M30" s="23">
        <v>1</v>
      </c>
      <c r="N30" s="23">
        <v>1</v>
      </c>
      <c r="O30" s="23">
        <v>1</v>
      </c>
      <c r="P30" s="103"/>
      <c r="Q30" s="103"/>
      <c r="R30" s="11">
        <f>S30/D30</f>
        <v>1</v>
      </c>
      <c r="S30" s="10">
        <f>+Q30+O30+M30+K30</f>
        <v>3</v>
      </c>
      <c r="T30" s="102">
        <v>147009774</v>
      </c>
      <c r="U30" s="20" t="s">
        <v>60</v>
      </c>
      <c r="V30" s="101" t="s">
        <v>59</v>
      </c>
      <c r="W30" s="100"/>
      <c r="X30" s="99"/>
    </row>
    <row r="31" spans="1:24" ht="14.25" customHeight="1" x14ac:dyDescent="0.2">
      <c r="A31" s="98" t="s">
        <v>58</v>
      </c>
      <c r="B31" s="97" t="s">
        <v>57</v>
      </c>
      <c r="C31" s="95" t="s">
        <v>56</v>
      </c>
      <c r="D31" s="96">
        <v>2</v>
      </c>
      <c r="E31" s="95" t="s">
        <v>17</v>
      </c>
      <c r="F31" s="94">
        <f>(S31/D31)</f>
        <v>0.75</v>
      </c>
      <c r="G31" s="93">
        <v>50000000</v>
      </c>
      <c r="H31" s="92" t="s">
        <v>35</v>
      </c>
      <c r="I31" s="91">
        <v>0.75</v>
      </c>
      <c r="J31" s="90"/>
      <c r="K31" s="89">
        <v>5.0000000000000001E-3</v>
      </c>
      <c r="L31" s="89">
        <v>5.0000000000000001E-3</v>
      </c>
      <c r="M31" s="89">
        <v>5.0000000000000001E-3</v>
      </c>
      <c r="N31" s="89">
        <v>5.0000000000000001E-3</v>
      </c>
      <c r="O31" s="89">
        <v>5.0000000000000001E-3</v>
      </c>
      <c r="P31" s="89">
        <v>5.0000000000000001E-3</v>
      </c>
      <c r="Q31" s="89"/>
      <c r="R31" s="88">
        <v>0.6</v>
      </c>
      <c r="S31" s="87">
        <v>1.5</v>
      </c>
      <c r="T31" s="86">
        <v>350138200</v>
      </c>
      <c r="U31" s="85" t="s">
        <v>1</v>
      </c>
      <c r="V31" s="84" t="s">
        <v>55</v>
      </c>
      <c r="W31" s="83"/>
      <c r="X31" s="82"/>
    </row>
    <row r="32" spans="1:24" ht="126.75" customHeight="1" thickBot="1" x14ac:dyDescent="0.25">
      <c r="A32" s="81"/>
      <c r="B32" s="80"/>
      <c r="C32" s="78"/>
      <c r="D32" s="79"/>
      <c r="E32" s="78"/>
      <c r="F32" s="77"/>
      <c r="G32" s="76"/>
      <c r="H32" s="75"/>
      <c r="I32" s="74"/>
      <c r="J32" s="73"/>
      <c r="K32" s="72"/>
      <c r="L32" s="72"/>
      <c r="M32" s="72"/>
      <c r="N32" s="72"/>
      <c r="O32" s="72"/>
      <c r="P32" s="72"/>
      <c r="Q32" s="72"/>
      <c r="R32" s="71"/>
      <c r="S32" s="70"/>
      <c r="T32" s="69"/>
      <c r="U32" s="68"/>
      <c r="V32" s="67"/>
      <c r="W32" s="66"/>
      <c r="X32" s="65"/>
    </row>
    <row r="33" spans="1:24" x14ac:dyDescent="0.2">
      <c r="A33" s="64" t="s">
        <v>54</v>
      </c>
      <c r="B33" s="62"/>
      <c r="C33" s="64" t="s">
        <v>53</v>
      </c>
      <c r="D33" s="62"/>
      <c r="E33" s="64" t="s">
        <v>52</v>
      </c>
      <c r="F33" s="63"/>
      <c r="G33" s="63"/>
      <c r="H33" s="62"/>
      <c r="I33" s="59" t="s">
        <v>51</v>
      </c>
      <c r="J33" s="61"/>
      <c r="K33" s="61"/>
      <c r="L33" s="61"/>
      <c r="M33" s="61"/>
      <c r="N33" s="61"/>
      <c r="O33" s="61"/>
      <c r="P33" s="61"/>
      <c r="Q33" s="61"/>
      <c r="R33" s="58"/>
      <c r="S33" s="58"/>
      <c r="T33" s="58"/>
      <c r="U33" s="60"/>
      <c r="V33" s="59"/>
      <c r="W33" s="58"/>
      <c r="X33" s="58"/>
    </row>
    <row r="34" spans="1:24" ht="39" thickBot="1" x14ac:dyDescent="0.25">
      <c r="A34" s="57" t="s">
        <v>50</v>
      </c>
      <c r="B34" s="56"/>
      <c r="C34" s="54" t="s">
        <v>49</v>
      </c>
      <c r="D34" s="55" t="s">
        <v>42</v>
      </c>
      <c r="E34" s="54" t="s">
        <v>48</v>
      </c>
      <c r="F34" s="47" t="s">
        <v>47</v>
      </c>
      <c r="G34" s="47" t="s">
        <v>46</v>
      </c>
      <c r="H34" s="53" t="s">
        <v>45</v>
      </c>
      <c r="I34" s="52" t="s">
        <v>44</v>
      </c>
      <c r="J34" s="51">
        <v>2008</v>
      </c>
      <c r="K34" s="50"/>
      <c r="L34" s="51">
        <v>2009</v>
      </c>
      <c r="M34" s="50"/>
      <c r="N34" s="51">
        <v>2010</v>
      </c>
      <c r="O34" s="50"/>
      <c r="P34" s="51">
        <v>2011</v>
      </c>
      <c r="Q34" s="50"/>
      <c r="R34" s="49" t="s">
        <v>43</v>
      </c>
      <c r="S34" s="48" t="s">
        <v>42</v>
      </c>
      <c r="T34" s="47" t="s">
        <v>41</v>
      </c>
      <c r="U34" s="46" t="s">
        <v>40</v>
      </c>
      <c r="V34" s="45"/>
      <c r="W34" s="44"/>
      <c r="X34" s="44"/>
    </row>
    <row r="35" spans="1:24" ht="153" x14ac:dyDescent="0.2">
      <c r="A35" s="26" t="s">
        <v>39</v>
      </c>
      <c r="B35" s="43" t="s">
        <v>38</v>
      </c>
      <c r="C35" s="42" t="s">
        <v>37</v>
      </c>
      <c r="D35" s="42">
        <v>100</v>
      </c>
      <c r="E35" s="42" t="s">
        <v>36</v>
      </c>
      <c r="F35" s="41">
        <f>(S35/D35)</f>
        <v>1</v>
      </c>
      <c r="G35" s="40">
        <v>30000000</v>
      </c>
      <c r="H35" s="39" t="s">
        <v>35</v>
      </c>
      <c r="I35" s="25">
        <v>0.75</v>
      </c>
      <c r="J35" s="38">
        <v>30</v>
      </c>
      <c r="K35" s="38">
        <v>30</v>
      </c>
      <c r="L35" s="38">
        <v>30</v>
      </c>
      <c r="M35" s="38">
        <v>30</v>
      </c>
      <c r="N35" s="38">
        <v>30</v>
      </c>
      <c r="O35" s="38">
        <v>40</v>
      </c>
      <c r="P35" s="38">
        <v>22</v>
      </c>
      <c r="Q35" s="38"/>
      <c r="R35" s="37">
        <f>S35/D35</f>
        <v>1</v>
      </c>
      <c r="S35" s="10">
        <f>+Q35+O35+M35+K35</f>
        <v>100</v>
      </c>
      <c r="T35" s="36">
        <v>54735535</v>
      </c>
      <c r="U35" s="35" t="s">
        <v>34</v>
      </c>
      <c r="V35" s="34" t="s">
        <v>33</v>
      </c>
      <c r="W35" s="33"/>
      <c r="X35" s="32"/>
    </row>
    <row r="36" spans="1:24" ht="102" x14ac:dyDescent="0.2">
      <c r="A36" s="19" t="s">
        <v>32</v>
      </c>
      <c r="B36" s="17" t="s">
        <v>31</v>
      </c>
      <c r="C36" s="31" t="s">
        <v>30</v>
      </c>
      <c r="D36" s="31">
        <v>1</v>
      </c>
      <c r="E36" s="30" t="s">
        <v>29</v>
      </c>
      <c r="F36" s="16">
        <f>(S36/D36)</f>
        <v>0</v>
      </c>
      <c r="G36" s="29">
        <v>20000000</v>
      </c>
      <c r="H36" s="14" t="s">
        <v>28</v>
      </c>
      <c r="I36" s="25">
        <v>0.75</v>
      </c>
      <c r="J36" s="23">
        <v>0</v>
      </c>
      <c r="K36" s="23">
        <v>0</v>
      </c>
      <c r="L36" s="23">
        <v>0</v>
      </c>
      <c r="M36" s="23">
        <v>0</v>
      </c>
      <c r="N36" s="23">
        <v>1</v>
      </c>
      <c r="O36" s="23">
        <v>0</v>
      </c>
      <c r="P36" s="23"/>
      <c r="Q36" s="23"/>
      <c r="R36" s="11">
        <f>S36/D36</f>
        <v>0</v>
      </c>
      <c r="S36" s="27">
        <f>+Q36+O36+M36+K36</f>
        <v>0</v>
      </c>
      <c r="T36" s="21">
        <v>0</v>
      </c>
      <c r="U36" s="20" t="s">
        <v>8</v>
      </c>
      <c r="V36" s="8" t="s">
        <v>27</v>
      </c>
      <c r="W36" s="8"/>
      <c r="X36" s="8"/>
    </row>
    <row r="37" spans="1:24" ht="114.75" x14ac:dyDescent="0.2">
      <c r="A37" s="19" t="s">
        <v>26</v>
      </c>
      <c r="B37" s="18" t="s">
        <v>25</v>
      </c>
      <c r="C37" s="17" t="s">
        <v>24</v>
      </c>
      <c r="D37" s="17">
        <v>7</v>
      </c>
      <c r="E37" s="17" t="s">
        <v>23</v>
      </c>
      <c r="F37" s="16">
        <f>(S37/D37)</f>
        <v>0</v>
      </c>
      <c r="G37" s="15">
        <v>35000000</v>
      </c>
      <c r="H37" s="14" t="s">
        <v>16</v>
      </c>
      <c r="I37" s="25">
        <v>0.75</v>
      </c>
      <c r="J37" s="23">
        <v>0.01</v>
      </c>
      <c r="K37" s="23">
        <v>0</v>
      </c>
      <c r="L37" s="23">
        <v>0</v>
      </c>
      <c r="M37" s="23">
        <v>0</v>
      </c>
      <c r="N37" s="23">
        <v>7</v>
      </c>
      <c r="O37" s="23">
        <v>0</v>
      </c>
      <c r="P37" s="23">
        <v>0</v>
      </c>
      <c r="Q37" s="23"/>
      <c r="R37" s="11">
        <v>1</v>
      </c>
      <c r="S37" s="10">
        <f>+Q37+O37+M37+K37</f>
        <v>0</v>
      </c>
      <c r="T37" s="21">
        <v>35000000</v>
      </c>
      <c r="U37" s="20" t="s">
        <v>22</v>
      </c>
      <c r="V37" s="8" t="s">
        <v>21</v>
      </c>
      <c r="W37" s="8"/>
      <c r="X37" s="8"/>
    </row>
    <row r="38" spans="1:24" ht="319.5" thickBot="1" x14ac:dyDescent="0.25">
      <c r="A38" s="28" t="s">
        <v>20</v>
      </c>
      <c r="B38" s="18" t="s">
        <v>19</v>
      </c>
      <c r="C38" s="17" t="s">
        <v>18</v>
      </c>
      <c r="D38" s="17">
        <v>4</v>
      </c>
      <c r="E38" s="17" t="s">
        <v>17</v>
      </c>
      <c r="F38" s="16">
        <f>(S38/D38)</f>
        <v>1</v>
      </c>
      <c r="G38" s="15">
        <v>20000000</v>
      </c>
      <c r="H38" s="14" t="s">
        <v>16</v>
      </c>
      <c r="I38" s="25">
        <v>0.75</v>
      </c>
      <c r="J38" s="23">
        <v>1</v>
      </c>
      <c r="K38" s="23">
        <v>1</v>
      </c>
      <c r="L38" s="23">
        <v>1</v>
      </c>
      <c r="M38" s="23">
        <v>1</v>
      </c>
      <c r="N38" s="23">
        <v>2</v>
      </c>
      <c r="O38" s="23"/>
      <c r="P38" s="23">
        <v>1</v>
      </c>
      <c r="Q38" s="23"/>
      <c r="R38" s="11">
        <f>S38/D38</f>
        <v>1</v>
      </c>
      <c r="S38" s="27">
        <v>4</v>
      </c>
      <c r="T38" s="21">
        <v>189200000</v>
      </c>
      <c r="U38" s="20" t="s">
        <v>15</v>
      </c>
      <c r="V38" s="8" t="s">
        <v>14</v>
      </c>
      <c r="W38" s="8"/>
      <c r="X38" s="8"/>
    </row>
    <row r="39" spans="1:24" ht="89.25" x14ac:dyDescent="0.2">
      <c r="A39" s="26" t="s">
        <v>13</v>
      </c>
      <c r="B39" s="18" t="s">
        <v>12</v>
      </c>
      <c r="C39" s="17" t="s">
        <v>11</v>
      </c>
      <c r="D39" s="17">
        <v>1</v>
      </c>
      <c r="E39" s="17" t="s">
        <v>10</v>
      </c>
      <c r="F39" s="16">
        <f>(S39/D39)</f>
        <v>0.5</v>
      </c>
      <c r="G39" s="15">
        <v>60000000</v>
      </c>
      <c r="H39" s="14" t="s">
        <v>9</v>
      </c>
      <c r="I39" s="25">
        <v>0.75</v>
      </c>
      <c r="J39" s="23">
        <v>0</v>
      </c>
      <c r="K39" s="23">
        <v>0</v>
      </c>
      <c r="L39" s="23">
        <v>0</v>
      </c>
      <c r="M39" s="23">
        <v>0</v>
      </c>
      <c r="N39" s="23">
        <v>0.01</v>
      </c>
      <c r="O39" s="24">
        <v>0.5</v>
      </c>
      <c r="P39" s="24">
        <v>0.5</v>
      </c>
      <c r="Q39" s="23"/>
      <c r="R39" s="11">
        <v>0.6</v>
      </c>
      <c r="S39" s="22">
        <v>0.5</v>
      </c>
      <c r="T39" s="21">
        <v>0</v>
      </c>
      <c r="U39" s="20" t="s">
        <v>8</v>
      </c>
      <c r="V39" s="8" t="s">
        <v>7</v>
      </c>
      <c r="W39" s="8"/>
      <c r="X39" s="8"/>
    </row>
    <row r="40" spans="1:24" ht="89.25" x14ac:dyDescent="0.2">
      <c r="A40" s="19" t="s">
        <v>6</v>
      </c>
      <c r="B40" s="18" t="s">
        <v>5</v>
      </c>
      <c r="C40" s="17" t="s">
        <v>4</v>
      </c>
      <c r="D40" s="17">
        <v>7</v>
      </c>
      <c r="E40" s="17" t="s">
        <v>3</v>
      </c>
      <c r="F40" s="16">
        <f>(S40/D40)</f>
        <v>1</v>
      </c>
      <c r="G40" s="15">
        <v>30000000</v>
      </c>
      <c r="H40" s="14" t="s">
        <v>2</v>
      </c>
      <c r="I40" s="13">
        <v>0.75</v>
      </c>
      <c r="J40" s="12">
        <v>0</v>
      </c>
      <c r="K40" s="12">
        <v>0</v>
      </c>
      <c r="L40" s="12">
        <v>0.01</v>
      </c>
      <c r="M40" s="12">
        <v>0</v>
      </c>
      <c r="N40" s="12">
        <v>1</v>
      </c>
      <c r="O40" s="12">
        <v>7</v>
      </c>
      <c r="P40" s="12">
        <v>7</v>
      </c>
      <c r="Q40" s="12"/>
      <c r="R40" s="11">
        <f>S40/D40</f>
        <v>1</v>
      </c>
      <c r="S40" s="10">
        <f>+Q40+O40+M40+K40</f>
        <v>7</v>
      </c>
      <c r="T40" s="3">
        <v>0</v>
      </c>
      <c r="U40" s="9" t="s">
        <v>1</v>
      </c>
      <c r="V40" s="8" t="s">
        <v>0</v>
      </c>
      <c r="W40" s="8"/>
      <c r="X40" s="8"/>
    </row>
    <row r="41" spans="1:24" x14ac:dyDescent="0.2">
      <c r="A41" s="1"/>
      <c r="B41" s="7"/>
      <c r="C41" s="7"/>
      <c r="D41" s="7"/>
      <c r="E41" s="7"/>
      <c r="F41" s="7"/>
      <c r="G41" s="6">
        <v>1527000000</v>
      </c>
      <c r="H41" s="5"/>
      <c r="I41" s="2"/>
      <c r="J41" s="2"/>
      <c r="K41" s="2"/>
      <c r="L41" s="2"/>
      <c r="M41" s="2"/>
      <c r="N41" s="2"/>
      <c r="O41" s="2"/>
      <c r="P41" s="2"/>
      <c r="Q41" s="2"/>
      <c r="R41" s="4">
        <f>SUM(R9:R40)/27</f>
        <v>0.75211640211640207</v>
      </c>
      <c r="S41" s="2"/>
      <c r="T41" s="3">
        <f>SUM(T9:T40)</f>
        <v>1863723807</v>
      </c>
      <c r="U41" s="2"/>
      <c r="V41" s="1"/>
      <c r="W41" s="1"/>
      <c r="X41" s="1"/>
    </row>
  </sheetData>
  <mergeCells count="84">
    <mergeCell ref="B31:B32"/>
    <mergeCell ref="A31:A32"/>
    <mergeCell ref="H31:H32"/>
    <mergeCell ref="G31:G32"/>
    <mergeCell ref="F31:F32"/>
    <mergeCell ref="E31:E32"/>
    <mergeCell ref="D31:D32"/>
    <mergeCell ref="C31:C32"/>
    <mergeCell ref="A1:U1"/>
    <mergeCell ref="V1:X8"/>
    <mergeCell ref="A2:U2"/>
    <mergeCell ref="A3:U3"/>
    <mergeCell ref="A4:U4"/>
    <mergeCell ref="A5:U5"/>
    <mergeCell ref="A6:B6"/>
    <mergeCell ref="C6:D6"/>
    <mergeCell ref="E6:H6"/>
    <mergeCell ref="I6:U6"/>
    <mergeCell ref="A8:B8"/>
    <mergeCell ref="J8:K8"/>
    <mergeCell ref="L8:M8"/>
    <mergeCell ref="N8:O8"/>
    <mergeCell ref="P8:Q8"/>
    <mergeCell ref="V9:X9"/>
    <mergeCell ref="V10:X10"/>
    <mergeCell ref="V11:X11"/>
    <mergeCell ref="V12:X12"/>
    <mergeCell ref="V13:X13"/>
    <mergeCell ref="V14:X14"/>
    <mergeCell ref="V15:X15"/>
    <mergeCell ref="V16:X16"/>
    <mergeCell ref="V17:X17"/>
    <mergeCell ref="V18:X18"/>
    <mergeCell ref="V19:X19"/>
    <mergeCell ref="V20:X20"/>
    <mergeCell ref="V21:X21"/>
    <mergeCell ref="V22:X22"/>
    <mergeCell ref="V23:X23"/>
    <mergeCell ref="V24:X24"/>
    <mergeCell ref="V25:X25"/>
    <mergeCell ref="V26:X26"/>
    <mergeCell ref="A27:B27"/>
    <mergeCell ref="C27:D27"/>
    <mergeCell ref="E27:H27"/>
    <mergeCell ref="I27:U27"/>
    <mergeCell ref="V27:X27"/>
    <mergeCell ref="A28:B28"/>
    <mergeCell ref="J28:K28"/>
    <mergeCell ref="L28:M28"/>
    <mergeCell ref="N28:O28"/>
    <mergeCell ref="P28:Q28"/>
    <mergeCell ref="V28:X28"/>
    <mergeCell ref="V29:X29"/>
    <mergeCell ref="V30:X30"/>
    <mergeCell ref="T31:T32"/>
    <mergeCell ref="U31:U32"/>
    <mergeCell ref="I31:I32"/>
    <mergeCell ref="K31:K32"/>
    <mergeCell ref="L31:L32"/>
    <mergeCell ref="M31:M32"/>
    <mergeCell ref="N31:N32"/>
    <mergeCell ref="O31:O32"/>
    <mergeCell ref="V31:X32"/>
    <mergeCell ref="A33:B33"/>
    <mergeCell ref="C33:D33"/>
    <mergeCell ref="E33:H33"/>
    <mergeCell ref="I33:U33"/>
    <mergeCell ref="V33:X33"/>
    <mergeCell ref="P31:P32"/>
    <mergeCell ref="Q31:Q32"/>
    <mergeCell ref="R31:R32"/>
    <mergeCell ref="S31:S32"/>
    <mergeCell ref="A34:B34"/>
    <mergeCell ref="J34:K34"/>
    <mergeCell ref="L34:M34"/>
    <mergeCell ref="N34:O34"/>
    <mergeCell ref="P34:Q34"/>
    <mergeCell ref="V34:X34"/>
    <mergeCell ref="V35:X35"/>
    <mergeCell ref="V36:X36"/>
    <mergeCell ref="V37:X37"/>
    <mergeCell ref="V38:X38"/>
    <mergeCell ref="V39:X39"/>
    <mergeCell ref="V40:X40"/>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MEDIO AMBIENTE </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Suarez Sanchez</dc:creator>
  <cp:lastModifiedBy>David Suarez Sanchez</cp:lastModifiedBy>
  <dcterms:created xsi:type="dcterms:W3CDTF">2014-03-10T19:30:08Z</dcterms:created>
  <dcterms:modified xsi:type="dcterms:W3CDTF">2014-03-10T19:30:21Z</dcterms:modified>
</cp:coreProperties>
</file>