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ULTURA" sheetId="1" r:id="rId1"/>
  </sheets>
  <calcPr calcId="145621"/>
</workbook>
</file>

<file path=xl/calcChain.xml><?xml version="1.0" encoding="utf-8"?>
<calcChain xmlns="http://schemas.openxmlformats.org/spreadsheetml/2006/main">
  <c r="F14" i="1" l="1"/>
  <c r="I14" i="1"/>
  <c r="J14" i="1"/>
  <c r="F15" i="1"/>
  <c r="G15" i="1"/>
  <c r="I15" i="1"/>
  <c r="J15" i="1"/>
  <c r="F16" i="1"/>
  <c r="G16" i="1"/>
  <c r="I16" i="1"/>
  <c r="J16" i="1"/>
  <c r="F17" i="1"/>
  <c r="G17" i="1"/>
  <c r="I17" i="1"/>
  <c r="J17" i="1"/>
  <c r="F18" i="1"/>
  <c r="G18" i="1"/>
  <c r="I18" i="1"/>
  <c r="J18" i="1"/>
  <c r="F19" i="1"/>
  <c r="I19" i="1"/>
  <c r="J19" i="1"/>
  <c r="F20" i="1"/>
  <c r="I20" i="1"/>
  <c r="J20" i="1"/>
  <c r="F23" i="1"/>
  <c r="J23" i="1"/>
  <c r="F24" i="1"/>
  <c r="J24" i="1"/>
  <c r="G25" i="1"/>
</calcChain>
</file>

<file path=xl/sharedStrings.xml><?xml version="1.0" encoding="utf-8"?>
<sst xmlns="http://schemas.openxmlformats.org/spreadsheetml/2006/main" count="94" uniqueCount="71">
  <si>
    <t xml:space="preserve">finalizando traites para la intervencion del proyecto turismo para la paz en el museo historico </t>
  </si>
  <si>
    <t>Disponibilidad presupuestal municipal</t>
  </si>
  <si>
    <t>Un museo Histórico mejorado</t>
  </si>
  <si>
    <t>Museo Histórico mejorado</t>
  </si>
  <si>
    <t>Mejorado y fortalecido el Museo Histórico</t>
  </si>
  <si>
    <t>2.2</t>
  </si>
  <si>
    <t xml:space="preserve">elaboracion y ejecucion del plan de desarrollo turistico </t>
  </si>
  <si>
    <t>Disponibilidad presupuestal municipal, Convenios (EPM, IDEA).</t>
  </si>
  <si>
    <t># de eventos promocionales ejecutados/ # de eventos promocionales proyectados</t>
  </si>
  <si>
    <t>6 eventos promocionales realizados</t>
  </si>
  <si>
    <t>Aprovechados los sitios de importancia histórica y cultural  que existen en el Municipio.</t>
  </si>
  <si>
    <t>2.1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</si>
  <si>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</si>
  <si>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</si>
  <si>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</si>
  <si>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</si>
  <si>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</si>
  <si>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</si>
  <si>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</si>
  <si>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</si>
  <si>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DESCRIPCIÓN</t>
  </si>
  <si>
    <t>ESPACIOS MEJORADOS PARA EL DESARROLLO DE LOS PROCESOS CULTURALES</t>
  </si>
  <si>
    <t>OBSERVACIONES</t>
  </si>
  <si>
    <t>% DE EJECUCIÓN</t>
  </si>
  <si>
    <t>INDICADORES VERIFICABLES OBJETIVAMENTE</t>
  </si>
  <si>
    <t>META</t>
  </si>
  <si>
    <t>RESULTADO 2</t>
  </si>
  <si>
    <t>Un comité creado</t>
  </si>
  <si>
    <t xml:space="preserve">Un Comité creado </t>
  </si>
  <si>
    <t xml:space="preserve">Creado el comite y nombrado el director para la organización de la celebración del Bicentenario de nuestro Municipio. </t>
  </si>
  <si>
    <t>1.7</t>
  </si>
  <si>
    <t>convenio con la Asocion del comité etico cultural para el fortalecimiento de los medios de comunicación.</t>
  </si>
  <si>
    <t>LA MUCHAHA</t>
  </si>
  <si>
    <t># de actividades ejecutadas / # de actividades proyectadas</t>
  </si>
  <si>
    <t xml:space="preserve">4 actividades para apoyar los medios de comunicación </t>
  </si>
  <si>
    <t>Apoyados los medios de comunicación local para que sigan siendo impulsores de la cultura e identidad del Municipio.</t>
  </si>
  <si>
    <t>1.6</t>
  </si>
  <si>
    <t>Disponibilidad presupuestal municipal, Convenios (EPM, IDEA), Empresa privada.</t>
  </si>
  <si>
    <t># de eventos apoyados / # de eventos proyectados</t>
  </si>
  <si>
    <t>10 eventos apoyados durante el cuatrenio</t>
  </si>
  <si>
    <t>Apoydos ecconómicamente los eventos de la localidad como: carnaval de fin de año, muestras culturales, semana de la juventud y fiestas tradicionales.</t>
  </si>
  <si>
    <t>1.5</t>
  </si>
  <si>
    <t>4 actividades de reconocimiento durante el cuatrenio</t>
  </si>
  <si>
    <t>Apoyados y exaltados los talentos deportivos y artísticos del Municipio.</t>
  </si>
  <si>
    <t>1.4</t>
  </si>
  <si>
    <t>Disponibilidad presupuestal municipal, Convenios (EPM)</t>
  </si>
  <si>
    <t># de jovenes destacados/ # de jovenes  proyectados</t>
  </si>
  <si>
    <t>120 jovenes destacados durante el cuatrenio</t>
  </si>
  <si>
    <t>Estimulados 120 jóvenes por destacarce  en diferentes áreas, con viajes turísticos.</t>
  </si>
  <si>
    <t>1.3</t>
  </si>
  <si>
    <t>en convenio con la direccion departamental se vienen apoyando todas las agrupaciones musicales.</t>
  </si>
  <si>
    <t>% de grupos apoyados/ % de grupos apoyados proyectados</t>
  </si>
  <si>
    <t>100% de grupos apoyados durante el cuatrenio.</t>
  </si>
  <si>
    <t>Apoyados los grupos de danza, teatro, artes plásticas y todas las expresiones culturales y artísticas, que se den en le Municipio.</t>
  </si>
  <si>
    <t>1.2</t>
  </si>
  <si>
    <t xml:space="preserve">  </t>
  </si>
  <si>
    <t>Actividades de reparación implementadas/ Actividades de reparación proyectadas</t>
  </si>
  <si>
    <t>Una actividad de reparación de zócalos durante el cuatrenio.</t>
  </si>
  <si>
    <t>Recuperada  la memoria histórica del Municipio de Guatapé, mediante la construcción y reparación de zócalos, reconociendo en estos la identidad que generan en el Municipio.</t>
  </si>
  <si>
    <t>1.1</t>
  </si>
  <si>
    <t>FORTALECIMIENTO DE LOS PROCESOS CULTURALES</t>
  </si>
  <si>
    <t>RESULTADO 1.</t>
  </si>
  <si>
    <t xml:space="preserve">FORTALECER EL DESARROLLO DE POTENCIALIDADES, IDENTIDAD CULTURAL Y MANIFESTACIONES ARTÍSTICAS Y CULTURALES </t>
  </si>
  <si>
    <t>OBJETIVO ESPECIFICO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</si>
  <si>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</si>
  <si>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</si>
  <si>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GESTION EN CULTURA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</si>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</sst>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[$€-2]\ * #,##0.00_ ;_ [$€-2]\ * \-#,##0.00_ ;_ [$€-2]\ * &quot;-&quot;??_ "/>
  </numFmts>
  <fonts count="19" x14ac:knownFonts="1">
    <font>
      <sz val="11"/>
      <name val="Tahoma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Verdana"/>
      <family val="2"/>
    </font>
    <font>
      <sz val="11"/>
      <name val="Tahoma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8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3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2" fillId="0" borderId="0" xfId="5" applyFont="1" applyAlignment="1">
      <alignment vertical="center"/>
    </xf>
    <xf numFmtId="164" fontId="5" fillId="0" borderId="0" xfId="5" applyNumberFormat="1" applyFont="1" applyAlignment="1">
      <alignment vertical="center"/>
    </xf>
    <xf numFmtId="164" fontId="2" fillId="0" borderId="0" xfId="6" applyNumberFormat="1" applyFont="1" applyAlignment="1">
      <alignment vertical="center"/>
    </xf>
    <xf numFmtId="0" fontId="3" fillId="0" borderId="2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left" vertical="center" wrapText="1"/>
    </xf>
    <xf numFmtId="0" fontId="2" fillId="0" borderId="5" xfId="5" applyFont="1" applyBorder="1" applyAlignment="1">
      <alignment vertical="center"/>
    </xf>
    <xf numFmtId="9" fontId="7" fillId="0" borderId="1" xfId="2" applyNumberFormat="1" applyFont="1" applyBorder="1" applyAlignment="1">
      <alignment vertical="center"/>
    </xf>
    <xf numFmtId="0" fontId="7" fillId="0" borderId="5" xfId="7" applyFont="1" applyFill="1" applyBorder="1" applyAlignment="1">
      <alignment vertical="center" wrapText="1"/>
    </xf>
    <xf numFmtId="164" fontId="7" fillId="2" borderId="5" xfId="8" applyNumberFormat="1" applyFont="1" applyFill="1" applyBorder="1" applyAlignment="1">
      <alignment vertical="center" wrapText="1"/>
    </xf>
    <xf numFmtId="0" fontId="7" fillId="0" borderId="1" xfId="9" applyFont="1" applyFill="1" applyBorder="1" applyAlignment="1">
      <alignment vertical="center" wrapText="1"/>
    </xf>
    <xf numFmtId="0" fontId="7" fillId="2" borderId="5" xfId="7" applyFont="1" applyFill="1" applyBorder="1" applyAlignment="1">
      <alignment vertical="center" wrapText="1"/>
    </xf>
    <xf numFmtId="0" fontId="8" fillId="3" borderId="5" xfId="7" applyFont="1" applyFill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/>
    </xf>
    <xf numFmtId="164" fontId="7" fillId="2" borderId="5" xfId="8" applyNumberFormat="1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 wrapText="1"/>
    </xf>
    <xf numFmtId="165" fontId="9" fillId="6" borderId="5" xfId="1" applyFont="1" applyFill="1" applyBorder="1" applyAlignment="1">
      <alignment horizontal="center" vertical="center" wrapText="1"/>
    </xf>
    <xf numFmtId="0" fontId="8" fillId="6" borderId="5" xfId="7" applyFont="1" applyFill="1" applyBorder="1" applyAlignment="1">
      <alignment horizontal="center" vertical="center" wrapText="1"/>
    </xf>
    <xf numFmtId="0" fontId="8" fillId="5" borderId="5" xfId="7" applyFont="1" applyFill="1" applyBorder="1" applyAlignment="1">
      <alignment horizontal="center" vertical="center" wrapText="1"/>
    </xf>
    <xf numFmtId="0" fontId="8" fillId="6" borderId="5" xfId="7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3" fillId="4" borderId="9" xfId="4" applyFont="1" applyFill="1" applyBorder="1" applyAlignment="1">
      <alignment horizontal="center" vertical="center" wrapText="1"/>
    </xf>
    <xf numFmtId="4" fontId="8" fillId="3" borderId="5" xfId="9" applyNumberFormat="1" applyFont="1" applyFill="1" applyBorder="1" applyAlignment="1">
      <alignment horizontal="center" vertical="center" wrapText="1"/>
    </xf>
    <xf numFmtId="0" fontId="8" fillId="3" borderId="5" xfId="7" applyFont="1" applyFill="1" applyBorder="1" applyAlignment="1">
      <alignment horizontal="center" vertical="center" wrapText="1"/>
    </xf>
    <xf numFmtId="10" fontId="2" fillId="0" borderId="5" xfId="5" applyNumberFormat="1" applyFont="1" applyBorder="1" applyAlignment="1">
      <alignment horizontal="center" vertical="center"/>
    </xf>
    <xf numFmtId="164" fontId="7" fillId="0" borderId="5" xfId="8" applyNumberFormat="1" applyFont="1" applyFill="1" applyBorder="1" applyAlignment="1">
      <alignment horizontal="center" vertical="center" wrapText="1"/>
    </xf>
    <xf numFmtId="0" fontId="10" fillId="0" borderId="0" xfId="9" applyFont="1" applyAlignment="1">
      <alignment vertical="center"/>
    </xf>
    <xf numFmtId="0" fontId="11" fillId="7" borderId="6" xfId="9" applyFont="1" applyFill="1" applyBorder="1" applyAlignment="1">
      <alignment horizontal="center" vertical="center" wrapText="1"/>
    </xf>
    <xf numFmtId="0" fontId="11" fillId="7" borderId="7" xfId="9" applyFont="1" applyFill="1" applyBorder="1" applyAlignment="1">
      <alignment horizontal="center" vertical="center" wrapText="1"/>
    </xf>
    <xf numFmtId="0" fontId="11" fillId="7" borderId="0" xfId="9" applyFont="1" applyFill="1" applyBorder="1" applyAlignment="1">
      <alignment horizontal="center" vertical="center" wrapText="1"/>
    </xf>
    <xf numFmtId="0" fontId="11" fillId="7" borderId="10" xfId="9" applyFont="1" applyFill="1" applyBorder="1" applyAlignment="1">
      <alignment horizontal="center" vertical="center" wrapText="1"/>
    </xf>
    <xf numFmtId="0" fontId="8" fillId="8" borderId="5" xfId="7" applyFont="1" applyFill="1" applyBorder="1" applyAlignment="1">
      <alignment horizontal="center" vertical="center" wrapText="1"/>
    </xf>
    <xf numFmtId="0" fontId="11" fillId="7" borderId="8" xfId="9" applyFont="1" applyFill="1" applyBorder="1" applyAlignment="1">
      <alignment horizontal="center" vertical="center" wrapText="1"/>
    </xf>
    <xf numFmtId="0" fontId="11" fillId="7" borderId="9" xfId="9" applyFont="1" applyFill="1" applyBorder="1" applyAlignment="1">
      <alignment horizontal="center" vertical="center" wrapText="1"/>
    </xf>
    <xf numFmtId="0" fontId="12" fillId="6" borderId="5" xfId="7" applyFont="1" applyFill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164" fontId="7" fillId="0" borderId="0" xfId="10" applyNumberFormat="1" applyFont="1" applyAlignment="1">
      <alignment vertical="center"/>
    </xf>
    <xf numFmtId="0" fontId="13" fillId="0" borderId="0" xfId="9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/>
    <xf numFmtId="0" fontId="16" fillId="0" borderId="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/>
    <xf numFmtId="165" fontId="13" fillId="0" borderId="0" xfId="1" applyFont="1" applyAlignment="1">
      <alignment vertical="center"/>
    </xf>
    <xf numFmtId="164" fontId="13" fillId="0" borderId="0" xfId="10" applyNumberFormat="1" applyFont="1" applyAlignment="1">
      <alignment vertical="center"/>
    </xf>
  </cellXfs>
  <cellStyles count="15">
    <cellStyle name="Euro" xfId="11"/>
    <cellStyle name="Millares" xfId="1" builtinId="3"/>
    <cellStyle name="Millares 2" xfId="12"/>
    <cellStyle name="Millares_Arbol de problemas" xfId="8"/>
    <cellStyle name="Millares_ARBOL DE PROBLEMAS EDUCACIÓN" xfId="6"/>
    <cellStyle name="Millares_Arbol de problemas INFRAESTRUCTURA" xfId="10"/>
    <cellStyle name="Normal" xfId="0" builtinId="0"/>
    <cellStyle name="Normal 2" xfId="13"/>
    <cellStyle name="Normal_Arbol de problemas" xfId="7"/>
    <cellStyle name="Normal_ARBOL DE PROBLEMAS EDUCACIÓN" xfId="5"/>
    <cellStyle name="Normal_Arbol de problemas INFRAESTRUCTURA" xfId="9"/>
    <cellStyle name="Normal_Hoja1" xfId="4"/>
    <cellStyle name="Normal_MATRIZ ARBOL DE PROBLEMAS CULTURA." xfId="3"/>
    <cellStyle name="Porcentaje" xfId="2" builtinId="5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38100</xdr:rowOff>
    </xdr:from>
    <xdr:ext cx="538163" cy="452437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9075"/>
          <a:ext cx="538163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D22" zoomScale="80" workbookViewId="0">
      <selection activeCell="M15" sqref="M15"/>
    </sheetView>
  </sheetViews>
  <sheetFormatPr baseColWidth="10" defaultRowHeight="14.25" x14ac:dyDescent="0.2"/>
  <cols>
    <col min="1" max="1" width="5.25" style="1" customWidth="1"/>
    <col min="2" max="2" width="30.375" style="1" customWidth="1"/>
    <col min="3" max="4" width="21.75" style="1" customWidth="1"/>
    <col min="5" max="6" width="18.875" style="1" customWidth="1"/>
    <col min="7" max="7" width="18.625" style="1" customWidth="1"/>
    <col min="8" max="8" width="24" style="1" customWidth="1"/>
    <col min="9" max="9" width="15.125" style="1" customWidth="1"/>
    <col min="10" max="10" width="11" style="1"/>
    <col min="11" max="12" width="14" style="1" customWidth="1"/>
    <col min="13" max="13" width="17" style="1" customWidth="1"/>
    <col min="14" max="16384" width="11" style="1"/>
  </cols>
  <sheetData>
    <row r="1" spans="1:16" s="31" customFormat="1" ht="12.75" x14ac:dyDescent="0.2">
      <c r="A1" s="42"/>
      <c r="B1" s="42"/>
      <c r="C1" s="42"/>
      <c r="D1" s="42"/>
      <c r="E1" s="42"/>
      <c r="F1" s="42"/>
      <c r="G1" s="59"/>
      <c r="H1" s="42"/>
      <c r="I1" s="58"/>
      <c r="J1" s="42"/>
      <c r="K1" s="42"/>
      <c r="L1" s="42"/>
      <c r="M1" s="42"/>
      <c r="N1" s="42"/>
      <c r="O1" s="42"/>
      <c r="P1" s="42"/>
    </row>
    <row r="2" spans="1:16" s="31" customFormat="1" x14ac:dyDescent="0.15">
      <c r="A2" s="57"/>
      <c r="B2" s="56" t="s">
        <v>70</v>
      </c>
      <c r="C2" s="55"/>
      <c r="D2" s="55"/>
      <c r="E2" s="55"/>
      <c r="F2" s="55"/>
      <c r="G2" s="55"/>
      <c r="H2" s="55"/>
      <c r="I2" s="55"/>
      <c r="J2" s="55"/>
      <c r="K2" s="55"/>
      <c r="L2" s="54"/>
      <c r="M2" s="53" t="s">
        <v>69</v>
      </c>
      <c r="N2" s="43"/>
      <c r="O2" s="42"/>
      <c r="P2" s="42"/>
    </row>
    <row r="3" spans="1:16" s="31" customFormat="1" x14ac:dyDescent="0.15">
      <c r="A3" s="52"/>
      <c r="B3" s="51"/>
      <c r="C3" s="50"/>
      <c r="D3" s="50"/>
      <c r="E3" s="50"/>
      <c r="F3" s="50"/>
      <c r="G3" s="50"/>
      <c r="H3" s="50"/>
      <c r="I3" s="50"/>
      <c r="J3" s="50"/>
      <c r="K3" s="50"/>
      <c r="L3" s="49"/>
      <c r="M3" s="44" t="s">
        <v>68</v>
      </c>
      <c r="N3" s="43"/>
      <c r="O3" s="42"/>
      <c r="P3" s="42"/>
    </row>
    <row r="4" spans="1:16" s="31" customFormat="1" x14ac:dyDescent="0.15">
      <c r="A4" s="48"/>
      <c r="B4" s="47"/>
      <c r="C4" s="46"/>
      <c r="D4" s="46"/>
      <c r="E4" s="46"/>
      <c r="F4" s="46"/>
      <c r="G4" s="46"/>
      <c r="H4" s="46"/>
      <c r="I4" s="46"/>
      <c r="J4" s="46"/>
      <c r="K4" s="46"/>
      <c r="L4" s="45"/>
      <c r="M4" s="44" t="s">
        <v>67</v>
      </c>
      <c r="N4" s="43"/>
      <c r="O4" s="42"/>
      <c r="P4" s="42"/>
    </row>
    <row r="5" spans="1:16" s="31" customFormat="1" ht="12.75" x14ac:dyDescent="0.2">
      <c r="B5" s="40"/>
      <c r="C5" s="40"/>
      <c r="D5" s="40"/>
      <c r="E5" s="40"/>
      <c r="F5" s="40"/>
      <c r="G5" s="41"/>
      <c r="H5" s="40"/>
      <c r="I5" s="40"/>
    </row>
    <row r="6" spans="1:16" s="31" customFormat="1" ht="12.75" x14ac:dyDescent="0.2">
      <c r="B6" s="40"/>
      <c r="C6" s="40"/>
      <c r="D6" s="40"/>
      <c r="E6" s="40"/>
      <c r="F6" s="40"/>
      <c r="G6" s="41"/>
      <c r="H6" s="40"/>
      <c r="I6" s="40"/>
    </row>
    <row r="7" spans="1:16" s="31" customFormat="1" ht="18" customHeight="1" x14ac:dyDescent="0.2">
      <c r="A7" s="39" t="s">
        <v>66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8" t="s">
        <v>22</v>
      </c>
      <c r="O7" s="37"/>
      <c r="P7" s="37"/>
    </row>
    <row r="8" spans="1:16" s="31" customFormat="1" ht="12.75" x14ac:dyDescent="0.2">
      <c r="A8" s="36" t="s">
        <v>65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  <c r="O8" s="34"/>
      <c r="P8" s="34"/>
    </row>
    <row r="9" spans="1:16" s="31" customFormat="1" ht="12.75" x14ac:dyDescent="0.2">
      <c r="A9" s="24" t="s">
        <v>64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35"/>
      <c r="O9" s="34"/>
      <c r="P9" s="34"/>
    </row>
    <row r="10" spans="1:16" s="31" customFormat="1" ht="12.75" x14ac:dyDescent="0.2">
      <c r="A10" s="36" t="s">
        <v>63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  <c r="O10" s="34"/>
      <c r="P10" s="34"/>
    </row>
    <row r="11" spans="1:16" s="31" customFormat="1" ht="12.75" x14ac:dyDescent="0.2">
      <c r="A11" s="24" t="s">
        <v>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5"/>
      <c r="O11" s="34"/>
      <c r="P11" s="34"/>
    </row>
    <row r="12" spans="1:16" s="31" customFormat="1" ht="12.75" x14ac:dyDescent="0.2">
      <c r="A12" s="28" t="s">
        <v>61</v>
      </c>
      <c r="B12" s="28"/>
      <c r="C12" s="28" t="s">
        <v>25</v>
      </c>
      <c r="D12" s="28"/>
      <c r="E12" s="28" t="s">
        <v>24</v>
      </c>
      <c r="F12" s="28"/>
      <c r="G12" s="28"/>
      <c r="H12" s="28"/>
      <c r="I12" s="27" t="s">
        <v>23</v>
      </c>
      <c r="J12" s="27"/>
      <c r="K12" s="27"/>
      <c r="L12" s="27"/>
      <c r="M12" s="27"/>
      <c r="N12" s="35"/>
      <c r="O12" s="34"/>
      <c r="P12" s="34"/>
    </row>
    <row r="13" spans="1:16" s="31" customFormat="1" ht="25.5" x14ac:dyDescent="0.2">
      <c r="A13" s="24" t="s">
        <v>60</v>
      </c>
      <c r="B13" s="24"/>
      <c r="C13" s="22" t="s">
        <v>20</v>
      </c>
      <c r="D13" s="23" t="s">
        <v>14</v>
      </c>
      <c r="E13" s="22" t="s">
        <v>20</v>
      </c>
      <c r="F13" s="22" t="s">
        <v>19</v>
      </c>
      <c r="G13" s="22" t="s">
        <v>18</v>
      </c>
      <c r="H13" s="22" t="s">
        <v>17</v>
      </c>
      <c r="I13" s="20" t="s">
        <v>16</v>
      </c>
      <c r="J13" s="21" t="s">
        <v>15</v>
      </c>
      <c r="K13" s="20" t="s">
        <v>14</v>
      </c>
      <c r="L13" s="20" t="s">
        <v>13</v>
      </c>
      <c r="M13" s="20" t="s">
        <v>12</v>
      </c>
      <c r="N13" s="33"/>
      <c r="O13" s="32"/>
      <c r="P13" s="32"/>
    </row>
    <row r="14" spans="1:16" s="31" customFormat="1" ht="63.75" x14ac:dyDescent="0.2">
      <c r="A14" s="15" t="s">
        <v>59</v>
      </c>
      <c r="B14" s="11" t="s">
        <v>58</v>
      </c>
      <c r="C14" s="11" t="s">
        <v>57</v>
      </c>
      <c r="D14" s="11">
        <v>1</v>
      </c>
      <c r="E14" s="11" t="s">
        <v>56</v>
      </c>
      <c r="F14" s="13">
        <f>(K14/D14)</f>
        <v>0</v>
      </c>
      <c r="G14" s="30">
        <v>60000000</v>
      </c>
      <c r="H14" s="11" t="s">
        <v>1</v>
      </c>
      <c r="I14" s="29">
        <f>11/48</f>
        <v>0.22916666666666666</v>
      </c>
      <c r="J14" s="10">
        <f>K14/D14</f>
        <v>0</v>
      </c>
      <c r="K14" s="16"/>
      <c r="L14" s="16"/>
      <c r="M14" s="16"/>
      <c r="N14" s="8" t="s">
        <v>55</v>
      </c>
      <c r="O14" s="7"/>
      <c r="P14" s="6"/>
    </row>
    <row r="15" spans="1:16" s="31" customFormat="1" ht="51" x14ac:dyDescent="0.2">
      <c r="A15" s="15" t="s">
        <v>54</v>
      </c>
      <c r="B15" s="11" t="s">
        <v>53</v>
      </c>
      <c r="C15" s="11" t="s">
        <v>52</v>
      </c>
      <c r="D15" s="11"/>
      <c r="E15" s="11" t="s">
        <v>51</v>
      </c>
      <c r="F15" s="13" t="e">
        <f>(K15/D15)</f>
        <v>#DIV/0!</v>
      </c>
      <c r="G15" s="30">
        <f>30000000*4</f>
        <v>120000000</v>
      </c>
      <c r="H15" s="11" t="s">
        <v>45</v>
      </c>
      <c r="I15" s="29">
        <f>11/48</f>
        <v>0.22916666666666666</v>
      </c>
      <c r="J15" s="10" t="e">
        <f>K15/D15</f>
        <v>#DIV/0!</v>
      </c>
      <c r="K15" s="16">
        <v>20</v>
      </c>
      <c r="L15" s="16"/>
      <c r="M15" s="16"/>
      <c r="N15" s="8" t="s">
        <v>50</v>
      </c>
      <c r="O15" s="7"/>
      <c r="P15" s="6"/>
    </row>
    <row r="16" spans="1:16" s="31" customFormat="1" ht="38.25" x14ac:dyDescent="0.2">
      <c r="A16" s="15" t="s">
        <v>49</v>
      </c>
      <c r="B16" s="11" t="s">
        <v>48</v>
      </c>
      <c r="C16" s="11" t="s">
        <v>47</v>
      </c>
      <c r="D16" s="11">
        <v>120</v>
      </c>
      <c r="E16" s="11" t="s">
        <v>46</v>
      </c>
      <c r="F16" s="13">
        <f>(K16/D16)</f>
        <v>0</v>
      </c>
      <c r="G16" s="30">
        <f>120*700000</f>
        <v>84000000</v>
      </c>
      <c r="H16" s="11" t="s">
        <v>45</v>
      </c>
      <c r="I16" s="29">
        <f>11/48</f>
        <v>0.22916666666666666</v>
      </c>
      <c r="J16" s="10">
        <f>K16/D16</f>
        <v>0</v>
      </c>
      <c r="K16" s="16"/>
      <c r="L16" s="16"/>
      <c r="M16" s="16"/>
      <c r="N16" s="8">
        <v>0</v>
      </c>
      <c r="O16" s="7"/>
      <c r="P16" s="6"/>
    </row>
    <row r="17" spans="1:16" s="31" customFormat="1" ht="38.25" x14ac:dyDescent="0.2">
      <c r="A17" s="15" t="s">
        <v>44</v>
      </c>
      <c r="B17" s="11" t="s">
        <v>43</v>
      </c>
      <c r="C17" s="11" t="s">
        <v>42</v>
      </c>
      <c r="D17" s="11">
        <v>4</v>
      </c>
      <c r="E17" s="11" t="s">
        <v>33</v>
      </c>
      <c r="F17" s="13">
        <f>(K17/D17)</f>
        <v>0</v>
      </c>
      <c r="G17" s="30">
        <f>4*3000000</f>
        <v>12000000</v>
      </c>
      <c r="H17" s="11" t="s">
        <v>1</v>
      </c>
      <c r="I17" s="29">
        <f>11/48</f>
        <v>0.22916666666666666</v>
      </c>
      <c r="J17" s="10">
        <f>K17/D17</f>
        <v>0</v>
      </c>
      <c r="K17" s="16"/>
      <c r="L17" s="16"/>
      <c r="M17" s="16"/>
      <c r="N17" s="8">
        <v>0</v>
      </c>
      <c r="O17" s="7"/>
      <c r="P17" s="6"/>
    </row>
    <row r="18" spans="1:16" s="31" customFormat="1" ht="51" x14ac:dyDescent="0.2">
      <c r="A18" s="15" t="s">
        <v>41</v>
      </c>
      <c r="B18" s="11" t="s">
        <v>40</v>
      </c>
      <c r="C18" s="11" t="s">
        <v>39</v>
      </c>
      <c r="D18" s="11">
        <v>10</v>
      </c>
      <c r="E18" s="11" t="s">
        <v>38</v>
      </c>
      <c r="F18" s="13">
        <f>(K18/D18)</f>
        <v>0</v>
      </c>
      <c r="G18" s="30">
        <f>10*20000000</f>
        <v>200000000</v>
      </c>
      <c r="H18" s="11" t="s">
        <v>37</v>
      </c>
      <c r="I18" s="29">
        <f>11/48</f>
        <v>0.22916666666666666</v>
      </c>
      <c r="J18" s="10">
        <f>K18/D18</f>
        <v>0</v>
      </c>
      <c r="K18" s="16"/>
      <c r="L18" s="16"/>
      <c r="M18" s="16"/>
      <c r="N18" s="8"/>
      <c r="O18" s="7"/>
      <c r="P18" s="6"/>
    </row>
    <row r="19" spans="1:16" ht="38.25" x14ac:dyDescent="0.2">
      <c r="A19" s="15" t="s">
        <v>36</v>
      </c>
      <c r="B19" s="11" t="s">
        <v>35</v>
      </c>
      <c r="C19" s="11" t="s">
        <v>34</v>
      </c>
      <c r="D19" s="11">
        <v>4</v>
      </c>
      <c r="E19" s="11" t="s">
        <v>33</v>
      </c>
      <c r="F19" s="13">
        <f>(K19/D19)</f>
        <v>0.25</v>
      </c>
      <c r="G19" s="30">
        <v>120000000</v>
      </c>
      <c r="H19" s="11" t="s">
        <v>1</v>
      </c>
      <c r="I19" s="29">
        <f>11/48</f>
        <v>0.22916666666666666</v>
      </c>
      <c r="J19" s="10">
        <f>K19/D19</f>
        <v>0.25</v>
      </c>
      <c r="K19" s="16">
        <v>1</v>
      </c>
      <c r="L19" s="16"/>
      <c r="M19" s="16" t="s">
        <v>32</v>
      </c>
      <c r="N19" s="8" t="s">
        <v>31</v>
      </c>
      <c r="O19" s="7"/>
      <c r="P19" s="6"/>
    </row>
    <row r="20" spans="1:16" ht="38.25" x14ac:dyDescent="0.2">
      <c r="A20" s="15" t="s">
        <v>30</v>
      </c>
      <c r="B20" s="11" t="s">
        <v>29</v>
      </c>
      <c r="C20" s="11" t="s">
        <v>28</v>
      </c>
      <c r="D20" s="11">
        <v>1</v>
      </c>
      <c r="E20" s="11" t="s">
        <v>27</v>
      </c>
      <c r="F20" s="13">
        <f>(K20/D20)</f>
        <v>0</v>
      </c>
      <c r="G20" s="30">
        <v>24000000</v>
      </c>
      <c r="H20" s="11" t="s">
        <v>1</v>
      </c>
      <c r="I20" s="29">
        <f>11/48</f>
        <v>0.22916666666666666</v>
      </c>
      <c r="J20" s="10">
        <f>K20/D20</f>
        <v>0</v>
      </c>
      <c r="K20" s="16"/>
      <c r="L20" s="16"/>
      <c r="M20" s="16"/>
      <c r="N20" s="8"/>
      <c r="O20" s="7"/>
      <c r="P20" s="6"/>
    </row>
    <row r="21" spans="1:16" ht="14.25" customHeight="1" x14ac:dyDescent="0.2">
      <c r="A21" s="28" t="s">
        <v>26</v>
      </c>
      <c r="B21" s="28"/>
      <c r="C21" s="28" t="s">
        <v>25</v>
      </c>
      <c r="D21" s="28"/>
      <c r="E21" s="28" t="s">
        <v>24</v>
      </c>
      <c r="F21" s="28"/>
      <c r="G21" s="28"/>
      <c r="H21" s="28"/>
      <c r="I21" s="27" t="s">
        <v>23</v>
      </c>
      <c r="J21" s="27"/>
      <c r="K21" s="27"/>
      <c r="L21" s="27"/>
      <c r="M21" s="27"/>
      <c r="N21" s="26" t="s">
        <v>22</v>
      </c>
      <c r="O21" s="25"/>
      <c r="P21" s="25"/>
    </row>
    <row r="22" spans="1:16" ht="25.5" x14ac:dyDescent="0.2">
      <c r="A22" s="24" t="s">
        <v>21</v>
      </c>
      <c r="B22" s="24"/>
      <c r="C22" s="22" t="s">
        <v>20</v>
      </c>
      <c r="D22" s="23" t="s">
        <v>14</v>
      </c>
      <c r="E22" s="22" t="s">
        <v>20</v>
      </c>
      <c r="F22" s="22" t="s">
        <v>19</v>
      </c>
      <c r="G22" s="22" t="s">
        <v>18</v>
      </c>
      <c r="H22" s="22" t="s">
        <v>17</v>
      </c>
      <c r="I22" s="20" t="s">
        <v>16</v>
      </c>
      <c r="J22" s="21" t="s">
        <v>15</v>
      </c>
      <c r="K22" s="20" t="s">
        <v>14</v>
      </c>
      <c r="L22" s="20" t="s">
        <v>13</v>
      </c>
      <c r="M22" s="20" t="s">
        <v>12</v>
      </c>
      <c r="N22" s="19"/>
      <c r="O22" s="18"/>
      <c r="P22" s="18"/>
    </row>
    <row r="23" spans="1:16" ht="63.75" x14ac:dyDescent="0.2">
      <c r="A23" s="15" t="s">
        <v>11</v>
      </c>
      <c r="B23" s="14" t="s">
        <v>10</v>
      </c>
      <c r="C23" s="14" t="s">
        <v>9</v>
      </c>
      <c r="D23" s="14">
        <v>6</v>
      </c>
      <c r="E23" s="14" t="s">
        <v>8</v>
      </c>
      <c r="F23" s="13">
        <f>(K23/D23)</f>
        <v>0</v>
      </c>
      <c r="G23" s="17">
        <v>50000000</v>
      </c>
      <c r="H23" s="11" t="s">
        <v>7</v>
      </c>
      <c r="I23" s="16"/>
      <c r="J23" s="10">
        <f>K23/D23</f>
        <v>0</v>
      </c>
      <c r="K23" s="16"/>
      <c r="L23" s="16"/>
      <c r="M23" s="16"/>
      <c r="N23" s="8" t="s">
        <v>6</v>
      </c>
      <c r="O23" s="7"/>
      <c r="P23" s="6"/>
    </row>
    <row r="24" spans="1:16" ht="25.5" x14ac:dyDescent="0.2">
      <c r="A24" s="15" t="s">
        <v>5</v>
      </c>
      <c r="B24" s="14" t="s">
        <v>4</v>
      </c>
      <c r="C24" s="14" t="s">
        <v>3</v>
      </c>
      <c r="D24" s="14">
        <v>1</v>
      </c>
      <c r="E24" s="14" t="s">
        <v>2</v>
      </c>
      <c r="F24" s="13">
        <f>(K24/D24)</f>
        <v>0</v>
      </c>
      <c r="G24" s="12">
        <v>20000000</v>
      </c>
      <c r="H24" s="11" t="s">
        <v>1</v>
      </c>
      <c r="I24" s="9"/>
      <c r="J24" s="10">
        <f>K24/D24</f>
        <v>0</v>
      </c>
      <c r="K24" s="9"/>
      <c r="L24" s="9"/>
      <c r="M24" s="9"/>
      <c r="N24" s="8" t="s">
        <v>0</v>
      </c>
      <c r="O24" s="7"/>
      <c r="P24" s="6"/>
    </row>
    <row r="25" spans="1:16" x14ac:dyDescent="0.2">
      <c r="B25" s="3"/>
      <c r="C25" s="3"/>
      <c r="D25" s="3"/>
      <c r="E25" s="5"/>
      <c r="F25" s="5"/>
      <c r="G25" s="4">
        <f>G14++G15+G16+G17+G18+G19+G20+G23+G24</f>
        <v>690000000</v>
      </c>
      <c r="H25" s="3"/>
      <c r="I25" s="3"/>
      <c r="J25" s="3"/>
      <c r="K25" s="3"/>
      <c r="L25" s="3"/>
      <c r="M25" s="3"/>
      <c r="N25" s="2"/>
      <c r="O25" s="2"/>
      <c r="P25" s="2"/>
    </row>
  </sheetData>
  <mergeCells count="28">
    <mergeCell ref="N14:P14"/>
    <mergeCell ref="N15:P15"/>
    <mergeCell ref="N16:P16"/>
    <mergeCell ref="N17:P17"/>
    <mergeCell ref="C21:D21"/>
    <mergeCell ref="E21:H21"/>
    <mergeCell ref="N20:P20"/>
    <mergeCell ref="N21:P22"/>
    <mergeCell ref="N25:P25"/>
    <mergeCell ref="I21:M21"/>
    <mergeCell ref="A22:B22"/>
    <mergeCell ref="A11:M11"/>
    <mergeCell ref="A12:B12"/>
    <mergeCell ref="C12:D12"/>
    <mergeCell ref="E12:H12"/>
    <mergeCell ref="I12:M12"/>
    <mergeCell ref="A13:B13"/>
    <mergeCell ref="N7:P13"/>
    <mergeCell ref="N24:P24"/>
    <mergeCell ref="N23:P23"/>
    <mergeCell ref="B2:L4"/>
    <mergeCell ref="A7:M7"/>
    <mergeCell ref="A8:M8"/>
    <mergeCell ref="A9:M9"/>
    <mergeCell ref="A10:M10"/>
    <mergeCell ref="N18:P18"/>
    <mergeCell ref="N19:P19"/>
    <mergeCell ref="A21:B21"/>
  </mergeCells>
  <pageMargins left="0.7" right="0.7" top="0.75" bottom="0.75" header="0.3" footer="0.3"/>
  <pageSetup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2014-03-10T20:23:13Z</dcterms:created>
  <dcterms:modified xsi:type="dcterms:W3CDTF">2014-03-10T20:23:22Z</dcterms:modified>
</cp:coreProperties>
</file>