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7560" windowHeight="6150" tabRatio="835" activeTab="0"/>
  </bookViews>
  <sheets>
    <sheet name="JUVENTUD" sheetId="1" r:id="rId1"/>
  </sheets>
  <definedNames/>
  <calcPr fullCalcOnLoad="1"/>
</workbook>
</file>

<file path=xl/sharedStrings.xml><?xml version="1.0" encoding="utf-8"?>
<sst xmlns="http://schemas.openxmlformats.org/spreadsheetml/2006/main" count="105" uniqueCount="68">
  <si>
    <t>% DE AVANCE EN TIEMPO</t>
  </si>
  <si>
    <t>INVERSIÓN</t>
  </si>
  <si>
    <t>% DE EJECUCIÓN</t>
  </si>
  <si>
    <t>RESPONSABLE</t>
  </si>
  <si>
    <t>META</t>
  </si>
  <si>
    <t>CANTIDAD</t>
  </si>
  <si>
    <t>DESCRIPCIÓN</t>
  </si>
  <si>
    <t>INDICADORES VERIFICABLES OBJETIVAMENTE</t>
  </si>
  <si>
    <t>COFINANCIACIÓN</t>
  </si>
  <si>
    <t>1.1</t>
  </si>
  <si>
    <t>1.2</t>
  </si>
  <si>
    <t>1.3</t>
  </si>
  <si>
    <t>2.1</t>
  </si>
  <si>
    <t>2.2</t>
  </si>
  <si>
    <t>FORTALECER LOS PROGRAMAS, PROYECTOS Y ACTIVIDADES QUE FAVOREZCAN Y GARANTICEN CONDICIONES DE CONVIVENCIA DIGNAS, EQUITATIVAS, SOSTENIBLES Y CON ARMONÍA FAMILIAR EN PRO DEL DESARROLLO HUMANO</t>
  </si>
  <si>
    <t>OBJETIVO GENERAL</t>
  </si>
  <si>
    <t>OBJETIVO ESPECIFICO</t>
  </si>
  <si>
    <t>RESULTADO 1.</t>
  </si>
  <si>
    <t>Versión: 01</t>
  </si>
  <si>
    <t>Página 1 de 1</t>
  </si>
  <si>
    <t>FORMATO PLAN DE ACCIÓN</t>
  </si>
  <si>
    <t>Código: PDL-FR-02</t>
  </si>
  <si>
    <t>Disponibilidad presupuestal municipal</t>
  </si>
  <si>
    <t>INDICADOR</t>
  </si>
  <si>
    <t>%</t>
  </si>
  <si>
    <t>VALOR PLAN DE DESARROLLO</t>
  </si>
  <si>
    <t>PROGRAMADO</t>
  </si>
  <si>
    <t>EJECUTADO</t>
  </si>
  <si>
    <t>EVIDENCIA</t>
  </si>
  <si>
    <t>1.4</t>
  </si>
  <si>
    <t>1.5</t>
  </si>
  <si>
    <t>1.6</t>
  </si>
  <si>
    <t xml:space="preserve">FORTALECER EL DESARROLLO DE POTENCIALIDADES, IDENTIDAD CULTURAL Y MANIFESTACIONES ARTÍSTICAS Y CULTURALES </t>
  </si>
  <si>
    <t>FORTALECIMIENTO DE LOS PROCESOS CULTURALES</t>
  </si>
  <si>
    <t>RESULTADO 2</t>
  </si>
  <si>
    <t>GESTION EN JUVENTUD</t>
  </si>
  <si>
    <t>Conformado el comitè municipal de juventud.</t>
  </si>
  <si>
    <t>Implementadas acciones productivas para el desempeño laboral.</t>
  </si>
  <si>
    <t>Promovidas y realizadas acciones productivas para el aprovechamiento creativo del tiempo libre.</t>
  </si>
  <si>
    <t>Fortalecidas la autoestima y superaciòn de factores vulnerables.</t>
  </si>
  <si>
    <t>Motivados y propiciados espacios de participaciòn comunitaria.</t>
  </si>
  <si>
    <t>Facilitados programas de atenciòn a jòvenes con discapacidad y en condiciones especiales.</t>
  </si>
  <si>
    <t>ESTABLECIMIENTO POR ACUERDO MUNICIPAL DE LA POLITICA PUBLICA DE JUVENTUD</t>
  </si>
  <si>
    <t>Elaborado diagnóstico situacional de la poblaciòn joven.</t>
  </si>
  <si>
    <t>Socializada participativamente las polìticas pùblicas de juventud municipal.</t>
  </si>
  <si>
    <t>Un comitè conformado</t>
  </si>
  <si>
    <t>Programas implementados</t>
  </si>
  <si>
    <t>Acciones productivas realizadas</t>
  </si>
  <si>
    <t>Espacios propiciados</t>
  </si>
  <si>
    <t>Un comitè creado</t>
  </si>
  <si>
    <t>Diagnòstico elaborado</t>
  </si>
  <si>
    <t>Socializaciones Realizadas</t>
  </si>
  <si>
    <t>Numeros de comites proyectados / Numeros de comites conformados</t>
  </si>
  <si>
    <t>Programas proyectados / programas implementados</t>
  </si>
  <si>
    <t>Acciones productivas proyectadas / acciones productivas realizadas</t>
  </si>
  <si>
    <t>Espacios proyectados / Espacios propiciados</t>
  </si>
  <si>
    <t>Diagnóstico Elaborado / Diagnòstico proyectado</t>
  </si>
  <si>
    <t>Socializaciones proyectadas / Socializaciones Realizadas</t>
  </si>
  <si>
    <t>Disponibilidad presupuestal municipal, Convenios con el SENA</t>
  </si>
  <si>
    <t>Disponibilidad presupuestal municipal.</t>
  </si>
  <si>
    <t>OFICINA DE JUVENTUD</t>
  </si>
  <si>
    <t xml:space="preserve">El valor de la inversiòn se representa en horas de servicio del coordinador de juventud y la psicòloga; se ha complementado el proyecto con el apoyo de instituciones como CARISMA y Consejería Presidencial de Programas Especiales.  </t>
  </si>
  <si>
    <t>Se han realizado tres (3) vacaciones recreativas y  tres 3 semanas de la juventud. Y la inversion en estas actividades en el año 2010 fue de 7,000,000</t>
  </si>
  <si>
    <t>80 horas del coordinador de juventud a $5000 cada una. Se realizaron cuatro reniones con el comité impulsor para estudiar la necesidad del consejo municipal de juventud.</t>
  </si>
  <si>
    <t xml:space="preserve">La inversiòn se representa en dotaciòn de herramientas para el trabajo con guadua.  Se requiere realizar la adecuaciòn del taller aproximadamente por la suma de $12,000,000.  Se benefician 40 jòvenes  y se apoya a  los jovenes que se encuentran estudiando la tecnología en gestión administrativa con el SENA. </t>
  </si>
  <si>
    <t>El valor de la inversiòn se encuentra representado en los espacios facilitados a grupos organizados que se encuentran dentro del conveio de clubes juveniles.  Durante la vigencia 2010 se atendieron 5 clubes juveniles por valor de $5,375,000 en convenio con ICBF.</t>
  </si>
  <si>
    <t>El comitè fue creado en coordinaciòn con la Oficina de Trabajo Social del Municipio de Guatapè.</t>
  </si>
  <si>
    <t>se realizo la primera asamblea municipal de juventud con el fin de sensibilizar a los adolescentes y jovenes en la importancia del consejo municipal de juventud.1000000</t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</si>
</sst>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* #,##0_);_(* \(#,##0\);_(* &quot;-&quot;??_);_(@_)"/>
    <numFmt numFmtId="181" formatCode="_(* #,##0.0_);_(* \(#,##0.0\);_(* &quot;-&quot;??_);_(@_)"/>
    <numFmt numFmtId="182" formatCode="_ [$€-2]\ * #,##0.00_ ;_ [$€-2]\ * \-#,##0.00_ ;_ [$€-2]\ * &quot;-&quot;??_ 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&quot;$&quot;\ #,##0"/>
    <numFmt numFmtId="188" formatCode="_ * #,##0.0_ ;_ * \-#,##0.0_ ;_ * &quot;-&quot;??_ ;_ @_ "/>
    <numFmt numFmtId="189" formatCode="_ * #,##0_ ;_ * \-#,##0_ ;_ * &quot;-&quot;??_ ;_ @_ "/>
    <numFmt numFmtId="190" formatCode="0.0%"/>
    <numFmt numFmtId="191" formatCode="0.000%"/>
    <numFmt numFmtId="192" formatCode="0.000"/>
    <numFmt numFmtId="193" formatCode="0.0"/>
    <numFmt numFmtId="194" formatCode="[$-240A]dddd\,\ dd&quot; de &quot;mmmm&quot; de &quot;yyyy"/>
    <numFmt numFmtId="195" formatCode="_ * #,##0.000_ ;_ * \-#,##0.000_ ;_ * &quot;-&quot;??_ ;_ @_ "/>
    <numFmt numFmtId="196" formatCode="_ * #,##0.0000_ ;_ * \-#,##0.0000_ ;_ * &quot;-&quot;??_ ;_ @_ 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#,##0.0"/>
    <numFmt numFmtId="203" formatCode="0_ ;\-0\ "/>
    <numFmt numFmtId="204" formatCode="#,##0_ ;\-#,##0\ "/>
    <numFmt numFmtId="205" formatCode="#,##0.0_ ;\-#,##0.0\ "/>
    <numFmt numFmtId="206" formatCode="#,##0.00_ ;\-#,##0.00\ "/>
    <numFmt numFmtId="207" formatCode="#,##0.000_ ;\-#,##0.000\ "/>
    <numFmt numFmtId="208" formatCode="_-* #,##0.000\ _€_-;\-* #,##0.000\ _€_-;_-* &quot;-&quot;???\ _€_-;_-@_-"/>
  </numFmts>
  <fonts count="37">
    <font>
      <sz val="11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b/>
      <sz val="14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10"/>
      <name val="Verdana"/>
      <family val="2"/>
    </font>
    <font>
      <sz val="7.5"/>
      <name val="Arial"/>
      <family val="2"/>
    </font>
    <font>
      <sz val="12"/>
      <name val="Copperplate Gothic Bold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u val="single"/>
      <sz val="8.8"/>
      <color indexed="12"/>
      <name val="Tahoma"/>
      <family val="2"/>
    </font>
    <font>
      <u val="single"/>
      <sz val="8.8"/>
      <color indexed="20"/>
      <name val="Tahoma"/>
      <family val="2"/>
    </font>
    <font>
      <u val="single"/>
      <sz val="8.8"/>
      <color theme="10"/>
      <name val="Tahoma"/>
      <family val="2"/>
    </font>
    <font>
      <u val="single"/>
      <sz val="8.8"/>
      <color theme="11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83">
    <xf numFmtId="0" fontId="0" fillId="0" borderId="0" xfId="0" applyAlignment="1">
      <alignment/>
    </xf>
    <xf numFmtId="180" fontId="23" fillId="24" borderId="10" xfId="52" applyNumberFormat="1" applyFont="1" applyFill="1" applyBorder="1" applyAlignment="1">
      <alignment vertical="center" wrapText="1"/>
    </xf>
    <xf numFmtId="0" fontId="25" fillId="10" borderId="10" xfId="60" applyFont="1" applyFill="1" applyBorder="1" applyAlignment="1">
      <alignment horizontal="center" vertical="center" wrapText="1"/>
      <protection/>
    </xf>
    <xf numFmtId="0" fontId="26" fillId="0" borderId="10" xfId="59" applyFont="1" applyBorder="1" applyAlignment="1">
      <alignment vertical="center"/>
      <protection/>
    </xf>
    <xf numFmtId="0" fontId="23" fillId="0" borderId="11" xfId="60" applyFont="1" applyFill="1" applyBorder="1" applyAlignment="1">
      <alignment vertical="center" wrapText="1"/>
      <protection/>
    </xf>
    <xf numFmtId="9" fontId="23" fillId="0" borderId="11" xfId="64" applyNumberFormat="1" applyFont="1" applyBorder="1" applyAlignment="1">
      <alignment vertical="center"/>
    </xf>
    <xf numFmtId="0" fontId="23" fillId="0" borderId="10" xfId="60" applyFont="1" applyFill="1" applyBorder="1" applyAlignment="1">
      <alignment vertical="center" wrapText="1"/>
      <protection/>
    </xf>
    <xf numFmtId="0" fontId="28" fillId="0" borderId="12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8" fillId="0" borderId="15" xfId="0" applyFont="1" applyBorder="1" applyAlignment="1">
      <alignment/>
    </xf>
    <xf numFmtId="0" fontId="28" fillId="0" borderId="11" xfId="0" applyFont="1" applyBorder="1" applyAlignment="1">
      <alignment/>
    </xf>
    <xf numFmtId="0" fontId="0" fillId="0" borderId="13" xfId="0" applyFont="1" applyBorder="1" applyAlignment="1">
      <alignment vertical="center"/>
    </xf>
    <xf numFmtId="9" fontId="23" fillId="0" borderId="10" xfId="61" applyNumberFormat="1" applyFont="1" applyBorder="1" applyAlignment="1">
      <alignment horizontal="center" vertical="center"/>
      <protection/>
    </xf>
    <xf numFmtId="4" fontId="22" fillId="22" borderId="10" xfId="60" applyNumberFormat="1" applyFont="1" applyFill="1" applyBorder="1" applyAlignment="1">
      <alignment horizontal="center" vertical="center" wrapText="1"/>
      <protection/>
    </xf>
    <xf numFmtId="0" fontId="19" fillId="10" borderId="16" xfId="60" applyFont="1" applyFill="1" applyBorder="1" applyAlignment="1">
      <alignment vertical="center" wrapText="1"/>
      <protection/>
    </xf>
    <xf numFmtId="0" fontId="19" fillId="10" borderId="17" xfId="60" applyFont="1" applyFill="1" applyBorder="1" applyAlignment="1">
      <alignment vertical="center" wrapText="1"/>
      <protection/>
    </xf>
    <xf numFmtId="0" fontId="22" fillId="10" borderId="10" xfId="60" applyFont="1" applyFill="1" applyBorder="1" applyAlignment="1">
      <alignment horizontal="center" vertical="center" wrapText="1"/>
      <protection/>
    </xf>
    <xf numFmtId="0" fontId="23" fillId="25" borderId="10" xfId="60" applyFont="1" applyFill="1" applyBorder="1" applyAlignment="1">
      <alignment vertical="center" wrapText="1"/>
      <protection/>
    </xf>
    <xf numFmtId="0" fontId="31" fillId="0" borderId="0" xfId="60" applyFont="1" applyAlignment="1">
      <alignment vertical="center"/>
      <protection/>
    </xf>
    <xf numFmtId="180" fontId="31" fillId="0" borderId="0" xfId="54" applyNumberFormat="1" applyFont="1" applyAlignment="1">
      <alignment vertical="center"/>
    </xf>
    <xf numFmtId="0" fontId="20" fillId="0" borderId="0" xfId="60" applyFont="1" applyAlignment="1">
      <alignment vertical="center"/>
      <protection/>
    </xf>
    <xf numFmtId="0" fontId="23" fillId="0" borderId="0" xfId="61" applyFont="1" applyAlignment="1">
      <alignment vertical="center"/>
      <protection/>
    </xf>
    <xf numFmtId="180" fontId="23" fillId="0" borderId="0" xfId="54" applyNumberFormat="1" applyFont="1" applyAlignment="1">
      <alignment vertical="center"/>
    </xf>
    <xf numFmtId="180" fontId="23" fillId="0" borderId="10" xfId="52" applyNumberFormat="1" applyFont="1" applyFill="1" applyBorder="1" applyAlignment="1">
      <alignment horizontal="center" vertical="center" wrapText="1"/>
    </xf>
    <xf numFmtId="189" fontId="26" fillId="0" borderId="11" xfId="49" applyNumberFormat="1" applyFont="1" applyBorder="1" applyAlignment="1">
      <alignment horizontal="center" vertical="center"/>
    </xf>
    <xf numFmtId="189" fontId="26" fillId="0" borderId="10" xfId="49" applyNumberFormat="1" applyFont="1" applyBorder="1" applyAlignment="1">
      <alignment horizontal="center" vertical="center"/>
    </xf>
    <xf numFmtId="0" fontId="26" fillId="0" borderId="0" xfId="62" applyFont="1" applyAlignment="1">
      <alignment vertical="center"/>
      <protection/>
    </xf>
    <xf numFmtId="180" fontId="23" fillId="24" borderId="10" xfId="52" applyNumberFormat="1" applyFont="1" applyFill="1" applyBorder="1" applyAlignment="1">
      <alignment horizontal="center" vertical="center" wrapText="1"/>
    </xf>
    <xf numFmtId="204" fontId="26" fillId="0" borderId="11" xfId="49" applyNumberFormat="1" applyFont="1" applyBorder="1" applyAlignment="1">
      <alignment horizontal="center" vertical="center"/>
    </xf>
    <xf numFmtId="205" fontId="26" fillId="0" borderId="11" xfId="49" applyNumberFormat="1" applyFont="1" applyBorder="1" applyAlignment="1">
      <alignment horizontal="center" vertical="center"/>
    </xf>
    <xf numFmtId="188" fontId="26" fillId="0" borderId="10" xfId="49" applyNumberFormat="1" applyFont="1" applyBorder="1" applyAlignment="1">
      <alignment horizontal="center" vertical="center"/>
    </xf>
    <xf numFmtId="0" fontId="32" fillId="0" borderId="10" xfId="59" applyFont="1" applyBorder="1" applyAlignment="1">
      <alignment horizontal="center" vertical="center"/>
      <protection/>
    </xf>
    <xf numFmtId="0" fontId="26" fillId="0" borderId="10" xfId="62" applyFont="1" applyBorder="1" applyAlignment="1">
      <alignment vertical="center"/>
      <protection/>
    </xf>
    <xf numFmtId="180" fontId="26" fillId="0" borderId="10" xfId="53" applyNumberFormat="1" applyFont="1" applyBorder="1" applyAlignment="1">
      <alignment vertical="center"/>
    </xf>
    <xf numFmtId="180" fontId="27" fillId="0" borderId="10" xfId="59" applyNumberFormat="1" applyFont="1" applyBorder="1" applyAlignment="1">
      <alignment vertical="center"/>
      <protection/>
    </xf>
    <xf numFmtId="9" fontId="26" fillId="0" borderId="10" xfId="59" applyNumberFormat="1" applyFont="1" applyBorder="1" applyAlignment="1">
      <alignment vertical="center"/>
      <protection/>
    </xf>
    <xf numFmtId="180" fontId="26" fillId="0" borderId="10" xfId="59" applyNumberFormat="1" applyFont="1" applyBorder="1" applyAlignment="1">
      <alignment vertical="center"/>
      <protection/>
    </xf>
    <xf numFmtId="179" fontId="26" fillId="0" borderId="11" xfId="49" applyNumberFormat="1" applyFont="1" applyBorder="1" applyAlignment="1">
      <alignment horizontal="center" vertical="center"/>
    </xf>
    <xf numFmtId="179" fontId="26" fillId="0" borderId="11" xfId="49" applyNumberFormat="1" applyFont="1" applyBorder="1" applyAlignment="1">
      <alignment vertical="center"/>
    </xf>
    <xf numFmtId="179" fontId="31" fillId="0" borderId="0" xfId="49" applyNumberFormat="1" applyFont="1" applyAlignment="1">
      <alignment vertical="center"/>
    </xf>
    <xf numFmtId="0" fontId="22" fillId="26" borderId="10" xfId="60" applyFont="1" applyFill="1" applyBorder="1" applyAlignment="1">
      <alignment horizontal="center" vertical="center" wrapText="1"/>
      <protection/>
    </xf>
    <xf numFmtId="0" fontId="22" fillId="22" borderId="10" xfId="60" applyFont="1" applyFill="1" applyBorder="1" applyAlignment="1">
      <alignment horizontal="center" vertical="center" wrapText="1"/>
      <protection/>
    </xf>
    <xf numFmtId="179" fontId="25" fillId="26" borderId="10" xfId="49" applyNumberFormat="1" applyFont="1" applyFill="1" applyBorder="1" applyAlignment="1">
      <alignment horizontal="center" vertical="center" wrapText="1"/>
    </xf>
    <xf numFmtId="206" fontId="26" fillId="0" borderId="10" xfId="49" applyNumberFormat="1" applyFont="1" applyBorder="1" applyAlignment="1">
      <alignment horizontal="center" vertical="center"/>
    </xf>
    <xf numFmtId="0" fontId="11" fillId="0" borderId="13" xfId="61" applyFont="1" applyBorder="1" applyAlignment="1">
      <alignment horizontal="left" vertical="center" wrapText="1"/>
      <protection/>
    </xf>
    <xf numFmtId="0" fontId="11" fillId="0" borderId="18" xfId="61" applyFont="1" applyBorder="1" applyAlignment="1">
      <alignment horizontal="left" vertical="center" wrapText="1"/>
      <protection/>
    </xf>
    <xf numFmtId="0" fontId="11" fillId="0" borderId="14" xfId="61" applyFont="1" applyBorder="1" applyAlignment="1">
      <alignment horizontal="left" vertical="center" wrapText="1"/>
      <protection/>
    </xf>
    <xf numFmtId="0" fontId="30" fillId="0" borderId="10" xfId="61" applyFont="1" applyBorder="1" applyAlignment="1">
      <alignment horizontal="center" vertical="center"/>
      <protection/>
    </xf>
    <xf numFmtId="0" fontId="22" fillId="22" borderId="10" xfId="60" applyFont="1" applyFill="1" applyBorder="1" applyAlignment="1">
      <alignment horizontal="center" vertical="center" wrapText="1"/>
      <protection/>
    </xf>
    <xf numFmtId="4" fontId="22" fillId="22" borderId="10" xfId="60" applyNumberFormat="1" applyFont="1" applyFill="1" applyBorder="1" applyAlignment="1">
      <alignment horizontal="center" vertical="center" wrapText="1"/>
      <protection/>
    </xf>
    <xf numFmtId="0" fontId="11" fillId="16" borderId="19" xfId="61" applyFont="1" applyFill="1" applyBorder="1" applyAlignment="1">
      <alignment horizontal="center" vertical="center" wrapText="1"/>
      <protection/>
    </xf>
    <xf numFmtId="0" fontId="11" fillId="16" borderId="20" xfId="61" applyFont="1" applyFill="1" applyBorder="1" applyAlignment="1">
      <alignment horizontal="center" vertical="center" wrapText="1"/>
      <protection/>
    </xf>
    <xf numFmtId="0" fontId="11" fillId="16" borderId="21" xfId="61" applyFont="1" applyFill="1" applyBorder="1" applyAlignment="1">
      <alignment horizontal="center" vertical="center" wrapText="1"/>
      <protection/>
    </xf>
    <xf numFmtId="0" fontId="11" fillId="16" borderId="22" xfId="61" applyFont="1" applyFill="1" applyBorder="1" applyAlignment="1">
      <alignment horizontal="center" vertical="center" wrapText="1"/>
      <protection/>
    </xf>
    <xf numFmtId="0" fontId="11" fillId="16" borderId="23" xfId="61" applyFont="1" applyFill="1" applyBorder="1" applyAlignment="1">
      <alignment horizontal="center" vertical="center" wrapText="1"/>
      <protection/>
    </xf>
    <xf numFmtId="0" fontId="11" fillId="16" borderId="24" xfId="61" applyFont="1" applyFill="1" applyBorder="1" applyAlignment="1">
      <alignment horizontal="center" vertical="center" wrapText="1"/>
      <protection/>
    </xf>
    <xf numFmtId="0" fontId="22" fillId="26" borderId="10" xfId="60" applyFont="1" applyFill="1" applyBorder="1" applyAlignment="1">
      <alignment horizontal="center" vertical="center" wrapText="1"/>
      <protection/>
    </xf>
    <xf numFmtId="0" fontId="19" fillId="10" borderId="25" xfId="60" applyFont="1" applyFill="1" applyBorder="1" applyAlignment="1">
      <alignment horizontal="center" vertical="center" wrapText="1"/>
      <protection/>
    </xf>
    <xf numFmtId="0" fontId="19" fillId="10" borderId="26" xfId="60" applyFont="1" applyFill="1" applyBorder="1" applyAlignment="1">
      <alignment horizontal="center" vertical="center" wrapText="1"/>
      <protection/>
    </xf>
    <xf numFmtId="0" fontId="11" fillId="0" borderId="13" xfId="61" applyFont="1" applyFill="1" applyBorder="1" applyAlignment="1">
      <alignment horizontal="left" vertical="center" wrapText="1"/>
      <protection/>
    </xf>
    <xf numFmtId="0" fontId="11" fillId="0" borderId="18" xfId="61" applyFont="1" applyFill="1" applyBorder="1" applyAlignment="1">
      <alignment horizontal="left" vertical="center" wrapText="1"/>
      <protection/>
    </xf>
    <xf numFmtId="0" fontId="11" fillId="0" borderId="14" xfId="61" applyFont="1" applyFill="1" applyBorder="1" applyAlignment="1">
      <alignment horizontal="left" vertical="center" wrapText="1"/>
      <protection/>
    </xf>
    <xf numFmtId="0" fontId="21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4" fillId="26" borderId="10" xfId="60" applyFont="1" applyFill="1" applyBorder="1" applyAlignment="1">
      <alignment horizontal="center" vertical="center" wrapText="1"/>
      <protection/>
    </xf>
    <xf numFmtId="0" fontId="19" fillId="27" borderId="19" xfId="60" applyFont="1" applyFill="1" applyBorder="1" applyAlignment="1">
      <alignment horizontal="center" vertical="center" wrapText="1"/>
      <protection/>
    </xf>
    <xf numFmtId="0" fontId="19" fillId="27" borderId="20" xfId="60" applyFont="1" applyFill="1" applyBorder="1" applyAlignment="1">
      <alignment horizontal="center" vertical="center" wrapText="1"/>
      <protection/>
    </xf>
    <xf numFmtId="0" fontId="19" fillId="27" borderId="21" xfId="60" applyFont="1" applyFill="1" applyBorder="1" applyAlignment="1">
      <alignment horizontal="center" vertical="center" wrapText="1"/>
      <protection/>
    </xf>
    <xf numFmtId="0" fontId="19" fillId="27" borderId="27" xfId="60" applyFont="1" applyFill="1" applyBorder="1" applyAlignment="1">
      <alignment horizontal="center" vertical="center" wrapText="1"/>
      <protection/>
    </xf>
    <xf numFmtId="0" fontId="19" fillId="27" borderId="0" xfId="60" applyFont="1" applyFill="1" applyBorder="1" applyAlignment="1">
      <alignment horizontal="center" vertical="center" wrapText="1"/>
      <protection/>
    </xf>
    <xf numFmtId="0" fontId="19" fillId="27" borderId="28" xfId="60" applyFont="1" applyFill="1" applyBorder="1" applyAlignment="1">
      <alignment horizontal="center" vertical="center" wrapText="1"/>
      <protection/>
    </xf>
    <xf numFmtId="0" fontId="19" fillId="27" borderId="22" xfId="60" applyFont="1" applyFill="1" applyBorder="1" applyAlignment="1">
      <alignment horizontal="center" vertical="center" wrapText="1"/>
      <protection/>
    </xf>
    <xf numFmtId="0" fontId="19" fillId="27" borderId="23" xfId="60" applyFont="1" applyFill="1" applyBorder="1" applyAlignment="1">
      <alignment horizontal="center" vertical="center" wrapText="1"/>
      <protection/>
    </xf>
    <xf numFmtId="0" fontId="19" fillId="27" borderId="24" xfId="60" applyFont="1" applyFill="1" applyBorder="1" applyAlignment="1">
      <alignment horizontal="center" vertical="center" wrapText="1"/>
      <protection/>
    </xf>
    <xf numFmtId="0" fontId="22" fillId="11" borderId="10" xfId="60" applyFont="1" applyFill="1" applyBorder="1" applyAlignment="1">
      <alignment horizontal="center" vertical="center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_Arbol de problemas" xfId="52"/>
    <cellStyle name="Millares_ARBOL DE PROBLEMAS EDUCACIÓN" xfId="53"/>
    <cellStyle name="Millares_Arbol de problemas INFRAESTRUCTURA" xfId="54"/>
    <cellStyle name="Currency" xfId="55"/>
    <cellStyle name="Currency [0]" xfId="56"/>
    <cellStyle name="Neutral" xfId="57"/>
    <cellStyle name="Normal 2" xfId="58"/>
    <cellStyle name="Normal_ARBOL DE PROBLEMAS EDUCACIÓN" xfId="59"/>
    <cellStyle name="Normal_Arbol de problemas INFRAESTRUCTURA" xfId="60"/>
    <cellStyle name="Normal_Hoja1" xfId="61"/>
    <cellStyle name="Normal_MATRIZ ARBOL DE PROBLEMAS CULTURA." xfId="62"/>
    <cellStyle name="Notas" xfId="63"/>
    <cellStyle name="Percent" xfId="64"/>
    <cellStyle name="Porcentual 2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20">
      <pane xSplit="18735" topLeftCell="O1" activePane="topLeft" state="split"/>
      <selection pane="topLeft" activeCell="A11" sqref="A11:U11"/>
      <selection pane="topRight" activeCell="O23" sqref="O1:O16384"/>
    </sheetView>
  </sheetViews>
  <sheetFormatPr defaultColWidth="11.00390625" defaultRowHeight="14.25"/>
  <cols>
    <col min="1" max="6" width="11.00390625" style="27" customWidth="1"/>
    <col min="7" max="7" width="16.75390625" style="27" customWidth="1"/>
    <col min="8" max="19" width="11.00390625" style="27" customWidth="1"/>
    <col min="20" max="20" width="14.875" style="27" customWidth="1"/>
    <col min="21" max="16384" width="11.00390625" style="27" customWidth="1"/>
  </cols>
  <sheetData>
    <row r="1" spans="1:24" s="21" customFormat="1" ht="12.75">
      <c r="A1" s="19"/>
      <c r="B1" s="19"/>
      <c r="C1" s="19"/>
      <c r="D1" s="19"/>
      <c r="E1" s="19"/>
      <c r="F1" s="19"/>
      <c r="G1" s="20"/>
      <c r="H1" s="19"/>
      <c r="I1" s="40"/>
      <c r="J1" s="40"/>
      <c r="K1" s="40"/>
      <c r="L1" s="40"/>
      <c r="M1" s="40"/>
      <c r="N1" s="40"/>
      <c r="O1" s="40"/>
      <c r="P1" s="40"/>
      <c r="Q1" s="40"/>
      <c r="R1" s="19"/>
      <c r="S1" s="19"/>
      <c r="T1" s="19"/>
      <c r="U1" s="19"/>
      <c r="V1" s="19"/>
      <c r="W1" s="19"/>
      <c r="X1" s="19"/>
    </row>
    <row r="2" spans="1:24" s="21" customFormat="1" ht="14.25">
      <c r="A2" s="7"/>
      <c r="B2" s="63" t="s">
        <v>20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5"/>
      <c r="U2" s="12" t="s">
        <v>21</v>
      </c>
      <c r="V2" s="9"/>
      <c r="W2" s="19"/>
      <c r="X2" s="19"/>
    </row>
    <row r="3" spans="1:24" s="21" customFormat="1" ht="14.25">
      <c r="A3" s="10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8"/>
      <c r="U3" s="8" t="s">
        <v>18</v>
      </c>
      <c r="V3" s="9"/>
      <c r="W3" s="19"/>
      <c r="X3" s="19"/>
    </row>
    <row r="4" spans="1:24" s="21" customFormat="1" ht="14.25">
      <c r="A4" s="11"/>
      <c r="B4" s="69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1"/>
      <c r="U4" s="8" t="s">
        <v>19</v>
      </c>
      <c r="V4" s="9"/>
      <c r="W4" s="19"/>
      <c r="X4" s="19"/>
    </row>
    <row r="5" spans="2:17" s="21" customFormat="1" ht="12.75">
      <c r="B5" s="22"/>
      <c r="C5" s="22"/>
      <c r="D5" s="22"/>
      <c r="E5" s="22"/>
      <c r="F5" s="22"/>
      <c r="G5" s="23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2:17" s="21" customFormat="1" ht="12.75">
      <c r="B6" s="22"/>
      <c r="C6" s="22"/>
      <c r="D6" s="22"/>
      <c r="E6" s="22"/>
      <c r="F6" s="22"/>
      <c r="G6" s="23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24" s="21" customFormat="1" ht="18">
      <c r="A7" s="72" t="s">
        <v>35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3" t="s">
        <v>28</v>
      </c>
      <c r="W7" s="74"/>
      <c r="X7" s="75"/>
    </row>
    <row r="8" spans="1:24" s="21" customFormat="1" ht="12.75">
      <c r="A8" s="82" t="s">
        <v>15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76"/>
      <c r="W8" s="77"/>
      <c r="X8" s="78"/>
    </row>
    <row r="9" spans="1:24" s="21" customFormat="1" ht="12.75">
      <c r="A9" s="57" t="s">
        <v>14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76"/>
      <c r="W9" s="77"/>
      <c r="X9" s="78"/>
    </row>
    <row r="10" spans="1:24" s="21" customFormat="1" ht="12.75">
      <c r="A10" s="82" t="s">
        <v>16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76"/>
      <c r="W10" s="77"/>
      <c r="X10" s="78"/>
    </row>
    <row r="11" spans="1:24" s="21" customFormat="1" ht="12.75">
      <c r="A11" s="57" t="s">
        <v>32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76"/>
      <c r="W11" s="77"/>
      <c r="X11" s="78"/>
    </row>
    <row r="12" spans="1:24" s="21" customFormat="1" ht="13.5" thickBot="1">
      <c r="A12" s="49" t="s">
        <v>17</v>
      </c>
      <c r="B12" s="49"/>
      <c r="C12" s="49" t="s">
        <v>4</v>
      </c>
      <c r="D12" s="49"/>
      <c r="E12" s="49" t="s">
        <v>7</v>
      </c>
      <c r="F12" s="49"/>
      <c r="G12" s="49"/>
      <c r="H12" s="49"/>
      <c r="I12" s="50" t="s">
        <v>2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76"/>
      <c r="W12" s="77"/>
      <c r="X12" s="78"/>
    </row>
    <row r="13" spans="1:24" s="21" customFormat="1" ht="26.25" thickBot="1">
      <c r="A13" s="42"/>
      <c r="B13" s="42"/>
      <c r="C13" s="42"/>
      <c r="D13" s="42"/>
      <c r="E13" s="42"/>
      <c r="F13" s="42"/>
      <c r="G13" s="42"/>
      <c r="H13" s="42"/>
      <c r="I13" s="14"/>
      <c r="J13" s="15" t="s">
        <v>26</v>
      </c>
      <c r="K13" s="16" t="s">
        <v>27</v>
      </c>
      <c r="L13" s="15" t="s">
        <v>26</v>
      </c>
      <c r="M13" s="16" t="s">
        <v>27</v>
      </c>
      <c r="N13" s="15" t="s">
        <v>26</v>
      </c>
      <c r="O13" s="16" t="s">
        <v>27</v>
      </c>
      <c r="P13" s="15" t="s">
        <v>26</v>
      </c>
      <c r="Q13" s="16" t="s">
        <v>27</v>
      </c>
      <c r="R13" s="14"/>
      <c r="S13" s="14"/>
      <c r="T13" s="14"/>
      <c r="U13" s="14"/>
      <c r="V13" s="76"/>
      <c r="W13" s="77"/>
      <c r="X13" s="78"/>
    </row>
    <row r="14" spans="1:24" s="21" customFormat="1" ht="39" thickBot="1">
      <c r="A14" s="57" t="s">
        <v>33</v>
      </c>
      <c r="B14" s="57"/>
      <c r="C14" s="41" t="s">
        <v>6</v>
      </c>
      <c r="D14" s="17" t="s">
        <v>5</v>
      </c>
      <c r="E14" s="41" t="s">
        <v>6</v>
      </c>
      <c r="F14" s="41" t="s">
        <v>23</v>
      </c>
      <c r="G14" s="41" t="s">
        <v>25</v>
      </c>
      <c r="H14" s="41" t="s">
        <v>8</v>
      </c>
      <c r="I14" s="2" t="s">
        <v>0</v>
      </c>
      <c r="J14" s="58">
        <v>2008</v>
      </c>
      <c r="K14" s="59"/>
      <c r="L14" s="58">
        <v>2009</v>
      </c>
      <c r="M14" s="59"/>
      <c r="N14" s="58">
        <v>2010</v>
      </c>
      <c r="O14" s="59"/>
      <c r="P14" s="58">
        <v>2011</v>
      </c>
      <c r="Q14" s="59"/>
      <c r="R14" s="43" t="s">
        <v>24</v>
      </c>
      <c r="S14" s="2" t="s">
        <v>5</v>
      </c>
      <c r="T14" s="2" t="s">
        <v>1</v>
      </c>
      <c r="U14" s="2" t="s">
        <v>3</v>
      </c>
      <c r="V14" s="79"/>
      <c r="W14" s="80"/>
      <c r="X14" s="81"/>
    </row>
    <row r="15" spans="1:24" s="21" customFormat="1" ht="89.25">
      <c r="A15" s="42" t="s">
        <v>9</v>
      </c>
      <c r="B15" s="6" t="s">
        <v>36</v>
      </c>
      <c r="C15" s="6" t="s">
        <v>45</v>
      </c>
      <c r="D15" s="6">
        <v>1</v>
      </c>
      <c r="E15" s="6" t="s">
        <v>52</v>
      </c>
      <c r="F15" s="4">
        <f aca="true" t="shared" si="0" ref="F15:F20">(S15/D15)</f>
        <v>1</v>
      </c>
      <c r="G15" s="24">
        <v>10000000</v>
      </c>
      <c r="H15" s="6" t="s">
        <v>22</v>
      </c>
      <c r="I15" s="13">
        <v>0.75</v>
      </c>
      <c r="J15" s="29">
        <v>0.5</v>
      </c>
      <c r="K15" s="29">
        <v>0</v>
      </c>
      <c r="L15" s="29">
        <v>1</v>
      </c>
      <c r="M15" s="30">
        <v>0.1</v>
      </c>
      <c r="N15" s="30">
        <v>0.5</v>
      </c>
      <c r="O15" s="30">
        <v>0.9</v>
      </c>
      <c r="P15" s="29"/>
      <c r="Q15" s="29"/>
      <c r="R15" s="5">
        <f aca="true" t="shared" si="1" ref="R15:R20">S15/D15</f>
        <v>1</v>
      </c>
      <c r="S15" s="31">
        <f aca="true" t="shared" si="2" ref="S15:S20">SUM(K15,M15,O15,Q15)</f>
        <v>1</v>
      </c>
      <c r="T15" s="1">
        <v>400000</v>
      </c>
      <c r="U15" s="32" t="s">
        <v>60</v>
      </c>
      <c r="V15" s="60" t="s">
        <v>63</v>
      </c>
      <c r="W15" s="61"/>
      <c r="X15" s="62"/>
    </row>
    <row r="16" spans="1:24" s="21" customFormat="1" ht="117.75" customHeight="1">
      <c r="A16" s="42" t="s">
        <v>10</v>
      </c>
      <c r="B16" s="6" t="s">
        <v>37</v>
      </c>
      <c r="C16" s="6" t="s">
        <v>46</v>
      </c>
      <c r="D16" s="6">
        <v>3</v>
      </c>
      <c r="E16" s="6" t="s">
        <v>53</v>
      </c>
      <c r="F16" s="4">
        <f t="shared" si="0"/>
        <v>1</v>
      </c>
      <c r="G16" s="24">
        <v>20000000</v>
      </c>
      <c r="H16" s="6" t="s">
        <v>58</v>
      </c>
      <c r="I16" s="13">
        <v>0.75</v>
      </c>
      <c r="J16" s="29">
        <v>1</v>
      </c>
      <c r="K16" s="29">
        <v>1</v>
      </c>
      <c r="L16" s="29">
        <v>0</v>
      </c>
      <c r="M16" s="29">
        <v>0</v>
      </c>
      <c r="N16" s="29">
        <v>1</v>
      </c>
      <c r="O16" s="29">
        <v>2</v>
      </c>
      <c r="P16" s="29">
        <v>1</v>
      </c>
      <c r="Q16" s="29"/>
      <c r="R16" s="5">
        <f t="shared" si="1"/>
        <v>1</v>
      </c>
      <c r="S16" s="31">
        <f t="shared" si="2"/>
        <v>3</v>
      </c>
      <c r="T16" s="1">
        <v>6000000</v>
      </c>
      <c r="U16" s="32" t="s">
        <v>60</v>
      </c>
      <c r="V16" s="60" t="s">
        <v>64</v>
      </c>
      <c r="W16" s="61"/>
      <c r="X16" s="62"/>
    </row>
    <row r="17" spans="1:24" s="21" customFormat="1" ht="121.5" customHeight="1">
      <c r="A17" s="42" t="s">
        <v>11</v>
      </c>
      <c r="B17" s="6" t="s">
        <v>38</v>
      </c>
      <c r="C17" s="6" t="s">
        <v>47</v>
      </c>
      <c r="D17" s="6">
        <v>9</v>
      </c>
      <c r="E17" s="6" t="s">
        <v>54</v>
      </c>
      <c r="F17" s="4">
        <f t="shared" si="0"/>
        <v>0.8888888888888888</v>
      </c>
      <c r="G17" s="24">
        <v>30000000</v>
      </c>
      <c r="H17" s="6" t="s">
        <v>22</v>
      </c>
      <c r="I17" s="13">
        <v>0.75</v>
      </c>
      <c r="J17" s="29">
        <v>2</v>
      </c>
      <c r="K17" s="29">
        <v>2</v>
      </c>
      <c r="L17" s="29">
        <v>3</v>
      </c>
      <c r="M17" s="29">
        <v>3</v>
      </c>
      <c r="N17" s="29">
        <v>2</v>
      </c>
      <c r="O17" s="29">
        <v>3</v>
      </c>
      <c r="P17" s="29">
        <v>1</v>
      </c>
      <c r="Q17" s="29"/>
      <c r="R17" s="5">
        <f t="shared" si="1"/>
        <v>0.8888888888888888</v>
      </c>
      <c r="S17" s="31">
        <f t="shared" si="2"/>
        <v>8</v>
      </c>
      <c r="T17" s="1">
        <v>48296454</v>
      </c>
      <c r="U17" s="32" t="s">
        <v>60</v>
      </c>
      <c r="V17" s="45" t="s">
        <v>62</v>
      </c>
      <c r="W17" s="46"/>
      <c r="X17" s="47"/>
    </row>
    <row r="18" spans="1:24" s="21" customFormat="1" ht="93" customHeight="1">
      <c r="A18" s="42" t="s">
        <v>29</v>
      </c>
      <c r="B18" s="6" t="s">
        <v>39</v>
      </c>
      <c r="C18" s="6" t="s">
        <v>46</v>
      </c>
      <c r="D18" s="6">
        <v>5</v>
      </c>
      <c r="E18" s="6" t="s">
        <v>53</v>
      </c>
      <c r="F18" s="4">
        <f t="shared" si="0"/>
        <v>1</v>
      </c>
      <c r="G18" s="24">
        <v>10000000</v>
      </c>
      <c r="H18" s="6" t="s">
        <v>22</v>
      </c>
      <c r="I18" s="13">
        <v>0.75</v>
      </c>
      <c r="J18" s="29">
        <v>1</v>
      </c>
      <c r="K18" s="29">
        <v>0</v>
      </c>
      <c r="L18" s="29">
        <v>1</v>
      </c>
      <c r="M18" s="29">
        <v>1</v>
      </c>
      <c r="N18" s="29">
        <v>1</v>
      </c>
      <c r="O18" s="29">
        <v>4</v>
      </c>
      <c r="P18" s="29"/>
      <c r="Q18" s="29"/>
      <c r="R18" s="5">
        <f t="shared" si="1"/>
        <v>1</v>
      </c>
      <c r="S18" s="31">
        <f t="shared" si="2"/>
        <v>5</v>
      </c>
      <c r="T18" s="1">
        <v>13875000</v>
      </c>
      <c r="U18" s="32" t="s">
        <v>60</v>
      </c>
      <c r="V18" s="45" t="s">
        <v>61</v>
      </c>
      <c r="W18" s="46"/>
      <c r="X18" s="47"/>
    </row>
    <row r="19" spans="1:24" s="21" customFormat="1" ht="88.5" customHeight="1">
      <c r="A19" s="42" t="s">
        <v>30</v>
      </c>
      <c r="B19" s="6" t="s">
        <v>40</v>
      </c>
      <c r="C19" s="6" t="s">
        <v>48</v>
      </c>
      <c r="D19" s="6">
        <v>4</v>
      </c>
      <c r="E19" s="6" t="s">
        <v>55</v>
      </c>
      <c r="F19" s="4">
        <f t="shared" si="0"/>
        <v>0.75</v>
      </c>
      <c r="G19" s="24">
        <v>6000000</v>
      </c>
      <c r="H19" s="6" t="s">
        <v>22</v>
      </c>
      <c r="I19" s="13">
        <v>0.75</v>
      </c>
      <c r="J19" s="29">
        <v>1</v>
      </c>
      <c r="K19" s="29">
        <v>1</v>
      </c>
      <c r="L19" s="29">
        <v>1</v>
      </c>
      <c r="M19" s="29">
        <v>1</v>
      </c>
      <c r="N19" s="29">
        <v>1</v>
      </c>
      <c r="O19" s="29">
        <v>1</v>
      </c>
      <c r="P19" s="29">
        <v>1</v>
      </c>
      <c r="Q19" s="29"/>
      <c r="R19" s="5">
        <f t="shared" si="1"/>
        <v>0.75</v>
      </c>
      <c r="S19" s="31">
        <f t="shared" si="2"/>
        <v>3</v>
      </c>
      <c r="T19" s="1">
        <v>8375000</v>
      </c>
      <c r="U19" s="32" t="s">
        <v>60</v>
      </c>
      <c r="V19" s="45" t="s">
        <v>65</v>
      </c>
      <c r="W19" s="46"/>
      <c r="X19" s="47"/>
    </row>
    <row r="20" spans="1:24" ht="114.75">
      <c r="A20" s="42" t="s">
        <v>31</v>
      </c>
      <c r="B20" s="6" t="s">
        <v>41</v>
      </c>
      <c r="C20" s="6" t="s">
        <v>49</v>
      </c>
      <c r="D20" s="6">
        <v>1</v>
      </c>
      <c r="E20" s="6" t="s">
        <v>49</v>
      </c>
      <c r="F20" s="4">
        <f t="shared" si="0"/>
        <v>1</v>
      </c>
      <c r="G20" s="24">
        <v>24000000</v>
      </c>
      <c r="H20" s="6" t="s">
        <v>22</v>
      </c>
      <c r="I20" s="13">
        <v>0.75</v>
      </c>
      <c r="J20" s="29">
        <v>1</v>
      </c>
      <c r="K20" s="29">
        <v>0</v>
      </c>
      <c r="L20" s="29">
        <v>1</v>
      </c>
      <c r="M20" s="29">
        <v>0</v>
      </c>
      <c r="N20" s="29">
        <v>1</v>
      </c>
      <c r="O20" s="29">
        <v>1</v>
      </c>
      <c r="P20" s="29"/>
      <c r="Q20" s="29"/>
      <c r="R20" s="5">
        <f t="shared" si="1"/>
        <v>1</v>
      </c>
      <c r="S20" s="31">
        <f t="shared" si="2"/>
        <v>1</v>
      </c>
      <c r="T20" s="1">
        <v>1500000</v>
      </c>
      <c r="U20" s="32" t="s">
        <v>60</v>
      </c>
      <c r="V20" s="45" t="s">
        <v>66</v>
      </c>
      <c r="W20" s="46"/>
      <c r="X20" s="47"/>
    </row>
    <row r="21" spans="1:24" ht="14.25">
      <c r="A21" s="49" t="s">
        <v>34</v>
      </c>
      <c r="B21" s="49"/>
      <c r="C21" s="49" t="s">
        <v>4</v>
      </c>
      <c r="D21" s="49"/>
      <c r="E21" s="49" t="s">
        <v>7</v>
      </c>
      <c r="F21" s="49"/>
      <c r="G21" s="49"/>
      <c r="H21" s="49"/>
      <c r="I21" s="50" t="s">
        <v>2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1" t="str">
        <f>+V7</f>
        <v>EVIDENCIA</v>
      </c>
      <c r="W21" s="52"/>
      <c r="X21" s="53"/>
    </row>
    <row r="22" spans="1:24" ht="39" thickBot="1">
      <c r="A22" s="57" t="s">
        <v>42</v>
      </c>
      <c r="B22" s="57"/>
      <c r="C22" s="41" t="s">
        <v>6</v>
      </c>
      <c r="D22" s="17" t="s">
        <v>5</v>
      </c>
      <c r="E22" s="41" t="s">
        <v>6</v>
      </c>
      <c r="F22" s="41" t="s">
        <v>23</v>
      </c>
      <c r="G22" s="41" t="s">
        <v>25</v>
      </c>
      <c r="H22" s="41" t="s">
        <v>8</v>
      </c>
      <c r="I22" s="2" t="s">
        <v>0</v>
      </c>
      <c r="J22" s="58">
        <v>2008</v>
      </c>
      <c r="K22" s="59"/>
      <c r="L22" s="58">
        <v>2009</v>
      </c>
      <c r="M22" s="59"/>
      <c r="N22" s="58">
        <v>2010</v>
      </c>
      <c r="O22" s="59"/>
      <c r="P22" s="58">
        <v>2011</v>
      </c>
      <c r="Q22" s="59"/>
      <c r="R22" s="43" t="s">
        <v>24</v>
      </c>
      <c r="S22" s="2" t="s">
        <v>5</v>
      </c>
      <c r="T22" s="2" t="s">
        <v>1</v>
      </c>
      <c r="U22" s="2" t="s">
        <v>3</v>
      </c>
      <c r="V22" s="54"/>
      <c r="W22" s="55"/>
      <c r="X22" s="56"/>
    </row>
    <row r="23" spans="1:24" ht="76.5">
      <c r="A23" s="42" t="s">
        <v>12</v>
      </c>
      <c r="B23" s="18" t="s">
        <v>43</v>
      </c>
      <c r="C23" s="18" t="s">
        <v>50</v>
      </c>
      <c r="D23" s="18">
        <v>1</v>
      </c>
      <c r="E23" s="18" t="s">
        <v>56</v>
      </c>
      <c r="F23" s="4">
        <f>(S23/D23)</f>
        <v>0.5</v>
      </c>
      <c r="G23" s="28">
        <v>15000000</v>
      </c>
      <c r="H23" s="6" t="s">
        <v>59</v>
      </c>
      <c r="I23" s="13">
        <v>0.75</v>
      </c>
      <c r="J23" s="38">
        <v>0</v>
      </c>
      <c r="K23" s="38"/>
      <c r="L23" s="38">
        <v>0</v>
      </c>
      <c r="M23" s="38"/>
      <c r="N23" s="25">
        <v>4</v>
      </c>
      <c r="O23" s="38">
        <v>0.5</v>
      </c>
      <c r="P23" s="38">
        <v>0.5</v>
      </c>
      <c r="Q23" s="38"/>
      <c r="R23" s="5">
        <f>S23/D23</f>
        <v>0.5</v>
      </c>
      <c r="S23" s="44">
        <f>SUM(K23,M23,O23,Q23)</f>
        <v>0.5</v>
      </c>
      <c r="T23" s="1">
        <v>1000000</v>
      </c>
      <c r="U23" s="32" t="s">
        <v>60</v>
      </c>
      <c r="V23" s="45" t="s">
        <v>67</v>
      </c>
      <c r="W23" s="46"/>
      <c r="X23" s="47"/>
    </row>
    <row r="24" spans="1:24" ht="89.25">
      <c r="A24" s="42" t="s">
        <v>13</v>
      </c>
      <c r="B24" s="18" t="s">
        <v>44</v>
      </c>
      <c r="C24" s="18" t="s">
        <v>51</v>
      </c>
      <c r="D24" s="18">
        <v>2</v>
      </c>
      <c r="E24" s="18" t="s">
        <v>57</v>
      </c>
      <c r="F24" s="4">
        <f>(S24/D24)</f>
        <v>0</v>
      </c>
      <c r="G24" s="1">
        <v>12000000</v>
      </c>
      <c r="H24" s="6" t="s">
        <v>22</v>
      </c>
      <c r="I24" s="13">
        <v>0.75</v>
      </c>
      <c r="J24" s="39">
        <v>0</v>
      </c>
      <c r="K24" s="39"/>
      <c r="L24" s="39">
        <v>0</v>
      </c>
      <c r="M24" s="39"/>
      <c r="N24" s="25">
        <v>1</v>
      </c>
      <c r="O24" s="39"/>
      <c r="P24" s="39">
        <v>2</v>
      </c>
      <c r="Q24" s="39"/>
      <c r="R24" s="5">
        <f>S24/D24</f>
        <v>0</v>
      </c>
      <c r="S24" s="26">
        <f>SUM(K24,M24,O24,Q24)</f>
        <v>0</v>
      </c>
      <c r="T24" s="3">
        <v>0</v>
      </c>
      <c r="U24" s="32" t="s">
        <v>60</v>
      </c>
      <c r="V24" s="45"/>
      <c r="W24" s="46"/>
      <c r="X24" s="47"/>
    </row>
    <row r="25" spans="1:24" ht="14.25">
      <c r="A25" s="33"/>
      <c r="B25" s="3"/>
      <c r="C25" s="3"/>
      <c r="D25" s="3"/>
      <c r="E25" s="34"/>
      <c r="F25" s="34"/>
      <c r="G25" s="35">
        <f>SUM(G15,G16,G17,G18,G19,G20,G23,G24)</f>
        <v>127000000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6">
        <f>SUM(R15,R16,R17,R18,R19,R20,R23,R24)/8</f>
        <v>0.7673611111111112</v>
      </c>
      <c r="S25" s="3"/>
      <c r="T25" s="37">
        <f>SUM(T15:T24)</f>
        <v>79446454</v>
      </c>
      <c r="U25" s="3"/>
      <c r="V25" s="48"/>
      <c r="W25" s="48"/>
      <c r="X25" s="48"/>
    </row>
  </sheetData>
  <sheetProtection/>
  <mergeCells count="35">
    <mergeCell ref="B2:T4"/>
    <mergeCell ref="A7:U7"/>
    <mergeCell ref="V7:X14"/>
    <mergeCell ref="A8:U8"/>
    <mergeCell ref="A9:U9"/>
    <mergeCell ref="A10:U10"/>
    <mergeCell ref="A11:U11"/>
    <mergeCell ref="A12:B12"/>
    <mergeCell ref="C12:D12"/>
    <mergeCell ref="E12:H12"/>
    <mergeCell ref="I12:U12"/>
    <mergeCell ref="A14:B14"/>
    <mergeCell ref="J14:K14"/>
    <mergeCell ref="L14:M14"/>
    <mergeCell ref="N14:O14"/>
    <mergeCell ref="P14:Q14"/>
    <mergeCell ref="L22:M22"/>
    <mergeCell ref="N22:O22"/>
    <mergeCell ref="P22:Q22"/>
    <mergeCell ref="V15:X15"/>
    <mergeCell ref="V16:X16"/>
    <mergeCell ref="V17:X17"/>
    <mergeCell ref="V18:X18"/>
    <mergeCell ref="V19:X19"/>
    <mergeCell ref="V20:X20"/>
    <mergeCell ref="V23:X23"/>
    <mergeCell ref="V24:X24"/>
    <mergeCell ref="V25:X25"/>
    <mergeCell ref="A21:B21"/>
    <mergeCell ref="C21:D21"/>
    <mergeCell ref="E21:H21"/>
    <mergeCell ref="I21:U21"/>
    <mergeCell ref="V21:X22"/>
    <mergeCell ref="A22:B22"/>
    <mergeCell ref="J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MUNICIPIO</dc:creator>
  <cp:keywords/>
  <dc:description/>
  <cp:lastModifiedBy>David Suarez Sanchez</cp:lastModifiedBy>
  <cp:lastPrinted>2011-04-08T22:41:33Z</cp:lastPrinted>
  <dcterms:created xsi:type="dcterms:W3CDTF">2008-02-25T13:26:53Z</dcterms:created>
  <dcterms:modified xsi:type="dcterms:W3CDTF">2014-03-10T19:32:07Z</dcterms:modified>
  <cp:category/>
  <cp:version/>
  <cp:contentType/>
  <cp:contentStatus/>
</cp:coreProperties>
</file>