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326" yWindow="60" windowWidth="11070" windowHeight="7905" tabRatio="606" activeTab="0"/>
  </bookViews>
  <sheets>
    <sheet name="PLAN DE ACCIÓN " sheetId="1" r:id="rId1"/>
    <sheet name="Código DNP" sheetId="2" r:id="rId2"/>
    <sheet name="Hoja2" sheetId="3" r:id="rId3"/>
  </sheets>
  <definedNames>
    <definedName name="_xlnm._FilterDatabase" localSheetId="0" hidden="1">'PLAN DE ACCIÓN '!$A$21:$AQ$147</definedName>
    <definedName name="_xlnm.Print_Area" localSheetId="0">'PLAN DE ACCIÓN '!$A$1:$L$150</definedName>
  </definedNames>
  <calcPr fullCalcOnLoad="1"/>
</workbook>
</file>

<file path=xl/comments3.xml><?xml version="1.0" encoding="utf-8"?>
<comments xmlns="http://schemas.openxmlformats.org/spreadsheetml/2006/main">
  <authors>
    <author>MANA</author>
  </authors>
  <commentList>
    <comment ref="A6" authorId="0">
      <text>
        <r>
          <rPr>
            <b/>
            <sz val="8"/>
            <color indexed="8"/>
            <rFont val="Tahoma"/>
            <family val="2"/>
          </rPr>
          <t>ANGELA:</t>
        </r>
        <r>
          <rPr>
            <sz val="8"/>
            <color indexed="8"/>
            <rFont val="Tahoma"/>
            <family val="2"/>
          </rPr>
          <t xml:space="preserve">
</t>
        </r>
        <r>
          <rPr>
            <b/>
            <sz val="8"/>
            <color indexed="8"/>
            <rFont val="Tahoma"/>
            <family val="2"/>
          </rPr>
          <t>rutas de atencion y notificación</t>
        </r>
      </text>
    </comment>
  </commentList>
</comments>
</file>

<file path=xl/sharedStrings.xml><?xml version="1.0" encoding="utf-8"?>
<sst xmlns="http://schemas.openxmlformats.org/spreadsheetml/2006/main" count="2174" uniqueCount="718">
  <si>
    <t>SECTOR</t>
  </si>
  <si>
    <t>NOM_SECTOR</t>
  </si>
  <si>
    <t>Nombre del Sector. DPN</t>
  </si>
  <si>
    <t>Presupuesto programado</t>
  </si>
  <si>
    <t>PROGRAMACIÓN (meses)</t>
  </si>
  <si>
    <t xml:space="preserve"> Logro (cumplim. indicador)</t>
  </si>
  <si>
    <t xml:space="preserve">Presup. Ejecutado </t>
  </si>
  <si>
    <t>Proyecto</t>
  </si>
  <si>
    <t>Actividades ejecutadas o cumplidas</t>
  </si>
  <si>
    <t>Programa (Plan de Desarrollo), Numeral y Nombre</t>
  </si>
  <si>
    <t xml:space="preserve">Subprograma (Plan de Desarrollo). Numeral y Nombre </t>
  </si>
  <si>
    <t>Meta.            En Nros</t>
  </si>
  <si>
    <t>DEPENDENCIA:</t>
  </si>
  <si>
    <t>RESPONSABLE:</t>
  </si>
  <si>
    <t>CARGO:</t>
  </si>
  <si>
    <t>LINEA ESTRATEGICA PLAN DE DESARROLLO:</t>
  </si>
  <si>
    <t>CÓDIGO: F-SP-001    VERSIÓN: 01   FECHA: 17-01-2012</t>
  </si>
  <si>
    <t>Num, de Beneficiarios finales</t>
  </si>
  <si>
    <t>CODIGOS DNP</t>
  </si>
  <si>
    <t>Defensa y seguridad</t>
  </si>
  <si>
    <t>Industria y comercio</t>
  </si>
  <si>
    <t>Salud</t>
  </si>
  <si>
    <t>Comunicaciones</t>
  </si>
  <si>
    <t>Minas y energia</t>
  </si>
  <si>
    <t xml:space="preserve">Transporte </t>
  </si>
  <si>
    <t>Educación y cultura</t>
  </si>
  <si>
    <t>Interior y justicia</t>
  </si>
  <si>
    <t>Medio Ambiente</t>
  </si>
  <si>
    <t xml:space="preserve">Administración del estado </t>
  </si>
  <si>
    <t>Agropecuario</t>
  </si>
  <si>
    <t>Saneamiento Basico</t>
  </si>
  <si>
    <t>Trabajo y Seguridad social</t>
  </si>
  <si>
    <t>Vivienda</t>
  </si>
  <si>
    <t>Desarrollo comunitario</t>
  </si>
  <si>
    <t>Turismo</t>
  </si>
  <si>
    <t>Población o Sector a Beneficiar Inicialmente</t>
  </si>
  <si>
    <t>Plan</t>
  </si>
  <si>
    <t>SALUD</t>
  </si>
  <si>
    <t xml:space="preserve">2.1.1.1 Impulsar y ampliar la Seguridad Social en Salud  Universal y de Calidad, como estrategia para la disminución de la pobreza y aumento de la participación activa y productiva en el desarrollo económico y social del Municipio.  </t>
  </si>
  <si>
    <t>Realizar cruce de base de datos bimensual con EPS-S y la BDUA de Fosyga</t>
  </si>
  <si>
    <t>Realizar el 100% de las actualizaciones de los software requerido</t>
  </si>
  <si>
    <t>Lideres comunitarios</t>
  </si>
  <si>
    <t>Población en general</t>
  </si>
  <si>
    <t>Población que cumpla con los criterios de afiliación</t>
  </si>
  <si>
    <t>MEJORAMIENTO DE LA CALIDAD EN LA ATENCIÓN</t>
  </si>
  <si>
    <t>2.2.2.1 Vigilar y controlar el cumplimiento y calidad de las intervenciones definidas como básicas en salud.</t>
  </si>
  <si>
    <t>2.2.3.1 Desarrollar políticas públicas conducentes a mejorar la seguridad vial y a fortalecer la protección de la población infantil, tercera edad y discapacitados en las vías públicas.</t>
  </si>
  <si>
    <t>2.2.4.1 Promover la participación de la comunidad como agentes activos  de la prestación de los servicios en salud</t>
  </si>
  <si>
    <t>Primera infancia</t>
  </si>
  <si>
    <t>Madres Gestantes</t>
  </si>
  <si>
    <t xml:space="preserve">Aumentar la cobertura del régimen subsidiado y contributivo en un 2%. </t>
  </si>
  <si>
    <t>10 Capacitaciones</t>
  </si>
  <si>
    <t>20 Capacitaciones</t>
  </si>
  <si>
    <t xml:space="preserve">1 campaña </t>
  </si>
  <si>
    <t>28 capacitaciones</t>
  </si>
  <si>
    <t>29 capacitaciones</t>
  </si>
  <si>
    <t>50 talleres</t>
  </si>
  <si>
    <t>50 Visitas</t>
  </si>
  <si>
    <t>50 capacitaciones</t>
  </si>
  <si>
    <t>5 Acompañamientos</t>
  </si>
  <si>
    <t>5 capacitaciones</t>
  </si>
  <si>
    <t>2 jornadas</t>
  </si>
  <si>
    <t>Instituciones educativas y grupos organizados</t>
  </si>
  <si>
    <t>Tercera Edad</t>
  </si>
  <si>
    <t>Cumplir en 100% con los requerimientos</t>
  </si>
  <si>
    <t>DESARROLLO COMUNITARIO</t>
  </si>
  <si>
    <t>2.7.1.1 Promover y apoyar una Agenda de Participación Ciudadana tendiente: a) fortalecer el Sistema de Planeación Local, b) Apoyar experiencias de planeación y presupuestación participativa, c) adecuar la oferta Institucional de mecanismos, canales e instancias de participación ciudadana, d) fortalecer expresiones asociativas de la sociedad civil, e) implementar estrategias para el desarrollo de la cultura ciudadana y, f) desarrollar un sistema de información y gestión del conocimiento sobre temas afines</t>
  </si>
  <si>
    <t xml:space="preserve">2.7.1.2 Construcción de Casetas Comunales, con la gestión multilateral de recursos y apoyo comunitario. </t>
  </si>
  <si>
    <r>
      <t xml:space="preserve">2.7.1.3 Fortalecer y apoyar procesos democráticos como los concejalitos, comuneritos, CMJ, Jueces de Paz, Conciliadores Equidad. 
</t>
    </r>
  </si>
  <si>
    <t>1 jornada</t>
  </si>
  <si>
    <t>4 jornadas</t>
  </si>
  <si>
    <t>actividad</t>
  </si>
  <si>
    <t>diana</t>
  </si>
  <si>
    <t>TOTAL</t>
  </si>
  <si>
    <t>TOTAL AÑO</t>
  </si>
  <si>
    <t>prev. Sust</t>
  </si>
  <si>
    <t>sexua sana</t>
  </si>
  <si>
    <t>preven viole</t>
  </si>
  <si>
    <t>abu. Sex inf</t>
  </si>
  <si>
    <t>difusi</t>
  </si>
  <si>
    <t>vacuna</t>
  </si>
  <si>
    <t>aten emer</t>
  </si>
  <si>
    <t>habi vid</t>
  </si>
  <si>
    <t>redes SM</t>
  </si>
  <si>
    <t>natalia</t>
  </si>
  <si>
    <t>Grupos organizados</t>
  </si>
  <si>
    <t>VALOR</t>
  </si>
  <si>
    <t>Cofinanciación</t>
  </si>
  <si>
    <t>5 entregas</t>
  </si>
  <si>
    <t>2 capacitaciones</t>
  </si>
  <si>
    <t>7 capacitaciones</t>
  </si>
  <si>
    <t>7 reuniones</t>
  </si>
  <si>
    <t>Familias Red Unidos</t>
  </si>
  <si>
    <t>536 visitas</t>
  </si>
  <si>
    <t>2.5.1.1 Prevención de Riesgos profesionales en ámbitos laborales especialmente en grupo de trabajadores de alta vulnerabilidad social</t>
  </si>
  <si>
    <t>Población de alta vulnerabilidad asociado con el sector productivo informal</t>
  </si>
  <si>
    <t>Asistir al 100% de las actividades</t>
  </si>
  <si>
    <t>Población en situación de discapacidad</t>
  </si>
  <si>
    <t>300 actividades</t>
  </si>
  <si>
    <t>1 proyecto</t>
  </si>
  <si>
    <t>1 convenio</t>
  </si>
  <si>
    <t>6 celebraciones</t>
  </si>
  <si>
    <t>2 grupos operando</t>
  </si>
  <si>
    <t>24 actividades</t>
  </si>
  <si>
    <t>20 actividades</t>
  </si>
  <si>
    <t>12 reuniones</t>
  </si>
  <si>
    <t>9 actividades</t>
  </si>
  <si>
    <t>14 intervenciones</t>
  </si>
  <si>
    <t>Natalia</t>
  </si>
  <si>
    <t>Carmensa</t>
  </si>
  <si>
    <t>Jhonny</t>
  </si>
  <si>
    <t>Fanny</t>
  </si>
  <si>
    <t>Ruth</t>
  </si>
  <si>
    <t>Edison</t>
  </si>
  <si>
    <t>Martha</t>
  </si>
  <si>
    <t>Edgar</t>
  </si>
  <si>
    <t>20 talleres</t>
  </si>
  <si>
    <t>33 talleres</t>
  </si>
  <si>
    <t>34 talleres</t>
  </si>
  <si>
    <t>35 talleres</t>
  </si>
  <si>
    <t>35 actividades</t>
  </si>
  <si>
    <t>7 celebraciones</t>
  </si>
  <si>
    <t>N° de intervenciones en medios de comunicación</t>
  </si>
  <si>
    <t>Porcentaje de cumplimiento de actualizaciones de software</t>
  </si>
  <si>
    <t>Porcentaje de cumplimiento en actualizaciones de bases de datos</t>
  </si>
  <si>
    <t>Porcentaje de cumplimiento en la realización de la interventoria</t>
  </si>
  <si>
    <t>N° de puestos de salud habilitados</t>
  </si>
  <si>
    <t>N° de demandas inducidas</t>
  </si>
  <si>
    <t>N° de jornadas de vacunación ejecutadas</t>
  </si>
  <si>
    <t>N° de acompañamientos ejecutados</t>
  </si>
  <si>
    <t>N° de entregas ejecutadas</t>
  </si>
  <si>
    <t>N de capacitaciones ejecutadas</t>
  </si>
  <si>
    <t>N° de talleres en culinaria ejecutados</t>
  </si>
  <si>
    <t>N° de talleres en musicoterapia ejecutados</t>
  </si>
  <si>
    <t>N° de subsidios entregados</t>
  </si>
  <si>
    <t>N° de logros básicos alcanzados</t>
  </si>
  <si>
    <t>% de cumplimiento en promover la senda de la prosperidad</t>
  </si>
  <si>
    <t>% de cumplimiento en la asistencia a las reuniones y actividades programadas</t>
  </si>
  <si>
    <t>6 interventorias</t>
  </si>
  <si>
    <t>Realizar  intervenciones en los diferentes medios de comunicación local en Educación Nutricional</t>
  </si>
  <si>
    <t>Realizar  actividades en instituciones educativas y grupos focalizados de la comunidad en Promoción de estilos de vida saludable</t>
  </si>
  <si>
    <t>Realizar  actividades en instituciones educativas y grupos focalizados de la comunidad en Prevención del consumo de sustancias psicoactivas (SPA)</t>
  </si>
  <si>
    <t xml:space="preserve">Realizar Capacitaciones y fortalecimiento de la formación Técnica y conocimiento de la normatividad en salud al personal que desarrolla actividades dentro del plan territorial en salud </t>
  </si>
  <si>
    <t xml:space="preserve">Funcionarios Secretaria de Salud </t>
  </si>
  <si>
    <t xml:space="preserve">Realizar capacitaciones  en las diferentes comunidades sobre la atención inicial en caso de emergencia y/o desastre y primeros auxilios. </t>
  </si>
  <si>
    <t>Convenio interadministrativo para la atención en primer nivel para la población pobre y sin subsidio</t>
  </si>
  <si>
    <t>N° de personas pobres y sin subsidio atendidas</t>
  </si>
  <si>
    <t>Población pobre no afiliada al SGSSS</t>
  </si>
  <si>
    <t>Brindar terapia de rehabilitación a las personas en situación de discapacidad a través de la fisioterapeuta</t>
  </si>
  <si>
    <t>% de cobertura</t>
  </si>
  <si>
    <t>N° de jornadas ejecutadas</t>
  </si>
  <si>
    <t>N° de jornadas realizadas</t>
  </si>
  <si>
    <t>N° de acompañamientos</t>
  </si>
  <si>
    <t>N° de encuentros ejecutados</t>
  </si>
  <si>
    <t>6 reuniones</t>
  </si>
  <si>
    <t>Ingreso del 100% que cumplan con los criterios</t>
  </si>
  <si>
    <t>100% de actualizaciones</t>
  </si>
  <si>
    <t>Salud - Aseguramiento</t>
  </si>
  <si>
    <t>SALUD PRESTACIÓN DE SERVICIOS DE SALUD</t>
  </si>
  <si>
    <t>2.2.1  MEJORAMIENTO DE LA ACCESIBILIDAD A LOS SERVICIOS DE SALUD</t>
  </si>
  <si>
    <t>SALUD PÚBLICA</t>
  </si>
  <si>
    <t xml:space="preserve">ACCIONES DE FORTALECIMIENTO INSTITUCIONAL  PARA RESPUESTA  TERRITORIAL  ANTE LAS SITUACIONES DE EMERGENCIAS  Y  DE LA RED DE URGENCIAS DPTAL </t>
  </si>
  <si>
    <t>PARTICIPACIÓN COMUNITARIA</t>
  </si>
  <si>
    <t>diagnóstico y viabilidad de la construcción de casetas comunales</t>
  </si>
  <si>
    <t>N° de diagnósticos y prefactibilidad de los proyectos</t>
  </si>
  <si>
    <t>Código Sector DPN</t>
  </si>
  <si>
    <t>Descripción de la Meta</t>
  </si>
  <si>
    <t>Código Presupues</t>
  </si>
  <si>
    <t>Descripción del Indicador</t>
  </si>
  <si>
    <t>Fuente de Verificación</t>
  </si>
  <si>
    <t>PROMOCIÓN DE LA AFILIACIÓN AL SGSSS</t>
  </si>
  <si>
    <t>IDENTIFICACIÓN Y PRIORIZACION DE POBLACIÓN A AFILIAR</t>
  </si>
  <si>
    <t>GESTIÓN Y UTILIZACIÓN EFICIENTE DE LOS CUPOS DEL RÉGIMEN SUBSIDIADO</t>
  </si>
  <si>
    <t>ADECUACIÓN TECNOLÓGICA Y RECURSO HUMANO PARA LA ADMINISTRACIÓN DE LA AFILIACIÓN</t>
  </si>
  <si>
    <t>Cruce base de datos bimensual</t>
  </si>
  <si>
    <t>Cumplimiento de cruce de bases de datos</t>
  </si>
  <si>
    <t>6 cruces</t>
  </si>
  <si>
    <t>Aumentar en un 2% cobertura del régimen subsidiado</t>
  </si>
  <si>
    <t>Personas capacitadas</t>
  </si>
  <si>
    <t>N° de personas capacitadas</t>
  </si>
  <si>
    <t>Garantizar el flujo eficiente de los recursos del régimen subsidiado mensualmente con base a la liquidación mensual de afiliados del MPS</t>
  </si>
  <si>
    <t>Pagos realizados</t>
  </si>
  <si>
    <t>12 pagos.</t>
  </si>
  <si>
    <t>N° de pagos realizados a las EPS-S</t>
  </si>
  <si>
    <t>ADMINISTRACIÓN DE BASES DE DATOS DE AFILIADOS</t>
  </si>
  <si>
    <t>Base actualizada.</t>
  </si>
  <si>
    <t>100%  actualizada</t>
  </si>
  <si>
    <t>INTERVENTORIA A CONTRATOS DEL RÉGIMEN SUBSIDIADO</t>
  </si>
  <si>
    <t>Interventorias realizadas a los contratos.</t>
  </si>
  <si>
    <t>2.2.1.1 Mejorar  la infraestructura, la accesibilidad y calidad en salud.</t>
  </si>
  <si>
    <t>Habilitar puestos de salud</t>
  </si>
  <si>
    <t>Convenio firmado y legalizado</t>
  </si>
  <si>
    <t>1 convenio.</t>
  </si>
  <si>
    <t>Formulación del proyecto para Consecución y operativización de un móvil de la salud</t>
  </si>
  <si>
    <t>1 formulación</t>
  </si>
  <si>
    <t>Proyecto formulado</t>
  </si>
  <si>
    <t xml:space="preserve">2.2.3  Seguridad vial. </t>
  </si>
  <si>
    <t>Visitas realizadas a las IPS</t>
  </si>
  <si>
    <t>2 visitas</t>
  </si>
  <si>
    <r>
      <t xml:space="preserve">Realizar una visita semestral de vigilancia y control a las IPS en el cumplimiento de calidad a la atención. </t>
    </r>
  </si>
  <si>
    <t>1 proyecto de acuerdo presentado.</t>
  </si>
  <si>
    <t>2.2.4 Mejorar el acceso a los servicios de salud</t>
  </si>
  <si>
    <t>3 creadas  y 1 fortalecida</t>
  </si>
  <si>
    <t>Realizar capacitaciones en temas de alimentación y nutrición</t>
  </si>
  <si>
    <t>Capacitaciones realizadas</t>
  </si>
  <si>
    <t>N° de capacitaciones realizadas</t>
  </si>
  <si>
    <t xml:space="preserve"> Implementación de la estrategia AIEPI </t>
  </si>
  <si>
    <t>Capacitaciones realizadas al grupo materno infantil</t>
  </si>
  <si>
    <t>Grupo materno infantil.</t>
  </si>
  <si>
    <t>Atención individual de las personas que lo requieren.</t>
  </si>
  <si>
    <t>Intervenciones realizadas</t>
  </si>
  <si>
    <t>N° de intervenciones realizadas</t>
  </si>
  <si>
    <t>2.3.1  Ejecutar el Plan de Salud Pública a través de acciones de Promoción y Prevención.</t>
  </si>
  <si>
    <t xml:space="preserve">Articular  actividades. </t>
  </si>
  <si>
    <t>Articular  las actividades en el tema de infancia y adolescencia entre el Departamento y el Municipio</t>
  </si>
  <si>
    <t>% de actividades articuladas.</t>
  </si>
  <si>
    <t xml:space="preserve"> 100% actividades articuladas</t>
  </si>
  <si>
    <t>N° de visitas realizadas</t>
  </si>
  <si>
    <t xml:space="preserve">N° de capacitaciones ejecutadas </t>
  </si>
  <si>
    <t>% de cumplimiento en la atención integral de los niños  y niñas con algún grado de desnutrición</t>
  </si>
  <si>
    <t>2.3.1.1 Impulsar acciones de promoción de la salud y prevención de la enfermedad, de acuerdo con las competencias institucionales y territoriales, a través de ACCIONES DE PREVENCIÓN DE LOS RIESGOS (BIOLÓGICOS, SOCIALES, AMBIENTALES Y SANITARIOS).</t>
  </si>
  <si>
    <t>N° de actividades ejecutadas.</t>
  </si>
  <si>
    <t>70 intervenciones</t>
  </si>
  <si>
    <t>Actividades realizadas</t>
  </si>
  <si>
    <t xml:space="preserve">N° de actividades ejecutadas </t>
  </si>
  <si>
    <t>Monitorear 2 veces por semana la cadena de frío de los biológicos en la ESE en su sitio de operación</t>
  </si>
  <si>
    <t xml:space="preserve">Monitoreos realizados </t>
  </si>
  <si>
    <t>N° de  monitoreo</t>
  </si>
  <si>
    <t>Ciclovías saludables</t>
  </si>
  <si>
    <t>Clases de actividad física</t>
  </si>
  <si>
    <t>80 clases</t>
  </si>
  <si>
    <t>N de actividades ejecutadas.</t>
  </si>
  <si>
    <t xml:space="preserve">Atender y revisar en AIEPI a menores de 5 años </t>
  </si>
  <si>
    <t>Menores niños y niñas atendidos y revisados.</t>
  </si>
  <si>
    <t>N° de atenciones ejecutadas</t>
  </si>
  <si>
    <t>3.500 atendidos</t>
  </si>
  <si>
    <t xml:space="preserve">Capacitaciones realizadas </t>
  </si>
  <si>
    <t>N° de capacitaciones ejecutadas</t>
  </si>
  <si>
    <t>2.3.1.3 Implementación y evaluación de estrategias de seguridad alimentaria y apoyo nutricional, condicionados a logros efectivos en el estado nutricional de los menores de 14 años, a través de ACCIONES DE PROMOCIÓN DE LA SALUD Y CALIDAD DE VIDA.</t>
  </si>
  <si>
    <t>2.3.1.1 Impulsar acciones de promoción de la salud y prevención de la enfermedad, de acuerdo con las competencias institucionales y territoriales, mediante ACCIONES DE VIGILANCIA  EN SALUD Y GESTION DEL CONOCIMIENTO</t>
  </si>
  <si>
    <t>2.3.1.2 Desarrollo de iniciativas de enfoque comunitario orientadas a mejorar las competencias de las familias en la prevención y manejo primario de las enfermedades en la infancia</t>
  </si>
  <si>
    <t xml:space="preserve">Capacitaciones realizadas a las personas que cuidan los niños y niñas menores de 5 años. </t>
  </si>
  <si>
    <t>Realizar demandas inducidas efectivas a crecimiento y desarrollo y vacunación</t>
  </si>
  <si>
    <t>Demandas inducidas realizadas</t>
  </si>
  <si>
    <t>8.000 demandas inducidas</t>
  </si>
  <si>
    <t xml:space="preserve">Realizar jornadas de vacunación </t>
  </si>
  <si>
    <t>Jornadas de vacunación realizadas</t>
  </si>
  <si>
    <t>4 Jornadas</t>
  </si>
  <si>
    <t>N° de visitas ejecutadas</t>
  </si>
  <si>
    <t>3.000 Visitas</t>
  </si>
  <si>
    <t xml:space="preserve">Realizar  campaña para asesoría y pruebas voluntarias para VIH en población general </t>
  </si>
  <si>
    <t>Campaña realizada</t>
  </si>
  <si>
    <t xml:space="preserve"> 1.500 demandas</t>
  </si>
  <si>
    <t>Realizar capacitaciones sobre la importancia de las citologías</t>
  </si>
  <si>
    <t>Capacitaciones sobre citologías realizadas</t>
  </si>
  <si>
    <t xml:space="preserve"> Capacitaciones en autoexamen de seno realizadas </t>
  </si>
  <si>
    <t>Realizar talleres de actividades física con las madres gestantes</t>
  </si>
  <si>
    <t>Talleres con las madres gestantes realizados.</t>
  </si>
  <si>
    <t>N° de talleres realizados</t>
  </si>
  <si>
    <t xml:space="preserve">N° de visitas ejecutadas </t>
  </si>
  <si>
    <t xml:space="preserve">N° de personas atendidas </t>
  </si>
  <si>
    <t>400 atenciones</t>
  </si>
  <si>
    <t xml:space="preserve">Capacitar a madres gestantes sobre curso psicoprofiláctico. </t>
  </si>
  <si>
    <t xml:space="preserve">Capacitaciones sobre curso psicoprofiláctico a madres gestantes realizados. </t>
  </si>
  <si>
    <t xml:space="preserve"> Realizar acompañamiento a las actividades deportivas y culturales del Municipio  por parte del personal paramédico</t>
  </si>
  <si>
    <t>Acompañamientos  realizados</t>
  </si>
  <si>
    <t>capacitaciones realizadas a las familias con menores de 5 años</t>
  </si>
  <si>
    <t xml:space="preserve">Atención, canalización y seguimiento a los menores de 2 años  con algún grado de desnutrición realizados. </t>
  </si>
  <si>
    <t xml:space="preserve">Atender, canalizar y hacer seguimiento a los menores de 2 años  con algún grado de desnutrición, hasta lograr su recuperación nutricional para disminuir los índices de desnutrición en el municipio. </t>
  </si>
  <si>
    <t>100% en atención.</t>
  </si>
  <si>
    <t xml:space="preserve">Realizar  actividades en instituciones educativas y grupos focalizados de la comunidad en Prevención de la Violencia Intrafamiliar, el Abuso sexual y el Maltrato infantil. Acompañamientos psicosociales a familias vulnerables: Desplazados, víctimas de la violencia, hijos de padres farmacodependientes, discapacitados físicos y cognitivos y niños  y niñas </t>
  </si>
  <si>
    <t>Actividades realizadas  en las instituciones educativas y grupos focalizados</t>
  </si>
  <si>
    <t>Actividades realizadas  en las instituciones educativas y grupos organizados</t>
  </si>
  <si>
    <t>Personas atendidas</t>
  </si>
  <si>
    <t xml:space="preserve">% de cumplimiento en atención. </t>
  </si>
  <si>
    <t>100% de la demanda</t>
  </si>
  <si>
    <t>Comité de salud mental creado y operativizar los grupos focalizados</t>
  </si>
  <si>
    <t xml:space="preserve">N° de grupos en funcionando </t>
  </si>
  <si>
    <t xml:space="preserve">2 grupos </t>
  </si>
  <si>
    <t>Convenio  gestionado para la articulación con el Fondo Mundial en proyecto de VIH</t>
  </si>
  <si>
    <t>Convenio  gestionado</t>
  </si>
  <si>
    <t>% de cumplimiento Vigilancia epidemiológica realizada.</t>
  </si>
  <si>
    <t>Vigilancia epidemiológica realizada por accidentes causados por minas antipersonas.</t>
  </si>
  <si>
    <t>Realizar la vigilancia epidemiológica de los accidentes causados por minas antipersonas, recolección y registro de los accidentes por minas antipersonas y Notificación del 100% de los casos de accidentes causados por minas antipersonas.</t>
  </si>
  <si>
    <t>100%  en atención a la demanda</t>
  </si>
  <si>
    <t>Personas afectadas por minas antipersonas</t>
  </si>
  <si>
    <t>Realizar  mantenimiento y aseo general a la morgue municipal.</t>
  </si>
  <si>
    <t>N° de mantenimientos ejecutados</t>
  </si>
  <si>
    <t>Jornadas y evaluaciones realizadas.</t>
  </si>
  <si>
    <t>N° de jornadas y evaluaciones ejecutadas</t>
  </si>
  <si>
    <t>Capacitaciones y fortalecimiento de la formación Técnica y conocimiento de la normatividad en salud realizadas</t>
  </si>
  <si>
    <t>Participar y asistir a las actividades de los diferentes comités de Gestión y enlace interinstitucional e intersectorial (COMPOS, COVE, Comité de salud mental, Comité de Seguridad Social en Salud)</t>
  </si>
  <si>
    <t>Participar y asistencia a los comités programados</t>
  </si>
  <si>
    <t>% de cumplimiento en participación y asistencia a los comités</t>
  </si>
  <si>
    <t>2.4 PROMOCIÓN SOCIAL Y BIENESTAR</t>
  </si>
  <si>
    <t>2.4.1 Establecer programas de apoyo integral a grupos de población vulnerables, como la población infantil, ancianos, desplazados o madres cabeza de hogar. 
Articulación con políticas departamentales en, Servicios del estado como base de las oportunidades, Mujeres protagonistas del desarrollo  y Antioquia la apuesta por la inclusión.</t>
  </si>
  <si>
    <t>2.4.1.2 Desarrollar las acciones para la prevención, la rehabilitación y la integración de la población afectada por cualquier tipo de Discapacidad, a fin de brindar oportunidad de inclusión social, mediante ACCIONES EDUCATIVAS DE CARÁCTER NO FORMAL</t>
  </si>
  <si>
    <t xml:space="preserve">Adultos mayores participando del programa </t>
  </si>
  <si>
    <t xml:space="preserve">Realizar  actividades de promoción y prevención en salud a adultos mayores y ancianos.  PROPA (programa de puertas abiertas). </t>
  </si>
  <si>
    <t>Nº de adultos mayores participando del PPSAN</t>
  </si>
  <si>
    <t>473 participantes</t>
  </si>
  <si>
    <t>Entrega de paquetes nutricionales realizadas</t>
  </si>
  <si>
    <t xml:space="preserve">Realizar entrega de paquetes nutricionales a los beneficiarios PPAAM (Complementación alimentaria al adulto mayor). </t>
  </si>
  <si>
    <t xml:space="preserve">Proyecto presentado y gestionado
</t>
  </si>
  <si>
    <t xml:space="preserve"> Convenio con el CBA para el bienestar y la atención integral de los adultos mayores de mayor vulnerabilidad</t>
  </si>
  <si>
    <t>Convenio con el CBA</t>
  </si>
  <si>
    <t>Convenio ejecutado con el CBA</t>
  </si>
  <si>
    <t>Población de alta vulnerabilidad</t>
  </si>
  <si>
    <t xml:space="preserve"> Realizar celebraciones de fechas especiales con el adulto mayor</t>
  </si>
  <si>
    <t>Celebraciones de fechas especiales realizadas</t>
  </si>
  <si>
    <t>110 actividades</t>
  </si>
  <si>
    <t>La Esperanza, Alto grande, las Garzonas, Camargo, la chapa</t>
  </si>
  <si>
    <t>N° de talleres en arte terapia ejecutadas</t>
  </si>
  <si>
    <t>N° de talleres en estrategias básicas para el desarrollo integral ejecutados</t>
  </si>
  <si>
    <t>N° de talleres en agricultura biodinámica ejecutadas</t>
  </si>
  <si>
    <t>2.4.1.3 Apoyo al programa Nacional  Familias en Acción y Red Unidos, mediante ACCIONES DE SALUD EN FAMILIAS EN ACCION Y  EN LA "RED UNIDOS"</t>
  </si>
  <si>
    <t>Población del programa Familias en Acción</t>
  </si>
  <si>
    <t>2.7.1.4 Apoyo, fomento y fortalecimiento de las Juntas de Acción Comunal y JAL del municipio, grupos organizados, corporaciones, asociaciones comunitarias.</t>
  </si>
  <si>
    <t>2.7.1.5. Ejecutar el proyecto: "Alcaldía con todos" para hacer presencia periódica en los sectores, barrios y veredas, por parte de la administración municipal, en interacción con la comunidad</t>
  </si>
  <si>
    <t>2.7.2.1 Reactivar y fortalecer las mesas sectoriales con los diferentes actores municipales, transporte, educación, deporte, cultura, entre otros, para mantener canales de comunicación permanente y directos.</t>
  </si>
  <si>
    <t>N° de reuniones ejecutadas</t>
  </si>
  <si>
    <t>Garantizar la continuidad y el ingreso del 100% de la población del régimen subsidiado que cumplan con los criterios del MPS</t>
  </si>
  <si>
    <t>Cobertura de aseguramiento en régimen subsidiado</t>
  </si>
  <si>
    <t>Garantizar la continuidad y el ingreso de la población del régimen subsidiado que cumplan con los criterios del MPS</t>
  </si>
  <si>
    <t>2.1.1.2 Promocionar los derechos y deberes en aseguramiento a la población en general, haciendo énfasis en la población vulnerable (discapacitados, desplazados, víctimas de minas antipersonales, etc.)</t>
  </si>
  <si>
    <t>N° de IPS que cumplen con los parámetros de acreditación para la prestación del servicio</t>
  </si>
  <si>
    <t xml:space="preserve">Presentar proyecto de acuerdo de política pública en seguridad vial  </t>
  </si>
  <si>
    <r>
      <t xml:space="preserve">Política pública en seguridad vial  sancionada y ejecutada </t>
    </r>
  </si>
  <si>
    <t>N° de ligas de usuarios creadas y fortalecidas</t>
  </si>
  <si>
    <t>% de cumplimiento en la atención a la demanda</t>
  </si>
  <si>
    <t xml:space="preserve"> Capacitar a las personas que cuidan a los niños  y niñas menores de 5 años sobre IRA y EDA</t>
  </si>
  <si>
    <t>2.3.1.1 Impulsar acciones de promoción de la salud y prevención de la enfermedad, de acuerdo con las competencias institucionales y territoriales, mediante  ACCIONES DE PROMOCIÓN DE LA SALUD Y CALIDAD DE VIDA.</t>
  </si>
  <si>
    <t>Actividades en estilos de vida saludable realizados</t>
  </si>
  <si>
    <t>Realizar  intervenciones en los diferentes medios de comunicación local para la implementación de la estrategia IEC (información, educación, comunicación) para la difusión y promoción de las políticas públicas Municipales en Salud</t>
  </si>
  <si>
    <t>Intervenciones de IEC en medios de comunicación realizadas</t>
  </si>
  <si>
    <t>Mantener en 0% las enfermedades inmunoprevenibles en el Municipio de El Carmen de Viboral. Mantener Coberturas Útiles en vacunación por encima del 90%</t>
  </si>
  <si>
    <t>Mantener Coberturas Útiles en vacunación.</t>
  </si>
  <si>
    <t>% de coberturas útiles de vacunación</t>
  </si>
  <si>
    <t>90% por encima de las Coberturas Útiles en vacunación.</t>
  </si>
  <si>
    <t>Promocionar la actividad física como factor protector en Salud, a través de  clases de actividad física dirigida</t>
  </si>
  <si>
    <t xml:space="preserve"> Capacitar a madres gestantes y lactantes</t>
  </si>
  <si>
    <t>Capacitaciones realizadas a madres gestantes y lactantes.</t>
  </si>
  <si>
    <t>N° de campaña ejecutada</t>
  </si>
  <si>
    <t xml:space="preserve"> Realizar demandas inducidas efectivas a planificación y control prenatal</t>
  </si>
  <si>
    <t>Capacitar a la población en planificación familiar</t>
  </si>
  <si>
    <t>Capacitaciones de planificación familiar realizadas</t>
  </si>
  <si>
    <t xml:space="preserve"> Capacitar a la población en general sobre la importancia del autoexamen de seno</t>
  </si>
  <si>
    <t xml:space="preserve"> Visitar las  I.E., guarderías y hogares de bienestar familiar para la promoción de la salud oral, priorizando las poblaciones más vulnerables.</t>
  </si>
  <si>
    <t>Visitas realizadas a las I.E., guarderías y hogares de bienestar familiar para la promoción de la salud oral</t>
  </si>
  <si>
    <t xml:space="preserve">Realizar atención a  personas en la estrategia de paciente sano </t>
  </si>
  <si>
    <t xml:space="preserve">Atención a personas en la estrategia de paciente sano realizadas </t>
  </si>
  <si>
    <t>Capacitar familias con menores de 5 años en temas como Promoción de Estilos de Vida Saludable, Patrones Alimentarios Adecuados Y Fomento y Protección de la Lactancia Materna.</t>
  </si>
  <si>
    <t>Atender a las personas que soliciten y requieran la atención en salud mental (Asesoría de emergencia)</t>
  </si>
  <si>
    <t>Personas que requieren Asesoría de emergencia en salud mental</t>
  </si>
  <si>
    <t>Conformar y operativizar los grupos focalizados en Consolidación de redes primarias en salud mental.</t>
  </si>
  <si>
    <t>Mantenimientos y aseo general de la morgue realizados</t>
  </si>
  <si>
    <t>población escolarizada</t>
  </si>
  <si>
    <t xml:space="preserve">2.3.1.1 Impulsar acciones de promoción de la salud y prevención de la enfermedad, de acuerdo con las competencias institucionales y territoriales, a través de ACCIONES DE GESTION INTEGRAL  PARA EL DESARROLLO DEL PLAN TERRITORIAL DE SALUD </t>
  </si>
  <si>
    <t>2.4.1.1 Apoyar y gestionar el aumento de coberturas de los programas  de la Tercera Edad, tales como , Juan Luis Londoño de la Cuesta, Almuerzo Caliente, Bono Nutricional, fortalecimiento del Centro Día Gerontológico y convenio con el Centro de Bienestar del Anciano acompañado de la sensibilización al interior de la familia a través de ACCIONES  PARA LA PROMOCIÓN DE LA SALUD, PREVENCIÓN DE RIESGOS Y ATENCIÓN DE LAS POBLACIONES ESPECIALES</t>
  </si>
  <si>
    <t>Actividades con la población adulta mayor realizadas</t>
  </si>
  <si>
    <t xml:space="preserve">Presentar y gestionar proyecto para la adecuación y funcionamiento de la planta del Centro Día Gerontológico para el bienestar de los adultos mayores a la DSSA. </t>
  </si>
  <si>
    <t>N° celebraciones ejecutadas</t>
  </si>
  <si>
    <t>Realizar actividades en instituciones educativas y grupos focalizados de la comunidad de Promoción de la sexualidad sana y responsable Actividades de sensibilización, talleres constructivos, experiencias y brigadas saludables</t>
  </si>
  <si>
    <t>Mantener activos  y operando  los grupos de: banda músico-melódica, grupo de danza y de rehabilitación</t>
  </si>
  <si>
    <t>Grupos activos y operando</t>
  </si>
  <si>
    <t xml:space="preserve">Información y asesoría a los adultos mayores </t>
  </si>
  <si>
    <t>Asistir y asesorar los adultos mayores que lo requieran</t>
  </si>
  <si>
    <t>% de cumplimiento en asistencia y asesoría.</t>
  </si>
  <si>
    <t>100%  de atención de la demanda</t>
  </si>
  <si>
    <t>Realizar actividades de la estrategia habilidades con niños, niñas, jóvenes, padres y docentes relacionados directamente con la población en situación de discapacidad y población en general.</t>
  </si>
  <si>
    <t>Actividades  relacionados con la discapacidad realizadas</t>
  </si>
  <si>
    <t>N° de actividades ejecutadas</t>
  </si>
  <si>
    <t>Reuniones de evaluación y seguimiento realizadas</t>
  </si>
  <si>
    <t>N° de reuniones con el comité ejecutadas</t>
  </si>
  <si>
    <t>Actividades de sensibilización realizadas</t>
  </si>
  <si>
    <t xml:space="preserve">Realizar actividades de sensibilización en centros educativos rurales con repecto a la discapacidad. </t>
  </si>
  <si>
    <t>N° de actividades de sensibilización ejecutadas</t>
  </si>
  <si>
    <t xml:space="preserve">Realizar intervenciones en los diferentes medios de comunicación local sobre la implementación de la estrategia IEC (información, educación, comunicación) para la difusión y promoción de la inclusión social y laboral de las personas en situación de discapacidad. </t>
  </si>
  <si>
    <t>Intervenciones de IEC en los diferentes medios de comunicación realizadas</t>
  </si>
  <si>
    <t xml:space="preserve">Facilitar la Educación Virtual en convenio con la Universidad Católica del Norte para las personas con discapacidad que soliciten el servicio y cumplan con los requisitos. </t>
  </si>
  <si>
    <t xml:space="preserve">Convenio para la educación virtual de personas en situación de discapacidad </t>
  </si>
  <si>
    <t>Convenio ejecutado con la UCN</t>
  </si>
  <si>
    <t xml:space="preserve">1 convenio </t>
  </si>
  <si>
    <t>Realizar actividades de estudio y acompañamiento a las personas que participan en el programa de educación virtual</t>
  </si>
  <si>
    <t>Actividades de estudio y acompañamiento en el programa de educación virtual realizadas</t>
  </si>
  <si>
    <t xml:space="preserve">N° de terapias ejecutadas </t>
  </si>
  <si>
    <t>Personas beneficiadas con las intervenciones de fisioterapia realizadas</t>
  </si>
  <si>
    <t xml:space="preserve">Talleres de prevención realizados </t>
  </si>
  <si>
    <t xml:space="preserve">N° de talleres ejecutados </t>
  </si>
  <si>
    <t xml:space="preserve"> Realizar talleres con la profesional  fisioterapeuta de prevención en manejo de higiene postural y ergonomía.</t>
  </si>
  <si>
    <t>Realizar el examen postural a  las personas que requieran el servicio</t>
  </si>
  <si>
    <t xml:space="preserve">% de cumplimiento en atención de examen </t>
  </si>
  <si>
    <t>Actividades de escuela lumbar realizadas</t>
  </si>
  <si>
    <t>realizar capacitaciones sobre la implementación de pausas activas a los beneficiarios del programa de discapacidad</t>
  </si>
  <si>
    <t>Capacitaciones de pausas activas realizadas</t>
  </si>
  <si>
    <t xml:space="preserve">Realizar talleres a través de coreducar para la Formación Humana para  los Discapacitados. </t>
  </si>
  <si>
    <t>Talleres realizados en formación humana.</t>
  </si>
  <si>
    <t>N° de talleres ejecutados</t>
  </si>
  <si>
    <t>Realizar talleres de culinaria a través de Coreduca para la atención integral y de inclusión laboral a la población en situación de discapacidad.</t>
  </si>
  <si>
    <t>Talleres de culinaria realizados</t>
  </si>
  <si>
    <t>Talleres de arte terapia realizados</t>
  </si>
  <si>
    <t xml:space="preserve">Realizar talleres de arte terapia través de coreducar para la atención integral a de población en situación de discapacidad a través de Arteterapia .  </t>
  </si>
  <si>
    <t>Realiza talleres para el desarrollo integral a través de Coreducar como estrategia  básica para el desarrollo integral de la población en situación de discapacidad.</t>
  </si>
  <si>
    <t>Talleres para el desarrollo integral realizados</t>
  </si>
  <si>
    <t>Talleres de musicoterapia realizados</t>
  </si>
  <si>
    <t>Realizar talleres de musicoterapia a través de coreducar para la atención integral de la población en situación de discapacidad</t>
  </si>
  <si>
    <t>Realizar talleres de agricultura orgánica a través de coreducar para la atención integral de población en situación de discapacidad.</t>
  </si>
  <si>
    <t>Talleres de agricultura orgánica realizados</t>
  </si>
  <si>
    <t>Realizar actividades deportivas, de recreación y culturales a través de Coreducar con la población en situación de discapacidad.</t>
  </si>
  <si>
    <t>Actividades deportivas, de recreación y culturales realizadas</t>
  </si>
  <si>
    <t xml:space="preserve">Realizar reuniones con los profesores de los proyectos  de discapacidad. </t>
  </si>
  <si>
    <t>Reuniones con los profesores realizadas</t>
  </si>
  <si>
    <t xml:space="preserve">Realizar actividades de acompañamiento a las familias con personas en situación de discapacidad </t>
  </si>
  <si>
    <t>Actividades con las familias de las personas en situación de discapacidad realizadas</t>
  </si>
  <si>
    <t>N° de acompañamientos a las familias ejecutadas</t>
  </si>
  <si>
    <t>7 acompañamientos</t>
  </si>
  <si>
    <t>Realizar celebraciones de fechas especiales, festividades y de proyección a la comunidad</t>
  </si>
  <si>
    <t>N° de celebraciones ejecutadas</t>
  </si>
  <si>
    <t>Encuentros de cuidado realizados</t>
  </si>
  <si>
    <t>Entregas de el subsidio de familias en acción entregadas</t>
  </si>
  <si>
    <t>Entregar el subsidio de familias en acción a las familias beneficiadas.</t>
  </si>
  <si>
    <t>Realizar capacitaciones a Agentes de Educación.</t>
  </si>
  <si>
    <t>N° de capacitaciones a agentes ejecutadas</t>
  </si>
  <si>
    <t xml:space="preserve"> Realizar 2 capacitaciones a Agentes de Salud</t>
  </si>
  <si>
    <t xml:space="preserve"> Realizar capacitaciones al Comité Madres Lideres y Veedoras para que sean multiplicadoras y veedoras. </t>
  </si>
  <si>
    <t>Capacitaciones realizadas a las madres lideres y veedores.</t>
  </si>
  <si>
    <t>N° capacitaciones al comité ejecutadas</t>
  </si>
  <si>
    <t>Realizar reuniones con la Delegada Municipal y las cogestoras para coordinar acciones con la Red Unidos.</t>
  </si>
  <si>
    <t>Reuniones realizadas</t>
  </si>
  <si>
    <t xml:space="preserve">N° reuniones ejecutadas </t>
  </si>
  <si>
    <t>Realizar visitas del Plan Familiar a las familias de la estrategia red unidos. (Plan Familiar sesión 5)</t>
  </si>
  <si>
    <t>Visitas del Plan familiar de la estrategia RED UNIDOS realizadas.</t>
  </si>
  <si>
    <t>N° de familias visitadas</t>
  </si>
  <si>
    <t xml:space="preserve">Dar cumplimiento a los logros básicos divididos en las 9 dimensiones para la superación de la pobreza extrema. Gestión de Oferta. </t>
  </si>
  <si>
    <t>cumplimiento a los logros básicos para la superación de la pobreza</t>
  </si>
  <si>
    <t>45 logros básicos</t>
  </si>
  <si>
    <t>% de atención a las familias de la estrategia</t>
  </si>
  <si>
    <t xml:space="preserve"> 100% de asistencia a la demanda</t>
  </si>
  <si>
    <t>Familias superando la pobreza extrema en la senda de la prosperidad</t>
  </si>
  <si>
    <t xml:space="preserve">10% de las familias </t>
  </si>
  <si>
    <t>2.5 PREVENCIÓN, VIGILANCIA  Y CONTROL DE RIESGOS PROFESIONALES</t>
  </si>
  <si>
    <t>2.5.1 EJECUCIÓN DE ACCIONES DE PROMOCIÓN DE LA SALUD Y VIGILANCIA Y CONTROL EN ÁMBITOS LABORALES</t>
  </si>
  <si>
    <t>Capacitar y apoyar en riesgos profesionales a grupos de alta vulnerabilidad del sector informal y  Realizar  talleres educativos a las diferentes empresas del municipio  para la inclusión laboral y la prevención de la discapacidad</t>
  </si>
  <si>
    <t>N° capacitaciones y talleres ejecutados.</t>
  </si>
  <si>
    <t>Capacitaciones grupos de alta vulnerabilidad y  Realización de talleres educativos para inclusión laboral realizados.</t>
  </si>
  <si>
    <t>2 capacitaciones y 10 talleres.</t>
  </si>
  <si>
    <t>2.6  EMERGENCIAS Y DESASTRES</t>
  </si>
  <si>
    <t>2.6.1 ACCIONES ARTICULADAS EN PRIMEROS AUXILIOS EMERGENCIAS Y DESASTRES</t>
  </si>
  <si>
    <t>2.6.1.1 Estrategias de información y educación para la atención inicial en caso de emergencia y/o desastre y primeros auxilios, articulados con el CLOPAD.</t>
  </si>
  <si>
    <t xml:space="preserve">Reuniones y actividades programadas a asistir </t>
  </si>
  <si>
    <t>N° de ciclovías ejecutadas</t>
  </si>
  <si>
    <t>10 ciclovías</t>
  </si>
  <si>
    <t>Exámenes realizados de acuerdo a la demanda</t>
  </si>
  <si>
    <t>Implementar actividades del programa de escuela lumbar</t>
  </si>
  <si>
    <t>Realizar asistencia y seguimiento continuo a las familias de la estrategia unidos en la autogestión de su propio desarrollo.</t>
  </si>
  <si>
    <t>Asistencia y seguimiento continuo a las familias de la estrategia realizadas.</t>
  </si>
  <si>
    <t xml:space="preserve"> Promover la senda de prosperidad para superar la pobreza extrema en las familias pertenecientes a la estrategia Red Unidos</t>
  </si>
  <si>
    <t xml:space="preserve">Asistir a las reuniones y actividades programadas  para la identificación prioritaria de riesgos y para la articulación intersectorial para el desarrollo de planes preventivos de mitigación y superación de emergencias. </t>
  </si>
  <si>
    <t>Capacitaciones sobre atención inicial en caso de emergencia y/o desastre y primeros auxilios realizadas.</t>
  </si>
  <si>
    <t xml:space="preserve">2.7.1 Promover mecanismos de participación comunitaria y control social, para lo cual se convocará, reunirá y capacitará a la comunidad.    </t>
  </si>
  <si>
    <t>2.7.2 Fortalecer el COMPOS</t>
  </si>
  <si>
    <t>Jornada de acuerdo realizada</t>
  </si>
  <si>
    <t xml:space="preserve">Realizar jornada de acuerdo para la ejecución de proyectos para fortalecer el sistema de planeación local.
</t>
  </si>
  <si>
    <t>Realizar jornadas de promoción y apoyo para fortalecer la oferta Institucional de mecanismos, canales e instancias de participación ciudadana.</t>
  </si>
  <si>
    <t>Jornadas realizadas</t>
  </si>
  <si>
    <t xml:space="preserve">Realizar acompañamientos para la ejecución de estrategias para el desarrollo de la cultura ciudadana a través de expresiones artísticas.
</t>
  </si>
  <si>
    <t>Jornadas de acompañamiento y capacitación realizadas</t>
  </si>
  <si>
    <t>N° de acompañamiento, refrigerios y viáticoas entregados.</t>
  </si>
  <si>
    <t>Acompañamientos realizados y refrigerios y viáticos entregados.</t>
  </si>
  <si>
    <t>Realizar encuentros y visitas "Alcaldía con todos" a las veredas y sectores del Municipio</t>
  </si>
  <si>
    <t>Realizar reuniones Bimensual del COMPOS para mantener canales directos de comunicación entre las mesas sectoriales.</t>
  </si>
  <si>
    <t>Reuniones del COMPOS realizadas</t>
  </si>
  <si>
    <t xml:space="preserve">Realizar encuentros de cuidado de Familias en acción y otras acciones de salud. </t>
  </si>
  <si>
    <t>01.15.04</t>
  </si>
  <si>
    <t>40 capacitaciones</t>
  </si>
  <si>
    <t xml:space="preserve"> personas de la Tercera Edad</t>
  </si>
  <si>
    <t xml:space="preserve">40 Capacitaciones. </t>
  </si>
  <si>
    <t>100% demanda</t>
  </si>
  <si>
    <t>Capacitar 800 personas en deberes y derechos en salud</t>
  </si>
  <si>
    <t>800 personas</t>
  </si>
  <si>
    <t>envio mensual de informacion</t>
  </si>
  <si>
    <t>N° de informes enviados</t>
  </si>
  <si>
    <t>envio de informaci}on mensual y cada ves que sea requeridas por la diferentes instituciones</t>
  </si>
  <si>
    <t>Habilitar 4 puestos de salud en el municipio.</t>
  </si>
  <si>
    <t>4  habilitados</t>
  </si>
  <si>
    <t>Implementar prueba piloto APS</t>
  </si>
  <si>
    <t>150 familias intervenidas</t>
  </si>
  <si>
    <t>150 visitas</t>
  </si>
  <si>
    <t>N° de familias capacitadas</t>
  </si>
  <si>
    <t xml:space="preserve">Realizar jornadas y evaluación de la Vigilancia nutricional (SISVAN), en una muestra del 30% de la población escolarizada menor de 14 años . </t>
  </si>
  <si>
    <t>12 entregas</t>
  </si>
  <si>
    <t>Fortalecimiento y capacitación del cabildo mayor, como representantes de los adultos mayores</t>
  </si>
  <si>
    <t>12 capacitaciones</t>
  </si>
  <si>
    <t>capacitacion cabildo mayor</t>
  </si>
  <si>
    <t>Promocionar la participación del adulto mayor en el PPSAM (programa de protección social al adulto mayor).</t>
  </si>
  <si>
    <t xml:space="preserve">Realizar jornadas de presupuesto participativo
</t>
  </si>
  <si>
    <t>Jornadas de presupuesto participativo realizadas</t>
  </si>
  <si>
    <t>15 nucleos zonales</t>
  </si>
  <si>
    <t>Encuentros realizados</t>
  </si>
  <si>
    <t>2 encuentros</t>
  </si>
  <si>
    <t>Realizar jornadas de acompañamiento fortalecimiento y capacitación a grupos  comuneritos, Concejalitos, y CMJ</t>
  </si>
  <si>
    <t xml:space="preserve"> grupos  comuneritos, Concejalitos, y CMJ</t>
  </si>
  <si>
    <t>Realizar elección de consejalitos</t>
  </si>
  <si>
    <t>Jornada de Eleccion Realizada</t>
  </si>
  <si>
    <t>grupos de comuneritos conformados</t>
  </si>
  <si>
    <t>10 grupos</t>
  </si>
  <si>
    <t>población de 6 a 13 años</t>
  </si>
  <si>
    <t>10 capacitaciones a los ACS</t>
  </si>
  <si>
    <t>Construcción de   casetas comunales en la zona rural o urbana</t>
  </si>
  <si>
    <t>Conformación de grupos de comuneritos para rescatar el liderazgo infantil</t>
  </si>
  <si>
    <t xml:space="preserve">N° de grupos en funcionamiento </t>
  </si>
  <si>
    <t>grupos de comuneritos</t>
  </si>
  <si>
    <t>Elaborar el cronograma de actividades e implementar el plan de mejoramiento de bienestar en Asocomunal</t>
  </si>
  <si>
    <t>Cronograma de actividades programado y ejecutado ASOCOMUNAL .</t>
  </si>
  <si>
    <t>N° de actividades ejecutadas sobre programadas</t>
  </si>
  <si>
    <t>Realizar fortalecimiento de ASOCOMUNAL a través de acompañamiento, entrega de refrigerios y  viáticos mensuales a los participantes de Asocomunal</t>
  </si>
  <si>
    <t>Realizar acompañamiento a las JAL Atraves de capacitaciones sobre la ley 736 de 1994</t>
  </si>
  <si>
    <t>Nº de capacitaciones programadas</t>
  </si>
  <si>
    <t>4 capacitaciones</t>
  </si>
  <si>
    <t xml:space="preserve">Realizar 10 intervenciones en los diferentes medios de comunicación local sobre la importancia y los beneficios de estar afiliado al régimen en salud     </t>
  </si>
  <si>
    <t>10 intervenciones de información y comunicación</t>
  </si>
  <si>
    <t>6 intervenciones</t>
  </si>
  <si>
    <t>Mantener la base de datos actualizada con base a las novedades y al cruce con las EPS-S y las EPS-C</t>
  </si>
  <si>
    <r>
      <t xml:space="preserve">Articular con Secretaria de transito para la elaboración y presentación de un proyecto de acuerdo de política pública en seguridad vial , como estrategia de prevencion en salud publica </t>
    </r>
  </si>
  <si>
    <t>Habilitar servicio farmaceutico en el puesto de salud de La Esperanza</t>
  </si>
  <si>
    <t>Habilitar farmacia</t>
  </si>
  <si>
    <t xml:space="preserve">fortalecer las ligas de usuario de cada IPS </t>
  </si>
  <si>
    <t xml:space="preserve">  fortalecer las liga de usuario de cada IPS existente en el municipio y promover los mecanismos de participacion en Salud</t>
  </si>
  <si>
    <t>fortalecer la estrategia AIEPI a traves de capacitacion a los agentes comunitarios</t>
  </si>
  <si>
    <t>realizar 12 capacitaciones al grupo materno infantil</t>
  </si>
  <si>
    <t xml:space="preserve">Fortalecer el comité de discapacidad y la implementación de la política pública de discapacidad. </t>
  </si>
  <si>
    <t>Brindar atencion en estimulacion temprana a la poblacion infantil en situacion de Discapacidad</t>
  </si>
  <si>
    <t>estimulacion temprana a la poblacion infantil</t>
  </si>
  <si>
    <t>10 visitas realizadas</t>
  </si>
  <si>
    <t>10 visitas</t>
  </si>
  <si>
    <t>Realizar encuentros de las organizaciones comunitarias para fortalecer la participación y control social de los pobladores, propiciando articulación entre las mismas.</t>
  </si>
  <si>
    <t>11 acompañamientos y 11 entregas</t>
  </si>
  <si>
    <t>Delegados  Asocomunal</t>
  </si>
  <si>
    <t>Acompañamientos realizados, refrigerios y viáticos entregados.</t>
  </si>
  <si>
    <t>Encuentros y visitas a las veredas, barrios y sectores del Municipio realizadas</t>
  </si>
  <si>
    <t>58 JAC, grupos organizados y lideres</t>
  </si>
  <si>
    <t>Delegados Asocomunal</t>
  </si>
  <si>
    <t xml:space="preserve"> Integrantes de las JAL</t>
  </si>
  <si>
    <t>Consejos tematicos que hacen parte del COMPOS</t>
  </si>
  <si>
    <t>Farmacia habilitada</t>
  </si>
  <si>
    <t>1 farmacia</t>
  </si>
  <si>
    <t>nucleo zonal de La Esperanza, Santa Ines y Cañon del Melcocho</t>
  </si>
  <si>
    <t>Asesoria y asistencia a la poblacion que presente vulnerabilidad en su estado nutricional</t>
  </si>
  <si>
    <t>150 actividades</t>
  </si>
  <si>
    <t>Fomentar la actividad física y estilos de vida saludable en la comunidad a través de la ejecución de encuentros saludables</t>
  </si>
  <si>
    <t xml:space="preserve"> Capacitar en las diferentes temáticas de la estrategia AIEPI, a las personas que cuidan a los niños  y niñas menores de 5 años, ariiculado con la Secretaria de Salud</t>
  </si>
  <si>
    <t>Realiza estrategia de canalizacion para vacunación</t>
  </si>
  <si>
    <t>canalizacion de vacunación realizadas</t>
  </si>
  <si>
    <t xml:space="preserve"> articular las actividades programadas en proyecto de VIH implementado por el fondo Mundial y elaborar resolucion del comité de VIH</t>
  </si>
  <si>
    <t>Grupos seleccionados</t>
  </si>
  <si>
    <t>30 mantenimientos de aseo general</t>
  </si>
  <si>
    <t>poblacion infantil en situacion de discapacidad</t>
  </si>
  <si>
    <t xml:space="preserve">N° de intervenciones realizadas </t>
  </si>
  <si>
    <t>200 intervenciones</t>
  </si>
  <si>
    <t>Incrementar la cobertura en el programa familias en acción en un 20%</t>
  </si>
  <si>
    <t>20% de incremento</t>
  </si>
  <si>
    <t>80 encuentros</t>
  </si>
  <si>
    <t>Lo realiza GESIS</t>
  </si>
  <si>
    <t>GERONTOLOGA</t>
  </si>
  <si>
    <t>PSICOLOGA</t>
  </si>
  <si>
    <t>FISIOTERAPEUTA</t>
  </si>
  <si>
    <t>COREDUCAR</t>
  </si>
  <si>
    <t>TECNICA OPERATIVA</t>
  </si>
  <si>
    <t xml:space="preserve">05.01.01.01 ($2.459.482.754) 05.02.02 ($2.593.865.000) 05.02.01  ($50.000.000)  05.03.01 ($290.721.377) 05.04.01 ($449.761.576)  </t>
  </si>
  <si>
    <t xml:space="preserve">05.02.03   ($16.600.000)    </t>
  </si>
  <si>
    <t xml:space="preserve">01.02.01    ($20.000.000) </t>
  </si>
  <si>
    <t>05.01.02.01 $99.494.909 05.01.02.02 $313.583.886</t>
  </si>
  <si>
    <t>GESTIONADO</t>
  </si>
  <si>
    <t>01.14.05</t>
  </si>
  <si>
    <t>GRUPO DEL 05.01.03 SALUD PÚBLICA</t>
  </si>
  <si>
    <t>GERONTÓLOGA</t>
  </si>
  <si>
    <t>02.06.01</t>
  </si>
  <si>
    <t>02.06.01 $1.000.000 Y 02.06.02 $3.000.000</t>
  </si>
  <si>
    <t>02.06.02</t>
  </si>
  <si>
    <t>02.06.01 $2.000.000 Y 02.06.02 $2.000.000</t>
  </si>
  <si>
    <t>02.06.01 $17.000.000 02.06.02 $7.000.000</t>
  </si>
  <si>
    <t>01.14.07</t>
  </si>
  <si>
    <t>01.14.01</t>
  </si>
  <si>
    <t>01.14.04</t>
  </si>
  <si>
    <t>02.02.01</t>
  </si>
  <si>
    <t>01.12.01</t>
  </si>
  <si>
    <t>10 intervenciones</t>
  </si>
  <si>
    <t>Envio de informacion  a los entes de control Sispro, supersalud,Rips, seccional de salud de Antioquia y Ministerio de Salud</t>
  </si>
  <si>
    <t>Interventoria regimen subsidiado y otras acciones en Salud</t>
  </si>
  <si>
    <t>100%  de participación y asistencia</t>
  </si>
  <si>
    <t>01.11.01 CUOTA DEL PREDIO ADQUIRIDO y LOS $60.000.000 CONVENIO CON LA GOBERNACIÓN</t>
  </si>
  <si>
    <t>Proyecto ejecutado</t>
  </si>
  <si>
    <t>Garantizar la continuidad e incrementar el ingreso de las familias que cumplan con los criterios para la inclusión al programa familias en acción</t>
  </si>
  <si>
    <t>10 capacitaciones</t>
  </si>
  <si>
    <t>Realizar 10 visitas a las JAC 3 en la zona urbana y 7 en la zona rural, con el fin de hacer  acompañamiento en sus procesos.</t>
  </si>
  <si>
    <t>rivera,campo alegre,samaria,la palma,cristo rey,villas de ason, don Berna, Aguas Claras, Fundadores, Camargo</t>
  </si>
  <si>
    <t>8 acompañamientos</t>
  </si>
  <si>
    <t>La Cristalina,Mazorcal,Viboral,el cipres,betania,santa ines,el cerro, alto grande</t>
  </si>
  <si>
    <t>3 caseta</t>
  </si>
  <si>
    <t>01.12.02 una de ellas con compensación de cesiones urbanísitcas</t>
  </si>
  <si>
    <t>La Cristalina,Mazorcal,Viboral,el cipres,betania,santa ines,el cerro,alto grande</t>
  </si>
  <si>
    <t xml:space="preserve"> 8 encuentros</t>
  </si>
  <si>
    <t>x</t>
  </si>
  <si>
    <t>xx</t>
  </si>
  <si>
    <t>X</t>
  </si>
  <si>
    <t>FORMATO PLAN DE ACCIÓN AÑO:  2013</t>
  </si>
  <si>
    <t>SECRETARIA DE SALUD Y DESARROLLO SOCIAL</t>
  </si>
  <si>
    <t>NATALIA CRISTINA ARBELÁEZ SOTO</t>
  </si>
  <si>
    <t>EJE 2:  SALUD  DE CALIDAD  PARA TODOS</t>
  </si>
  <si>
    <t>N/A</t>
  </si>
  <si>
    <t xml:space="preserve">104 monitoreos </t>
  </si>
  <si>
    <t>Salud. Antioquia, la apuesta por la inclusión</t>
  </si>
  <si>
    <t>2.8.1 Protección animal.                                                                                                                                                                       Promoción de la salud pública.</t>
  </si>
  <si>
    <t>2.8.1.1 Realizar tamizajes periódicos de colinesterasa en los floricultores y campesinos, con  el fin de  diagnosticar posibles grados de intoxicación en la sangre.</t>
  </si>
  <si>
    <t>Realización de 200 pruebas de colinesterasa a grupos de  campesinos del municipio.</t>
  </si>
  <si>
    <t>01.09.01</t>
  </si>
  <si>
    <t>Numero de personas en el muestreo de colinesterasa.</t>
  </si>
  <si>
    <t>200 pruebas</t>
  </si>
  <si>
    <t>Campesinos del municipio.</t>
  </si>
  <si>
    <t>2.8.1.2 Apoyar y fortalecer la protección animal a través de acciones que conduzcan a su bienestar.</t>
  </si>
  <si>
    <t xml:space="preserve">Realizar 13 charlas sobre tenencia responsable de mascotas.
</t>
  </si>
  <si>
    <t>13 charlas educativas realizadas en la comunidad.</t>
  </si>
  <si>
    <t>NA</t>
  </si>
  <si>
    <t>Número de charlas realizadas en la comunidad.</t>
  </si>
  <si>
    <t>13 charlas</t>
  </si>
  <si>
    <t>Comunidad en general</t>
  </si>
  <si>
    <t>Realizar un censo aproximado cada año, de caninos y felinos del municipio.</t>
  </si>
  <si>
    <t>1 Censo de  caninos y felinos realizado.</t>
  </si>
  <si>
    <t>Número de censos realizados.</t>
  </si>
  <si>
    <t xml:space="preserve">1 censo </t>
  </si>
  <si>
    <t>Población en general.</t>
  </si>
  <si>
    <t>Promover campañas de adopción animal</t>
  </si>
  <si>
    <t>Dar en adopción 5 mascotas al mes del "coso municipal."</t>
  </si>
  <si>
    <t>Nº de adopciones durante el año.</t>
  </si>
  <si>
    <t>60 adopciones</t>
  </si>
  <si>
    <t xml:space="preserve">Implementar collares o microchips de identificación en 75 mascotas.
</t>
  </si>
  <si>
    <t>Dotar a 75 mascotas de collares o microchips para su identificación.</t>
  </si>
  <si>
    <t>01.09.01 (6.000.000) 01.09.02 ($2.000.000)</t>
  </si>
  <si>
    <t>Animales identificados.</t>
  </si>
  <si>
    <t>75 collares o microchips de identificación.</t>
  </si>
  <si>
    <t>Familias de estrato 1 y 2 y animales callejeros.</t>
  </si>
  <si>
    <t xml:space="preserve">Esterilizar 400 caninos y felinos.
</t>
  </si>
  <si>
    <t>Caninos y felinos esterilizados.</t>
  </si>
  <si>
    <t>Número de esterilizaciones.</t>
  </si>
  <si>
    <t>400 esterilizaciones.</t>
  </si>
  <si>
    <t xml:space="preserve">Realizar cuatro jornadas de sanidad animal en los equinos de labor.   </t>
  </si>
  <si>
    <t xml:space="preserve">Jornadas de sanidad animal realizadas. </t>
  </si>
  <si>
    <t>Nº de jornadas realizadas.</t>
  </si>
  <si>
    <t>4 jornadas.</t>
  </si>
  <si>
    <t>Trabajadores de  vehículos de tracción  animal.</t>
  </si>
  <si>
    <t>Realizar un reporte mensual epidemiológico de las enfermedades en los animales a través de las historias clínicas</t>
  </si>
  <si>
    <t>Reporte epidemiológico según casuística.</t>
  </si>
  <si>
    <t>Número de reportes durante el año.</t>
  </si>
  <si>
    <t>12 reportes</t>
  </si>
  <si>
    <t xml:space="preserve">2.8.1.3 Crear programas de promoción y prevención de salud animal para mitigar el impacto de las zoonosis en la población humana.     </t>
  </si>
  <si>
    <t>Realizar 2 ciclos de vacunación con el ICA logrando una cobertura del  90%  y prevención de las enfermedades zoonóticas dentro de las comunidades donde se detecte su incidencia y 3 actividades educativas.</t>
  </si>
  <si>
    <t>Ciclo de vacunación, prevención y actividades educativas realizadas.</t>
  </si>
  <si>
    <t>02.05.01    $7.000.000 Y 02.05.02    $3.000.000 las actividades educativas se hacen con ICA</t>
  </si>
  <si>
    <t>Ciclos de vacunación y prevención realizados y Nº de actividades educativas realizadas</t>
  </si>
  <si>
    <t>2 ciclos de vacunación y 3 actividades  educativas.</t>
  </si>
  <si>
    <t>Comunidad en general y comunidades afectadas por las zoonosis.</t>
  </si>
  <si>
    <t>Sector Desarrollo rural.                    
Desarrollo tecnológico sostenible</t>
  </si>
  <si>
    <t>2.9.1 Promover, participar y/o financiar proyectos de desarrollo del área rural que tengan impacto regional y/o que conserven la soberanía alimentaria para garantizar la seguridad alimentaria, prestando la asistencia técnica agropecuaria. Lo anterior de conformidad con la zonificación de uso del suelo rural definida en el PBOT.   Desarrollo agropecuario sostenible</t>
  </si>
  <si>
    <t>2.9.1.1 Desarrollar actividades tendientes a aumentar la competitividad, la producción y la asociatividad del sector agropecuario.</t>
  </si>
  <si>
    <t>Realizar 6 actividades anuales operativas de fortalecimiento al Comité de Desarrollo Rural para el desarrollo de proyectos de competitividad, productividad y asociatividad agropecuaria.</t>
  </si>
  <si>
    <t>Activar el CMDR y nombrar su junta directiva</t>
  </si>
  <si>
    <t>Fortalecimiento del CMDR</t>
  </si>
  <si>
    <t>6 actividades</t>
  </si>
  <si>
    <t>Población rural.</t>
  </si>
  <si>
    <t>Fortalecer las asociaciones de productores agropecuarios existentes en el municipio.</t>
  </si>
  <si>
    <t>Participar de  los proyectos propuestos por la secretaria de Agricultura  Departamental para el municipio. ( ECAS en: Frijol, Ganado doble propósito, Lecheria, Fruta pequeña, Aguacate) Ademá de seguir participando de la cadenade hortalizas, cadena de las aromáticas y cadena de la papa.</t>
  </si>
  <si>
    <t>01.09.02</t>
  </si>
  <si>
    <t>Fortalecimiento de las asociaciones agropecuarias del municipio.</t>
  </si>
  <si>
    <t>5 asociaciones fortalecidas.</t>
  </si>
  <si>
    <t>Asociaciones agropecuarias constituidas.</t>
  </si>
  <si>
    <t>Adecuación de la plaza de ferias.</t>
  </si>
  <si>
    <t>Adecuacion de pisos de la plaza de Ferias. Hacer piso duro.</t>
  </si>
  <si>
    <t>GESTIÓN</t>
  </si>
  <si>
    <t>Adecuar piso.</t>
  </si>
  <si>
    <t>Piso Adecuado</t>
  </si>
  <si>
    <t>Comunidad en general.</t>
  </si>
  <si>
    <t>Incentivar programas de biotecnología agropecuaria como la  transferencia de embriones bovinos y la inseminación artificial, con miras a un mejoramiento genético a través de  capacitaciones a productores en biotecnología animal, como herramienta para aumentar la productividad y competitividad</t>
  </si>
  <si>
    <t>Capacitaciones a productores en biotecnología animal.</t>
  </si>
  <si>
    <t>Número de capacitaciones realizadas.</t>
  </si>
  <si>
    <t>1 capacitaciones.</t>
  </si>
  <si>
    <t>Ganaderos del municipio.</t>
  </si>
  <si>
    <t xml:space="preserve">Fomentar la implementación de parcelas de producción de las  especies domésticas  productivas en el área rural del municipio como cabras, gallinas ponedoras y piscicultura.  </t>
  </si>
  <si>
    <t xml:space="preserve">Implementación de parcelas de producción de las  especies domésticas productivas.  </t>
  </si>
  <si>
    <t>N° de parcelas implementadas.</t>
  </si>
  <si>
    <t>8 parcelas.</t>
  </si>
  <si>
    <t>Área rural.</t>
  </si>
  <si>
    <t>2.9.1.2 Promover y apoyar procesos de titulación de tierras a través del INCODER.</t>
  </si>
  <si>
    <t>Formular y presentar proyecto para la titulación de tierras con el INCODER</t>
  </si>
  <si>
    <t>Formulación y presentación del proyecto para la titulación de tierras con el INCODER</t>
  </si>
  <si>
    <t>Un proyecto formulado y presentado</t>
  </si>
  <si>
    <t>1 proyecto presentado</t>
  </si>
  <si>
    <t>2.9.1.3 Promover el acceso al Subsidio Integral de Reforma Agraria – INCODER -  para adquisición de predios rurales y/o de los requerimientos financieros para el establecimiento de proyectos productivos agropecuarios.</t>
  </si>
  <si>
    <t>Formular proyecto para la adquisición de predios rurales y establecimiento de proyectos productivos</t>
  </si>
  <si>
    <t>un proyecto de formulación para la adquisición de predios rurales y establecimiento de proyectos productivos</t>
  </si>
  <si>
    <t>Un proyecto formulado</t>
  </si>
  <si>
    <t>2.9.1.4 Apoyar procesos de transformación y procesamiento de alimentos</t>
  </si>
  <si>
    <t>Realizar un proyecto de transformación de alimento</t>
  </si>
  <si>
    <t>Un proyecto de transformación de alimento realizado y apoyado por el Sena</t>
  </si>
  <si>
    <t>2 Proyecto  de transformacion de lacteos y guayaba realizado</t>
  </si>
  <si>
    <t>2 Proyectos</t>
  </si>
  <si>
    <t>Fortalecer una asociación de lecheros del municipio</t>
  </si>
  <si>
    <t>Asociación de lecheros fortalecida</t>
  </si>
  <si>
    <t>Una asociación  fortalecida</t>
  </si>
  <si>
    <t>1 asociación</t>
  </si>
  <si>
    <t>Comunidad carmelitana.</t>
  </si>
  <si>
    <t xml:space="preserve">Continuar con los procesos de transferencia de tecnología en el sector agropecuario de Corpoica y el PTA.   </t>
  </si>
  <si>
    <t>Continuidad de los procesos</t>
  </si>
  <si>
    <t>% de cumplimiento de los procesos</t>
  </si>
  <si>
    <t>100% de continuidad de los procesos</t>
  </si>
  <si>
    <t xml:space="preserve">Capacitar a campesinos del municipio sobre asistencia básica agropecuaria y veterinaria  </t>
  </si>
  <si>
    <t>Capacitaciones realizadas a campesinos.</t>
  </si>
  <si>
    <t>Campesinos capacitados.</t>
  </si>
  <si>
    <t>50 campesinos capacitados.</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</si>
</sst>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Red]&quot;$&quot;\ \-#,##0"/>
    <numFmt numFmtId="173" formatCode="_ &quot;$&quot;\ * #,##0.00_ ;_ &quot;$&quot;\ * \-#,##0.00_ ;_ &quot;$&quot;\ * &quot;-&quot;??_ ;_ @_ "/>
    <numFmt numFmtId="174" formatCode="_ &quot;$&quot;\ * #,##0_ ;_ &quot;$&quot;\ * \-#,##0_ ;_ &quot;$&quot;\ * &quot;-&quot;??_ ;_ @_ "/>
    <numFmt numFmtId="175" formatCode="[$$-240A]\ #,##0"/>
    <numFmt numFmtId="176" formatCode="0.0%"/>
    <numFmt numFmtId="177" formatCode="[$-C0A]dddd\,\ dd&quot; de &quot;mmmm&quot; de &quot;yyyy"/>
    <numFmt numFmtId="178" formatCode="&quot;$&quot;\ #,##0.00"/>
    <numFmt numFmtId="179" formatCode="&quot;$&quot;\ #,##0.0"/>
    <numFmt numFmtId="180" formatCode="&quot;$&quot;\ #,##0"/>
    <numFmt numFmtId="181" formatCode="[$-240A]dddd\,\ dd&quot; de &quot;mmmm&quot; de &quot;yyyy"/>
    <numFmt numFmtId="182" formatCode="[$-240A]hh:mm:ss\ AM/PM"/>
  </numFmts>
  <fonts count="41">
    <font>
      <sz val="10"/>
      <name val="Arial"/>
      <family val="0"/>
    </font>
    <font>
      <sz val="11"/>
      <color indexed="8"/>
      <name val="Calibri"/>
      <family val="2"/>
    </font>
    <font>
      <sz val="10"/>
      <color indexed="10"/>
      <name val="Arial"/>
      <family val="2"/>
    </font>
    <font>
      <b/>
      <sz val="8"/>
      <color indexed="8"/>
      <name val="Tahoma"/>
      <family val="2"/>
    </font>
    <font>
      <sz val="8"/>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0808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51">
    <xf numFmtId="0" fontId="0" fillId="0" borderId="0" xfId="0" applyAlignment="1">
      <alignment/>
    </xf>
    <xf numFmtId="0" fontId="0" fillId="0" borderId="0" xfId="0" applyFont="1" applyAlignment="1">
      <alignment/>
    </xf>
    <xf numFmtId="0" fontId="39" fillId="33" borderId="10" xfId="0" applyFont="1" applyFill="1" applyBorder="1" applyAlignment="1">
      <alignment/>
    </xf>
    <xf numFmtId="176" fontId="0" fillId="0" borderId="0" xfId="0" applyNumberFormat="1" applyAlignment="1">
      <alignment/>
    </xf>
    <xf numFmtId="0" fontId="39" fillId="0" borderId="0" xfId="0" applyFont="1" applyBorder="1" applyAlignment="1">
      <alignment/>
    </xf>
    <xf numFmtId="3" fontId="39" fillId="0" borderId="10" xfId="0" applyNumberFormat="1" applyFont="1" applyBorder="1" applyAlignment="1">
      <alignment horizontal="center"/>
    </xf>
    <xf numFmtId="175" fontId="0" fillId="0" borderId="0" xfId="0" applyNumberFormat="1" applyAlignment="1">
      <alignment/>
    </xf>
    <xf numFmtId="0" fontId="0" fillId="0" borderId="10" xfId="0" applyBorder="1" applyAlignment="1">
      <alignment/>
    </xf>
    <xf numFmtId="3" fontId="0" fillId="0" borderId="10" xfId="0" applyNumberFormat="1" applyBorder="1" applyAlignment="1">
      <alignment horizontal="center" vertical="center"/>
    </xf>
    <xf numFmtId="175" fontId="0" fillId="0" borderId="10" xfId="0" applyNumberFormat="1" applyBorder="1" applyAlignment="1">
      <alignment/>
    </xf>
    <xf numFmtId="3" fontId="0" fillId="0" borderId="10" xfId="0" applyNumberFormat="1" applyBorder="1" applyAlignment="1">
      <alignment horizontal="center"/>
    </xf>
    <xf numFmtId="0" fontId="0" fillId="0" borderId="10" xfId="0" applyBorder="1" applyAlignment="1">
      <alignment horizontal="center"/>
    </xf>
    <xf numFmtId="0" fontId="0" fillId="0" borderId="0" xfId="0" applyFont="1" applyAlignment="1">
      <alignment horizontal="center"/>
    </xf>
    <xf numFmtId="0" fontId="0" fillId="0" borderId="10" xfId="0" applyFont="1" applyFill="1" applyBorder="1" applyAlignment="1">
      <alignment horizontal="left"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1" fontId="0" fillId="0" borderId="1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xf>
    <xf numFmtId="0" fontId="0" fillId="0" borderId="10" xfId="0" applyFont="1" applyFill="1" applyBorder="1" applyAlignment="1">
      <alignment vertical="center"/>
    </xf>
    <xf numFmtId="174" fontId="0" fillId="0" borderId="10" xfId="48" applyNumberFormat="1" applyFont="1" applyFill="1" applyBorder="1" applyAlignment="1">
      <alignment horizontal="left" vertical="center" wrapText="1"/>
    </xf>
    <xf numFmtId="0" fontId="0" fillId="0" borderId="10" xfId="0" applyFont="1" applyFill="1" applyBorder="1" applyAlignment="1">
      <alignment vertical="center" wrapText="1"/>
    </xf>
    <xf numFmtId="9"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wrapText="1"/>
    </xf>
    <xf numFmtId="0" fontId="0" fillId="0" borderId="10" xfId="0" applyFont="1" applyFill="1" applyBorder="1" applyAlignment="1">
      <alignment vertical="center" textRotation="90"/>
    </xf>
    <xf numFmtId="172"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vertical="center" wrapText="1"/>
    </xf>
    <xf numFmtId="1" fontId="0" fillId="0" borderId="10" xfId="0" applyNumberFormat="1" applyFont="1" applyFill="1" applyBorder="1" applyAlignment="1">
      <alignment vertical="center" wrapText="1"/>
    </xf>
    <xf numFmtId="2" fontId="0" fillId="0" borderId="1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center" vertical="top"/>
    </xf>
    <xf numFmtId="0" fontId="0" fillId="0" borderId="0" xfId="0" applyFont="1" applyFill="1" applyBorder="1" applyAlignment="1">
      <alignment vertical="center" wrapText="1"/>
    </xf>
    <xf numFmtId="2" fontId="0" fillId="0" borderId="10" xfId="0" applyNumberFormat="1" applyFont="1" applyFill="1" applyBorder="1" applyAlignment="1">
      <alignment vertical="top"/>
    </xf>
    <xf numFmtId="0" fontId="0" fillId="0" borderId="15" xfId="0" applyFont="1" applyFill="1" applyBorder="1" applyAlignment="1">
      <alignment horizontal="left"/>
    </xf>
    <xf numFmtId="0" fontId="0" fillId="0" borderId="14" xfId="0"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textRotation="255" wrapText="1"/>
    </xf>
    <xf numFmtId="2" fontId="0" fillId="0" borderId="16" xfId="0" applyNumberFormat="1" applyFont="1" applyFill="1" applyBorder="1" applyAlignment="1">
      <alignment horizontal="center" vertical="center" textRotation="255" wrapText="1"/>
    </xf>
    <xf numFmtId="2" fontId="0" fillId="0" borderId="10" xfId="0" applyNumberFormat="1" applyFont="1" applyFill="1" applyBorder="1" applyAlignment="1">
      <alignment horizontal="center" vertical="center" textRotation="255" wrapText="1"/>
    </xf>
    <xf numFmtId="1" fontId="0" fillId="0" borderId="10" xfId="0" applyNumberFormat="1" applyFont="1" applyFill="1" applyBorder="1" applyAlignment="1">
      <alignment horizontal="center" vertical="center" textRotation="255"/>
    </xf>
    <xf numFmtId="2" fontId="0" fillId="0" borderId="14"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textRotation="255" wrapText="1"/>
    </xf>
    <xf numFmtId="0" fontId="0" fillId="0" borderId="14" xfId="0" applyFont="1" applyFill="1" applyBorder="1" applyAlignment="1">
      <alignment horizontal="justify" vertical="center" wrapText="1"/>
    </xf>
    <xf numFmtId="0" fontId="0" fillId="0" borderId="11" xfId="0" applyFont="1" applyFill="1" applyBorder="1" applyAlignment="1">
      <alignment horizontal="justify" vertical="center" wrapText="1"/>
    </xf>
    <xf numFmtId="1" fontId="0" fillId="0" borderId="10" xfId="0" applyNumberFormat="1" applyFont="1" applyFill="1" applyBorder="1" applyAlignment="1">
      <alignment horizontal="center" vertical="center" wrapText="1"/>
    </xf>
    <xf numFmtId="0" fontId="0" fillId="0" borderId="0" xfId="0" applyAlignment="1">
      <alignment horizontal="center"/>
    </xf>
    <xf numFmtId="2" fontId="0" fillId="0"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0" fillId="13" borderId="10" xfId="0" applyFont="1" applyFill="1" applyBorder="1" applyAlignment="1">
      <alignment horizontal="center" vertical="center" wrapText="1"/>
    </xf>
    <xf numFmtId="180" fontId="0" fillId="0" borderId="10" xfId="48" applyNumberFormat="1" applyFont="1" applyFill="1" applyBorder="1" applyAlignment="1">
      <alignment horizontal="left" vertical="center" wrapText="1"/>
    </xf>
    <xf numFmtId="180" fontId="0" fillId="0" borderId="10" xfId="0" applyNumberFormat="1" applyFont="1" applyFill="1" applyBorder="1" applyAlignment="1">
      <alignment horizontal="center" vertical="center" wrapText="1"/>
    </xf>
    <xf numFmtId="180" fontId="0" fillId="0" borderId="14" xfId="48" applyNumberFormat="1" applyFont="1" applyFill="1" applyBorder="1" applyAlignment="1">
      <alignment horizontal="center" vertical="center" wrapText="1"/>
    </xf>
    <xf numFmtId="180" fontId="0" fillId="0" borderId="16" xfId="48" applyNumberFormat="1" applyFont="1" applyFill="1" applyBorder="1" applyAlignment="1">
      <alignment horizontal="center" vertical="center" wrapText="1"/>
    </xf>
    <xf numFmtId="180" fontId="0" fillId="0" borderId="11" xfId="48"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vertical="justify" wrapText="1"/>
    </xf>
    <xf numFmtId="180" fontId="0" fillId="0" borderId="0" xfId="0" applyNumberFormat="1" applyFont="1" applyFill="1" applyBorder="1" applyAlignment="1">
      <alignment/>
    </xf>
    <xf numFmtId="3" fontId="0" fillId="0" borderId="0" xfId="0" applyNumberFormat="1" applyFont="1" applyFill="1" applyBorder="1" applyAlignment="1">
      <alignment vertical="top" wrapText="1"/>
    </xf>
    <xf numFmtId="3"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wrapText="1"/>
    </xf>
    <xf numFmtId="0" fontId="0" fillId="0" borderId="15" xfId="0" applyFont="1" applyFill="1" applyBorder="1" applyAlignment="1">
      <alignment horizontal="left" vertical="justify" wrapText="1"/>
    </xf>
    <xf numFmtId="0" fontId="0" fillId="0" borderId="15" xfId="0" applyFont="1" applyFill="1" applyBorder="1" applyAlignment="1">
      <alignment horizontal="center"/>
    </xf>
    <xf numFmtId="180" fontId="0" fillId="0" borderId="15" xfId="0" applyNumberFormat="1" applyFont="1" applyFill="1" applyBorder="1" applyAlignment="1">
      <alignment horizontal="center"/>
    </xf>
    <xf numFmtId="0" fontId="0" fillId="0" borderId="0" xfId="0" applyFont="1" applyFill="1" applyBorder="1" applyAlignment="1">
      <alignment horizontal="center"/>
    </xf>
    <xf numFmtId="180" fontId="0" fillId="0" borderId="0" xfId="0" applyNumberFormat="1" applyFont="1" applyFill="1" applyBorder="1" applyAlignment="1">
      <alignment/>
    </xf>
    <xf numFmtId="2" fontId="0" fillId="0" borderId="0" xfId="0" applyNumberFormat="1" applyFont="1" applyFill="1" applyBorder="1" applyAlignment="1">
      <alignment vertical="top"/>
    </xf>
    <xf numFmtId="180" fontId="0" fillId="0" borderId="10" xfId="0" applyNumberFormat="1" applyFont="1" applyFill="1" applyBorder="1" applyAlignment="1">
      <alignment horizontal="left" vertical="top"/>
    </xf>
    <xf numFmtId="180" fontId="0" fillId="0" borderId="0" xfId="0" applyNumberFormat="1" applyFont="1" applyFill="1" applyBorder="1" applyAlignment="1">
      <alignment vertical="top"/>
    </xf>
    <xf numFmtId="0" fontId="0" fillId="0" borderId="17" xfId="0" applyFont="1" applyFill="1" applyBorder="1" applyAlignment="1">
      <alignment/>
    </xf>
    <xf numFmtId="180" fontId="0" fillId="0" borderId="0" xfId="0" applyNumberFormat="1"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horizontal="left"/>
    </xf>
    <xf numFmtId="0" fontId="0" fillId="0" borderId="13"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180" fontId="0" fillId="0" borderId="15" xfId="0" applyNumberFormat="1" applyFont="1" applyFill="1" applyBorder="1" applyAlignment="1">
      <alignment/>
    </xf>
    <xf numFmtId="3" fontId="0" fillId="0" borderId="0" xfId="0" applyNumberFormat="1" applyFont="1" applyFill="1" applyBorder="1" applyAlignment="1">
      <alignment vertical="top"/>
    </xf>
    <xf numFmtId="3" fontId="0" fillId="0" borderId="0" xfId="0" applyNumberFormat="1" applyFont="1" applyFill="1" applyBorder="1" applyAlignment="1">
      <alignment/>
    </xf>
    <xf numFmtId="0" fontId="0" fillId="0" borderId="0" xfId="0" applyFont="1" applyFill="1" applyBorder="1" applyAlignment="1">
      <alignment wrapText="1"/>
    </xf>
    <xf numFmtId="1" fontId="0" fillId="0" borderId="14" xfId="0" applyNumberFormat="1" applyFont="1" applyFill="1" applyBorder="1" applyAlignment="1">
      <alignment horizontal="center" vertical="center" textRotation="255"/>
    </xf>
    <xf numFmtId="1" fontId="0" fillId="0" borderId="14" xfId="0" applyNumberFormat="1" applyFont="1" applyFill="1" applyBorder="1" applyAlignment="1">
      <alignment horizontal="center" vertical="center" textRotation="255" wrapText="1"/>
    </xf>
    <xf numFmtId="1" fontId="0" fillId="0" borderId="16" xfId="0" applyNumberFormat="1" applyFont="1" applyFill="1" applyBorder="1" applyAlignment="1">
      <alignment horizontal="center" vertical="center" textRotation="255"/>
    </xf>
    <xf numFmtId="1" fontId="0" fillId="0" borderId="16" xfId="0" applyNumberFormat="1" applyFont="1" applyFill="1" applyBorder="1" applyAlignment="1">
      <alignment horizontal="center" vertical="center" textRotation="255" wrapText="1"/>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0" fillId="0" borderId="11" xfId="0" applyFont="1" applyFill="1" applyBorder="1" applyAlignment="1">
      <alignment horizontal="center" vertical="center" textRotation="255" wrapText="1"/>
    </xf>
    <xf numFmtId="0" fontId="0" fillId="0" borderId="1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3" xfId="0" applyFont="1" applyFill="1" applyBorder="1" applyAlignment="1">
      <alignment horizontal="left" vertical="justify" wrapText="1"/>
    </xf>
    <xf numFmtId="180" fontId="0" fillId="0" borderId="23"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horizontal="left"/>
    </xf>
    <xf numFmtId="3" fontId="0" fillId="0" borderId="17" xfId="0" applyNumberFormat="1" applyFont="1" applyFill="1" applyBorder="1" applyAlignment="1">
      <alignment vertical="top"/>
    </xf>
    <xf numFmtId="3" fontId="0" fillId="0" borderId="0" xfId="0" applyNumberFormat="1" applyFont="1" applyFill="1" applyBorder="1" applyAlignment="1">
      <alignment vertical="top"/>
    </xf>
    <xf numFmtId="3" fontId="0" fillId="0" borderId="18" xfId="0" applyNumberFormat="1" applyFont="1" applyFill="1" applyBorder="1" applyAlignment="1">
      <alignment vertical="top"/>
    </xf>
    <xf numFmtId="0" fontId="0" fillId="0" borderId="17" xfId="0" applyFont="1" applyFill="1" applyBorder="1" applyAlignment="1">
      <alignment horizontal="center"/>
    </xf>
    <xf numFmtId="0" fontId="0" fillId="0" borderId="17"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3" fontId="0" fillId="0" borderId="19" xfId="0" applyNumberFormat="1" applyFont="1" applyFill="1" applyBorder="1" applyAlignment="1">
      <alignment vertical="top"/>
    </xf>
    <xf numFmtId="3" fontId="0" fillId="0" borderId="15" xfId="0" applyNumberFormat="1" applyFont="1" applyFill="1" applyBorder="1" applyAlignment="1">
      <alignment vertical="top"/>
    </xf>
    <xf numFmtId="3" fontId="0" fillId="0" borderId="20" xfId="0" applyNumberFormat="1" applyFont="1" applyFill="1" applyBorder="1" applyAlignment="1">
      <alignment vertical="top"/>
    </xf>
    <xf numFmtId="180" fontId="0" fillId="0" borderId="11" xfId="48" applyNumberFormat="1" applyFont="1" applyFill="1" applyBorder="1" applyAlignment="1">
      <alignment horizontal="left" vertical="center" wrapText="1"/>
    </xf>
    <xf numFmtId="0" fontId="0" fillId="0" borderId="14" xfId="0" applyNumberFormat="1" applyFont="1" applyFill="1" applyBorder="1" applyAlignment="1">
      <alignment horizontal="center" vertical="top" wrapText="1"/>
    </xf>
    <xf numFmtId="0" fontId="0" fillId="0" borderId="14" xfId="0" applyNumberFormat="1" applyFont="1" applyFill="1" applyBorder="1" applyAlignment="1">
      <alignment horizontal="center" vertical="center" textRotation="255" wrapText="1"/>
    </xf>
    <xf numFmtId="0" fontId="0" fillId="0" borderId="14"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textRotation="90" wrapText="1"/>
    </xf>
    <xf numFmtId="0" fontId="0" fillId="0" borderId="16"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center" textRotation="255" wrapText="1"/>
    </xf>
    <xf numFmtId="0" fontId="0" fillId="0" borderId="16"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textRotation="255" wrapText="1"/>
    </xf>
    <xf numFmtId="2" fontId="0" fillId="0" borderId="0" xfId="0" applyNumberFormat="1" applyFont="1" applyFill="1" applyBorder="1" applyAlignment="1">
      <alignment vertical="center" wrapText="1"/>
    </xf>
    <xf numFmtId="0" fontId="0" fillId="0" borderId="14" xfId="0" applyNumberFormat="1" applyFont="1" applyFill="1" applyBorder="1" applyAlignment="1">
      <alignment vertical="center" textRotation="255" wrapText="1"/>
    </xf>
    <xf numFmtId="0" fontId="0" fillId="0" borderId="14" xfId="0" applyNumberFormat="1" applyFont="1" applyFill="1" applyBorder="1" applyAlignment="1">
      <alignment horizontal="center" vertical="center" wrapText="1" readingOrder="1"/>
    </xf>
    <xf numFmtId="0" fontId="0" fillId="0" borderId="16" xfId="0" applyNumberFormat="1" applyFont="1" applyFill="1" applyBorder="1" applyAlignment="1">
      <alignment vertical="center" textRotation="255" wrapText="1"/>
    </xf>
    <xf numFmtId="0" fontId="0" fillId="0" borderId="16" xfId="0" applyNumberFormat="1" applyFont="1" applyFill="1" applyBorder="1" applyAlignment="1">
      <alignment horizontal="center" vertical="center" wrapText="1" readingOrder="1"/>
    </xf>
    <xf numFmtId="0"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top" wrapText="1"/>
    </xf>
    <xf numFmtId="0" fontId="0" fillId="0" borderId="11" xfId="0" applyNumberFormat="1" applyFont="1" applyFill="1" applyBorder="1" applyAlignment="1">
      <alignment vertical="center" textRotation="255" wrapText="1"/>
    </xf>
    <xf numFmtId="0" fontId="0" fillId="0" borderId="11" xfId="0" applyNumberFormat="1" applyFont="1" applyFill="1" applyBorder="1" applyAlignment="1">
      <alignment horizontal="center" vertical="center" wrapText="1" readingOrder="1"/>
    </xf>
    <xf numFmtId="0" fontId="0" fillId="0" borderId="10" xfId="48"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542925</xdr:colOff>
      <xdr:row>1</xdr:row>
      <xdr:rowOff>66675</xdr:rowOff>
    </xdr:from>
    <xdr:to>
      <xdr:col>26</xdr:col>
      <xdr:colOff>0</xdr:colOff>
      <xdr:row>10</xdr:row>
      <xdr:rowOff>66675</xdr:rowOff>
    </xdr:to>
    <xdr:pic>
      <xdr:nvPicPr>
        <xdr:cNvPr id="1" name="171 Imagen" descr="C:\Documents and Settings\CONTROL\Escritorio\Lizeth\logo_archivos\image001.jpg"/>
        <xdr:cNvPicPr preferRelativeResize="1">
          <a:picLocks noChangeAspect="1"/>
        </xdr:cNvPicPr>
      </xdr:nvPicPr>
      <xdr:blipFill>
        <a:blip r:embed="rId1"/>
        <a:stretch>
          <a:fillRect/>
        </a:stretch>
      </xdr:blipFill>
      <xdr:spPr>
        <a:xfrm>
          <a:off x="18516600" y="228600"/>
          <a:ext cx="1495425" cy="1495425"/>
        </a:xfrm>
        <a:prstGeom prst="rect">
          <a:avLst/>
        </a:prstGeom>
        <a:noFill/>
        <a:ln w="9525" cmpd="sng">
          <a:noFill/>
        </a:ln>
      </xdr:spPr>
    </xdr:pic>
    <xdr:clientData/>
  </xdr:twoCellAnchor>
  <xdr:twoCellAnchor editAs="oneCell">
    <xdr:from>
      <xdr:col>1</xdr:col>
      <xdr:colOff>28575</xdr:colOff>
      <xdr:row>1</xdr:row>
      <xdr:rowOff>66675</xdr:rowOff>
    </xdr:from>
    <xdr:to>
      <xdr:col>2</xdr:col>
      <xdr:colOff>571500</xdr:colOff>
      <xdr:row>10</xdr:row>
      <xdr:rowOff>57150</xdr:rowOff>
    </xdr:to>
    <xdr:pic>
      <xdr:nvPicPr>
        <xdr:cNvPr id="2" name="170 Imagen" descr="C:\Documents and Settings\CONTROL\Escritorio\Lizeth\escudo el Carmen.jpg"/>
        <xdr:cNvPicPr preferRelativeResize="1">
          <a:picLocks noChangeAspect="1"/>
        </xdr:cNvPicPr>
      </xdr:nvPicPr>
      <xdr:blipFill>
        <a:blip r:embed="rId2"/>
        <a:stretch>
          <a:fillRect/>
        </a:stretch>
      </xdr:blipFill>
      <xdr:spPr>
        <a:xfrm>
          <a:off x="533400" y="228600"/>
          <a:ext cx="137160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67"/>
  <sheetViews>
    <sheetView showGridLines="0" tabSelected="1" zoomScale="70" zoomScaleNormal="70" zoomScalePageLayoutView="10" workbookViewId="0" topLeftCell="A86">
      <selection activeCell="F151" sqref="F151"/>
    </sheetView>
  </sheetViews>
  <sheetFormatPr defaultColWidth="11.421875" defaultRowHeight="12.75"/>
  <cols>
    <col min="1" max="1" width="7.57421875" style="80" customWidth="1"/>
    <col min="2" max="2" width="12.421875" style="80" customWidth="1"/>
    <col min="3" max="3" width="9.28125" style="80" customWidth="1"/>
    <col min="4" max="4" width="28.421875" style="80" customWidth="1"/>
    <col min="5" max="5" width="18.57421875" style="75" customWidth="1"/>
    <col min="6" max="6" width="35.140625" style="76" customWidth="1"/>
    <col min="7" max="7" width="34.00390625" style="80" customWidth="1"/>
    <col min="8" max="8" width="18.57421875" style="86" bestFit="1" customWidth="1"/>
    <col min="9" max="9" width="18.7109375" style="80" customWidth="1"/>
    <col min="10" max="10" width="18.57421875" style="75" customWidth="1"/>
    <col min="11" max="11" width="19.57421875" style="75" customWidth="1"/>
    <col min="12" max="12" width="16.28125" style="75" customWidth="1"/>
    <col min="13" max="13" width="7.7109375" style="75" customWidth="1"/>
    <col min="14" max="14" width="7.8515625" style="75" customWidth="1"/>
    <col min="15" max="15" width="9.28125" style="75" customWidth="1"/>
    <col min="16" max="16" width="7.57421875" style="75" customWidth="1"/>
    <col min="17" max="17" width="9.421875" style="78" customWidth="1"/>
    <col min="18" max="23" width="2.28125" style="79" customWidth="1"/>
    <col min="24" max="25" width="2.7109375" style="79" customWidth="1"/>
    <col min="26" max="26" width="2.00390625" style="79" customWidth="1"/>
    <col min="27" max="27" width="3.28125" style="79" customWidth="1"/>
    <col min="28" max="29" width="3.140625" style="79" customWidth="1"/>
    <col min="30" max="16384" width="11.421875" style="80" customWidth="1"/>
  </cols>
  <sheetData>
    <row r="1" spans="1:9" ht="12.75">
      <c r="A1" s="74"/>
      <c r="B1" s="74"/>
      <c r="C1" s="74"/>
      <c r="D1" s="74"/>
      <c r="G1" s="74"/>
      <c r="H1" s="77"/>
      <c r="I1" s="74"/>
    </row>
    <row r="2" spans="1:29" ht="12.75">
      <c r="A2" s="110"/>
      <c r="B2" s="111"/>
      <c r="C2" s="111"/>
      <c r="D2" s="111"/>
      <c r="E2" s="112"/>
      <c r="F2" s="113"/>
      <c r="G2" s="111"/>
      <c r="H2" s="114"/>
      <c r="I2" s="111"/>
      <c r="J2" s="111"/>
      <c r="K2" s="111"/>
      <c r="L2" s="111"/>
      <c r="M2" s="111"/>
      <c r="N2" s="111"/>
      <c r="O2" s="111"/>
      <c r="P2" s="112"/>
      <c r="Q2" s="110"/>
      <c r="R2" s="111"/>
      <c r="S2" s="111"/>
      <c r="T2" s="111"/>
      <c r="U2" s="111"/>
      <c r="V2" s="111"/>
      <c r="W2" s="111"/>
      <c r="X2" s="111"/>
      <c r="Y2" s="111"/>
      <c r="Z2" s="111"/>
      <c r="AA2" s="111"/>
      <c r="AB2" s="111"/>
      <c r="AC2" s="112"/>
    </row>
    <row r="3" spans="1:29" ht="12.75">
      <c r="A3" s="115"/>
      <c r="B3" s="74"/>
      <c r="C3" s="74"/>
      <c r="D3" s="74"/>
      <c r="E3" s="116"/>
      <c r="G3" s="74"/>
      <c r="H3" s="77"/>
      <c r="I3" s="74"/>
      <c r="P3" s="116"/>
      <c r="Q3" s="117"/>
      <c r="R3" s="118"/>
      <c r="S3" s="118"/>
      <c r="T3" s="118"/>
      <c r="U3" s="118"/>
      <c r="V3" s="118"/>
      <c r="W3" s="118"/>
      <c r="X3" s="118"/>
      <c r="Y3" s="118"/>
      <c r="Z3" s="118"/>
      <c r="AA3" s="118"/>
      <c r="AB3" s="118"/>
      <c r="AC3" s="119"/>
    </row>
    <row r="4" spans="1:29" ht="12.75">
      <c r="A4" s="120"/>
      <c r="B4" s="85"/>
      <c r="C4" s="85"/>
      <c r="D4" s="85"/>
      <c r="E4" s="92"/>
      <c r="J4" s="80"/>
      <c r="K4" s="80"/>
      <c r="L4" s="80"/>
      <c r="M4" s="80"/>
      <c r="N4" s="80"/>
      <c r="O4" s="80"/>
      <c r="P4" s="80"/>
      <c r="Q4" s="117"/>
      <c r="R4" s="118"/>
      <c r="S4" s="118"/>
      <c r="T4" s="118"/>
      <c r="U4" s="118"/>
      <c r="V4" s="118"/>
      <c r="W4" s="118"/>
      <c r="X4" s="118"/>
      <c r="Y4" s="118"/>
      <c r="Z4" s="118"/>
      <c r="AA4" s="118"/>
      <c r="AB4" s="118"/>
      <c r="AC4" s="119"/>
    </row>
    <row r="5" spans="1:29" ht="12.75">
      <c r="A5" s="115"/>
      <c r="B5" s="74"/>
      <c r="C5" s="74"/>
      <c r="D5" s="74"/>
      <c r="E5" s="116"/>
      <c r="F5" s="121" t="s">
        <v>605</v>
      </c>
      <c r="G5" s="122"/>
      <c r="H5" s="122"/>
      <c r="I5" s="122"/>
      <c r="J5" s="122"/>
      <c r="K5" s="122"/>
      <c r="L5" s="122"/>
      <c r="M5" s="122"/>
      <c r="N5" s="122"/>
      <c r="O5" s="122"/>
      <c r="P5" s="123"/>
      <c r="Q5" s="117"/>
      <c r="R5" s="118"/>
      <c r="S5" s="118"/>
      <c r="T5" s="118"/>
      <c r="U5" s="118"/>
      <c r="V5" s="118"/>
      <c r="W5" s="118"/>
      <c r="X5" s="118"/>
      <c r="Y5" s="118"/>
      <c r="Z5" s="118"/>
      <c r="AA5" s="118"/>
      <c r="AB5" s="118"/>
      <c r="AC5" s="119"/>
    </row>
    <row r="6" spans="1:29" ht="12.75">
      <c r="A6" s="90"/>
      <c r="B6" s="85"/>
      <c r="C6" s="85"/>
      <c r="D6" s="85"/>
      <c r="E6" s="92"/>
      <c r="F6" s="121"/>
      <c r="G6" s="122"/>
      <c r="H6" s="122"/>
      <c r="I6" s="122"/>
      <c r="J6" s="122"/>
      <c r="K6" s="122"/>
      <c r="L6" s="122"/>
      <c r="M6" s="122"/>
      <c r="N6" s="122"/>
      <c r="O6" s="122"/>
      <c r="P6" s="123"/>
      <c r="Q6" s="117"/>
      <c r="R6" s="118"/>
      <c r="S6" s="118"/>
      <c r="T6" s="118"/>
      <c r="U6" s="118"/>
      <c r="V6" s="118"/>
      <c r="W6" s="118"/>
      <c r="X6" s="118"/>
      <c r="Y6" s="118"/>
      <c r="Z6" s="118"/>
      <c r="AA6" s="118"/>
      <c r="AB6" s="118"/>
      <c r="AC6" s="119"/>
    </row>
    <row r="7" spans="1:29" ht="12.75">
      <c r="A7" s="121"/>
      <c r="B7" s="122"/>
      <c r="C7" s="122"/>
      <c r="D7" s="122"/>
      <c r="E7" s="123"/>
      <c r="G7" s="85"/>
      <c r="H7" s="91"/>
      <c r="I7" s="85"/>
      <c r="J7" s="80"/>
      <c r="K7" s="85"/>
      <c r="L7" s="85"/>
      <c r="M7" s="85"/>
      <c r="N7" s="85"/>
      <c r="O7" s="85"/>
      <c r="P7" s="92"/>
      <c r="Q7" s="117"/>
      <c r="R7" s="118"/>
      <c r="S7" s="118"/>
      <c r="T7" s="118"/>
      <c r="U7" s="118"/>
      <c r="V7" s="118"/>
      <c r="W7" s="118"/>
      <c r="X7" s="118"/>
      <c r="Y7" s="118"/>
      <c r="Z7" s="118"/>
      <c r="AA7" s="118"/>
      <c r="AB7" s="118"/>
      <c r="AC7" s="119"/>
    </row>
    <row r="8" spans="1:29" ht="12.75">
      <c r="A8" s="121"/>
      <c r="B8" s="122"/>
      <c r="C8" s="122"/>
      <c r="D8" s="122"/>
      <c r="E8" s="123"/>
      <c r="G8" s="85"/>
      <c r="H8" s="91"/>
      <c r="I8" s="85"/>
      <c r="J8" s="85"/>
      <c r="K8" s="85"/>
      <c r="L8" s="85"/>
      <c r="M8" s="85"/>
      <c r="N8" s="85"/>
      <c r="O8" s="85"/>
      <c r="P8" s="92"/>
      <c r="Q8" s="117"/>
      <c r="R8" s="118"/>
      <c r="S8" s="118"/>
      <c r="T8" s="118"/>
      <c r="U8" s="118"/>
      <c r="V8" s="118"/>
      <c r="W8" s="118"/>
      <c r="X8" s="118"/>
      <c r="Y8" s="118"/>
      <c r="Z8" s="118"/>
      <c r="AA8" s="118"/>
      <c r="AB8" s="118"/>
      <c r="AC8" s="119"/>
    </row>
    <row r="9" spans="1:29" ht="15.75" customHeight="1">
      <c r="A9" s="93"/>
      <c r="B9" s="94"/>
      <c r="C9" s="94"/>
      <c r="D9" s="94"/>
      <c r="E9" s="95"/>
      <c r="F9" s="96" t="s">
        <v>16</v>
      </c>
      <c r="G9" s="97"/>
      <c r="H9" s="97"/>
      <c r="I9" s="97"/>
      <c r="J9" s="97"/>
      <c r="K9" s="97"/>
      <c r="L9" s="97"/>
      <c r="M9" s="97"/>
      <c r="N9" s="97"/>
      <c r="O9" s="97"/>
      <c r="P9" s="98"/>
      <c r="Q9" s="124"/>
      <c r="R9" s="125"/>
      <c r="S9" s="125"/>
      <c r="T9" s="125"/>
      <c r="U9" s="125"/>
      <c r="V9" s="125"/>
      <c r="W9" s="125"/>
      <c r="X9" s="125"/>
      <c r="Y9" s="125"/>
      <c r="Z9" s="125"/>
      <c r="AA9" s="125"/>
      <c r="AB9" s="125"/>
      <c r="AC9" s="126"/>
    </row>
    <row r="10" spans="2:29" ht="12.75">
      <c r="B10" s="85"/>
      <c r="C10" s="85"/>
      <c r="D10" s="85"/>
      <c r="E10" s="85"/>
      <c r="G10" s="85"/>
      <c r="H10" s="91"/>
      <c r="I10" s="85"/>
      <c r="J10" s="85"/>
      <c r="K10" s="85"/>
      <c r="L10" s="85"/>
      <c r="M10" s="85"/>
      <c r="N10" s="85"/>
      <c r="O10" s="85"/>
      <c r="P10" s="85"/>
      <c r="Q10" s="85"/>
      <c r="R10" s="85"/>
      <c r="S10" s="85"/>
      <c r="T10" s="85"/>
      <c r="U10" s="85"/>
      <c r="V10" s="85"/>
      <c r="W10" s="85"/>
      <c r="X10" s="85"/>
      <c r="Y10" s="85"/>
      <c r="Z10" s="85"/>
      <c r="AA10" s="85"/>
      <c r="AB10" s="85"/>
      <c r="AC10" s="85"/>
    </row>
    <row r="11" spans="1:29" ht="12.75">
      <c r="A11" s="80" t="s">
        <v>12</v>
      </c>
      <c r="B11" s="74"/>
      <c r="C11" s="74"/>
      <c r="D11" s="74"/>
      <c r="E11" s="41" t="s">
        <v>606</v>
      </c>
      <c r="F11" s="82"/>
      <c r="G11" s="94"/>
      <c r="H11" s="99"/>
      <c r="I11" s="74"/>
      <c r="Q11" s="100"/>
      <c r="R11" s="101"/>
      <c r="S11" s="101"/>
      <c r="T11" s="101"/>
      <c r="U11" s="101"/>
      <c r="V11" s="101"/>
      <c r="W11" s="101"/>
      <c r="X11" s="101"/>
      <c r="Y11" s="101"/>
      <c r="Z11" s="101"/>
      <c r="AA11" s="101"/>
      <c r="AB11" s="101"/>
      <c r="AC11" s="101"/>
    </row>
    <row r="12" spans="2:29" ht="12.75">
      <c r="B12" s="85"/>
      <c r="C12" s="85"/>
      <c r="D12" s="85"/>
      <c r="E12" s="85"/>
      <c r="G12" s="85"/>
      <c r="H12" s="91"/>
      <c r="I12" s="85"/>
      <c r="J12" s="85"/>
      <c r="K12" s="85"/>
      <c r="L12" s="85"/>
      <c r="M12" s="85"/>
      <c r="N12" s="85"/>
      <c r="O12" s="85"/>
      <c r="P12" s="85"/>
      <c r="Q12" s="85"/>
      <c r="R12" s="85"/>
      <c r="S12" s="85"/>
      <c r="T12" s="85"/>
      <c r="U12" s="85"/>
      <c r="V12" s="85"/>
      <c r="W12" s="85"/>
      <c r="X12" s="85"/>
      <c r="Y12" s="85"/>
      <c r="Z12" s="85"/>
      <c r="AA12" s="85"/>
      <c r="AB12" s="85"/>
      <c r="AC12" s="85"/>
    </row>
    <row r="13" spans="1:29" ht="12.75">
      <c r="A13" s="80" t="s">
        <v>13</v>
      </c>
      <c r="B13" s="74"/>
      <c r="C13" s="74"/>
      <c r="D13" s="74"/>
      <c r="E13" s="41" t="s">
        <v>607</v>
      </c>
      <c r="F13" s="82"/>
      <c r="G13" s="94"/>
      <c r="H13" s="99"/>
      <c r="I13" s="74"/>
      <c r="Q13" s="100"/>
      <c r="R13" s="101"/>
      <c r="S13" s="101"/>
      <c r="T13" s="101"/>
      <c r="U13" s="101"/>
      <c r="V13" s="101"/>
      <c r="W13" s="101"/>
      <c r="X13" s="101"/>
      <c r="Y13" s="101"/>
      <c r="Z13" s="101"/>
      <c r="AA13" s="101"/>
      <c r="AB13" s="101"/>
      <c r="AC13" s="101"/>
    </row>
    <row r="14" spans="2:29" ht="12.75">
      <c r="B14" s="74"/>
      <c r="C14" s="74"/>
      <c r="D14" s="74"/>
      <c r="G14" s="74"/>
      <c r="H14" s="77"/>
      <c r="I14" s="74"/>
      <c r="Q14" s="100"/>
      <c r="R14" s="101"/>
      <c r="S14" s="101"/>
      <c r="T14" s="101"/>
      <c r="U14" s="101"/>
      <c r="V14" s="101"/>
      <c r="W14" s="101"/>
      <c r="X14" s="101"/>
      <c r="Y14" s="101"/>
      <c r="Z14" s="101"/>
      <c r="AA14" s="101"/>
      <c r="AB14" s="101"/>
      <c r="AC14" s="101"/>
    </row>
    <row r="15" spans="1:29" ht="15.75" customHeight="1">
      <c r="A15" s="80" t="s">
        <v>14</v>
      </c>
      <c r="E15" s="41" t="s">
        <v>606</v>
      </c>
      <c r="F15" s="82"/>
      <c r="G15" s="83"/>
      <c r="H15" s="84"/>
      <c r="I15" s="85"/>
      <c r="J15" s="85"/>
      <c r="K15" s="85"/>
      <c r="L15" s="85"/>
      <c r="M15" s="85"/>
      <c r="N15" s="85"/>
      <c r="O15" s="85"/>
      <c r="P15" s="85"/>
      <c r="Q15" s="85"/>
      <c r="R15" s="85"/>
      <c r="S15" s="85"/>
      <c r="T15" s="85"/>
      <c r="U15" s="85"/>
      <c r="V15" s="85"/>
      <c r="W15" s="85"/>
      <c r="X15" s="85"/>
      <c r="Y15" s="85"/>
      <c r="Z15" s="85"/>
      <c r="AA15" s="85"/>
      <c r="AB15" s="85"/>
      <c r="AC15" s="85"/>
    </row>
    <row r="16" spans="5:29" ht="15.75" customHeight="1">
      <c r="E16" s="85"/>
      <c r="G16" s="85"/>
      <c r="H16" s="91"/>
      <c r="I16" s="85"/>
      <c r="J16" s="85"/>
      <c r="K16" s="85"/>
      <c r="L16" s="85"/>
      <c r="M16" s="85"/>
      <c r="N16" s="85"/>
      <c r="O16" s="85"/>
      <c r="P16" s="85"/>
      <c r="Q16" s="85"/>
      <c r="R16" s="85"/>
      <c r="S16" s="85"/>
      <c r="T16" s="85"/>
      <c r="U16" s="85"/>
      <c r="V16" s="85"/>
      <c r="W16" s="85"/>
      <c r="X16" s="85"/>
      <c r="Y16" s="85"/>
      <c r="Z16" s="85"/>
      <c r="AA16" s="85"/>
      <c r="AB16" s="85"/>
      <c r="AC16" s="85"/>
    </row>
    <row r="17" spans="1:29" ht="30.75" customHeight="1">
      <c r="A17" s="102" t="s">
        <v>15</v>
      </c>
      <c r="B17" s="81"/>
      <c r="C17" s="81"/>
      <c r="D17" s="81"/>
      <c r="E17" s="41" t="s">
        <v>608</v>
      </c>
      <c r="F17" s="82"/>
      <c r="G17" s="83"/>
      <c r="H17" s="84"/>
      <c r="I17" s="85"/>
      <c r="J17" s="85"/>
      <c r="K17" s="85"/>
      <c r="L17" s="85"/>
      <c r="M17" s="85"/>
      <c r="N17" s="85"/>
      <c r="O17" s="85"/>
      <c r="P17" s="85"/>
      <c r="Q17" s="85"/>
      <c r="R17" s="85"/>
      <c r="S17" s="85"/>
      <c r="T17" s="85"/>
      <c r="U17" s="85"/>
      <c r="V17" s="85"/>
      <c r="W17" s="85"/>
      <c r="X17" s="85"/>
      <c r="Y17" s="85"/>
      <c r="Z17" s="85"/>
      <c r="AA17" s="85"/>
      <c r="AB17" s="85"/>
      <c r="AC17" s="85"/>
    </row>
    <row r="18" ht="12" customHeight="1"/>
    <row r="19" ht="12.75" customHeight="1"/>
    <row r="20" spans="1:29" ht="12.75" customHeight="1">
      <c r="A20" s="52" t="s">
        <v>165</v>
      </c>
      <c r="B20" s="52" t="s">
        <v>2</v>
      </c>
      <c r="C20" s="44" t="s">
        <v>36</v>
      </c>
      <c r="D20" s="66" t="s">
        <v>9</v>
      </c>
      <c r="E20" s="52" t="s">
        <v>10</v>
      </c>
      <c r="F20" s="52" t="s">
        <v>7</v>
      </c>
      <c r="G20" s="52" t="s">
        <v>166</v>
      </c>
      <c r="H20" s="70" t="s">
        <v>3</v>
      </c>
      <c r="I20" s="52" t="s">
        <v>167</v>
      </c>
      <c r="J20" s="52" t="s">
        <v>168</v>
      </c>
      <c r="K20" s="52" t="s">
        <v>11</v>
      </c>
      <c r="L20" s="44" t="s">
        <v>35</v>
      </c>
      <c r="M20" s="68" t="s">
        <v>169</v>
      </c>
      <c r="N20" s="68" t="s">
        <v>8</v>
      </c>
      <c r="O20" s="68" t="s">
        <v>5</v>
      </c>
      <c r="P20" s="68" t="s">
        <v>6</v>
      </c>
      <c r="Q20" s="68" t="s">
        <v>17</v>
      </c>
      <c r="R20" s="53" t="s">
        <v>4</v>
      </c>
      <c r="S20" s="53"/>
      <c r="T20" s="53"/>
      <c r="U20" s="53"/>
      <c r="V20" s="53"/>
      <c r="W20" s="53"/>
      <c r="X20" s="53"/>
      <c r="Y20" s="53"/>
      <c r="Z20" s="53"/>
      <c r="AA20" s="53"/>
      <c r="AB20" s="53"/>
      <c r="AC20" s="53"/>
    </row>
    <row r="21" spans="1:29" ht="51" customHeight="1">
      <c r="A21" s="52" t="s">
        <v>0</v>
      </c>
      <c r="B21" s="52" t="s">
        <v>1</v>
      </c>
      <c r="C21" s="46"/>
      <c r="D21" s="66"/>
      <c r="E21" s="52"/>
      <c r="F21" s="52"/>
      <c r="G21" s="52"/>
      <c r="H21" s="70"/>
      <c r="I21" s="52"/>
      <c r="J21" s="52"/>
      <c r="K21" s="52"/>
      <c r="L21" s="46"/>
      <c r="M21" s="68"/>
      <c r="N21" s="68"/>
      <c r="O21" s="68"/>
      <c r="P21" s="68"/>
      <c r="Q21" s="68"/>
      <c r="R21" s="13">
        <v>1</v>
      </c>
      <c r="S21" s="13">
        <v>2</v>
      </c>
      <c r="T21" s="13">
        <v>3</v>
      </c>
      <c r="U21" s="13">
        <v>4</v>
      </c>
      <c r="V21" s="13">
        <v>5</v>
      </c>
      <c r="W21" s="13">
        <v>6</v>
      </c>
      <c r="X21" s="13">
        <v>7</v>
      </c>
      <c r="Y21" s="13">
        <v>8</v>
      </c>
      <c r="Z21" s="13">
        <v>9</v>
      </c>
      <c r="AA21" s="13">
        <v>10</v>
      </c>
      <c r="AB21" s="13">
        <v>11</v>
      </c>
      <c r="AC21" s="13">
        <v>12</v>
      </c>
    </row>
    <row r="22" spans="1:29" s="87" customFormat="1" ht="39.75" customHeight="1">
      <c r="A22" s="103">
        <v>3</v>
      </c>
      <c r="B22" s="104" t="s">
        <v>37</v>
      </c>
      <c r="C22" s="54" t="s">
        <v>157</v>
      </c>
      <c r="D22" s="58" t="s">
        <v>38</v>
      </c>
      <c r="E22" s="44" t="s">
        <v>170</v>
      </c>
      <c r="F22" s="15" t="s">
        <v>39</v>
      </c>
      <c r="G22" s="15" t="s">
        <v>174</v>
      </c>
      <c r="H22" s="69" t="s">
        <v>562</v>
      </c>
      <c r="I22" s="15" t="s">
        <v>609</v>
      </c>
      <c r="J22" s="21" t="s">
        <v>175</v>
      </c>
      <c r="K22" s="22" t="s">
        <v>176</v>
      </c>
      <c r="L22" s="15" t="s">
        <v>42</v>
      </c>
      <c r="M22" s="25"/>
      <c r="N22" s="25"/>
      <c r="O22" s="25"/>
      <c r="P22" s="25"/>
      <c r="Q22" s="25"/>
      <c r="R22" s="25"/>
      <c r="S22" s="25" t="s">
        <v>602</v>
      </c>
      <c r="T22" s="25"/>
      <c r="U22" s="25" t="s">
        <v>602</v>
      </c>
      <c r="V22" s="25"/>
      <c r="W22" s="25" t="s">
        <v>602</v>
      </c>
      <c r="X22" s="25"/>
      <c r="Y22" s="25" t="s">
        <v>602</v>
      </c>
      <c r="Z22" s="25"/>
      <c r="AA22" s="25" t="s">
        <v>602</v>
      </c>
      <c r="AB22" s="25"/>
      <c r="AC22" s="25" t="s">
        <v>602</v>
      </c>
    </row>
    <row r="23" spans="1:29" s="87" customFormat="1" ht="81.75" customHeight="1">
      <c r="A23" s="105"/>
      <c r="B23" s="106"/>
      <c r="C23" s="55"/>
      <c r="D23" s="59"/>
      <c r="E23" s="45"/>
      <c r="F23" s="15" t="s">
        <v>321</v>
      </c>
      <c r="G23" s="15" t="s">
        <v>155</v>
      </c>
      <c r="H23" s="69" t="s">
        <v>562</v>
      </c>
      <c r="I23" s="15" t="s">
        <v>609</v>
      </c>
      <c r="J23" s="21" t="s">
        <v>322</v>
      </c>
      <c r="K23" s="21" t="s">
        <v>50</v>
      </c>
      <c r="L23" s="15" t="s">
        <v>43</v>
      </c>
      <c r="M23" s="25"/>
      <c r="N23" s="25"/>
      <c r="O23" s="25"/>
      <c r="P23" s="25"/>
      <c r="Q23" s="25"/>
      <c r="R23" s="25" t="s">
        <v>602</v>
      </c>
      <c r="S23" s="25" t="s">
        <v>602</v>
      </c>
      <c r="T23" s="25" t="s">
        <v>602</v>
      </c>
      <c r="U23" s="25" t="s">
        <v>602</v>
      </c>
      <c r="V23" s="25" t="s">
        <v>602</v>
      </c>
      <c r="W23" s="25" t="s">
        <v>602</v>
      </c>
      <c r="X23" s="25" t="s">
        <v>602</v>
      </c>
      <c r="Y23" s="25" t="s">
        <v>602</v>
      </c>
      <c r="Z23" s="25" t="s">
        <v>602</v>
      </c>
      <c r="AA23" s="25" t="s">
        <v>602</v>
      </c>
      <c r="AB23" s="25" t="s">
        <v>602</v>
      </c>
      <c r="AC23" s="25" t="s">
        <v>602</v>
      </c>
    </row>
    <row r="24" spans="1:29" s="87" customFormat="1" ht="72" customHeight="1">
      <c r="A24" s="105"/>
      <c r="B24" s="106"/>
      <c r="C24" s="55"/>
      <c r="D24" s="59"/>
      <c r="E24" s="42" t="s">
        <v>171</v>
      </c>
      <c r="F24" s="15" t="s">
        <v>519</v>
      </c>
      <c r="G24" s="15" t="s">
        <v>520</v>
      </c>
      <c r="H24" s="69" t="s">
        <v>562</v>
      </c>
      <c r="I24" s="15" t="s">
        <v>609</v>
      </c>
      <c r="J24" s="21" t="s">
        <v>122</v>
      </c>
      <c r="K24" s="21" t="s">
        <v>586</v>
      </c>
      <c r="L24" s="15" t="s">
        <v>42</v>
      </c>
      <c r="M24" s="25"/>
      <c r="N24" s="25"/>
      <c r="O24" s="25"/>
      <c r="P24" s="25"/>
      <c r="Q24" s="25"/>
      <c r="R24" s="25"/>
      <c r="S24" s="25" t="s">
        <v>602</v>
      </c>
      <c r="T24" s="25" t="s">
        <v>602</v>
      </c>
      <c r="U24" s="25" t="s">
        <v>602</v>
      </c>
      <c r="V24" s="25" t="s">
        <v>602</v>
      </c>
      <c r="W24" s="25" t="s">
        <v>602</v>
      </c>
      <c r="X24" s="25" t="s">
        <v>602</v>
      </c>
      <c r="Y24" s="25" t="s">
        <v>602</v>
      </c>
      <c r="Z24" s="25" t="s">
        <v>602</v>
      </c>
      <c r="AA24" s="25" t="s">
        <v>602</v>
      </c>
      <c r="AB24" s="25" t="s">
        <v>602</v>
      </c>
      <c r="AC24" s="25"/>
    </row>
    <row r="25" spans="1:29" s="87" customFormat="1" ht="72" customHeight="1">
      <c r="A25" s="105"/>
      <c r="B25" s="106"/>
      <c r="C25" s="55"/>
      <c r="D25" s="59"/>
      <c r="E25" s="44" t="s">
        <v>172</v>
      </c>
      <c r="F25" s="15" t="s">
        <v>323</v>
      </c>
      <c r="G25" s="15" t="s">
        <v>177</v>
      </c>
      <c r="H25" s="69" t="s">
        <v>562</v>
      </c>
      <c r="I25" s="15" t="s">
        <v>609</v>
      </c>
      <c r="J25" s="21" t="s">
        <v>322</v>
      </c>
      <c r="K25" s="21" t="s">
        <v>50</v>
      </c>
      <c r="L25" s="15" t="s">
        <v>43</v>
      </c>
      <c r="M25" s="25"/>
      <c r="N25" s="25"/>
      <c r="O25" s="25"/>
      <c r="P25" s="25"/>
      <c r="Q25" s="25"/>
      <c r="R25" s="25" t="s">
        <v>602</v>
      </c>
      <c r="S25" s="25" t="s">
        <v>602</v>
      </c>
      <c r="T25" s="25" t="s">
        <v>602</v>
      </c>
      <c r="U25" s="25" t="s">
        <v>602</v>
      </c>
      <c r="V25" s="25" t="s">
        <v>602</v>
      </c>
      <c r="W25" s="25" t="s">
        <v>602</v>
      </c>
      <c r="X25" s="25" t="s">
        <v>602</v>
      </c>
      <c r="Y25" s="25" t="s">
        <v>602</v>
      </c>
      <c r="Z25" s="25" t="s">
        <v>602</v>
      </c>
      <c r="AA25" s="25" t="s">
        <v>602</v>
      </c>
      <c r="AB25" s="25" t="s">
        <v>602</v>
      </c>
      <c r="AC25" s="25"/>
    </row>
    <row r="26" spans="1:29" s="87" customFormat="1" ht="79.5" customHeight="1">
      <c r="A26" s="105"/>
      <c r="B26" s="106"/>
      <c r="C26" s="55"/>
      <c r="D26" s="60"/>
      <c r="E26" s="46"/>
      <c r="F26" s="15" t="s">
        <v>587</v>
      </c>
      <c r="G26" s="15" t="s">
        <v>480</v>
      </c>
      <c r="H26" s="69" t="s">
        <v>562</v>
      </c>
      <c r="I26" s="15" t="s">
        <v>609</v>
      </c>
      <c r="J26" s="21" t="s">
        <v>481</v>
      </c>
      <c r="K26" s="21" t="s">
        <v>482</v>
      </c>
      <c r="L26" s="15" t="s">
        <v>42</v>
      </c>
      <c r="M26" s="25"/>
      <c r="N26" s="25"/>
      <c r="O26" s="25"/>
      <c r="P26" s="25"/>
      <c r="Q26" s="25"/>
      <c r="R26" s="25" t="s">
        <v>602</v>
      </c>
      <c r="S26" s="25" t="s">
        <v>602</v>
      </c>
      <c r="T26" s="25" t="s">
        <v>602</v>
      </c>
      <c r="U26" s="25" t="s">
        <v>602</v>
      </c>
      <c r="V26" s="25" t="s">
        <v>602</v>
      </c>
      <c r="W26" s="25" t="s">
        <v>602</v>
      </c>
      <c r="X26" s="25" t="s">
        <v>602</v>
      </c>
      <c r="Y26" s="25" t="s">
        <v>602</v>
      </c>
      <c r="Z26" s="25" t="s">
        <v>602</v>
      </c>
      <c r="AA26" s="25" t="s">
        <v>602</v>
      </c>
      <c r="AB26" s="25" t="s">
        <v>602</v>
      </c>
      <c r="AC26" s="25" t="s">
        <v>602</v>
      </c>
    </row>
    <row r="27" spans="1:29" s="87" customFormat="1" ht="33" customHeight="1">
      <c r="A27" s="105"/>
      <c r="B27" s="106"/>
      <c r="C27" s="55"/>
      <c r="D27" s="58" t="s">
        <v>324</v>
      </c>
      <c r="E27" s="16"/>
      <c r="F27" s="15" t="s">
        <v>478</v>
      </c>
      <c r="G27" s="15" t="s">
        <v>178</v>
      </c>
      <c r="H27" s="69" t="s">
        <v>562</v>
      </c>
      <c r="I27" s="15" t="s">
        <v>609</v>
      </c>
      <c r="J27" s="21" t="s">
        <v>179</v>
      </c>
      <c r="K27" s="21" t="s">
        <v>479</v>
      </c>
      <c r="L27" s="15" t="s">
        <v>41</v>
      </c>
      <c r="M27" s="32"/>
      <c r="N27" s="32"/>
      <c r="O27" s="32"/>
      <c r="P27" s="32"/>
      <c r="Q27" s="32"/>
      <c r="R27" s="32"/>
      <c r="S27" s="32" t="s">
        <v>602</v>
      </c>
      <c r="T27" s="32" t="s">
        <v>602</v>
      </c>
      <c r="U27" s="32" t="s">
        <v>602</v>
      </c>
      <c r="V27" s="32" t="s">
        <v>602</v>
      </c>
      <c r="W27" s="32" t="s">
        <v>602</v>
      </c>
      <c r="X27" s="32" t="s">
        <v>602</v>
      </c>
      <c r="Y27" s="32" t="s">
        <v>602</v>
      </c>
      <c r="Z27" s="32" t="s">
        <v>602</v>
      </c>
      <c r="AA27" s="32" t="s">
        <v>602</v>
      </c>
      <c r="AB27" s="32" t="s">
        <v>602</v>
      </c>
      <c r="AC27" s="32"/>
    </row>
    <row r="28" spans="1:29" s="87" customFormat="1" ht="88.5" customHeight="1">
      <c r="A28" s="105"/>
      <c r="B28" s="106"/>
      <c r="C28" s="55"/>
      <c r="D28" s="59"/>
      <c r="E28" s="16" t="s">
        <v>173</v>
      </c>
      <c r="F28" s="15" t="s">
        <v>40</v>
      </c>
      <c r="G28" s="15" t="s">
        <v>156</v>
      </c>
      <c r="H28" s="69" t="s">
        <v>562</v>
      </c>
      <c r="I28" s="15" t="s">
        <v>609</v>
      </c>
      <c r="J28" s="21" t="s">
        <v>123</v>
      </c>
      <c r="K28" s="67">
        <v>1</v>
      </c>
      <c r="L28" s="15" t="s">
        <v>42</v>
      </c>
      <c r="M28" s="44"/>
      <c r="N28" s="44"/>
      <c r="O28" s="44"/>
      <c r="P28" s="44"/>
      <c r="Q28" s="44"/>
      <c r="R28" s="44" t="s">
        <v>602</v>
      </c>
      <c r="S28" s="44" t="s">
        <v>602</v>
      </c>
      <c r="T28" s="44" t="s">
        <v>602</v>
      </c>
      <c r="U28" s="44" t="s">
        <v>602</v>
      </c>
      <c r="V28" s="44" t="s">
        <v>602</v>
      </c>
      <c r="W28" s="44" t="s">
        <v>602</v>
      </c>
      <c r="X28" s="44" t="s">
        <v>602</v>
      </c>
      <c r="Y28" s="44" t="s">
        <v>602</v>
      </c>
      <c r="Z28" s="44" t="s">
        <v>602</v>
      </c>
      <c r="AA28" s="44" t="s">
        <v>602</v>
      </c>
      <c r="AB28" s="44" t="s">
        <v>602</v>
      </c>
      <c r="AC28" s="44" t="s">
        <v>602</v>
      </c>
    </row>
    <row r="29" spans="1:29" s="87" customFormat="1" ht="225.75" customHeight="1">
      <c r="A29" s="105"/>
      <c r="B29" s="106"/>
      <c r="C29" s="55"/>
      <c r="D29" s="59"/>
      <c r="E29" s="14"/>
      <c r="F29" s="15" t="s">
        <v>180</v>
      </c>
      <c r="G29" s="15" t="s">
        <v>181</v>
      </c>
      <c r="H29" s="69">
        <v>6674437520.7</v>
      </c>
      <c r="I29" s="15" t="s">
        <v>568</v>
      </c>
      <c r="J29" s="21" t="s">
        <v>183</v>
      </c>
      <c r="K29" s="21" t="s">
        <v>182</v>
      </c>
      <c r="L29" s="15" t="s">
        <v>42</v>
      </c>
      <c r="M29" s="45"/>
      <c r="N29" s="45"/>
      <c r="O29" s="45"/>
      <c r="P29" s="45"/>
      <c r="Q29" s="45"/>
      <c r="R29" s="45"/>
      <c r="S29" s="45"/>
      <c r="T29" s="45"/>
      <c r="U29" s="45"/>
      <c r="V29" s="45"/>
      <c r="W29" s="45"/>
      <c r="X29" s="45"/>
      <c r="Y29" s="45"/>
      <c r="Z29" s="45"/>
      <c r="AA29" s="45"/>
      <c r="AB29" s="45"/>
      <c r="AC29" s="45"/>
    </row>
    <row r="30" spans="1:29" s="87" customFormat="1" ht="59.25" customHeight="1">
      <c r="A30" s="105"/>
      <c r="B30" s="106"/>
      <c r="C30" s="55"/>
      <c r="D30" s="59"/>
      <c r="E30" s="17" t="s">
        <v>184</v>
      </c>
      <c r="F30" s="15" t="s">
        <v>522</v>
      </c>
      <c r="G30" s="15" t="s">
        <v>185</v>
      </c>
      <c r="H30" s="69" t="s">
        <v>562</v>
      </c>
      <c r="I30" s="15" t="s">
        <v>609</v>
      </c>
      <c r="J30" s="21" t="s">
        <v>124</v>
      </c>
      <c r="K30" s="15" t="s">
        <v>186</v>
      </c>
      <c r="L30" s="15" t="s">
        <v>42</v>
      </c>
      <c r="M30" s="45"/>
      <c r="N30" s="45"/>
      <c r="O30" s="45"/>
      <c r="P30" s="45"/>
      <c r="Q30" s="45"/>
      <c r="R30" s="45"/>
      <c r="S30" s="45"/>
      <c r="T30" s="45"/>
      <c r="U30" s="45"/>
      <c r="V30" s="45"/>
      <c r="W30" s="45"/>
      <c r="X30" s="45"/>
      <c r="Y30" s="45"/>
      <c r="Z30" s="45"/>
      <c r="AA30" s="45"/>
      <c r="AB30" s="45"/>
      <c r="AC30" s="45"/>
    </row>
    <row r="31" spans="1:29" s="87" customFormat="1" ht="89.25" customHeight="1">
      <c r="A31" s="105"/>
      <c r="B31" s="106"/>
      <c r="C31" s="61"/>
      <c r="D31" s="60"/>
      <c r="E31" s="17" t="s">
        <v>187</v>
      </c>
      <c r="F31" s="15" t="s">
        <v>588</v>
      </c>
      <c r="G31" s="15" t="s">
        <v>188</v>
      </c>
      <c r="H31" s="69">
        <v>16600000</v>
      </c>
      <c r="I31" s="15" t="s">
        <v>569</v>
      </c>
      <c r="J31" s="21" t="s">
        <v>125</v>
      </c>
      <c r="K31" s="21" t="s">
        <v>138</v>
      </c>
      <c r="L31" s="15" t="s">
        <v>42</v>
      </c>
      <c r="M31" s="46"/>
      <c r="N31" s="46"/>
      <c r="O31" s="46"/>
      <c r="P31" s="46"/>
      <c r="Q31" s="46"/>
      <c r="R31" s="46"/>
      <c r="S31" s="46"/>
      <c r="T31" s="46"/>
      <c r="U31" s="46"/>
      <c r="V31" s="46"/>
      <c r="W31" s="46"/>
      <c r="X31" s="46"/>
      <c r="Y31" s="46"/>
      <c r="Z31" s="46"/>
      <c r="AA31" s="46"/>
      <c r="AB31" s="46"/>
      <c r="AC31" s="46"/>
    </row>
    <row r="32" spans="1:29" s="87" customFormat="1" ht="60.75" customHeight="1">
      <c r="A32" s="105"/>
      <c r="B32" s="106"/>
      <c r="C32" s="54" t="s">
        <v>158</v>
      </c>
      <c r="D32" s="44" t="s">
        <v>159</v>
      </c>
      <c r="E32" s="44" t="s">
        <v>189</v>
      </c>
      <c r="F32" s="15" t="s">
        <v>483</v>
      </c>
      <c r="G32" s="15" t="s">
        <v>190</v>
      </c>
      <c r="H32" s="69">
        <v>20000000</v>
      </c>
      <c r="I32" s="15" t="s">
        <v>570</v>
      </c>
      <c r="J32" s="21" t="s">
        <v>126</v>
      </c>
      <c r="K32" s="15" t="s">
        <v>484</v>
      </c>
      <c r="L32" s="15" t="s">
        <v>42</v>
      </c>
      <c r="M32" s="25"/>
      <c r="N32" s="25"/>
      <c r="O32" s="26"/>
      <c r="P32" s="27"/>
      <c r="Q32" s="28"/>
      <c r="R32" s="23"/>
      <c r="S32" s="23"/>
      <c r="T32" s="23"/>
      <c r="U32" s="23"/>
      <c r="V32" s="23"/>
      <c r="W32" s="23" t="s">
        <v>602</v>
      </c>
      <c r="X32" s="23" t="s">
        <v>602</v>
      </c>
      <c r="Y32" s="23" t="s">
        <v>602</v>
      </c>
      <c r="Z32" s="23" t="s">
        <v>602</v>
      </c>
      <c r="AA32" s="23" t="s">
        <v>602</v>
      </c>
      <c r="AB32" s="23" t="s">
        <v>602</v>
      </c>
      <c r="AC32" s="23" t="s">
        <v>602</v>
      </c>
    </row>
    <row r="33" spans="1:29" s="87" customFormat="1" ht="54.75" customHeight="1">
      <c r="A33" s="105"/>
      <c r="B33" s="106"/>
      <c r="C33" s="55"/>
      <c r="D33" s="45"/>
      <c r="E33" s="45"/>
      <c r="F33" s="15" t="s">
        <v>145</v>
      </c>
      <c r="G33" s="15" t="s">
        <v>191</v>
      </c>
      <c r="H33" s="69">
        <v>413078795</v>
      </c>
      <c r="I33" s="15" t="s">
        <v>571</v>
      </c>
      <c r="J33" s="21" t="s">
        <v>146</v>
      </c>
      <c r="K33" s="15" t="s">
        <v>192</v>
      </c>
      <c r="L33" s="15" t="s">
        <v>147</v>
      </c>
      <c r="M33" s="25"/>
      <c r="N33" s="25"/>
      <c r="O33" s="26"/>
      <c r="P33" s="27"/>
      <c r="Q33" s="28"/>
      <c r="R33" s="23" t="s">
        <v>602</v>
      </c>
      <c r="S33" s="23" t="s">
        <v>602</v>
      </c>
      <c r="T33" s="23" t="s">
        <v>602</v>
      </c>
      <c r="U33" s="23" t="s">
        <v>602</v>
      </c>
      <c r="V33" s="23" t="s">
        <v>602</v>
      </c>
      <c r="W33" s="23" t="s">
        <v>602</v>
      </c>
      <c r="X33" s="23" t="s">
        <v>602</v>
      </c>
      <c r="Y33" s="23" t="s">
        <v>602</v>
      </c>
      <c r="Z33" s="23" t="s">
        <v>602</v>
      </c>
      <c r="AA33" s="23" t="s">
        <v>602</v>
      </c>
      <c r="AB33" s="23" t="s">
        <v>602</v>
      </c>
      <c r="AC33" s="23" t="s">
        <v>602</v>
      </c>
    </row>
    <row r="34" spans="1:29" s="87" customFormat="1" ht="54.75" customHeight="1">
      <c r="A34" s="105"/>
      <c r="B34" s="106"/>
      <c r="C34" s="55"/>
      <c r="D34" s="45"/>
      <c r="E34" s="45"/>
      <c r="F34" s="15" t="s">
        <v>193</v>
      </c>
      <c r="G34" s="15" t="s">
        <v>195</v>
      </c>
      <c r="H34" s="69">
        <v>0</v>
      </c>
      <c r="I34" s="15" t="s">
        <v>609</v>
      </c>
      <c r="J34" s="21" t="s">
        <v>195</v>
      </c>
      <c r="K34" s="15" t="s">
        <v>194</v>
      </c>
      <c r="L34" s="15" t="s">
        <v>42</v>
      </c>
      <c r="M34" s="25"/>
      <c r="N34" s="25"/>
      <c r="O34" s="26"/>
      <c r="P34" s="27"/>
      <c r="Q34" s="28"/>
      <c r="R34" s="23"/>
      <c r="S34" s="23"/>
      <c r="T34" s="23"/>
      <c r="U34" s="23"/>
      <c r="V34" s="23"/>
      <c r="W34" s="23" t="s">
        <v>602</v>
      </c>
      <c r="X34" s="23" t="s">
        <v>602</v>
      </c>
      <c r="Y34" s="23" t="s">
        <v>602</v>
      </c>
      <c r="Z34" s="23" t="s">
        <v>602</v>
      </c>
      <c r="AA34" s="23" t="s">
        <v>602</v>
      </c>
      <c r="AB34" s="23" t="s">
        <v>602</v>
      </c>
      <c r="AC34" s="23" t="s">
        <v>602</v>
      </c>
    </row>
    <row r="35" spans="1:29" s="87" customFormat="1" ht="54.75" customHeight="1">
      <c r="A35" s="105"/>
      <c r="B35" s="106"/>
      <c r="C35" s="55"/>
      <c r="D35" s="46"/>
      <c r="E35" s="46"/>
      <c r="F35" s="15" t="s">
        <v>524</v>
      </c>
      <c r="G35" s="15" t="s">
        <v>525</v>
      </c>
      <c r="H35" s="69">
        <v>0</v>
      </c>
      <c r="I35" s="15" t="s">
        <v>572</v>
      </c>
      <c r="J35" s="21" t="s">
        <v>544</v>
      </c>
      <c r="K35" s="15" t="s">
        <v>545</v>
      </c>
      <c r="L35" s="15" t="s">
        <v>546</v>
      </c>
      <c r="M35" s="39"/>
      <c r="N35" s="25"/>
      <c r="O35" s="26"/>
      <c r="P35" s="27"/>
      <c r="Q35" s="28"/>
      <c r="R35" s="23"/>
      <c r="S35" s="23" t="s">
        <v>602</v>
      </c>
      <c r="T35" s="23" t="s">
        <v>602</v>
      </c>
      <c r="U35" s="23" t="s">
        <v>602</v>
      </c>
      <c r="V35" s="23" t="s">
        <v>602</v>
      </c>
      <c r="W35" s="23" t="s">
        <v>602</v>
      </c>
      <c r="X35" s="23" t="s">
        <v>602</v>
      </c>
      <c r="Y35" s="23" t="s">
        <v>602</v>
      </c>
      <c r="Z35" s="23" t="s">
        <v>602</v>
      </c>
      <c r="AA35" s="23" t="s">
        <v>602</v>
      </c>
      <c r="AB35" s="23" t="s">
        <v>602</v>
      </c>
      <c r="AC35" s="23" t="s">
        <v>602</v>
      </c>
    </row>
    <row r="36" spans="1:29" s="87" customFormat="1" ht="99" customHeight="1">
      <c r="A36" s="105"/>
      <c r="B36" s="106"/>
      <c r="C36" s="55"/>
      <c r="D36" s="15" t="s">
        <v>44</v>
      </c>
      <c r="E36" s="31" t="s">
        <v>45</v>
      </c>
      <c r="F36" s="15" t="s">
        <v>199</v>
      </c>
      <c r="G36" s="15" t="s">
        <v>197</v>
      </c>
      <c r="H36" s="69">
        <v>0</v>
      </c>
      <c r="I36" s="15" t="s">
        <v>609</v>
      </c>
      <c r="J36" s="21" t="s">
        <v>325</v>
      </c>
      <c r="K36" s="15" t="s">
        <v>198</v>
      </c>
      <c r="L36" s="15" t="s">
        <v>42</v>
      </c>
      <c r="N36" s="25"/>
      <c r="O36" s="26"/>
      <c r="P36" s="27"/>
      <c r="Q36" s="28"/>
      <c r="R36" s="23"/>
      <c r="S36" s="23"/>
      <c r="T36" s="23"/>
      <c r="U36" s="23"/>
      <c r="V36" s="23"/>
      <c r="W36" s="23" t="s">
        <v>602</v>
      </c>
      <c r="X36" s="23"/>
      <c r="Y36" s="23"/>
      <c r="Z36" s="23"/>
      <c r="AA36" s="23"/>
      <c r="AB36" s="23"/>
      <c r="AC36" s="23" t="s">
        <v>602</v>
      </c>
    </row>
    <row r="37" spans="1:29" s="87" customFormat="1" ht="138.75" customHeight="1">
      <c r="A37" s="105"/>
      <c r="B37" s="106"/>
      <c r="C37" s="55"/>
      <c r="D37" s="34" t="s">
        <v>196</v>
      </c>
      <c r="E37" s="15" t="s">
        <v>46</v>
      </c>
      <c r="F37" s="15" t="s">
        <v>523</v>
      </c>
      <c r="G37" s="15" t="s">
        <v>326</v>
      </c>
      <c r="H37" s="69">
        <v>0</v>
      </c>
      <c r="I37" s="15" t="s">
        <v>609</v>
      </c>
      <c r="J37" s="15" t="s">
        <v>327</v>
      </c>
      <c r="K37" s="15" t="s">
        <v>200</v>
      </c>
      <c r="L37" s="15" t="s">
        <v>307</v>
      </c>
      <c r="M37" s="25"/>
      <c r="N37" s="20"/>
      <c r="O37" s="26"/>
      <c r="P37" s="29"/>
      <c r="Q37" s="23"/>
      <c r="R37" s="23"/>
      <c r="S37" s="23"/>
      <c r="T37" s="23"/>
      <c r="U37" s="23" t="s">
        <v>602</v>
      </c>
      <c r="V37" s="23" t="s">
        <v>602</v>
      </c>
      <c r="W37" s="23"/>
      <c r="X37" s="23"/>
      <c r="Y37" s="23"/>
      <c r="Z37" s="23"/>
      <c r="AA37" s="23"/>
      <c r="AB37" s="23"/>
      <c r="AC37" s="23"/>
    </row>
    <row r="38" spans="1:29" s="87" customFormat="1" ht="111" customHeight="1">
      <c r="A38" s="105"/>
      <c r="B38" s="106"/>
      <c r="C38" s="55"/>
      <c r="D38" s="35" t="s">
        <v>201</v>
      </c>
      <c r="E38" s="14" t="s">
        <v>47</v>
      </c>
      <c r="F38" s="14" t="s">
        <v>527</v>
      </c>
      <c r="G38" s="14" t="s">
        <v>526</v>
      </c>
      <c r="H38" s="127">
        <v>0</v>
      </c>
      <c r="I38" s="15" t="s">
        <v>609</v>
      </c>
      <c r="J38" s="19" t="s">
        <v>328</v>
      </c>
      <c r="K38" s="14" t="s">
        <v>202</v>
      </c>
      <c r="L38" s="14" t="s">
        <v>42</v>
      </c>
      <c r="M38" s="30"/>
      <c r="N38" s="25"/>
      <c r="O38" s="26"/>
      <c r="P38" s="29"/>
      <c r="Q38" s="23"/>
      <c r="R38" s="23" t="s">
        <v>602</v>
      </c>
      <c r="S38" s="23" t="s">
        <v>602</v>
      </c>
      <c r="T38" s="23" t="s">
        <v>602</v>
      </c>
      <c r="U38" s="23" t="s">
        <v>602</v>
      </c>
      <c r="V38" s="23" t="s">
        <v>602</v>
      </c>
      <c r="W38" s="23" t="s">
        <v>602</v>
      </c>
      <c r="X38" s="23" t="s">
        <v>602</v>
      </c>
      <c r="Y38" s="23" t="s">
        <v>602</v>
      </c>
      <c r="Z38" s="23" t="s">
        <v>602</v>
      </c>
      <c r="AA38" s="23" t="s">
        <v>602</v>
      </c>
      <c r="AB38" s="23" t="s">
        <v>602</v>
      </c>
      <c r="AC38" s="23" t="s">
        <v>602</v>
      </c>
    </row>
    <row r="39" spans="1:29" s="87" customFormat="1" ht="54" customHeight="1">
      <c r="A39" s="105"/>
      <c r="B39" s="106"/>
      <c r="C39" s="56" t="s">
        <v>160</v>
      </c>
      <c r="D39" s="107" t="s">
        <v>212</v>
      </c>
      <c r="E39" s="58" t="s">
        <v>238</v>
      </c>
      <c r="F39" s="15" t="s">
        <v>203</v>
      </c>
      <c r="G39" s="15" t="s">
        <v>204</v>
      </c>
      <c r="H39" s="69">
        <v>5000000</v>
      </c>
      <c r="I39" s="15" t="s">
        <v>573</v>
      </c>
      <c r="J39" s="21" t="s">
        <v>205</v>
      </c>
      <c r="K39" s="35" t="s">
        <v>474</v>
      </c>
      <c r="L39" s="15" t="s">
        <v>42</v>
      </c>
      <c r="M39" s="44"/>
      <c r="N39" s="44"/>
      <c r="O39" s="44"/>
      <c r="P39" s="44"/>
      <c r="Q39" s="44"/>
      <c r="R39" s="44" t="s">
        <v>602</v>
      </c>
      <c r="S39" s="44" t="s">
        <v>602</v>
      </c>
      <c r="T39" s="44" t="s">
        <v>602</v>
      </c>
      <c r="U39" s="44" t="s">
        <v>602</v>
      </c>
      <c r="V39" s="44" t="s">
        <v>602</v>
      </c>
      <c r="W39" s="44" t="s">
        <v>602</v>
      </c>
      <c r="X39" s="44" t="s">
        <v>602</v>
      </c>
      <c r="Y39" s="44" t="s">
        <v>602</v>
      </c>
      <c r="Z39" s="44" t="s">
        <v>602</v>
      </c>
      <c r="AA39" s="44" t="s">
        <v>602</v>
      </c>
      <c r="AB39" s="44" t="s">
        <v>602</v>
      </c>
      <c r="AC39" s="44" t="s">
        <v>602</v>
      </c>
    </row>
    <row r="40" spans="1:29" s="87" customFormat="1" ht="51" customHeight="1">
      <c r="A40" s="105"/>
      <c r="B40" s="106"/>
      <c r="C40" s="56"/>
      <c r="D40" s="108"/>
      <c r="E40" s="59"/>
      <c r="F40" s="15" t="s">
        <v>528</v>
      </c>
      <c r="G40" s="15" t="s">
        <v>206</v>
      </c>
      <c r="H40" s="69">
        <v>5000000</v>
      </c>
      <c r="I40" s="15" t="s">
        <v>473</v>
      </c>
      <c r="J40" s="21" t="s">
        <v>205</v>
      </c>
      <c r="K40" s="33" t="s">
        <v>507</v>
      </c>
      <c r="L40" s="15" t="s">
        <v>48</v>
      </c>
      <c r="M40" s="45"/>
      <c r="N40" s="45"/>
      <c r="O40" s="45"/>
      <c r="P40" s="45"/>
      <c r="Q40" s="45"/>
      <c r="R40" s="45"/>
      <c r="S40" s="45"/>
      <c r="T40" s="45"/>
      <c r="U40" s="45"/>
      <c r="V40" s="45"/>
      <c r="W40" s="45"/>
      <c r="X40" s="45"/>
      <c r="Y40" s="45"/>
      <c r="Z40" s="45"/>
      <c r="AA40" s="45"/>
      <c r="AB40" s="45"/>
      <c r="AC40" s="45"/>
    </row>
    <row r="41" spans="1:29" s="87" customFormat="1" ht="42.75" customHeight="1">
      <c r="A41" s="105"/>
      <c r="B41" s="106"/>
      <c r="C41" s="56"/>
      <c r="D41" s="108"/>
      <c r="E41" s="59"/>
      <c r="F41" s="15" t="s">
        <v>207</v>
      </c>
      <c r="G41" s="15" t="s">
        <v>529</v>
      </c>
      <c r="H41" s="69">
        <v>0</v>
      </c>
      <c r="I41" s="15" t="s">
        <v>609</v>
      </c>
      <c r="J41" s="21" t="s">
        <v>205</v>
      </c>
      <c r="K41" s="33" t="s">
        <v>492</v>
      </c>
      <c r="L41" s="15" t="s">
        <v>208</v>
      </c>
      <c r="M41" s="45"/>
      <c r="N41" s="45"/>
      <c r="O41" s="45"/>
      <c r="P41" s="45"/>
      <c r="Q41" s="45"/>
      <c r="R41" s="45"/>
      <c r="S41" s="45"/>
      <c r="T41" s="45"/>
      <c r="U41" s="45"/>
      <c r="V41" s="45"/>
      <c r="W41" s="45"/>
      <c r="X41" s="45"/>
      <c r="Y41" s="45"/>
      <c r="Z41" s="45"/>
      <c r="AA41" s="45"/>
      <c r="AB41" s="45"/>
      <c r="AC41" s="45"/>
    </row>
    <row r="42" spans="1:29" s="87" customFormat="1" ht="38.25" customHeight="1">
      <c r="A42" s="105"/>
      <c r="B42" s="106"/>
      <c r="C42" s="56"/>
      <c r="D42" s="108"/>
      <c r="E42" s="59"/>
      <c r="F42" s="15" t="s">
        <v>547</v>
      </c>
      <c r="G42" s="15" t="s">
        <v>209</v>
      </c>
      <c r="H42" s="88">
        <v>0</v>
      </c>
      <c r="I42" s="15" t="s">
        <v>609</v>
      </c>
      <c r="J42" s="21" t="s">
        <v>329</v>
      </c>
      <c r="K42" s="33" t="s">
        <v>477</v>
      </c>
      <c r="L42" s="15" t="s">
        <v>42</v>
      </c>
      <c r="M42" s="45"/>
      <c r="N42" s="45"/>
      <c r="O42" s="45"/>
      <c r="P42" s="45"/>
      <c r="Q42" s="45"/>
      <c r="R42" s="45"/>
      <c r="S42" s="45"/>
      <c r="T42" s="45"/>
      <c r="U42" s="45"/>
      <c r="V42" s="45"/>
      <c r="W42" s="45"/>
      <c r="X42" s="45"/>
      <c r="Y42" s="45"/>
      <c r="Z42" s="45"/>
      <c r="AA42" s="45"/>
      <c r="AB42" s="45"/>
      <c r="AC42" s="45"/>
    </row>
    <row r="43" spans="1:29" s="87" customFormat="1" ht="45" customHeight="1">
      <c r="A43" s="105"/>
      <c r="B43" s="106"/>
      <c r="C43" s="56"/>
      <c r="D43" s="108"/>
      <c r="E43" s="59"/>
      <c r="F43" s="15" t="s">
        <v>139</v>
      </c>
      <c r="G43" s="15" t="s">
        <v>210</v>
      </c>
      <c r="H43" s="69">
        <v>0</v>
      </c>
      <c r="I43" s="15" t="s">
        <v>609</v>
      </c>
      <c r="J43" s="21" t="s">
        <v>211</v>
      </c>
      <c r="K43" s="15" t="s">
        <v>521</v>
      </c>
      <c r="L43" s="15" t="s">
        <v>42</v>
      </c>
      <c r="M43" s="45"/>
      <c r="N43" s="45"/>
      <c r="O43" s="45"/>
      <c r="P43" s="45"/>
      <c r="Q43" s="45"/>
      <c r="R43" s="45"/>
      <c r="S43" s="45"/>
      <c r="T43" s="45"/>
      <c r="U43" s="45"/>
      <c r="V43" s="45"/>
      <c r="W43" s="45"/>
      <c r="X43" s="45"/>
      <c r="Y43" s="45"/>
      <c r="Z43" s="45"/>
      <c r="AA43" s="45"/>
      <c r="AB43" s="45"/>
      <c r="AC43" s="45"/>
    </row>
    <row r="44" spans="1:29" s="87" customFormat="1" ht="57" customHeight="1">
      <c r="A44" s="105"/>
      <c r="B44" s="106"/>
      <c r="C44" s="56"/>
      <c r="D44" s="108"/>
      <c r="E44" s="59"/>
      <c r="F44" s="15" t="s">
        <v>214</v>
      </c>
      <c r="G44" s="15" t="s">
        <v>213</v>
      </c>
      <c r="H44" s="69">
        <v>0</v>
      </c>
      <c r="I44" s="15" t="s">
        <v>609</v>
      </c>
      <c r="J44" s="21" t="s">
        <v>215</v>
      </c>
      <c r="K44" s="21" t="s">
        <v>216</v>
      </c>
      <c r="L44" s="15" t="s">
        <v>64</v>
      </c>
      <c r="M44" s="45"/>
      <c r="N44" s="45"/>
      <c r="O44" s="45"/>
      <c r="P44" s="45"/>
      <c r="Q44" s="45"/>
      <c r="R44" s="45"/>
      <c r="S44" s="45"/>
      <c r="T44" s="45"/>
      <c r="U44" s="45"/>
      <c r="V44" s="45"/>
      <c r="W44" s="45"/>
      <c r="X44" s="45"/>
      <c r="Y44" s="45"/>
      <c r="Z44" s="45"/>
      <c r="AA44" s="45"/>
      <c r="AB44" s="45"/>
      <c r="AC44" s="45"/>
    </row>
    <row r="45" spans="1:29" s="87" customFormat="1" ht="147" customHeight="1">
      <c r="A45" s="105"/>
      <c r="B45" s="106"/>
      <c r="C45" s="56"/>
      <c r="D45" s="108"/>
      <c r="E45" s="43" t="s">
        <v>240</v>
      </c>
      <c r="F45" s="15" t="s">
        <v>330</v>
      </c>
      <c r="G45" s="15" t="s">
        <v>241</v>
      </c>
      <c r="H45" s="69">
        <v>0</v>
      </c>
      <c r="I45" s="15" t="s">
        <v>574</v>
      </c>
      <c r="J45" s="21" t="s">
        <v>237</v>
      </c>
      <c r="K45" s="15" t="s">
        <v>52</v>
      </c>
      <c r="L45" s="15" t="s">
        <v>48</v>
      </c>
      <c r="M45" s="14"/>
      <c r="N45" s="14"/>
      <c r="O45" s="14"/>
      <c r="P45" s="14"/>
      <c r="Q45" s="14"/>
      <c r="R45" s="14"/>
      <c r="S45" s="14"/>
      <c r="T45" s="14"/>
      <c r="U45" s="14"/>
      <c r="V45" s="14"/>
      <c r="W45" s="14"/>
      <c r="X45" s="14"/>
      <c r="Y45" s="14"/>
      <c r="Z45" s="14"/>
      <c r="AA45" s="14"/>
      <c r="AB45" s="14"/>
      <c r="AC45" s="14"/>
    </row>
    <row r="46" spans="1:29" s="87" customFormat="1" ht="75" customHeight="1">
      <c r="A46" s="105"/>
      <c r="B46" s="106"/>
      <c r="C46" s="56"/>
      <c r="D46" s="108"/>
      <c r="E46" s="52" t="s">
        <v>331</v>
      </c>
      <c r="F46" s="15" t="s">
        <v>140</v>
      </c>
      <c r="G46" s="15" t="s">
        <v>332</v>
      </c>
      <c r="H46" s="69">
        <v>0</v>
      </c>
      <c r="I46" s="15" t="s">
        <v>609</v>
      </c>
      <c r="J46" s="21" t="s">
        <v>221</v>
      </c>
      <c r="K46" s="15" t="s">
        <v>548</v>
      </c>
      <c r="L46" s="15" t="s">
        <v>62</v>
      </c>
      <c r="M46" s="25"/>
      <c r="N46" s="25"/>
      <c r="O46" s="26"/>
      <c r="P46" s="29"/>
      <c r="Q46" s="23"/>
      <c r="R46" s="23" t="s">
        <v>602</v>
      </c>
      <c r="S46" s="23" t="s">
        <v>602</v>
      </c>
      <c r="T46" s="23" t="s">
        <v>602</v>
      </c>
      <c r="U46" s="23" t="s">
        <v>602</v>
      </c>
      <c r="V46" s="23" t="s">
        <v>602</v>
      </c>
      <c r="W46" s="23" t="s">
        <v>602</v>
      </c>
      <c r="X46" s="23" t="s">
        <v>602</v>
      </c>
      <c r="Y46" s="23" t="s">
        <v>602</v>
      </c>
      <c r="Z46" s="23" t="s">
        <v>602</v>
      </c>
      <c r="AA46" s="23" t="s">
        <v>602</v>
      </c>
      <c r="AB46" s="23" t="s">
        <v>602</v>
      </c>
      <c r="AC46" s="23"/>
    </row>
    <row r="47" spans="1:29" s="87" customFormat="1" ht="102.75" customHeight="1">
      <c r="A47" s="105"/>
      <c r="B47" s="106"/>
      <c r="C47" s="56"/>
      <c r="D47" s="108"/>
      <c r="E47" s="52"/>
      <c r="F47" s="15" t="s">
        <v>333</v>
      </c>
      <c r="G47" s="15" t="s">
        <v>334</v>
      </c>
      <c r="H47" s="69">
        <v>0</v>
      </c>
      <c r="I47" s="15" t="s">
        <v>609</v>
      </c>
      <c r="J47" s="21" t="s">
        <v>122</v>
      </c>
      <c r="K47" s="15" t="s">
        <v>222</v>
      </c>
      <c r="L47" s="15" t="s">
        <v>42</v>
      </c>
      <c r="M47" s="25"/>
      <c r="N47" s="25"/>
      <c r="O47" s="26"/>
      <c r="P47" s="29"/>
      <c r="Q47" s="23"/>
      <c r="R47" s="23" t="s">
        <v>602</v>
      </c>
      <c r="S47" s="23" t="s">
        <v>602</v>
      </c>
      <c r="T47" s="23" t="s">
        <v>602</v>
      </c>
      <c r="U47" s="23" t="s">
        <v>602</v>
      </c>
      <c r="V47" s="23" t="s">
        <v>602</v>
      </c>
      <c r="W47" s="23" t="s">
        <v>602</v>
      </c>
      <c r="X47" s="23" t="s">
        <v>602</v>
      </c>
      <c r="Y47" s="23" t="s">
        <v>602</v>
      </c>
      <c r="Z47" s="23" t="s">
        <v>602</v>
      </c>
      <c r="AA47" s="23" t="s">
        <v>602</v>
      </c>
      <c r="AB47" s="23" t="s">
        <v>602</v>
      </c>
      <c r="AC47" s="23"/>
    </row>
    <row r="48" spans="1:29" s="87" customFormat="1" ht="135.75" customHeight="1">
      <c r="A48" s="105"/>
      <c r="B48" s="106"/>
      <c r="C48" s="56"/>
      <c r="D48" s="108"/>
      <c r="E48" s="52"/>
      <c r="F48" s="15" t="s">
        <v>362</v>
      </c>
      <c r="G48" s="15" t="s">
        <v>223</v>
      </c>
      <c r="H48" s="69">
        <v>0</v>
      </c>
      <c r="I48" s="15" t="s">
        <v>609</v>
      </c>
      <c r="J48" s="21" t="s">
        <v>224</v>
      </c>
      <c r="K48" s="15" t="s">
        <v>548</v>
      </c>
      <c r="L48" s="15" t="s">
        <v>42</v>
      </c>
      <c r="M48" s="25"/>
      <c r="N48" s="25"/>
      <c r="O48" s="26"/>
      <c r="P48" s="29"/>
      <c r="Q48" s="23"/>
      <c r="R48" s="23" t="s">
        <v>602</v>
      </c>
      <c r="S48" s="23" t="s">
        <v>602</v>
      </c>
      <c r="T48" s="23" t="s">
        <v>602</v>
      </c>
      <c r="U48" s="23" t="s">
        <v>602</v>
      </c>
      <c r="V48" s="23" t="s">
        <v>602</v>
      </c>
      <c r="W48" s="23" t="s">
        <v>602</v>
      </c>
      <c r="X48" s="23" t="s">
        <v>602</v>
      </c>
      <c r="Y48" s="23" t="s">
        <v>602</v>
      </c>
      <c r="Z48" s="23" t="s">
        <v>602</v>
      </c>
      <c r="AA48" s="23" t="s">
        <v>602</v>
      </c>
      <c r="AB48" s="23" t="s">
        <v>602</v>
      </c>
      <c r="AC48" s="23"/>
    </row>
    <row r="49" spans="1:29" s="87" customFormat="1" ht="84.75" customHeight="1">
      <c r="A49" s="105"/>
      <c r="B49" s="106"/>
      <c r="C49" s="56"/>
      <c r="D49" s="108"/>
      <c r="E49" s="52"/>
      <c r="F49" s="15" t="s">
        <v>335</v>
      </c>
      <c r="G49" s="15" t="s">
        <v>336</v>
      </c>
      <c r="H49" s="69">
        <v>0</v>
      </c>
      <c r="I49" s="15" t="s">
        <v>609</v>
      </c>
      <c r="J49" s="21" t="s">
        <v>337</v>
      </c>
      <c r="K49" s="15" t="s">
        <v>338</v>
      </c>
      <c r="L49" s="15" t="s">
        <v>42</v>
      </c>
      <c r="M49" s="24"/>
      <c r="N49" s="25"/>
      <c r="O49" s="26"/>
      <c r="P49" s="29"/>
      <c r="Q49" s="23"/>
      <c r="R49" s="23" t="s">
        <v>602</v>
      </c>
      <c r="S49" s="23" t="s">
        <v>602</v>
      </c>
      <c r="T49" s="23" t="s">
        <v>602</v>
      </c>
      <c r="U49" s="23" t="s">
        <v>602</v>
      </c>
      <c r="V49" s="23" t="s">
        <v>602</v>
      </c>
      <c r="W49" s="23" t="s">
        <v>602</v>
      </c>
      <c r="X49" s="23" t="s">
        <v>602</v>
      </c>
      <c r="Y49" s="23" t="s">
        <v>602</v>
      </c>
      <c r="Z49" s="23" t="s">
        <v>602</v>
      </c>
      <c r="AA49" s="23" t="s">
        <v>602</v>
      </c>
      <c r="AB49" s="23" t="s">
        <v>602</v>
      </c>
      <c r="AC49" s="23" t="s">
        <v>602</v>
      </c>
    </row>
    <row r="50" spans="1:29" s="87" customFormat="1" ht="38.25">
      <c r="A50" s="105"/>
      <c r="B50" s="106"/>
      <c r="C50" s="56"/>
      <c r="D50" s="108"/>
      <c r="E50" s="52"/>
      <c r="F50" s="15" t="s">
        <v>225</v>
      </c>
      <c r="G50" s="15" t="s">
        <v>226</v>
      </c>
      <c r="H50" s="69">
        <v>0</v>
      </c>
      <c r="I50" s="15" t="s">
        <v>609</v>
      </c>
      <c r="J50" s="21" t="s">
        <v>227</v>
      </c>
      <c r="K50" s="15" t="s">
        <v>610</v>
      </c>
      <c r="L50" s="15" t="s">
        <v>42</v>
      </c>
      <c r="M50" s="25"/>
      <c r="N50" s="25"/>
      <c r="O50" s="26"/>
      <c r="P50" s="29"/>
      <c r="Q50" s="23"/>
      <c r="R50" s="23" t="s">
        <v>602</v>
      </c>
      <c r="S50" s="23" t="s">
        <v>602</v>
      </c>
      <c r="T50" s="23" t="s">
        <v>602</v>
      </c>
      <c r="U50" s="23" t="s">
        <v>602</v>
      </c>
      <c r="V50" s="23" t="s">
        <v>602</v>
      </c>
      <c r="W50" s="23" t="s">
        <v>602</v>
      </c>
      <c r="X50" s="23" t="s">
        <v>602</v>
      </c>
      <c r="Y50" s="23" t="s">
        <v>602</v>
      </c>
      <c r="Z50" s="23" t="s">
        <v>602</v>
      </c>
      <c r="AA50" s="23" t="s">
        <v>602</v>
      </c>
      <c r="AB50" s="23" t="s">
        <v>602</v>
      </c>
      <c r="AC50" s="23" t="s">
        <v>602</v>
      </c>
    </row>
    <row r="51" spans="1:29" s="87" customFormat="1" ht="69.75" customHeight="1">
      <c r="A51" s="105"/>
      <c r="B51" s="106"/>
      <c r="C51" s="56"/>
      <c r="D51" s="108"/>
      <c r="E51" s="52"/>
      <c r="F51" s="15" t="s">
        <v>549</v>
      </c>
      <c r="G51" s="15" t="s">
        <v>228</v>
      </c>
      <c r="H51" s="69">
        <v>3000000</v>
      </c>
      <c r="I51" s="15" t="s">
        <v>584</v>
      </c>
      <c r="J51" s="21" t="s">
        <v>450</v>
      </c>
      <c r="K51" s="15" t="s">
        <v>451</v>
      </c>
      <c r="L51" s="15" t="s">
        <v>42</v>
      </c>
      <c r="M51" s="25"/>
      <c r="N51" s="25"/>
      <c r="O51" s="26"/>
      <c r="P51" s="29"/>
      <c r="Q51" s="23"/>
      <c r="R51" s="23"/>
      <c r="S51" s="23"/>
      <c r="T51" s="23" t="s">
        <v>602</v>
      </c>
      <c r="U51" s="23" t="s">
        <v>602</v>
      </c>
      <c r="V51" s="23" t="s">
        <v>602</v>
      </c>
      <c r="W51" s="23" t="s">
        <v>602</v>
      </c>
      <c r="X51" s="23" t="s">
        <v>602</v>
      </c>
      <c r="Y51" s="23" t="s">
        <v>602</v>
      </c>
      <c r="Z51" s="23" t="s">
        <v>602</v>
      </c>
      <c r="AA51" s="23" t="s">
        <v>602</v>
      </c>
      <c r="AB51" s="23" t="s">
        <v>602</v>
      </c>
      <c r="AC51" s="23" t="s">
        <v>602</v>
      </c>
    </row>
    <row r="52" spans="1:29" s="87" customFormat="1" ht="68.25" customHeight="1">
      <c r="A52" s="105"/>
      <c r="B52" s="106"/>
      <c r="C52" s="56"/>
      <c r="D52" s="108"/>
      <c r="E52" s="52"/>
      <c r="F52" s="15" t="s">
        <v>339</v>
      </c>
      <c r="G52" s="15" t="s">
        <v>229</v>
      </c>
      <c r="H52" s="69">
        <v>0</v>
      </c>
      <c r="I52" s="15" t="s">
        <v>609</v>
      </c>
      <c r="J52" s="21" t="s">
        <v>231</v>
      </c>
      <c r="K52" s="15" t="s">
        <v>230</v>
      </c>
      <c r="L52" s="15" t="s">
        <v>42</v>
      </c>
      <c r="M52" s="25"/>
      <c r="N52" s="25"/>
      <c r="O52" s="26"/>
      <c r="P52" s="29"/>
      <c r="Q52" s="23"/>
      <c r="R52" s="23"/>
      <c r="S52" s="23"/>
      <c r="T52" s="23" t="s">
        <v>602</v>
      </c>
      <c r="U52" s="23" t="s">
        <v>602</v>
      </c>
      <c r="V52" s="23" t="s">
        <v>602</v>
      </c>
      <c r="W52" s="23" t="s">
        <v>602</v>
      </c>
      <c r="X52" s="23" t="s">
        <v>602</v>
      </c>
      <c r="Y52" s="23" t="s">
        <v>602</v>
      </c>
      <c r="Z52" s="23" t="s">
        <v>602</v>
      </c>
      <c r="AA52" s="23" t="s">
        <v>602</v>
      </c>
      <c r="AB52" s="23" t="s">
        <v>602</v>
      </c>
      <c r="AC52" s="23" t="s">
        <v>602</v>
      </c>
    </row>
    <row r="53" spans="1:29" s="87" customFormat="1" ht="44.25" customHeight="1">
      <c r="A53" s="105"/>
      <c r="B53" s="106"/>
      <c r="C53" s="56"/>
      <c r="D53" s="108"/>
      <c r="E53" s="52"/>
      <c r="F53" s="15" t="s">
        <v>232</v>
      </c>
      <c r="G53" s="15" t="s">
        <v>233</v>
      </c>
      <c r="H53" s="69">
        <v>0</v>
      </c>
      <c r="I53" s="15" t="s">
        <v>609</v>
      </c>
      <c r="J53" s="21" t="s">
        <v>234</v>
      </c>
      <c r="K53" s="15" t="s">
        <v>235</v>
      </c>
      <c r="L53" s="15" t="s">
        <v>48</v>
      </c>
      <c r="M53" s="25"/>
      <c r="N53" s="25"/>
      <c r="O53" s="26"/>
      <c r="P53" s="29"/>
      <c r="Q53" s="23"/>
      <c r="R53" s="23" t="s">
        <v>602</v>
      </c>
      <c r="S53" s="23" t="s">
        <v>602</v>
      </c>
      <c r="T53" s="23" t="s">
        <v>602</v>
      </c>
      <c r="U53" s="23" t="s">
        <v>602</v>
      </c>
      <c r="V53" s="23" t="s">
        <v>602</v>
      </c>
      <c r="W53" s="23" t="s">
        <v>602</v>
      </c>
      <c r="X53" s="23" t="s">
        <v>602</v>
      </c>
      <c r="Y53" s="23" t="s">
        <v>602</v>
      </c>
      <c r="Z53" s="23" t="s">
        <v>602</v>
      </c>
      <c r="AA53" s="23" t="s">
        <v>602</v>
      </c>
      <c r="AB53" s="23" t="s">
        <v>602</v>
      </c>
      <c r="AC53" s="23" t="s">
        <v>602</v>
      </c>
    </row>
    <row r="54" spans="1:29" s="87" customFormat="1" ht="60.75" customHeight="1">
      <c r="A54" s="105"/>
      <c r="B54" s="106"/>
      <c r="C54" s="56"/>
      <c r="D54" s="108"/>
      <c r="E54" s="44" t="s">
        <v>220</v>
      </c>
      <c r="F54" s="15" t="s">
        <v>550</v>
      </c>
      <c r="G54" s="15" t="s">
        <v>236</v>
      </c>
      <c r="H54" s="69">
        <v>0</v>
      </c>
      <c r="I54" s="15" t="s">
        <v>609</v>
      </c>
      <c r="J54" s="21" t="s">
        <v>237</v>
      </c>
      <c r="K54" s="15" t="s">
        <v>51</v>
      </c>
      <c r="L54" s="15" t="s">
        <v>48</v>
      </c>
      <c r="M54" s="25"/>
      <c r="N54" s="25"/>
      <c r="O54" s="26"/>
      <c r="P54" s="29"/>
      <c r="Q54" s="23"/>
      <c r="R54" s="23" t="s">
        <v>602</v>
      </c>
      <c r="S54" s="23" t="s">
        <v>602</v>
      </c>
      <c r="T54" s="23" t="s">
        <v>602</v>
      </c>
      <c r="U54" s="23" t="s">
        <v>602</v>
      </c>
      <c r="V54" s="23" t="s">
        <v>602</v>
      </c>
      <c r="W54" s="23" t="s">
        <v>602</v>
      </c>
      <c r="X54" s="23" t="s">
        <v>602</v>
      </c>
      <c r="Y54" s="23" t="s">
        <v>602</v>
      </c>
      <c r="Z54" s="23" t="s">
        <v>602</v>
      </c>
      <c r="AA54" s="23" t="s">
        <v>602</v>
      </c>
      <c r="AB54" s="23" t="s">
        <v>602</v>
      </c>
      <c r="AC54" s="23" t="s">
        <v>602</v>
      </c>
    </row>
    <row r="55" spans="1:29" s="87" customFormat="1" ht="45" customHeight="1">
      <c r="A55" s="105"/>
      <c r="B55" s="106"/>
      <c r="C55" s="56"/>
      <c r="D55" s="108"/>
      <c r="E55" s="45"/>
      <c r="F55" s="15" t="s">
        <v>340</v>
      </c>
      <c r="G55" s="15" t="s">
        <v>341</v>
      </c>
      <c r="H55" s="69">
        <v>0</v>
      </c>
      <c r="I55" s="15" t="s">
        <v>609</v>
      </c>
      <c r="J55" s="21" t="s">
        <v>237</v>
      </c>
      <c r="K55" s="15" t="s">
        <v>476</v>
      </c>
      <c r="L55" s="15" t="s">
        <v>48</v>
      </c>
      <c r="M55" s="25"/>
      <c r="N55" s="25"/>
      <c r="O55" s="26"/>
      <c r="P55" s="29"/>
      <c r="Q55" s="23"/>
      <c r="R55" s="23" t="s">
        <v>602</v>
      </c>
      <c r="S55" s="23" t="s">
        <v>602</v>
      </c>
      <c r="T55" s="23" t="s">
        <v>602</v>
      </c>
      <c r="U55" s="23" t="s">
        <v>602</v>
      </c>
      <c r="V55" s="23" t="s">
        <v>602</v>
      </c>
      <c r="W55" s="23" t="s">
        <v>602</v>
      </c>
      <c r="X55" s="23" t="s">
        <v>602</v>
      </c>
      <c r="Y55" s="23" t="s">
        <v>602</v>
      </c>
      <c r="Z55" s="23" t="s">
        <v>602</v>
      </c>
      <c r="AA55" s="23" t="s">
        <v>602</v>
      </c>
      <c r="AB55" s="23" t="s">
        <v>602</v>
      </c>
      <c r="AC55" s="23" t="s">
        <v>602</v>
      </c>
    </row>
    <row r="56" spans="1:29" s="87" customFormat="1" ht="25.5">
      <c r="A56" s="105"/>
      <c r="B56" s="106"/>
      <c r="C56" s="56"/>
      <c r="D56" s="108"/>
      <c r="E56" s="45"/>
      <c r="F56" s="38" t="s">
        <v>485</v>
      </c>
      <c r="G56" s="38" t="s">
        <v>486</v>
      </c>
      <c r="H56" s="69">
        <v>0</v>
      </c>
      <c r="I56" s="15" t="s">
        <v>609</v>
      </c>
      <c r="J56" s="21" t="s">
        <v>488</v>
      </c>
      <c r="K56" s="38" t="s">
        <v>487</v>
      </c>
      <c r="L56" s="15" t="s">
        <v>42</v>
      </c>
      <c r="M56" s="25"/>
      <c r="N56" s="25"/>
      <c r="O56" s="26"/>
      <c r="P56" s="29"/>
      <c r="Q56" s="23"/>
      <c r="R56" s="23"/>
      <c r="S56" s="23"/>
      <c r="T56" s="23" t="s">
        <v>602</v>
      </c>
      <c r="U56" s="23" t="s">
        <v>602</v>
      </c>
      <c r="V56" s="23" t="s">
        <v>602</v>
      </c>
      <c r="W56" s="23" t="s">
        <v>602</v>
      </c>
      <c r="X56" s="23" t="s">
        <v>602</v>
      </c>
      <c r="Y56" s="23" t="s">
        <v>602</v>
      </c>
      <c r="Z56" s="23" t="s">
        <v>602</v>
      </c>
      <c r="AA56" s="23" t="s">
        <v>602</v>
      </c>
      <c r="AB56" s="23" t="s">
        <v>602</v>
      </c>
      <c r="AC56" s="23" t="s">
        <v>602</v>
      </c>
    </row>
    <row r="57" spans="1:29" s="87" customFormat="1" ht="39" customHeight="1">
      <c r="A57" s="105"/>
      <c r="B57" s="106"/>
      <c r="C57" s="56"/>
      <c r="D57" s="108"/>
      <c r="E57" s="45"/>
      <c r="F57" s="15" t="s">
        <v>242</v>
      </c>
      <c r="G57" s="15" t="s">
        <v>243</v>
      </c>
      <c r="H57" s="69">
        <v>0</v>
      </c>
      <c r="I57" s="15" t="s">
        <v>609</v>
      </c>
      <c r="J57" s="21" t="s">
        <v>127</v>
      </c>
      <c r="K57" s="15" t="s">
        <v>244</v>
      </c>
      <c r="L57" s="15" t="s">
        <v>48</v>
      </c>
      <c r="M57" s="25"/>
      <c r="N57" s="25"/>
      <c r="O57" s="26"/>
      <c r="P57" s="29"/>
      <c r="Q57" s="23"/>
      <c r="R57" s="23" t="s">
        <v>602</v>
      </c>
      <c r="S57" s="23" t="s">
        <v>602</v>
      </c>
      <c r="T57" s="23" t="s">
        <v>602</v>
      </c>
      <c r="U57" s="23" t="s">
        <v>602</v>
      </c>
      <c r="V57" s="23" t="s">
        <v>602</v>
      </c>
      <c r="W57" s="23" t="s">
        <v>602</v>
      </c>
      <c r="X57" s="23" t="s">
        <v>602</v>
      </c>
      <c r="Y57" s="23" t="s">
        <v>602</v>
      </c>
      <c r="Z57" s="23" t="s">
        <v>602</v>
      </c>
      <c r="AA57" s="23" t="s">
        <v>602</v>
      </c>
      <c r="AB57" s="23" t="s">
        <v>602</v>
      </c>
      <c r="AC57" s="23" t="s">
        <v>602</v>
      </c>
    </row>
    <row r="58" spans="1:29" s="87" customFormat="1" ht="47.25" customHeight="1">
      <c r="A58" s="105"/>
      <c r="B58" s="106"/>
      <c r="C58" s="56"/>
      <c r="D58" s="108"/>
      <c r="E58" s="45"/>
      <c r="F58" s="15" t="s">
        <v>245</v>
      </c>
      <c r="G58" s="15" t="s">
        <v>246</v>
      </c>
      <c r="H58" s="69">
        <v>0</v>
      </c>
      <c r="I58" s="15" t="s">
        <v>609</v>
      </c>
      <c r="J58" s="21" t="s">
        <v>128</v>
      </c>
      <c r="K58" s="15" t="s">
        <v>247</v>
      </c>
      <c r="L58" s="15" t="s">
        <v>42</v>
      </c>
      <c r="M58" s="25"/>
      <c r="N58" s="25"/>
      <c r="O58" s="26"/>
      <c r="P58" s="29"/>
      <c r="Q58" s="23"/>
      <c r="R58" s="23" t="s">
        <v>602</v>
      </c>
      <c r="S58" s="23" t="s">
        <v>603</v>
      </c>
      <c r="T58" s="23" t="s">
        <v>602</v>
      </c>
      <c r="U58" s="23" t="s">
        <v>602</v>
      </c>
      <c r="V58" s="23" t="s">
        <v>602</v>
      </c>
      <c r="W58" s="23" t="s">
        <v>602</v>
      </c>
      <c r="X58" s="23" t="s">
        <v>602</v>
      </c>
      <c r="Y58" s="23" t="s">
        <v>602</v>
      </c>
      <c r="Z58" s="23" t="s">
        <v>602</v>
      </c>
      <c r="AA58" s="23" t="s">
        <v>602</v>
      </c>
      <c r="AB58" s="23" t="s">
        <v>602</v>
      </c>
      <c r="AC58" s="23" t="s">
        <v>602</v>
      </c>
    </row>
    <row r="59" spans="1:29" s="87" customFormat="1" ht="33.75" customHeight="1">
      <c r="A59" s="105"/>
      <c r="B59" s="106"/>
      <c r="C59" s="56"/>
      <c r="D59" s="108"/>
      <c r="E59" s="45"/>
      <c r="F59" s="15" t="s">
        <v>551</v>
      </c>
      <c r="G59" s="15" t="s">
        <v>552</v>
      </c>
      <c r="H59" s="69">
        <v>0</v>
      </c>
      <c r="I59" s="15" t="s">
        <v>609</v>
      </c>
      <c r="J59" s="21" t="s">
        <v>248</v>
      </c>
      <c r="K59" s="15" t="s">
        <v>249</v>
      </c>
      <c r="L59" s="15" t="s">
        <v>42</v>
      </c>
      <c r="M59" s="25"/>
      <c r="N59" s="25"/>
      <c r="O59" s="26"/>
      <c r="P59" s="29"/>
      <c r="Q59" s="23"/>
      <c r="R59" s="23" t="s">
        <v>602</v>
      </c>
      <c r="S59" s="23" t="s">
        <v>602</v>
      </c>
      <c r="T59" s="23" t="s">
        <v>602</v>
      </c>
      <c r="U59" s="23" t="s">
        <v>602</v>
      </c>
      <c r="V59" s="23" t="s">
        <v>602</v>
      </c>
      <c r="W59" s="23" t="s">
        <v>602</v>
      </c>
      <c r="X59" s="23" t="s">
        <v>602</v>
      </c>
      <c r="Y59" s="23" t="s">
        <v>602</v>
      </c>
      <c r="Z59" s="23" t="s">
        <v>602</v>
      </c>
      <c r="AA59" s="23" t="s">
        <v>602</v>
      </c>
      <c r="AB59" s="23" t="s">
        <v>602</v>
      </c>
      <c r="AC59" s="23" t="s">
        <v>602</v>
      </c>
    </row>
    <row r="60" spans="1:29" s="87" customFormat="1" ht="45.75" customHeight="1">
      <c r="A60" s="105"/>
      <c r="B60" s="106"/>
      <c r="C60" s="56"/>
      <c r="D60" s="108"/>
      <c r="E60" s="45"/>
      <c r="F60" s="15" t="s">
        <v>250</v>
      </c>
      <c r="G60" s="15" t="s">
        <v>251</v>
      </c>
      <c r="H60" s="69">
        <v>0</v>
      </c>
      <c r="I60" s="15" t="s">
        <v>609</v>
      </c>
      <c r="J60" s="21" t="s">
        <v>342</v>
      </c>
      <c r="K60" s="15" t="s">
        <v>53</v>
      </c>
      <c r="L60" s="15" t="s">
        <v>42</v>
      </c>
      <c r="M60" s="25"/>
      <c r="N60" s="25"/>
      <c r="O60" s="26"/>
      <c r="P60" s="29"/>
      <c r="Q60" s="23"/>
      <c r="R60" s="23"/>
      <c r="S60" s="23"/>
      <c r="T60" s="23"/>
      <c r="U60" s="23"/>
      <c r="V60" s="23"/>
      <c r="W60" s="23" t="s">
        <v>602</v>
      </c>
      <c r="X60" s="23"/>
      <c r="Y60" s="23"/>
      <c r="Z60" s="23"/>
      <c r="AA60" s="23"/>
      <c r="AB60" s="23"/>
      <c r="AC60" s="23"/>
    </row>
    <row r="61" spans="1:29" s="87" customFormat="1" ht="42.75" customHeight="1">
      <c r="A61" s="105"/>
      <c r="B61" s="106"/>
      <c r="C61" s="56"/>
      <c r="D61" s="108"/>
      <c r="E61" s="45"/>
      <c r="F61" s="15" t="s">
        <v>343</v>
      </c>
      <c r="G61" s="15" t="s">
        <v>243</v>
      </c>
      <c r="H61" s="69">
        <v>0</v>
      </c>
      <c r="I61" s="15" t="s">
        <v>609</v>
      </c>
      <c r="J61" s="21" t="s">
        <v>127</v>
      </c>
      <c r="K61" s="15" t="s">
        <v>252</v>
      </c>
      <c r="L61" s="15" t="s">
        <v>42</v>
      </c>
      <c r="M61" s="25"/>
      <c r="N61" s="25"/>
      <c r="O61" s="26"/>
      <c r="P61" s="29"/>
      <c r="Q61" s="23"/>
      <c r="R61" s="23" t="s">
        <v>602</v>
      </c>
      <c r="S61" s="23" t="s">
        <v>602</v>
      </c>
      <c r="T61" s="23" t="s">
        <v>602</v>
      </c>
      <c r="U61" s="23" t="s">
        <v>602</v>
      </c>
      <c r="V61" s="23" t="s">
        <v>602</v>
      </c>
      <c r="W61" s="23" t="s">
        <v>602</v>
      </c>
      <c r="X61" s="23" t="s">
        <v>602</v>
      </c>
      <c r="Y61" s="23" t="s">
        <v>602</v>
      </c>
      <c r="Z61" s="23" t="s">
        <v>602</v>
      </c>
      <c r="AA61" s="23" t="s">
        <v>602</v>
      </c>
      <c r="AB61" s="23" t="s">
        <v>602</v>
      </c>
      <c r="AC61" s="23" t="s">
        <v>602</v>
      </c>
    </row>
    <row r="62" spans="1:29" s="87" customFormat="1" ht="47.25" customHeight="1">
      <c r="A62" s="105"/>
      <c r="B62" s="106"/>
      <c r="C62" s="56"/>
      <c r="D62" s="108"/>
      <c r="E62" s="45"/>
      <c r="F62" s="15" t="s">
        <v>344</v>
      </c>
      <c r="G62" s="15" t="s">
        <v>345</v>
      </c>
      <c r="H62" s="69">
        <v>0</v>
      </c>
      <c r="I62" s="15" t="s">
        <v>609</v>
      </c>
      <c r="J62" s="21" t="s">
        <v>218</v>
      </c>
      <c r="K62" s="15" t="s">
        <v>54</v>
      </c>
      <c r="L62" s="15" t="s">
        <v>42</v>
      </c>
      <c r="M62" s="25"/>
      <c r="N62" s="25"/>
      <c r="O62" s="26"/>
      <c r="P62" s="29"/>
      <c r="Q62" s="23"/>
      <c r="R62" s="23" t="s">
        <v>602</v>
      </c>
      <c r="S62" s="23" t="s">
        <v>602</v>
      </c>
      <c r="T62" s="23" t="s">
        <v>602</v>
      </c>
      <c r="U62" s="23" t="s">
        <v>602</v>
      </c>
      <c r="V62" s="23" t="s">
        <v>602</v>
      </c>
      <c r="W62" s="23" t="s">
        <v>602</v>
      </c>
      <c r="X62" s="23" t="s">
        <v>602</v>
      </c>
      <c r="Y62" s="23" t="s">
        <v>602</v>
      </c>
      <c r="Z62" s="23" t="s">
        <v>602</v>
      </c>
      <c r="AA62" s="23" t="s">
        <v>602</v>
      </c>
      <c r="AB62" s="23" t="s">
        <v>602</v>
      </c>
      <c r="AC62" s="23" t="s">
        <v>602</v>
      </c>
    </row>
    <row r="63" spans="1:29" s="87" customFormat="1" ht="75" customHeight="1">
      <c r="A63" s="105"/>
      <c r="B63" s="106"/>
      <c r="C63" s="56"/>
      <c r="D63" s="108"/>
      <c r="E63" s="45"/>
      <c r="F63" s="15" t="s">
        <v>253</v>
      </c>
      <c r="G63" s="15" t="s">
        <v>254</v>
      </c>
      <c r="H63" s="69">
        <v>0</v>
      </c>
      <c r="I63" s="15" t="s">
        <v>609</v>
      </c>
      <c r="J63" s="21" t="s">
        <v>218</v>
      </c>
      <c r="K63" s="15" t="s">
        <v>55</v>
      </c>
      <c r="L63" s="15" t="s">
        <v>42</v>
      </c>
      <c r="M63" s="25"/>
      <c r="N63" s="25"/>
      <c r="O63" s="26"/>
      <c r="P63" s="29"/>
      <c r="Q63" s="23"/>
      <c r="R63" s="23" t="s">
        <v>602</v>
      </c>
      <c r="S63" s="23" t="s">
        <v>602</v>
      </c>
      <c r="T63" s="23" t="s">
        <v>602</v>
      </c>
      <c r="U63" s="23" t="s">
        <v>602</v>
      </c>
      <c r="V63" s="23" t="s">
        <v>602</v>
      </c>
      <c r="W63" s="23" t="s">
        <v>602</v>
      </c>
      <c r="X63" s="23" t="s">
        <v>602</v>
      </c>
      <c r="Y63" s="23" t="s">
        <v>602</v>
      </c>
      <c r="Z63" s="23" t="s">
        <v>602</v>
      </c>
      <c r="AA63" s="23" t="s">
        <v>602</v>
      </c>
      <c r="AB63" s="23" t="s">
        <v>602</v>
      </c>
      <c r="AC63" s="23" t="s">
        <v>602</v>
      </c>
    </row>
    <row r="64" spans="1:29" s="87" customFormat="1" ht="73.5" customHeight="1">
      <c r="A64" s="105"/>
      <c r="B64" s="106"/>
      <c r="C64" s="56"/>
      <c r="D64" s="108"/>
      <c r="E64" s="45"/>
      <c r="F64" s="15" t="s">
        <v>346</v>
      </c>
      <c r="G64" s="15" t="s">
        <v>255</v>
      </c>
      <c r="H64" s="69">
        <v>0</v>
      </c>
      <c r="I64" s="15" t="s">
        <v>609</v>
      </c>
      <c r="J64" s="21" t="s">
        <v>218</v>
      </c>
      <c r="K64" s="15" t="s">
        <v>58</v>
      </c>
      <c r="L64" s="15" t="s">
        <v>42</v>
      </c>
      <c r="M64" s="25"/>
      <c r="N64" s="25"/>
      <c r="O64" s="26"/>
      <c r="P64" s="29"/>
      <c r="Q64" s="23"/>
      <c r="R64" s="23" t="s">
        <v>602</v>
      </c>
      <c r="S64" s="23" t="s">
        <v>602</v>
      </c>
      <c r="T64" s="23" t="s">
        <v>602</v>
      </c>
      <c r="U64" s="23" t="s">
        <v>602</v>
      </c>
      <c r="V64" s="23" t="s">
        <v>602</v>
      </c>
      <c r="W64" s="23" t="s">
        <v>602</v>
      </c>
      <c r="X64" s="23" t="s">
        <v>602</v>
      </c>
      <c r="Y64" s="23" t="s">
        <v>602</v>
      </c>
      <c r="Z64" s="23" t="s">
        <v>602</v>
      </c>
      <c r="AA64" s="23" t="s">
        <v>602</v>
      </c>
      <c r="AB64" s="23" t="s">
        <v>602</v>
      </c>
      <c r="AC64" s="23" t="s">
        <v>602</v>
      </c>
    </row>
    <row r="65" spans="1:29" s="87" customFormat="1" ht="61.5" customHeight="1">
      <c r="A65" s="105"/>
      <c r="B65" s="106"/>
      <c r="C65" s="56"/>
      <c r="D65" s="108"/>
      <c r="E65" s="45"/>
      <c r="F65" s="15" t="s">
        <v>256</v>
      </c>
      <c r="G65" s="15" t="s">
        <v>257</v>
      </c>
      <c r="H65" s="69">
        <v>0</v>
      </c>
      <c r="I65" s="15" t="s">
        <v>609</v>
      </c>
      <c r="J65" s="21" t="s">
        <v>258</v>
      </c>
      <c r="K65" s="15" t="s">
        <v>56</v>
      </c>
      <c r="L65" s="15" t="s">
        <v>49</v>
      </c>
      <c r="M65" s="25"/>
      <c r="N65" s="25"/>
      <c r="O65" s="26"/>
      <c r="P65" s="29"/>
      <c r="Q65" s="23"/>
      <c r="R65" s="23" t="s">
        <v>602</v>
      </c>
      <c r="S65" s="23" t="s">
        <v>602</v>
      </c>
      <c r="T65" s="23" t="s">
        <v>602</v>
      </c>
      <c r="U65" s="23" t="s">
        <v>602</v>
      </c>
      <c r="V65" s="23" t="s">
        <v>602</v>
      </c>
      <c r="W65" s="23" t="s">
        <v>602</v>
      </c>
      <c r="X65" s="23" t="s">
        <v>602</v>
      </c>
      <c r="Y65" s="23" t="s">
        <v>602</v>
      </c>
      <c r="Z65" s="23" t="s">
        <v>602</v>
      </c>
      <c r="AA65" s="23" t="s">
        <v>602</v>
      </c>
      <c r="AB65" s="23" t="s">
        <v>602</v>
      </c>
      <c r="AC65" s="23" t="s">
        <v>602</v>
      </c>
    </row>
    <row r="66" spans="1:29" s="87" customFormat="1" ht="65.25" customHeight="1">
      <c r="A66" s="105"/>
      <c r="B66" s="106"/>
      <c r="C66" s="56"/>
      <c r="D66" s="108"/>
      <c r="E66" s="45"/>
      <c r="F66" s="15" t="s">
        <v>347</v>
      </c>
      <c r="G66" s="15" t="s">
        <v>348</v>
      </c>
      <c r="H66" s="69">
        <v>0</v>
      </c>
      <c r="I66" s="15" t="s">
        <v>609</v>
      </c>
      <c r="J66" s="21" t="s">
        <v>259</v>
      </c>
      <c r="K66" s="15" t="s">
        <v>57</v>
      </c>
      <c r="L66" s="15" t="s">
        <v>48</v>
      </c>
      <c r="M66" s="25"/>
      <c r="N66" s="25"/>
      <c r="O66" s="26"/>
      <c r="P66" s="29"/>
      <c r="Q66" s="23"/>
      <c r="R66" s="23" t="s">
        <v>602</v>
      </c>
      <c r="S66" s="23" t="s">
        <v>602</v>
      </c>
      <c r="T66" s="23" t="s">
        <v>602</v>
      </c>
      <c r="U66" s="23" t="s">
        <v>602</v>
      </c>
      <c r="V66" s="23" t="s">
        <v>602</v>
      </c>
      <c r="W66" s="23" t="s">
        <v>602</v>
      </c>
      <c r="X66" s="23" t="s">
        <v>602</v>
      </c>
      <c r="Y66" s="23" t="s">
        <v>602</v>
      </c>
      <c r="Z66" s="23" t="s">
        <v>602</v>
      </c>
      <c r="AA66" s="23" t="s">
        <v>602</v>
      </c>
      <c r="AB66" s="23" t="s">
        <v>602</v>
      </c>
      <c r="AC66" s="23" t="s">
        <v>602</v>
      </c>
    </row>
    <row r="67" spans="1:29" s="87" customFormat="1" ht="57.75" customHeight="1">
      <c r="A67" s="105"/>
      <c r="B67" s="106"/>
      <c r="C67" s="56"/>
      <c r="D67" s="108"/>
      <c r="E67" s="45"/>
      <c r="F67" s="15" t="s">
        <v>349</v>
      </c>
      <c r="G67" s="15" t="s">
        <v>350</v>
      </c>
      <c r="H67" s="69">
        <v>0</v>
      </c>
      <c r="I67" s="15" t="s">
        <v>609</v>
      </c>
      <c r="J67" s="21" t="s">
        <v>260</v>
      </c>
      <c r="K67" s="15" t="s">
        <v>261</v>
      </c>
      <c r="L67" s="15" t="s">
        <v>307</v>
      </c>
      <c r="M67" s="25"/>
      <c r="N67" s="25"/>
      <c r="O67" s="26"/>
      <c r="P67" s="29"/>
      <c r="Q67" s="23"/>
      <c r="R67" s="23" t="s">
        <v>602</v>
      </c>
      <c r="S67" s="23" t="s">
        <v>602</v>
      </c>
      <c r="T67" s="23" t="s">
        <v>602</v>
      </c>
      <c r="U67" s="23" t="s">
        <v>602</v>
      </c>
      <c r="V67" s="23" t="s">
        <v>602</v>
      </c>
      <c r="W67" s="23" t="s">
        <v>602</v>
      </c>
      <c r="X67" s="23" t="s">
        <v>602</v>
      </c>
      <c r="Y67" s="23" t="s">
        <v>602</v>
      </c>
      <c r="Z67" s="23" t="s">
        <v>602</v>
      </c>
      <c r="AA67" s="23" t="s">
        <v>602</v>
      </c>
      <c r="AB67" s="23" t="s">
        <v>602</v>
      </c>
      <c r="AC67" s="23" t="s">
        <v>602</v>
      </c>
    </row>
    <row r="68" spans="1:29" s="87" customFormat="1" ht="60.75" customHeight="1">
      <c r="A68" s="105"/>
      <c r="B68" s="106"/>
      <c r="C68" s="56"/>
      <c r="D68" s="108"/>
      <c r="E68" s="45"/>
      <c r="F68" s="15" t="s">
        <v>262</v>
      </c>
      <c r="G68" s="15" t="s">
        <v>263</v>
      </c>
      <c r="H68" s="69">
        <v>0</v>
      </c>
      <c r="I68" s="15" t="s">
        <v>609</v>
      </c>
      <c r="J68" s="21" t="s">
        <v>205</v>
      </c>
      <c r="K68" s="15" t="s">
        <v>58</v>
      </c>
      <c r="L68" s="15" t="s">
        <v>49</v>
      </c>
      <c r="M68" s="25"/>
      <c r="N68" s="25"/>
      <c r="O68" s="26"/>
      <c r="P68" s="29"/>
      <c r="Q68" s="23"/>
      <c r="R68" s="23" t="s">
        <v>602</v>
      </c>
      <c r="S68" s="23" t="s">
        <v>602</v>
      </c>
      <c r="T68" s="23" t="s">
        <v>602</v>
      </c>
      <c r="U68" s="23" t="s">
        <v>602</v>
      </c>
      <c r="V68" s="23" t="s">
        <v>602</v>
      </c>
      <c r="W68" s="23" t="s">
        <v>602</v>
      </c>
      <c r="X68" s="23" t="s">
        <v>602</v>
      </c>
      <c r="Y68" s="23" t="s">
        <v>602</v>
      </c>
      <c r="Z68" s="23" t="s">
        <v>602</v>
      </c>
      <c r="AA68" s="23" t="s">
        <v>602</v>
      </c>
      <c r="AB68" s="23" t="s">
        <v>602</v>
      </c>
      <c r="AC68" s="23" t="s">
        <v>602</v>
      </c>
    </row>
    <row r="69" spans="1:29" s="87" customFormat="1" ht="57.75" customHeight="1">
      <c r="A69" s="105"/>
      <c r="B69" s="106"/>
      <c r="C69" s="56"/>
      <c r="D69" s="108"/>
      <c r="E69" s="45"/>
      <c r="F69" s="15" t="s">
        <v>264</v>
      </c>
      <c r="G69" s="15" t="s">
        <v>265</v>
      </c>
      <c r="H69" s="69">
        <v>0</v>
      </c>
      <c r="I69" s="15" t="s">
        <v>609</v>
      </c>
      <c r="J69" s="21" t="s">
        <v>129</v>
      </c>
      <c r="K69" s="15" t="s">
        <v>59</v>
      </c>
      <c r="L69" s="15" t="s">
        <v>42</v>
      </c>
      <c r="M69" s="25"/>
      <c r="N69" s="25"/>
      <c r="O69" s="26"/>
      <c r="P69" s="29"/>
      <c r="Q69" s="23"/>
      <c r="R69" s="23"/>
      <c r="S69" s="23"/>
      <c r="T69" s="23" t="s">
        <v>602</v>
      </c>
      <c r="U69" s="23" t="s">
        <v>602</v>
      </c>
      <c r="V69" s="23" t="s">
        <v>602</v>
      </c>
      <c r="W69" s="23" t="s">
        <v>602</v>
      </c>
      <c r="X69" s="23" t="s">
        <v>602</v>
      </c>
      <c r="Y69" s="23" t="s">
        <v>602</v>
      </c>
      <c r="Z69" s="23"/>
      <c r="AA69" s="23"/>
      <c r="AB69" s="23"/>
      <c r="AC69" s="23" t="s">
        <v>602</v>
      </c>
    </row>
    <row r="70" spans="1:29" s="87" customFormat="1" ht="82.5" customHeight="1">
      <c r="A70" s="105"/>
      <c r="B70" s="106"/>
      <c r="C70" s="56"/>
      <c r="D70" s="108"/>
      <c r="E70" s="45"/>
      <c r="F70" s="15" t="s">
        <v>351</v>
      </c>
      <c r="G70" s="15" t="s">
        <v>266</v>
      </c>
      <c r="H70" s="69">
        <v>0</v>
      </c>
      <c r="I70" s="15" t="s">
        <v>609</v>
      </c>
      <c r="J70" s="21" t="s">
        <v>218</v>
      </c>
      <c r="K70" s="15" t="s">
        <v>60</v>
      </c>
      <c r="L70" s="15" t="s">
        <v>48</v>
      </c>
      <c r="M70" s="25"/>
      <c r="N70" s="25"/>
      <c r="O70" s="26"/>
      <c r="P70" s="29"/>
      <c r="Q70" s="23"/>
      <c r="R70" s="23"/>
      <c r="S70" s="23"/>
      <c r="T70" s="23" t="s">
        <v>602</v>
      </c>
      <c r="U70" s="23" t="s">
        <v>602</v>
      </c>
      <c r="V70" s="23" t="s">
        <v>602</v>
      </c>
      <c r="W70" s="23" t="s">
        <v>602</v>
      </c>
      <c r="X70" s="23" t="s">
        <v>602</v>
      </c>
      <c r="Y70" s="23"/>
      <c r="Z70" s="23"/>
      <c r="AA70" s="23"/>
      <c r="AB70" s="23"/>
      <c r="AC70" s="23"/>
    </row>
    <row r="71" spans="1:29" s="87" customFormat="1" ht="84.75" customHeight="1">
      <c r="A71" s="105"/>
      <c r="B71" s="106"/>
      <c r="C71" s="56"/>
      <c r="D71" s="108"/>
      <c r="E71" s="45"/>
      <c r="F71" s="15" t="s">
        <v>268</v>
      </c>
      <c r="G71" s="15" t="s">
        <v>267</v>
      </c>
      <c r="H71" s="69">
        <v>0</v>
      </c>
      <c r="I71" s="15" t="s">
        <v>609</v>
      </c>
      <c r="J71" s="21" t="s">
        <v>219</v>
      </c>
      <c r="K71" s="15" t="s">
        <v>269</v>
      </c>
      <c r="L71" s="15" t="s">
        <v>48</v>
      </c>
      <c r="M71" s="25"/>
      <c r="N71" s="25"/>
      <c r="O71" s="26"/>
      <c r="P71" s="29"/>
      <c r="Q71" s="23"/>
      <c r="R71" s="23" t="s">
        <v>602</v>
      </c>
      <c r="S71" s="23" t="s">
        <v>602</v>
      </c>
      <c r="T71" s="23" t="s">
        <v>602</v>
      </c>
      <c r="U71" s="23" t="s">
        <v>602</v>
      </c>
      <c r="V71" s="23" t="s">
        <v>602</v>
      </c>
      <c r="W71" s="23" t="s">
        <v>602</v>
      </c>
      <c r="X71" s="23" t="s">
        <v>602</v>
      </c>
      <c r="Y71" s="23" t="s">
        <v>602</v>
      </c>
      <c r="Z71" s="23" t="s">
        <v>602</v>
      </c>
      <c r="AA71" s="23" t="s">
        <v>602</v>
      </c>
      <c r="AB71" s="23" t="s">
        <v>602</v>
      </c>
      <c r="AC71" s="23" t="s">
        <v>602</v>
      </c>
    </row>
    <row r="72" spans="1:29" s="87" customFormat="1" ht="143.25" customHeight="1">
      <c r="A72" s="105"/>
      <c r="B72" s="106"/>
      <c r="C72" s="56"/>
      <c r="D72" s="108"/>
      <c r="E72" s="45"/>
      <c r="F72" s="15" t="s">
        <v>270</v>
      </c>
      <c r="G72" s="15" t="s">
        <v>272</v>
      </c>
      <c r="H72" s="69">
        <v>5000000</v>
      </c>
      <c r="I72" s="15" t="s">
        <v>583</v>
      </c>
      <c r="J72" s="21" t="s">
        <v>224</v>
      </c>
      <c r="K72" s="15" t="s">
        <v>548</v>
      </c>
      <c r="L72" s="15" t="s">
        <v>62</v>
      </c>
      <c r="M72" s="25"/>
      <c r="N72" s="25"/>
      <c r="O72" s="26"/>
      <c r="P72" s="29"/>
      <c r="Q72" s="23"/>
      <c r="R72" s="23" t="s">
        <v>602</v>
      </c>
      <c r="S72" s="23" t="s">
        <v>602</v>
      </c>
      <c r="T72" s="23" t="s">
        <v>602</v>
      </c>
      <c r="U72" s="23" t="s">
        <v>602</v>
      </c>
      <c r="V72" s="23" t="s">
        <v>602</v>
      </c>
      <c r="W72" s="23" t="s">
        <v>602</v>
      </c>
      <c r="X72" s="23" t="s">
        <v>602</v>
      </c>
      <c r="Y72" s="23" t="s">
        <v>602</v>
      </c>
      <c r="Z72" s="23" t="s">
        <v>602</v>
      </c>
      <c r="AA72" s="23" t="s">
        <v>602</v>
      </c>
      <c r="AB72" s="23" t="s">
        <v>602</v>
      </c>
      <c r="AC72" s="23" t="s">
        <v>602</v>
      </c>
    </row>
    <row r="73" spans="1:29" s="87" customFormat="1" ht="90.75" customHeight="1">
      <c r="A73" s="105"/>
      <c r="B73" s="106"/>
      <c r="C73" s="56"/>
      <c r="D73" s="108"/>
      <c r="E73" s="45"/>
      <c r="F73" s="15" t="s">
        <v>141</v>
      </c>
      <c r="G73" s="15" t="s">
        <v>271</v>
      </c>
      <c r="H73" s="69">
        <v>0</v>
      </c>
      <c r="I73" s="15" t="s">
        <v>609</v>
      </c>
      <c r="J73" s="21" t="s">
        <v>224</v>
      </c>
      <c r="K73" s="15" t="s">
        <v>548</v>
      </c>
      <c r="L73" s="15" t="s">
        <v>62</v>
      </c>
      <c r="M73" s="25"/>
      <c r="N73" s="25"/>
      <c r="O73" s="26"/>
      <c r="P73" s="29"/>
      <c r="Q73" s="23"/>
      <c r="R73" s="23" t="s">
        <v>602</v>
      </c>
      <c r="S73" s="23" t="s">
        <v>602</v>
      </c>
      <c r="T73" s="23" t="s">
        <v>602</v>
      </c>
      <c r="U73" s="23" t="s">
        <v>602</v>
      </c>
      <c r="V73" s="23" t="s">
        <v>602</v>
      </c>
      <c r="W73" s="23" t="s">
        <v>602</v>
      </c>
      <c r="X73" s="23" t="s">
        <v>602</v>
      </c>
      <c r="Y73" s="23" t="s">
        <v>602</v>
      </c>
      <c r="Z73" s="23" t="s">
        <v>602</v>
      </c>
      <c r="AA73" s="23" t="s">
        <v>602</v>
      </c>
      <c r="AB73" s="23" t="s">
        <v>602</v>
      </c>
      <c r="AC73" s="23" t="s">
        <v>602</v>
      </c>
    </row>
    <row r="74" spans="1:29" s="87" customFormat="1" ht="74.25" customHeight="1">
      <c r="A74" s="105"/>
      <c r="B74" s="106"/>
      <c r="C74" s="56"/>
      <c r="D74" s="108"/>
      <c r="E74" s="45"/>
      <c r="F74" s="15" t="s">
        <v>352</v>
      </c>
      <c r="G74" s="15" t="s">
        <v>273</v>
      </c>
      <c r="H74" s="69">
        <v>0</v>
      </c>
      <c r="I74" s="15" t="s">
        <v>609</v>
      </c>
      <c r="J74" s="21" t="s">
        <v>274</v>
      </c>
      <c r="K74" s="15" t="s">
        <v>275</v>
      </c>
      <c r="L74" s="15" t="s">
        <v>353</v>
      </c>
      <c r="M74" s="25"/>
      <c r="N74" s="25"/>
      <c r="O74" s="26"/>
      <c r="P74" s="29"/>
      <c r="Q74" s="23"/>
      <c r="R74" s="23" t="s">
        <v>602</v>
      </c>
      <c r="S74" s="23" t="s">
        <v>602</v>
      </c>
      <c r="T74" s="23" t="s">
        <v>602</v>
      </c>
      <c r="U74" s="23" t="s">
        <v>602</v>
      </c>
      <c r="V74" s="23" t="s">
        <v>602</v>
      </c>
      <c r="W74" s="23" t="s">
        <v>602</v>
      </c>
      <c r="X74" s="23" t="s">
        <v>602</v>
      </c>
      <c r="Y74" s="23" t="s">
        <v>602</v>
      </c>
      <c r="Z74" s="23" t="s">
        <v>602</v>
      </c>
      <c r="AA74" s="23" t="s">
        <v>602</v>
      </c>
      <c r="AB74" s="23" t="s">
        <v>602</v>
      </c>
      <c r="AC74" s="23" t="s">
        <v>602</v>
      </c>
    </row>
    <row r="75" spans="1:29" s="87" customFormat="1" ht="58.5" customHeight="1">
      <c r="A75" s="105"/>
      <c r="B75" s="106"/>
      <c r="C75" s="56"/>
      <c r="D75" s="108"/>
      <c r="E75" s="46"/>
      <c r="F75" s="15" t="s">
        <v>354</v>
      </c>
      <c r="G75" s="15" t="s">
        <v>276</v>
      </c>
      <c r="H75" s="69">
        <v>0</v>
      </c>
      <c r="I75" s="15" t="s">
        <v>609</v>
      </c>
      <c r="J75" s="21" t="s">
        <v>277</v>
      </c>
      <c r="K75" s="15" t="s">
        <v>278</v>
      </c>
      <c r="L75" s="15" t="s">
        <v>85</v>
      </c>
      <c r="M75" s="25"/>
      <c r="N75" s="25"/>
      <c r="O75" s="26"/>
      <c r="P75" s="29"/>
      <c r="Q75" s="23"/>
      <c r="R75" s="23" t="s">
        <v>602</v>
      </c>
      <c r="S75" s="23" t="s">
        <v>602</v>
      </c>
      <c r="T75" s="23" t="s">
        <v>602</v>
      </c>
      <c r="U75" s="23" t="s">
        <v>602</v>
      </c>
      <c r="V75" s="23" t="s">
        <v>602</v>
      </c>
      <c r="W75" s="23" t="s">
        <v>602</v>
      </c>
      <c r="X75" s="23" t="s">
        <v>602</v>
      </c>
      <c r="Y75" s="23" t="s">
        <v>602</v>
      </c>
      <c r="Z75" s="23" t="s">
        <v>602</v>
      </c>
      <c r="AA75" s="23" t="s">
        <v>602</v>
      </c>
      <c r="AB75" s="23" t="s">
        <v>602</v>
      </c>
      <c r="AC75" s="23" t="s">
        <v>602</v>
      </c>
    </row>
    <row r="76" spans="1:29" s="87" customFormat="1" ht="73.5" customHeight="1">
      <c r="A76" s="105"/>
      <c r="B76" s="106"/>
      <c r="C76" s="56"/>
      <c r="D76" s="108"/>
      <c r="E76" s="52" t="s">
        <v>239</v>
      </c>
      <c r="F76" s="15" t="s">
        <v>553</v>
      </c>
      <c r="G76" s="15" t="s">
        <v>279</v>
      </c>
      <c r="H76" s="69">
        <v>0</v>
      </c>
      <c r="I76" s="15" t="s">
        <v>609</v>
      </c>
      <c r="J76" s="21" t="s">
        <v>280</v>
      </c>
      <c r="K76" s="15" t="s">
        <v>100</v>
      </c>
      <c r="L76" s="15" t="s">
        <v>554</v>
      </c>
      <c r="M76" s="25"/>
      <c r="N76" s="25"/>
      <c r="O76" s="26"/>
      <c r="P76" s="29"/>
      <c r="Q76" s="23"/>
      <c r="R76" s="23" t="s">
        <v>602</v>
      </c>
      <c r="S76" s="23" t="s">
        <v>602</v>
      </c>
      <c r="T76" s="23" t="s">
        <v>602</v>
      </c>
      <c r="U76" s="23" t="s">
        <v>602</v>
      </c>
      <c r="V76" s="23" t="s">
        <v>602</v>
      </c>
      <c r="W76" s="23" t="s">
        <v>602</v>
      </c>
      <c r="X76" s="23" t="s">
        <v>602</v>
      </c>
      <c r="Y76" s="23" t="s">
        <v>602</v>
      </c>
      <c r="Z76" s="23" t="s">
        <v>602</v>
      </c>
      <c r="AA76" s="23" t="s">
        <v>602</v>
      </c>
      <c r="AB76" s="23" t="s">
        <v>602</v>
      </c>
      <c r="AC76" s="23" t="s">
        <v>602</v>
      </c>
    </row>
    <row r="77" spans="1:29" s="87" customFormat="1" ht="108" customHeight="1">
      <c r="A77" s="105"/>
      <c r="B77" s="106"/>
      <c r="C77" s="56"/>
      <c r="D77" s="108"/>
      <c r="E77" s="52"/>
      <c r="F77" s="15" t="s">
        <v>283</v>
      </c>
      <c r="G77" s="15" t="s">
        <v>282</v>
      </c>
      <c r="H77" s="69">
        <v>0</v>
      </c>
      <c r="I77" s="15" t="s">
        <v>609</v>
      </c>
      <c r="J77" s="21" t="s">
        <v>281</v>
      </c>
      <c r="K77" s="15" t="s">
        <v>284</v>
      </c>
      <c r="L77" s="15" t="s">
        <v>285</v>
      </c>
      <c r="M77" s="25"/>
      <c r="N77" s="25"/>
      <c r="O77" s="26"/>
      <c r="P77" s="29"/>
      <c r="Q77" s="23"/>
      <c r="R77" s="23" t="s">
        <v>602</v>
      </c>
      <c r="S77" s="23" t="s">
        <v>602</v>
      </c>
      <c r="T77" s="23" t="s">
        <v>602</v>
      </c>
      <c r="U77" s="23" t="s">
        <v>602</v>
      </c>
      <c r="V77" s="23" t="s">
        <v>602</v>
      </c>
      <c r="W77" s="23" t="s">
        <v>602</v>
      </c>
      <c r="X77" s="23" t="s">
        <v>602</v>
      </c>
      <c r="Y77" s="23" t="s">
        <v>602</v>
      </c>
      <c r="Z77" s="23" t="s">
        <v>602</v>
      </c>
      <c r="AA77" s="23" t="s">
        <v>602</v>
      </c>
      <c r="AB77" s="23" t="s">
        <v>602</v>
      </c>
      <c r="AC77" s="23" t="s">
        <v>602</v>
      </c>
    </row>
    <row r="78" spans="1:29" s="87" customFormat="1" ht="64.5" customHeight="1">
      <c r="A78" s="105"/>
      <c r="B78" s="106"/>
      <c r="C78" s="56"/>
      <c r="D78" s="108"/>
      <c r="E78" s="52"/>
      <c r="F78" s="15" t="s">
        <v>286</v>
      </c>
      <c r="G78" s="15" t="s">
        <v>355</v>
      </c>
      <c r="H78" s="69">
        <v>0</v>
      </c>
      <c r="I78" s="15" t="s">
        <v>609</v>
      </c>
      <c r="J78" s="21" t="s">
        <v>287</v>
      </c>
      <c r="K78" s="15" t="s">
        <v>555</v>
      </c>
      <c r="L78" s="15" t="s">
        <v>42</v>
      </c>
      <c r="M78" s="25"/>
      <c r="N78" s="25"/>
      <c r="O78" s="26"/>
      <c r="P78" s="29"/>
      <c r="Q78" s="23"/>
      <c r="R78" s="23" t="s">
        <v>602</v>
      </c>
      <c r="S78" s="23" t="s">
        <v>602</v>
      </c>
      <c r="T78" s="23" t="s">
        <v>602</v>
      </c>
      <c r="U78" s="23" t="s">
        <v>602</v>
      </c>
      <c r="V78" s="23" t="s">
        <v>602</v>
      </c>
      <c r="W78" s="23" t="s">
        <v>602</v>
      </c>
      <c r="X78" s="23" t="s">
        <v>602</v>
      </c>
      <c r="Y78" s="23" t="s">
        <v>602</v>
      </c>
      <c r="Z78" s="23" t="s">
        <v>602</v>
      </c>
      <c r="AA78" s="23" t="s">
        <v>602</v>
      </c>
      <c r="AB78" s="23" t="s">
        <v>602</v>
      </c>
      <c r="AC78" s="23" t="s">
        <v>602</v>
      </c>
    </row>
    <row r="79" spans="1:29" s="87" customFormat="1" ht="68.25" customHeight="1">
      <c r="A79" s="105"/>
      <c r="B79" s="106"/>
      <c r="C79" s="56"/>
      <c r="D79" s="108"/>
      <c r="E79" s="52"/>
      <c r="F79" s="15" t="s">
        <v>489</v>
      </c>
      <c r="G79" s="15" t="s">
        <v>288</v>
      </c>
      <c r="H79" s="69">
        <v>0</v>
      </c>
      <c r="I79" s="15" t="s">
        <v>609</v>
      </c>
      <c r="J79" s="21" t="s">
        <v>289</v>
      </c>
      <c r="K79" s="15" t="s">
        <v>61</v>
      </c>
      <c r="L79" s="15" t="s">
        <v>356</v>
      </c>
      <c r="M79" s="25"/>
      <c r="N79" s="25"/>
      <c r="O79" s="26"/>
      <c r="P79" s="29"/>
      <c r="Q79" s="23"/>
      <c r="R79" s="23"/>
      <c r="S79" s="23" t="s">
        <v>602</v>
      </c>
      <c r="T79" s="23" t="s">
        <v>602</v>
      </c>
      <c r="U79" s="23" t="s">
        <v>602</v>
      </c>
      <c r="V79" s="23" t="s">
        <v>602</v>
      </c>
      <c r="W79" s="23" t="s">
        <v>602</v>
      </c>
      <c r="X79" s="23" t="s">
        <v>602</v>
      </c>
      <c r="Y79" s="23" t="s">
        <v>602</v>
      </c>
      <c r="Z79" s="23"/>
      <c r="AA79" s="23"/>
      <c r="AB79" s="23"/>
      <c r="AC79" s="23"/>
    </row>
    <row r="80" spans="1:29" s="87" customFormat="1" ht="93.75" customHeight="1">
      <c r="A80" s="105"/>
      <c r="B80" s="106"/>
      <c r="C80" s="56"/>
      <c r="D80" s="108"/>
      <c r="E80" s="44" t="s">
        <v>357</v>
      </c>
      <c r="F80" s="15" t="s">
        <v>142</v>
      </c>
      <c r="G80" s="15" t="s">
        <v>290</v>
      </c>
      <c r="H80" s="69">
        <v>0</v>
      </c>
      <c r="I80" s="15" t="s">
        <v>609</v>
      </c>
      <c r="J80" s="21" t="s">
        <v>237</v>
      </c>
      <c r="K80" s="15" t="s">
        <v>51</v>
      </c>
      <c r="L80" s="15" t="s">
        <v>143</v>
      </c>
      <c r="M80" s="25"/>
      <c r="N80" s="25"/>
      <c r="O80" s="26"/>
      <c r="P80" s="29"/>
      <c r="Q80" s="23"/>
      <c r="R80" s="23" t="s">
        <v>602</v>
      </c>
      <c r="S80" s="23" t="s">
        <v>602</v>
      </c>
      <c r="T80" s="23" t="s">
        <v>602</v>
      </c>
      <c r="U80" s="23" t="s">
        <v>602</v>
      </c>
      <c r="V80" s="23" t="s">
        <v>602</v>
      </c>
      <c r="W80" s="23" t="s">
        <v>602</v>
      </c>
      <c r="X80" s="23" t="s">
        <v>602</v>
      </c>
      <c r="Y80" s="23" t="s">
        <v>602</v>
      </c>
      <c r="Z80" s="23" t="s">
        <v>602</v>
      </c>
      <c r="AA80" s="23" t="s">
        <v>602</v>
      </c>
      <c r="AB80" s="23" t="s">
        <v>602</v>
      </c>
      <c r="AC80" s="23" t="s">
        <v>602</v>
      </c>
    </row>
    <row r="81" spans="1:29" s="87" customFormat="1" ht="154.5" customHeight="1">
      <c r="A81" s="105"/>
      <c r="B81" s="106"/>
      <c r="C81" s="56"/>
      <c r="D81" s="109"/>
      <c r="E81" s="46"/>
      <c r="F81" s="15" t="s">
        <v>291</v>
      </c>
      <c r="G81" s="15" t="s">
        <v>292</v>
      </c>
      <c r="H81" s="69">
        <v>0</v>
      </c>
      <c r="I81" s="15" t="s">
        <v>609</v>
      </c>
      <c r="J81" s="21" t="s">
        <v>293</v>
      </c>
      <c r="K81" s="15" t="s">
        <v>589</v>
      </c>
      <c r="L81" s="15" t="s">
        <v>143</v>
      </c>
      <c r="M81" s="25"/>
      <c r="N81" s="25"/>
      <c r="O81" s="26"/>
      <c r="P81" s="29"/>
      <c r="Q81" s="23"/>
      <c r="R81" s="23" t="s">
        <v>602</v>
      </c>
      <c r="S81" s="23" t="s">
        <v>602</v>
      </c>
      <c r="T81" s="23" t="s">
        <v>602</v>
      </c>
      <c r="U81" s="23" t="s">
        <v>602</v>
      </c>
      <c r="V81" s="23" t="s">
        <v>602</v>
      </c>
      <c r="W81" s="23" t="s">
        <v>602</v>
      </c>
      <c r="X81" s="23" t="s">
        <v>602</v>
      </c>
      <c r="Y81" s="23" t="s">
        <v>602</v>
      </c>
      <c r="Z81" s="23" t="s">
        <v>602</v>
      </c>
      <c r="AA81" s="23" t="s">
        <v>602</v>
      </c>
      <c r="AB81" s="23" t="s">
        <v>602</v>
      </c>
      <c r="AC81" s="23" t="s">
        <v>602</v>
      </c>
    </row>
    <row r="82" spans="1:29" s="87" customFormat="1" ht="77.25" customHeight="1">
      <c r="A82" s="105"/>
      <c r="B82" s="106"/>
      <c r="C82" s="54" t="s">
        <v>294</v>
      </c>
      <c r="D82" s="58" t="s">
        <v>295</v>
      </c>
      <c r="E82" s="44" t="s">
        <v>358</v>
      </c>
      <c r="F82" s="15" t="s">
        <v>298</v>
      </c>
      <c r="G82" s="15" t="s">
        <v>359</v>
      </c>
      <c r="H82" s="69">
        <v>0</v>
      </c>
      <c r="I82" s="15" t="s">
        <v>575</v>
      </c>
      <c r="J82" s="21" t="s">
        <v>224</v>
      </c>
      <c r="K82" s="18" t="s">
        <v>98</v>
      </c>
      <c r="L82" s="15" t="s">
        <v>63</v>
      </c>
      <c r="M82" s="25"/>
      <c r="N82" s="25"/>
      <c r="O82" s="26"/>
      <c r="P82" s="29"/>
      <c r="Q82" s="23"/>
      <c r="R82" s="23" t="s">
        <v>602</v>
      </c>
      <c r="S82" s="23" t="s">
        <v>602</v>
      </c>
      <c r="T82" s="23" t="s">
        <v>602</v>
      </c>
      <c r="U82" s="23" t="s">
        <v>602</v>
      </c>
      <c r="V82" s="23" t="s">
        <v>602</v>
      </c>
      <c r="W82" s="23" t="s">
        <v>602</v>
      </c>
      <c r="X82" s="23" t="s">
        <v>602</v>
      </c>
      <c r="Y82" s="23" t="s">
        <v>602</v>
      </c>
      <c r="Z82" s="23" t="s">
        <v>602</v>
      </c>
      <c r="AA82" s="23" t="s">
        <v>602</v>
      </c>
      <c r="AB82" s="23" t="s">
        <v>602</v>
      </c>
      <c r="AC82" s="23" t="s">
        <v>602</v>
      </c>
    </row>
    <row r="83" spans="1:29" s="87" customFormat="1" ht="66.75" customHeight="1">
      <c r="A83" s="105"/>
      <c r="B83" s="106"/>
      <c r="C83" s="55"/>
      <c r="D83" s="59"/>
      <c r="E83" s="45"/>
      <c r="F83" s="15" t="s">
        <v>494</v>
      </c>
      <c r="G83" s="15" t="s">
        <v>297</v>
      </c>
      <c r="H83" s="69">
        <v>10000000</v>
      </c>
      <c r="I83" s="15" t="s">
        <v>576</v>
      </c>
      <c r="J83" s="21" t="s">
        <v>299</v>
      </c>
      <c r="K83" s="18" t="s">
        <v>300</v>
      </c>
      <c r="L83" s="15" t="s">
        <v>63</v>
      </c>
      <c r="M83" s="25"/>
      <c r="N83" s="25"/>
      <c r="O83" s="26"/>
      <c r="P83" s="29"/>
      <c r="Q83" s="23"/>
      <c r="R83" s="23" t="s">
        <v>602</v>
      </c>
      <c r="S83" s="23" t="s">
        <v>602</v>
      </c>
      <c r="T83" s="23" t="s">
        <v>602</v>
      </c>
      <c r="U83" s="23" t="s">
        <v>602</v>
      </c>
      <c r="V83" s="23" t="s">
        <v>602</v>
      </c>
      <c r="W83" s="23" t="s">
        <v>602</v>
      </c>
      <c r="X83" s="23" t="s">
        <v>602</v>
      </c>
      <c r="Y83" s="23" t="s">
        <v>602</v>
      </c>
      <c r="Z83" s="23" t="s">
        <v>602</v>
      </c>
      <c r="AA83" s="23" t="s">
        <v>602</v>
      </c>
      <c r="AB83" s="23" t="s">
        <v>602</v>
      </c>
      <c r="AC83" s="23" t="s">
        <v>602</v>
      </c>
    </row>
    <row r="84" spans="1:29" s="87" customFormat="1" ht="63.75" customHeight="1">
      <c r="A84" s="105"/>
      <c r="B84" s="106"/>
      <c r="C84" s="55"/>
      <c r="D84" s="59"/>
      <c r="E84" s="45"/>
      <c r="F84" s="15" t="s">
        <v>302</v>
      </c>
      <c r="G84" s="15" t="s">
        <v>301</v>
      </c>
      <c r="H84" s="69" t="s">
        <v>563</v>
      </c>
      <c r="I84" s="15"/>
      <c r="J84" s="21" t="s">
        <v>130</v>
      </c>
      <c r="K84" s="18" t="s">
        <v>490</v>
      </c>
      <c r="L84" s="15" t="s">
        <v>475</v>
      </c>
      <c r="M84" s="25"/>
      <c r="N84" s="25"/>
      <c r="O84" s="26"/>
      <c r="P84" s="29"/>
      <c r="Q84" s="23"/>
      <c r="R84" s="23" t="s">
        <v>602</v>
      </c>
      <c r="S84" s="23" t="s">
        <v>602</v>
      </c>
      <c r="T84" s="23" t="s">
        <v>602</v>
      </c>
      <c r="U84" s="23" t="s">
        <v>602</v>
      </c>
      <c r="V84" s="23" t="s">
        <v>602</v>
      </c>
      <c r="W84" s="23" t="s">
        <v>602</v>
      </c>
      <c r="X84" s="23" t="s">
        <v>602</v>
      </c>
      <c r="Y84" s="23" t="s">
        <v>602</v>
      </c>
      <c r="Z84" s="23" t="s">
        <v>602</v>
      </c>
      <c r="AA84" s="23" t="s">
        <v>602</v>
      </c>
      <c r="AB84" s="23" t="s">
        <v>602</v>
      </c>
      <c r="AC84" s="23" t="s">
        <v>602</v>
      </c>
    </row>
    <row r="85" spans="1:29" s="87" customFormat="1" ht="83.25" customHeight="1">
      <c r="A85" s="105"/>
      <c r="B85" s="106"/>
      <c r="C85" s="55"/>
      <c r="D85" s="59"/>
      <c r="E85" s="45"/>
      <c r="F85" s="15" t="s">
        <v>360</v>
      </c>
      <c r="G85" s="15" t="s">
        <v>303</v>
      </c>
      <c r="H85" s="69">
        <f>47880000+60000000</f>
        <v>107880000</v>
      </c>
      <c r="I85" s="15" t="s">
        <v>590</v>
      </c>
      <c r="J85" s="21" t="s">
        <v>591</v>
      </c>
      <c r="K85" s="18" t="s">
        <v>99</v>
      </c>
      <c r="L85" s="15" t="s">
        <v>63</v>
      </c>
      <c r="M85" s="25"/>
      <c r="N85" s="25"/>
      <c r="O85" s="26"/>
      <c r="P85" s="29"/>
      <c r="Q85" s="23"/>
      <c r="R85" s="23" t="s">
        <v>602</v>
      </c>
      <c r="S85" s="23" t="s">
        <v>602</v>
      </c>
      <c r="T85" s="23" t="s">
        <v>602</v>
      </c>
      <c r="U85" s="23" t="s">
        <v>602</v>
      </c>
      <c r="V85" s="23" t="s">
        <v>602</v>
      </c>
      <c r="W85" s="23" t="s">
        <v>602</v>
      </c>
      <c r="X85" s="23" t="s">
        <v>602</v>
      </c>
      <c r="Y85" s="23" t="s">
        <v>602</v>
      </c>
      <c r="Z85" s="23" t="s">
        <v>602</v>
      </c>
      <c r="AA85" s="23" t="s">
        <v>602</v>
      </c>
      <c r="AB85" s="23" t="s">
        <v>602</v>
      </c>
      <c r="AC85" s="23" t="s">
        <v>602</v>
      </c>
    </row>
    <row r="86" spans="1:29" s="87" customFormat="1" ht="45.75" customHeight="1">
      <c r="A86" s="105"/>
      <c r="B86" s="106"/>
      <c r="C86" s="55"/>
      <c r="D86" s="59"/>
      <c r="E86" s="45"/>
      <c r="F86" s="15" t="s">
        <v>491</v>
      </c>
      <c r="G86" s="15" t="s">
        <v>493</v>
      </c>
      <c r="H86" s="69">
        <v>4000000</v>
      </c>
      <c r="I86" s="15" t="s">
        <v>579</v>
      </c>
      <c r="J86" s="21" t="s">
        <v>224</v>
      </c>
      <c r="K86" s="18" t="s">
        <v>492</v>
      </c>
      <c r="L86" s="15" t="s">
        <v>63</v>
      </c>
      <c r="M86" s="25"/>
      <c r="N86" s="25"/>
      <c r="O86" s="26"/>
      <c r="P86" s="29"/>
      <c r="Q86" s="23"/>
      <c r="R86" s="23"/>
      <c r="S86" s="23"/>
      <c r="T86" s="23" t="s">
        <v>602</v>
      </c>
      <c r="U86" s="23"/>
      <c r="V86" s="23"/>
      <c r="W86" s="23" t="s">
        <v>602</v>
      </c>
      <c r="X86" s="23"/>
      <c r="Y86" s="23"/>
      <c r="Z86" s="23" t="s">
        <v>602</v>
      </c>
      <c r="AA86" s="23"/>
      <c r="AB86" s="23" t="s">
        <v>602</v>
      </c>
      <c r="AC86" s="23"/>
    </row>
    <row r="87" spans="1:29" s="87" customFormat="1" ht="45.75" customHeight="1">
      <c r="A87" s="105"/>
      <c r="B87" s="106"/>
      <c r="C87" s="55"/>
      <c r="D87" s="59"/>
      <c r="E87" s="45"/>
      <c r="F87" s="15" t="s">
        <v>304</v>
      </c>
      <c r="G87" s="15" t="s">
        <v>305</v>
      </c>
      <c r="H87" s="69">
        <v>24000000</v>
      </c>
      <c r="I87" s="15" t="s">
        <v>580</v>
      </c>
      <c r="J87" s="21" t="s">
        <v>306</v>
      </c>
      <c r="K87" s="18" t="s">
        <v>100</v>
      </c>
      <c r="L87" s="15" t="s">
        <v>63</v>
      </c>
      <c r="M87" s="25"/>
      <c r="N87" s="25"/>
      <c r="O87" s="26"/>
      <c r="P87" s="29"/>
      <c r="Q87" s="23"/>
      <c r="R87" s="23" t="s">
        <v>602</v>
      </c>
      <c r="S87" s="23" t="s">
        <v>602</v>
      </c>
      <c r="T87" s="23" t="s">
        <v>602</v>
      </c>
      <c r="U87" s="23" t="s">
        <v>602</v>
      </c>
      <c r="V87" s="23" t="s">
        <v>602</v>
      </c>
      <c r="W87" s="23" t="s">
        <v>602</v>
      </c>
      <c r="X87" s="23" t="s">
        <v>602</v>
      </c>
      <c r="Y87" s="23" t="s">
        <v>602</v>
      </c>
      <c r="Z87" s="23" t="s">
        <v>602</v>
      </c>
      <c r="AA87" s="23" t="s">
        <v>602</v>
      </c>
      <c r="AB87" s="23" t="s">
        <v>602</v>
      </c>
      <c r="AC87" s="23" t="s">
        <v>602</v>
      </c>
    </row>
    <row r="88" spans="1:29" s="87" customFormat="1" ht="60" customHeight="1">
      <c r="A88" s="105"/>
      <c r="B88" s="106"/>
      <c r="C88" s="55"/>
      <c r="D88" s="59"/>
      <c r="E88" s="45"/>
      <c r="F88" s="15" t="s">
        <v>308</v>
      </c>
      <c r="G88" s="15" t="s">
        <v>309</v>
      </c>
      <c r="H88" s="69">
        <v>4000000</v>
      </c>
      <c r="I88" s="15" t="s">
        <v>577</v>
      </c>
      <c r="J88" s="21" t="s">
        <v>361</v>
      </c>
      <c r="K88" s="18" t="s">
        <v>101</v>
      </c>
      <c r="L88" s="15" t="s">
        <v>63</v>
      </c>
      <c r="M88" s="25"/>
      <c r="N88" s="25"/>
      <c r="O88" s="26"/>
      <c r="P88" s="29"/>
      <c r="Q88" s="23"/>
      <c r="R88" s="23"/>
      <c r="S88" s="23"/>
      <c r="T88" s="23"/>
      <c r="U88" s="23"/>
      <c r="V88" s="23"/>
      <c r="W88" s="23"/>
      <c r="X88" s="23"/>
      <c r="Y88" s="23" t="s">
        <v>602</v>
      </c>
      <c r="Z88" s="23"/>
      <c r="AA88" s="23"/>
      <c r="AB88" s="23"/>
      <c r="AC88" s="23" t="s">
        <v>602</v>
      </c>
    </row>
    <row r="89" spans="1:29" s="87" customFormat="1" ht="93" customHeight="1">
      <c r="A89" s="105"/>
      <c r="B89" s="106"/>
      <c r="C89" s="55"/>
      <c r="D89" s="59"/>
      <c r="E89" s="45"/>
      <c r="F89" s="15" t="s">
        <v>363</v>
      </c>
      <c r="G89" s="15" t="s">
        <v>364</v>
      </c>
      <c r="H89" s="69">
        <v>6000000</v>
      </c>
      <c r="I89" s="15" t="s">
        <v>578</v>
      </c>
      <c r="J89" s="21" t="s">
        <v>364</v>
      </c>
      <c r="K89" s="18" t="s">
        <v>102</v>
      </c>
      <c r="L89" s="15" t="s">
        <v>63</v>
      </c>
      <c r="M89" s="25"/>
      <c r="N89" s="25"/>
      <c r="O89" s="26"/>
      <c r="P89" s="29"/>
      <c r="Q89" s="23"/>
      <c r="R89" s="23" t="s">
        <v>602</v>
      </c>
      <c r="S89" s="23" t="s">
        <v>602</v>
      </c>
      <c r="T89" s="23" t="s">
        <v>602</v>
      </c>
      <c r="U89" s="23" t="s">
        <v>602</v>
      </c>
      <c r="V89" s="23" t="s">
        <v>602</v>
      </c>
      <c r="W89" s="23" t="s">
        <v>602</v>
      </c>
      <c r="X89" s="23" t="s">
        <v>602</v>
      </c>
      <c r="Y89" s="23" t="s">
        <v>602</v>
      </c>
      <c r="Z89" s="23" t="s">
        <v>602</v>
      </c>
      <c r="AA89" s="23" t="s">
        <v>602</v>
      </c>
      <c r="AB89" s="23" t="s">
        <v>602</v>
      </c>
      <c r="AC89" s="23" t="s">
        <v>602</v>
      </c>
    </row>
    <row r="90" spans="1:29" s="87" customFormat="1" ht="63.75" customHeight="1">
      <c r="A90" s="105"/>
      <c r="B90" s="106"/>
      <c r="C90" s="55"/>
      <c r="D90" s="59"/>
      <c r="E90" s="46"/>
      <c r="F90" s="15" t="s">
        <v>366</v>
      </c>
      <c r="G90" s="15" t="s">
        <v>365</v>
      </c>
      <c r="H90" s="69" t="s">
        <v>563</v>
      </c>
      <c r="I90" s="15" t="s">
        <v>609</v>
      </c>
      <c r="J90" s="21" t="s">
        <v>367</v>
      </c>
      <c r="K90" s="15" t="s">
        <v>368</v>
      </c>
      <c r="L90" s="15" t="s">
        <v>63</v>
      </c>
      <c r="M90" s="25"/>
      <c r="N90" s="25"/>
      <c r="O90" s="26"/>
      <c r="P90" s="29"/>
      <c r="Q90" s="23"/>
      <c r="R90" s="23" t="s">
        <v>602</v>
      </c>
      <c r="S90" s="23" t="s">
        <v>602</v>
      </c>
      <c r="T90" s="23" t="s">
        <v>602</v>
      </c>
      <c r="U90" s="23" t="s">
        <v>602</v>
      </c>
      <c r="V90" s="23" t="s">
        <v>602</v>
      </c>
      <c r="W90" s="23" t="s">
        <v>602</v>
      </c>
      <c r="X90" s="23" t="s">
        <v>602</v>
      </c>
      <c r="Y90" s="23" t="s">
        <v>602</v>
      </c>
      <c r="Z90" s="23" t="s">
        <v>602</v>
      </c>
      <c r="AA90" s="23" t="s">
        <v>602</v>
      </c>
      <c r="AB90" s="23" t="s">
        <v>602</v>
      </c>
      <c r="AC90" s="23" t="s">
        <v>602</v>
      </c>
    </row>
    <row r="91" spans="1:29" s="87" customFormat="1" ht="85.5" customHeight="1">
      <c r="A91" s="105"/>
      <c r="B91" s="106"/>
      <c r="C91" s="55"/>
      <c r="D91" s="59"/>
      <c r="E91" s="44" t="s">
        <v>296</v>
      </c>
      <c r="F91" s="15" t="s">
        <v>369</v>
      </c>
      <c r="G91" s="15" t="s">
        <v>370</v>
      </c>
      <c r="H91" s="89">
        <v>0</v>
      </c>
      <c r="I91" s="15" t="s">
        <v>609</v>
      </c>
      <c r="J91" s="21" t="s">
        <v>371</v>
      </c>
      <c r="K91" s="15" t="s">
        <v>310</v>
      </c>
      <c r="L91" s="15" t="s">
        <v>97</v>
      </c>
      <c r="M91" s="25"/>
      <c r="N91" s="25"/>
      <c r="O91" s="26"/>
      <c r="P91" s="29"/>
      <c r="Q91" s="23"/>
      <c r="R91" s="23" t="s">
        <v>602</v>
      </c>
      <c r="S91" s="23" t="s">
        <v>602</v>
      </c>
      <c r="T91" s="23" t="s">
        <v>602</v>
      </c>
      <c r="U91" s="23" t="s">
        <v>602</v>
      </c>
      <c r="V91" s="23" t="s">
        <v>602</v>
      </c>
      <c r="W91" s="23" t="s">
        <v>602</v>
      </c>
      <c r="X91" s="23" t="s">
        <v>602</v>
      </c>
      <c r="Y91" s="23" t="s">
        <v>602</v>
      </c>
      <c r="Z91" s="23" t="s">
        <v>602</v>
      </c>
      <c r="AA91" s="23" t="s">
        <v>602</v>
      </c>
      <c r="AB91" s="23" t="s">
        <v>602</v>
      </c>
      <c r="AC91" s="23" t="s">
        <v>602</v>
      </c>
    </row>
    <row r="92" spans="1:29" s="87" customFormat="1" ht="63" customHeight="1">
      <c r="A92" s="105"/>
      <c r="B92" s="106"/>
      <c r="C92" s="55"/>
      <c r="D92" s="59"/>
      <c r="E92" s="45"/>
      <c r="F92" s="15" t="s">
        <v>530</v>
      </c>
      <c r="G92" s="15" t="s">
        <v>372</v>
      </c>
      <c r="H92" s="69" t="s">
        <v>564</v>
      </c>
      <c r="I92" s="15" t="s">
        <v>609</v>
      </c>
      <c r="J92" s="21" t="s">
        <v>373</v>
      </c>
      <c r="K92" s="15" t="s">
        <v>105</v>
      </c>
      <c r="L92" s="15" t="s">
        <v>97</v>
      </c>
      <c r="M92" s="25"/>
      <c r="N92" s="25"/>
      <c r="O92" s="26"/>
      <c r="P92" s="29"/>
      <c r="Q92" s="23"/>
      <c r="R92" s="23" t="s">
        <v>602</v>
      </c>
      <c r="S92" s="23" t="s">
        <v>602</v>
      </c>
      <c r="T92" s="23" t="s">
        <v>602</v>
      </c>
      <c r="U92" s="23" t="s">
        <v>602</v>
      </c>
      <c r="V92" s="23" t="s">
        <v>602</v>
      </c>
      <c r="W92" s="23" t="s">
        <v>602</v>
      </c>
      <c r="X92" s="23" t="s">
        <v>602</v>
      </c>
      <c r="Y92" s="23" t="s">
        <v>602</v>
      </c>
      <c r="Z92" s="23" t="s">
        <v>602</v>
      </c>
      <c r="AA92" s="23" t="s">
        <v>602</v>
      </c>
      <c r="AB92" s="23" t="s">
        <v>602</v>
      </c>
      <c r="AC92" s="23" t="s">
        <v>602</v>
      </c>
    </row>
    <row r="93" spans="1:29" s="87" customFormat="1" ht="88.5" customHeight="1">
      <c r="A93" s="105"/>
      <c r="B93" s="106"/>
      <c r="C93" s="55"/>
      <c r="D93" s="59"/>
      <c r="E93" s="45"/>
      <c r="F93" s="15" t="s">
        <v>375</v>
      </c>
      <c r="G93" s="15" t="s">
        <v>374</v>
      </c>
      <c r="H93" s="69" t="s">
        <v>564</v>
      </c>
      <c r="I93" s="15" t="s">
        <v>609</v>
      </c>
      <c r="J93" s="21" t="s">
        <v>376</v>
      </c>
      <c r="K93" s="15" t="s">
        <v>106</v>
      </c>
      <c r="L93" s="15" t="s">
        <v>311</v>
      </c>
      <c r="M93" s="25"/>
      <c r="N93" s="25"/>
      <c r="O93" s="26"/>
      <c r="P93" s="29"/>
      <c r="Q93" s="23"/>
      <c r="R93" s="23" t="s">
        <v>602</v>
      </c>
      <c r="S93" s="23" t="s">
        <v>602</v>
      </c>
      <c r="T93" s="23" t="s">
        <v>602</v>
      </c>
      <c r="U93" s="23" t="s">
        <v>602</v>
      </c>
      <c r="V93" s="23" t="s">
        <v>602</v>
      </c>
      <c r="W93" s="23" t="s">
        <v>602</v>
      </c>
      <c r="X93" s="23" t="s">
        <v>602</v>
      </c>
      <c r="Y93" s="23" t="s">
        <v>602</v>
      </c>
      <c r="Z93" s="23" t="s">
        <v>602</v>
      </c>
      <c r="AA93" s="23" t="s">
        <v>602</v>
      </c>
      <c r="AB93" s="23" t="s">
        <v>602</v>
      </c>
      <c r="AC93" s="23" t="s">
        <v>602</v>
      </c>
    </row>
    <row r="94" spans="1:29" s="87" customFormat="1" ht="112.5" customHeight="1">
      <c r="A94" s="105"/>
      <c r="B94" s="106"/>
      <c r="C94" s="55"/>
      <c r="D94" s="59"/>
      <c r="E94" s="45"/>
      <c r="F94" s="15" t="s">
        <v>377</v>
      </c>
      <c r="G94" s="15" t="s">
        <v>378</v>
      </c>
      <c r="H94" s="69" t="s">
        <v>564</v>
      </c>
      <c r="I94" s="15" t="s">
        <v>609</v>
      </c>
      <c r="J94" s="21" t="s">
        <v>122</v>
      </c>
      <c r="K94" s="15" t="s">
        <v>107</v>
      </c>
      <c r="L94" s="15" t="s">
        <v>97</v>
      </c>
      <c r="M94" s="25"/>
      <c r="N94" s="25"/>
      <c r="O94" s="26"/>
      <c r="P94" s="29"/>
      <c r="Q94" s="23"/>
      <c r="R94" s="23" t="s">
        <v>602</v>
      </c>
      <c r="S94" s="23" t="s">
        <v>602</v>
      </c>
      <c r="T94" s="23" t="s">
        <v>602</v>
      </c>
      <c r="U94" s="23" t="s">
        <v>602</v>
      </c>
      <c r="V94" s="23" t="s">
        <v>602</v>
      </c>
      <c r="W94" s="23" t="s">
        <v>602</v>
      </c>
      <c r="X94" s="23" t="s">
        <v>602</v>
      </c>
      <c r="Y94" s="23" t="s">
        <v>602</v>
      </c>
      <c r="Z94" s="23" t="s">
        <v>602</v>
      </c>
      <c r="AA94" s="23" t="s">
        <v>602</v>
      </c>
      <c r="AB94" s="23" t="s">
        <v>602</v>
      </c>
      <c r="AC94" s="23" t="s">
        <v>602</v>
      </c>
    </row>
    <row r="95" spans="1:29" s="87" customFormat="1" ht="112.5" customHeight="1">
      <c r="A95" s="105"/>
      <c r="B95" s="106"/>
      <c r="C95" s="55"/>
      <c r="D95" s="59"/>
      <c r="E95" s="45"/>
      <c r="F95" s="15" t="s">
        <v>531</v>
      </c>
      <c r="G95" s="15" t="s">
        <v>532</v>
      </c>
      <c r="H95" s="69">
        <v>0</v>
      </c>
      <c r="I95" s="15" t="s">
        <v>609</v>
      </c>
      <c r="J95" s="21" t="s">
        <v>557</v>
      </c>
      <c r="K95" s="15" t="s">
        <v>558</v>
      </c>
      <c r="L95" s="15" t="s">
        <v>556</v>
      </c>
      <c r="M95" s="25"/>
      <c r="N95" s="25"/>
      <c r="O95" s="26"/>
      <c r="P95" s="29"/>
      <c r="Q95" s="23"/>
      <c r="R95" s="23" t="s">
        <v>602</v>
      </c>
      <c r="S95" s="23" t="s">
        <v>602</v>
      </c>
      <c r="T95" s="23" t="s">
        <v>602</v>
      </c>
      <c r="U95" s="23" t="s">
        <v>602</v>
      </c>
      <c r="V95" s="23" t="s">
        <v>602</v>
      </c>
      <c r="W95" s="23" t="s">
        <v>602</v>
      </c>
      <c r="X95" s="23" t="s">
        <v>602</v>
      </c>
      <c r="Y95" s="23" t="s">
        <v>602</v>
      </c>
      <c r="Z95" s="23" t="s">
        <v>602</v>
      </c>
      <c r="AA95" s="23" t="s">
        <v>602</v>
      </c>
      <c r="AB95" s="23" t="s">
        <v>602</v>
      </c>
      <c r="AC95" s="23" t="s">
        <v>602</v>
      </c>
    </row>
    <row r="96" spans="1:29" s="87" customFormat="1" ht="81" customHeight="1">
      <c r="A96" s="105"/>
      <c r="B96" s="106"/>
      <c r="C96" s="55"/>
      <c r="D96" s="59"/>
      <c r="E96" s="45"/>
      <c r="F96" s="15" t="s">
        <v>379</v>
      </c>
      <c r="G96" s="15" t="s">
        <v>380</v>
      </c>
      <c r="H96" s="69" t="s">
        <v>564</v>
      </c>
      <c r="I96" s="15" t="s">
        <v>609</v>
      </c>
      <c r="J96" s="21" t="s">
        <v>381</v>
      </c>
      <c r="K96" s="15" t="s">
        <v>382</v>
      </c>
      <c r="L96" s="15" t="s">
        <v>97</v>
      </c>
      <c r="M96" s="25"/>
      <c r="N96" s="25"/>
      <c r="O96" s="26"/>
      <c r="P96" s="29"/>
      <c r="Q96" s="23"/>
      <c r="R96" s="23" t="s">
        <v>602</v>
      </c>
      <c r="S96" s="23" t="s">
        <v>602</v>
      </c>
      <c r="T96" s="23" t="s">
        <v>602</v>
      </c>
      <c r="U96" s="23" t="s">
        <v>602</v>
      </c>
      <c r="V96" s="23" t="s">
        <v>602</v>
      </c>
      <c r="W96" s="23" t="s">
        <v>602</v>
      </c>
      <c r="X96" s="23" t="s">
        <v>602</v>
      </c>
      <c r="Y96" s="23" t="s">
        <v>602</v>
      </c>
      <c r="Z96" s="23" t="s">
        <v>602</v>
      </c>
      <c r="AA96" s="23" t="s">
        <v>602</v>
      </c>
      <c r="AB96" s="23" t="s">
        <v>602</v>
      </c>
      <c r="AC96" s="23" t="s">
        <v>602</v>
      </c>
    </row>
    <row r="97" spans="1:29" s="87" customFormat="1" ht="79.5" customHeight="1">
      <c r="A97" s="105"/>
      <c r="B97" s="106"/>
      <c r="C97" s="55"/>
      <c r="D97" s="59"/>
      <c r="E97" s="45"/>
      <c r="F97" s="15" t="s">
        <v>383</v>
      </c>
      <c r="G97" s="15" t="s">
        <v>384</v>
      </c>
      <c r="H97" s="69" t="s">
        <v>564</v>
      </c>
      <c r="I97" s="15" t="s">
        <v>609</v>
      </c>
      <c r="J97" s="21" t="s">
        <v>371</v>
      </c>
      <c r="K97" s="15" t="s">
        <v>103</v>
      </c>
      <c r="L97" s="15" t="s">
        <v>97</v>
      </c>
      <c r="M97" s="25"/>
      <c r="N97" s="25"/>
      <c r="O97" s="26"/>
      <c r="P97" s="29"/>
      <c r="Q97" s="23"/>
      <c r="R97" s="23" t="s">
        <v>602</v>
      </c>
      <c r="S97" s="23" t="s">
        <v>602</v>
      </c>
      <c r="T97" s="23" t="s">
        <v>602</v>
      </c>
      <c r="U97" s="23" t="s">
        <v>602</v>
      </c>
      <c r="V97" s="23" t="s">
        <v>602</v>
      </c>
      <c r="W97" s="23" t="s">
        <v>602</v>
      </c>
      <c r="X97" s="23" t="s">
        <v>602</v>
      </c>
      <c r="Y97" s="23" t="s">
        <v>602</v>
      </c>
      <c r="Z97" s="23" t="s">
        <v>602</v>
      </c>
      <c r="AA97" s="23" t="s">
        <v>602</v>
      </c>
      <c r="AB97" s="23" t="s">
        <v>603</v>
      </c>
      <c r="AC97" s="23" t="s">
        <v>602</v>
      </c>
    </row>
    <row r="98" spans="1:29" s="87" customFormat="1" ht="79.5" customHeight="1">
      <c r="A98" s="105"/>
      <c r="B98" s="106"/>
      <c r="C98" s="55"/>
      <c r="D98" s="59"/>
      <c r="E98" s="45"/>
      <c r="F98" s="15" t="s">
        <v>148</v>
      </c>
      <c r="G98" s="15" t="s">
        <v>386</v>
      </c>
      <c r="H98" s="69">
        <v>22000000</v>
      </c>
      <c r="I98" s="15" t="s">
        <v>581</v>
      </c>
      <c r="J98" s="21" t="s">
        <v>385</v>
      </c>
      <c r="K98" s="15" t="s">
        <v>558</v>
      </c>
      <c r="L98" s="15" t="s">
        <v>97</v>
      </c>
      <c r="M98" s="25"/>
      <c r="N98" s="25"/>
      <c r="O98" s="26"/>
      <c r="P98" s="29"/>
      <c r="Q98" s="23"/>
      <c r="R98" s="23" t="s">
        <v>602</v>
      </c>
      <c r="S98" s="23" t="s">
        <v>602</v>
      </c>
      <c r="T98" s="23" t="s">
        <v>602</v>
      </c>
      <c r="U98" s="23" t="s">
        <v>602</v>
      </c>
      <c r="V98" s="23" t="s">
        <v>602</v>
      </c>
      <c r="W98" s="23" t="s">
        <v>602</v>
      </c>
      <c r="X98" s="23" t="s">
        <v>602</v>
      </c>
      <c r="Y98" s="23" t="s">
        <v>602</v>
      </c>
      <c r="Z98" s="23" t="s">
        <v>602</v>
      </c>
      <c r="AA98" s="23" t="s">
        <v>602</v>
      </c>
      <c r="AB98" s="23" t="s">
        <v>602</v>
      </c>
      <c r="AC98" s="23" t="s">
        <v>602</v>
      </c>
    </row>
    <row r="99" spans="1:29" s="87" customFormat="1" ht="64.5" customHeight="1">
      <c r="A99" s="105"/>
      <c r="B99" s="106"/>
      <c r="C99" s="55"/>
      <c r="D99" s="59"/>
      <c r="E99" s="45"/>
      <c r="F99" s="15" t="s">
        <v>389</v>
      </c>
      <c r="G99" s="15" t="s">
        <v>387</v>
      </c>
      <c r="H99" s="69" t="s">
        <v>565</v>
      </c>
      <c r="I99" s="15" t="s">
        <v>609</v>
      </c>
      <c r="J99" s="21" t="s">
        <v>388</v>
      </c>
      <c r="K99" s="15" t="s">
        <v>56</v>
      </c>
      <c r="L99" s="15" t="s">
        <v>97</v>
      </c>
      <c r="M99" s="25"/>
      <c r="N99" s="25"/>
      <c r="O99" s="26"/>
      <c r="P99" s="29"/>
      <c r="Q99" s="23"/>
      <c r="R99" s="23" t="s">
        <v>602</v>
      </c>
      <c r="S99" s="23" t="s">
        <v>602</v>
      </c>
      <c r="T99" s="23" t="s">
        <v>602</v>
      </c>
      <c r="U99" s="23" t="s">
        <v>602</v>
      </c>
      <c r="V99" s="23" t="s">
        <v>602</v>
      </c>
      <c r="W99" s="23" t="s">
        <v>602</v>
      </c>
      <c r="X99" s="23" t="s">
        <v>602</v>
      </c>
      <c r="Y99" s="23" t="s">
        <v>602</v>
      </c>
      <c r="Z99" s="23" t="s">
        <v>602</v>
      </c>
      <c r="AA99" s="23" t="s">
        <v>602</v>
      </c>
      <c r="AB99" s="23" t="s">
        <v>602</v>
      </c>
      <c r="AC99" s="23" t="s">
        <v>602</v>
      </c>
    </row>
    <row r="100" spans="1:29" s="87" customFormat="1" ht="51.75" customHeight="1">
      <c r="A100" s="105"/>
      <c r="B100" s="106"/>
      <c r="C100" s="55"/>
      <c r="D100" s="59"/>
      <c r="E100" s="45"/>
      <c r="F100" s="15" t="s">
        <v>390</v>
      </c>
      <c r="G100" s="15" t="s">
        <v>452</v>
      </c>
      <c r="H100" s="69" t="s">
        <v>565</v>
      </c>
      <c r="I100" s="15" t="s">
        <v>609</v>
      </c>
      <c r="J100" s="21" t="s">
        <v>391</v>
      </c>
      <c r="K100" s="15" t="s">
        <v>275</v>
      </c>
      <c r="L100" s="15" t="s">
        <v>97</v>
      </c>
      <c r="M100" s="25"/>
      <c r="N100" s="25"/>
      <c r="O100" s="26"/>
      <c r="P100" s="29"/>
      <c r="Q100" s="23"/>
      <c r="R100" s="23" t="s">
        <v>602</v>
      </c>
      <c r="S100" s="23" t="s">
        <v>602</v>
      </c>
      <c r="T100" s="23" t="s">
        <v>602</v>
      </c>
      <c r="U100" s="23" t="s">
        <v>602</v>
      </c>
      <c r="V100" s="23" t="s">
        <v>602</v>
      </c>
      <c r="W100" s="23" t="s">
        <v>602</v>
      </c>
      <c r="X100" s="23" t="s">
        <v>602</v>
      </c>
      <c r="Y100" s="23" t="s">
        <v>602</v>
      </c>
      <c r="Z100" s="23" t="s">
        <v>602</v>
      </c>
      <c r="AA100" s="23" t="s">
        <v>602</v>
      </c>
      <c r="AB100" s="23" t="s">
        <v>602</v>
      </c>
      <c r="AC100" s="23" t="s">
        <v>602</v>
      </c>
    </row>
    <row r="101" spans="1:29" s="87" customFormat="1" ht="60" customHeight="1">
      <c r="A101" s="105"/>
      <c r="B101" s="106"/>
      <c r="C101" s="55"/>
      <c r="D101" s="59"/>
      <c r="E101" s="45"/>
      <c r="F101" s="15" t="s">
        <v>453</v>
      </c>
      <c r="G101" s="15" t="s">
        <v>392</v>
      </c>
      <c r="H101" s="69" t="s">
        <v>565</v>
      </c>
      <c r="I101" s="15" t="s">
        <v>609</v>
      </c>
      <c r="J101" s="21" t="s">
        <v>224</v>
      </c>
      <c r="K101" s="15" t="s">
        <v>104</v>
      </c>
      <c r="L101" s="15" t="s">
        <v>97</v>
      </c>
      <c r="M101" s="25"/>
      <c r="N101" s="25"/>
      <c r="O101" s="26"/>
      <c r="P101" s="29"/>
      <c r="Q101" s="23"/>
      <c r="R101" s="23" t="s">
        <v>602</v>
      </c>
      <c r="S101" s="23" t="s">
        <v>602</v>
      </c>
      <c r="T101" s="23" t="s">
        <v>602</v>
      </c>
      <c r="U101" s="23" t="s">
        <v>602</v>
      </c>
      <c r="V101" s="23" t="s">
        <v>602</v>
      </c>
      <c r="W101" s="23" t="s">
        <v>602</v>
      </c>
      <c r="X101" s="23" t="s">
        <v>602</v>
      </c>
      <c r="Y101" s="23" t="s">
        <v>602</v>
      </c>
      <c r="Z101" s="23" t="s">
        <v>602</v>
      </c>
      <c r="AA101" s="23" t="s">
        <v>602</v>
      </c>
      <c r="AB101" s="23" t="s">
        <v>602</v>
      </c>
      <c r="AC101" s="23" t="s">
        <v>602</v>
      </c>
    </row>
    <row r="102" spans="1:29" s="87" customFormat="1" ht="52.5" customHeight="1">
      <c r="A102" s="105"/>
      <c r="B102" s="106"/>
      <c r="C102" s="55"/>
      <c r="D102" s="59"/>
      <c r="E102" s="45"/>
      <c r="F102" s="15" t="s">
        <v>393</v>
      </c>
      <c r="G102" s="15" t="s">
        <v>394</v>
      </c>
      <c r="H102" s="69" t="s">
        <v>565</v>
      </c>
      <c r="I102" s="15" t="s">
        <v>609</v>
      </c>
      <c r="J102" s="21" t="s">
        <v>131</v>
      </c>
      <c r="K102" s="15" t="s">
        <v>89</v>
      </c>
      <c r="L102" s="15" t="s">
        <v>97</v>
      </c>
      <c r="M102" s="25"/>
      <c r="N102" s="25"/>
      <c r="O102" s="26"/>
      <c r="P102" s="29"/>
      <c r="Q102" s="23"/>
      <c r="R102" s="23" t="s">
        <v>602</v>
      </c>
      <c r="S102" s="23" t="s">
        <v>602</v>
      </c>
      <c r="T102" s="23" t="s">
        <v>602</v>
      </c>
      <c r="U102" s="23" t="s">
        <v>602</v>
      </c>
      <c r="V102" s="23" t="s">
        <v>602</v>
      </c>
      <c r="W102" s="23" t="s">
        <v>602</v>
      </c>
      <c r="X102" s="23" t="s">
        <v>602</v>
      </c>
      <c r="Y102" s="23" t="s">
        <v>602</v>
      </c>
      <c r="Z102" s="23" t="s">
        <v>602</v>
      </c>
      <c r="AA102" s="23" t="s">
        <v>602</v>
      </c>
      <c r="AB102" s="23" t="s">
        <v>602</v>
      </c>
      <c r="AC102" s="23" t="s">
        <v>602</v>
      </c>
    </row>
    <row r="103" spans="1:29" s="87" customFormat="1" ht="83.25" customHeight="1">
      <c r="A103" s="105"/>
      <c r="B103" s="106"/>
      <c r="C103" s="55"/>
      <c r="D103" s="59"/>
      <c r="E103" s="45"/>
      <c r="F103" s="15" t="s">
        <v>395</v>
      </c>
      <c r="G103" s="15" t="s">
        <v>396</v>
      </c>
      <c r="H103" s="69" t="s">
        <v>566</v>
      </c>
      <c r="I103" s="15" t="s">
        <v>609</v>
      </c>
      <c r="J103" s="21" t="s">
        <v>397</v>
      </c>
      <c r="K103" s="15" t="s">
        <v>116</v>
      </c>
      <c r="L103" s="15" t="s">
        <v>97</v>
      </c>
      <c r="M103" s="25"/>
      <c r="N103" s="25"/>
      <c r="O103" s="26"/>
      <c r="P103" s="29"/>
      <c r="Q103" s="23"/>
      <c r="R103" s="23"/>
      <c r="S103" s="23" t="s">
        <v>602</v>
      </c>
      <c r="T103" s="23" t="s">
        <v>602</v>
      </c>
      <c r="U103" s="23" t="s">
        <v>602</v>
      </c>
      <c r="V103" s="23" t="s">
        <v>602</v>
      </c>
      <c r="W103" s="23" t="s">
        <v>602</v>
      </c>
      <c r="X103" s="23" t="s">
        <v>602</v>
      </c>
      <c r="Y103" s="23" t="s">
        <v>602</v>
      </c>
      <c r="Z103" s="23" t="s">
        <v>602</v>
      </c>
      <c r="AA103" s="23" t="s">
        <v>602</v>
      </c>
      <c r="AB103" s="23" t="s">
        <v>602</v>
      </c>
      <c r="AC103" s="23"/>
    </row>
    <row r="104" spans="1:29" s="87" customFormat="1" ht="63" customHeight="1">
      <c r="A104" s="105"/>
      <c r="B104" s="106"/>
      <c r="C104" s="55"/>
      <c r="D104" s="59"/>
      <c r="E104" s="45"/>
      <c r="F104" s="15" t="s">
        <v>398</v>
      </c>
      <c r="G104" s="15" t="s">
        <v>399</v>
      </c>
      <c r="H104" s="69" t="s">
        <v>566</v>
      </c>
      <c r="I104" s="15" t="s">
        <v>609</v>
      </c>
      <c r="J104" s="21" t="s">
        <v>132</v>
      </c>
      <c r="K104" s="15" t="s">
        <v>117</v>
      </c>
      <c r="L104" s="15" t="s">
        <v>97</v>
      </c>
      <c r="M104" s="25"/>
      <c r="N104" s="25"/>
      <c r="O104" s="26"/>
      <c r="P104" s="29"/>
      <c r="Q104" s="23"/>
      <c r="R104" s="23"/>
      <c r="S104" s="23" t="s">
        <v>602</v>
      </c>
      <c r="T104" s="23" t="s">
        <v>602</v>
      </c>
      <c r="U104" s="23" t="s">
        <v>602</v>
      </c>
      <c r="V104" s="23" t="s">
        <v>602</v>
      </c>
      <c r="W104" s="23" t="s">
        <v>602</v>
      </c>
      <c r="X104" s="23" t="s">
        <v>602</v>
      </c>
      <c r="Y104" s="23" t="s">
        <v>602</v>
      </c>
      <c r="Z104" s="23" t="s">
        <v>602</v>
      </c>
      <c r="AA104" s="23" t="s">
        <v>602</v>
      </c>
      <c r="AB104" s="23" t="s">
        <v>602</v>
      </c>
      <c r="AC104" s="23"/>
    </row>
    <row r="105" spans="1:29" s="87" customFormat="1" ht="60" customHeight="1">
      <c r="A105" s="105"/>
      <c r="B105" s="106"/>
      <c r="C105" s="55"/>
      <c r="D105" s="59"/>
      <c r="E105" s="45"/>
      <c r="F105" s="15" t="s">
        <v>401</v>
      </c>
      <c r="G105" s="15" t="s">
        <v>400</v>
      </c>
      <c r="H105" s="69" t="s">
        <v>566</v>
      </c>
      <c r="I105" s="15" t="s">
        <v>609</v>
      </c>
      <c r="J105" s="21" t="s">
        <v>312</v>
      </c>
      <c r="K105" s="15" t="s">
        <v>117</v>
      </c>
      <c r="L105" s="15" t="s">
        <v>97</v>
      </c>
      <c r="M105" s="25"/>
      <c r="N105" s="25"/>
      <c r="O105" s="26"/>
      <c r="P105" s="29"/>
      <c r="Q105" s="23"/>
      <c r="R105" s="23"/>
      <c r="S105" s="23" t="s">
        <v>602</v>
      </c>
      <c r="T105" s="23" t="s">
        <v>602</v>
      </c>
      <c r="U105" s="23" t="s">
        <v>602</v>
      </c>
      <c r="V105" s="23" t="s">
        <v>602</v>
      </c>
      <c r="W105" s="23" t="s">
        <v>602</v>
      </c>
      <c r="X105" s="23" t="s">
        <v>602</v>
      </c>
      <c r="Y105" s="23" t="s">
        <v>602</v>
      </c>
      <c r="Z105" s="23" t="s">
        <v>602</v>
      </c>
      <c r="AA105" s="23" t="s">
        <v>602</v>
      </c>
      <c r="AB105" s="23" t="s">
        <v>602</v>
      </c>
      <c r="AC105" s="23"/>
    </row>
    <row r="106" spans="1:29" s="87" customFormat="1" ht="74.25" customHeight="1">
      <c r="A106" s="105"/>
      <c r="B106" s="106"/>
      <c r="C106" s="55"/>
      <c r="D106" s="59"/>
      <c r="E106" s="45"/>
      <c r="F106" s="15" t="s">
        <v>402</v>
      </c>
      <c r="G106" s="15" t="s">
        <v>403</v>
      </c>
      <c r="H106" s="69" t="s">
        <v>566</v>
      </c>
      <c r="I106" s="15" t="s">
        <v>609</v>
      </c>
      <c r="J106" s="21" t="s">
        <v>313</v>
      </c>
      <c r="K106" s="15" t="s">
        <v>119</v>
      </c>
      <c r="L106" s="15" t="s">
        <v>97</v>
      </c>
      <c r="M106" s="25"/>
      <c r="N106" s="25"/>
      <c r="O106" s="26"/>
      <c r="P106" s="29"/>
      <c r="Q106" s="23"/>
      <c r="R106" s="23"/>
      <c r="S106" s="23" t="s">
        <v>602</v>
      </c>
      <c r="T106" s="23" t="s">
        <v>602</v>
      </c>
      <c r="U106" s="23" t="s">
        <v>602</v>
      </c>
      <c r="V106" s="23" t="s">
        <v>602</v>
      </c>
      <c r="W106" s="23" t="s">
        <v>602</v>
      </c>
      <c r="X106" s="23" t="s">
        <v>602</v>
      </c>
      <c r="Y106" s="23" t="s">
        <v>602</v>
      </c>
      <c r="Z106" s="23" t="s">
        <v>602</v>
      </c>
      <c r="AA106" s="23" t="s">
        <v>602</v>
      </c>
      <c r="AB106" s="23" t="s">
        <v>602</v>
      </c>
      <c r="AC106" s="23"/>
    </row>
    <row r="107" spans="1:29" s="87" customFormat="1" ht="60" customHeight="1">
      <c r="A107" s="105"/>
      <c r="B107" s="106"/>
      <c r="C107" s="55"/>
      <c r="D107" s="59"/>
      <c r="E107" s="45"/>
      <c r="F107" s="15" t="s">
        <v>405</v>
      </c>
      <c r="G107" s="15" t="s">
        <v>404</v>
      </c>
      <c r="H107" s="69" t="s">
        <v>566</v>
      </c>
      <c r="I107" s="15" t="s">
        <v>609</v>
      </c>
      <c r="J107" s="21" t="s">
        <v>133</v>
      </c>
      <c r="K107" s="15" t="s">
        <v>118</v>
      </c>
      <c r="L107" s="15" t="s">
        <v>97</v>
      </c>
      <c r="M107" s="25"/>
      <c r="N107" s="25"/>
      <c r="O107" s="26"/>
      <c r="P107" s="29"/>
      <c r="Q107" s="23"/>
      <c r="R107" s="23"/>
      <c r="S107" s="23" t="s">
        <v>602</v>
      </c>
      <c r="T107" s="23" t="s">
        <v>602</v>
      </c>
      <c r="U107" s="23" t="s">
        <v>602</v>
      </c>
      <c r="V107" s="23" t="s">
        <v>602</v>
      </c>
      <c r="W107" s="23" t="s">
        <v>602</v>
      </c>
      <c r="X107" s="23" t="s">
        <v>602</v>
      </c>
      <c r="Y107" s="23" t="s">
        <v>602</v>
      </c>
      <c r="Z107" s="23" t="s">
        <v>602</v>
      </c>
      <c r="AA107" s="23" t="s">
        <v>602</v>
      </c>
      <c r="AB107" s="23" t="s">
        <v>602</v>
      </c>
      <c r="AC107" s="23"/>
    </row>
    <row r="108" spans="1:29" s="87" customFormat="1" ht="61.5" customHeight="1">
      <c r="A108" s="105"/>
      <c r="B108" s="106"/>
      <c r="C108" s="55"/>
      <c r="D108" s="59"/>
      <c r="E108" s="45"/>
      <c r="F108" s="15" t="s">
        <v>406</v>
      </c>
      <c r="G108" s="15" t="s">
        <v>407</v>
      </c>
      <c r="H108" s="69" t="s">
        <v>566</v>
      </c>
      <c r="I108" s="15" t="s">
        <v>609</v>
      </c>
      <c r="J108" s="21" t="s">
        <v>314</v>
      </c>
      <c r="K108" s="15" t="s">
        <v>118</v>
      </c>
      <c r="L108" s="15" t="s">
        <v>97</v>
      </c>
      <c r="M108" s="25"/>
      <c r="N108" s="25"/>
      <c r="O108" s="26"/>
      <c r="P108" s="29"/>
      <c r="Q108" s="23"/>
      <c r="R108" s="23"/>
      <c r="S108" s="23" t="s">
        <v>602</v>
      </c>
      <c r="T108" s="23" t="s">
        <v>602</v>
      </c>
      <c r="U108" s="23" t="s">
        <v>602</v>
      </c>
      <c r="V108" s="23" t="s">
        <v>602</v>
      </c>
      <c r="W108" s="23" t="s">
        <v>602</v>
      </c>
      <c r="X108" s="23" t="s">
        <v>602</v>
      </c>
      <c r="Y108" s="23" t="s">
        <v>602</v>
      </c>
      <c r="Z108" s="23" t="s">
        <v>602</v>
      </c>
      <c r="AA108" s="23" t="s">
        <v>602</v>
      </c>
      <c r="AB108" s="23" t="s">
        <v>602</v>
      </c>
      <c r="AC108" s="23"/>
    </row>
    <row r="109" spans="1:29" s="87" customFormat="1" ht="61.5" customHeight="1">
      <c r="A109" s="105"/>
      <c r="B109" s="106"/>
      <c r="C109" s="55"/>
      <c r="D109" s="59"/>
      <c r="E109" s="45"/>
      <c r="F109" s="15" t="s">
        <v>408</v>
      </c>
      <c r="G109" s="15" t="s">
        <v>409</v>
      </c>
      <c r="H109" s="69" t="s">
        <v>566</v>
      </c>
      <c r="I109" s="15" t="s">
        <v>609</v>
      </c>
      <c r="J109" s="21" t="s">
        <v>371</v>
      </c>
      <c r="K109" s="15" t="s">
        <v>120</v>
      </c>
      <c r="L109" s="15" t="s">
        <v>97</v>
      </c>
      <c r="M109" s="25"/>
      <c r="N109" s="25"/>
      <c r="O109" s="26"/>
      <c r="P109" s="29"/>
      <c r="Q109" s="23"/>
      <c r="R109" s="23"/>
      <c r="S109" s="23" t="s">
        <v>602</v>
      </c>
      <c r="T109" s="23" t="s">
        <v>602</v>
      </c>
      <c r="U109" s="23" t="s">
        <v>602</v>
      </c>
      <c r="V109" s="23" t="s">
        <v>602</v>
      </c>
      <c r="W109" s="23" t="s">
        <v>602</v>
      </c>
      <c r="X109" s="23" t="s">
        <v>602</v>
      </c>
      <c r="Y109" s="23" t="s">
        <v>602</v>
      </c>
      <c r="Z109" s="23" t="s">
        <v>602</v>
      </c>
      <c r="AA109" s="23" t="s">
        <v>602</v>
      </c>
      <c r="AB109" s="23" t="s">
        <v>602</v>
      </c>
      <c r="AC109" s="23"/>
    </row>
    <row r="110" spans="1:29" s="87" customFormat="1" ht="56.25" customHeight="1">
      <c r="A110" s="105"/>
      <c r="B110" s="106"/>
      <c r="C110" s="55"/>
      <c r="D110" s="59"/>
      <c r="E110" s="45"/>
      <c r="F110" s="15" t="s">
        <v>410</v>
      </c>
      <c r="G110" s="15" t="s">
        <v>411</v>
      </c>
      <c r="H110" s="69" t="s">
        <v>566</v>
      </c>
      <c r="I110" s="15" t="s">
        <v>609</v>
      </c>
      <c r="J110" s="21" t="s">
        <v>320</v>
      </c>
      <c r="K110" s="15" t="s">
        <v>91</v>
      </c>
      <c r="L110" s="15" t="s">
        <v>97</v>
      </c>
      <c r="M110" s="25"/>
      <c r="N110" s="25"/>
      <c r="O110" s="26"/>
      <c r="P110" s="29"/>
      <c r="Q110" s="23"/>
      <c r="R110" s="23"/>
      <c r="S110" s="23" t="s">
        <v>602</v>
      </c>
      <c r="T110" s="23" t="s">
        <v>602</v>
      </c>
      <c r="U110" s="23" t="s">
        <v>602</v>
      </c>
      <c r="V110" s="23" t="s">
        <v>602</v>
      </c>
      <c r="W110" s="23" t="s">
        <v>602</v>
      </c>
      <c r="X110" s="23" t="s">
        <v>602</v>
      </c>
      <c r="Y110" s="23" t="s">
        <v>602</v>
      </c>
      <c r="Z110" s="23" t="s">
        <v>602</v>
      </c>
      <c r="AA110" s="23" t="s">
        <v>602</v>
      </c>
      <c r="AB110" s="23" t="s">
        <v>602</v>
      </c>
      <c r="AC110" s="23"/>
    </row>
    <row r="111" spans="1:29" s="87" customFormat="1" ht="108" customHeight="1">
      <c r="A111" s="105"/>
      <c r="B111" s="106"/>
      <c r="C111" s="55"/>
      <c r="D111" s="59"/>
      <c r="E111" s="45"/>
      <c r="F111" s="15" t="s">
        <v>412</v>
      </c>
      <c r="G111" s="15" t="s">
        <v>413</v>
      </c>
      <c r="H111" s="69" t="s">
        <v>566</v>
      </c>
      <c r="I111" s="15" t="s">
        <v>609</v>
      </c>
      <c r="J111" s="21" t="s">
        <v>414</v>
      </c>
      <c r="K111" s="15" t="s">
        <v>415</v>
      </c>
      <c r="L111" s="15" t="s">
        <v>97</v>
      </c>
      <c r="M111" s="25"/>
      <c r="N111" s="25"/>
      <c r="O111" s="26"/>
      <c r="P111" s="29"/>
      <c r="Q111" s="23"/>
      <c r="R111" s="23"/>
      <c r="S111" s="23" t="s">
        <v>602</v>
      </c>
      <c r="T111" s="23" t="s">
        <v>602</v>
      </c>
      <c r="U111" s="23" t="s">
        <v>602</v>
      </c>
      <c r="V111" s="23" t="s">
        <v>602</v>
      </c>
      <c r="W111" s="23" t="s">
        <v>602</v>
      </c>
      <c r="X111" s="23" t="s">
        <v>602</v>
      </c>
      <c r="Y111" s="23" t="s">
        <v>602</v>
      </c>
      <c r="Z111" s="23" t="s">
        <v>602</v>
      </c>
      <c r="AA111" s="23" t="s">
        <v>602</v>
      </c>
      <c r="AB111" s="23" t="s">
        <v>602</v>
      </c>
      <c r="AC111" s="23"/>
    </row>
    <row r="112" spans="1:29" s="87" customFormat="1" ht="46.5" customHeight="1">
      <c r="A112" s="105"/>
      <c r="B112" s="106"/>
      <c r="C112" s="55"/>
      <c r="D112" s="59"/>
      <c r="E112" s="46"/>
      <c r="F112" s="15" t="s">
        <v>416</v>
      </c>
      <c r="G112" s="15" t="s">
        <v>309</v>
      </c>
      <c r="H112" s="69" t="s">
        <v>566</v>
      </c>
      <c r="I112" s="15" t="s">
        <v>609</v>
      </c>
      <c r="J112" s="21" t="s">
        <v>417</v>
      </c>
      <c r="K112" s="15" t="s">
        <v>121</v>
      </c>
      <c r="L112" s="15" t="s">
        <v>97</v>
      </c>
      <c r="M112" s="25"/>
      <c r="N112" s="25"/>
      <c r="O112" s="26"/>
      <c r="P112" s="29"/>
      <c r="Q112" s="23"/>
      <c r="R112" s="23"/>
      <c r="S112" s="23" t="s">
        <v>602</v>
      </c>
      <c r="T112" s="23" t="s">
        <v>602</v>
      </c>
      <c r="U112" s="23" t="s">
        <v>602</v>
      </c>
      <c r="V112" s="23" t="s">
        <v>602</v>
      </c>
      <c r="W112" s="23" t="s">
        <v>602</v>
      </c>
      <c r="X112" s="23" t="s">
        <v>602</v>
      </c>
      <c r="Y112" s="23" t="s">
        <v>602</v>
      </c>
      <c r="Z112" s="23" t="s">
        <v>602</v>
      </c>
      <c r="AA112" s="23" t="s">
        <v>602</v>
      </c>
      <c r="AB112" s="23" t="s">
        <v>602</v>
      </c>
      <c r="AC112" s="23"/>
    </row>
    <row r="113" spans="1:29" s="87" customFormat="1" ht="64.5" customHeight="1">
      <c r="A113" s="105"/>
      <c r="B113" s="106"/>
      <c r="C113" s="55"/>
      <c r="D113" s="59"/>
      <c r="E113" s="44" t="s">
        <v>315</v>
      </c>
      <c r="F113" s="15" t="s">
        <v>592</v>
      </c>
      <c r="G113" s="15" t="s">
        <v>559</v>
      </c>
      <c r="H113" s="69">
        <v>5000000</v>
      </c>
      <c r="I113" s="15" t="s">
        <v>582</v>
      </c>
      <c r="J113" s="21" t="s">
        <v>149</v>
      </c>
      <c r="K113" s="36" t="s">
        <v>560</v>
      </c>
      <c r="L113" s="15" t="s">
        <v>316</v>
      </c>
      <c r="M113" s="25"/>
      <c r="N113" s="25"/>
      <c r="O113" s="26"/>
      <c r="P113" s="29"/>
      <c r="Q113" s="23"/>
      <c r="R113" s="23" t="s">
        <v>602</v>
      </c>
      <c r="S113" s="23" t="s">
        <v>602</v>
      </c>
      <c r="T113" s="23" t="s">
        <v>602</v>
      </c>
      <c r="U113" s="23" t="s">
        <v>602</v>
      </c>
      <c r="V113" s="23" t="s">
        <v>602</v>
      </c>
      <c r="W113" s="23" t="s">
        <v>602</v>
      </c>
      <c r="X113" s="23" t="s">
        <v>602</v>
      </c>
      <c r="Y113" s="23" t="s">
        <v>602</v>
      </c>
      <c r="Z113" s="23" t="s">
        <v>602</v>
      </c>
      <c r="AA113" s="23" t="s">
        <v>602</v>
      </c>
      <c r="AB113" s="23" t="s">
        <v>602</v>
      </c>
      <c r="AC113" s="23" t="s">
        <v>602</v>
      </c>
    </row>
    <row r="114" spans="1:29" s="87" customFormat="1" ht="65.25" customHeight="1">
      <c r="A114" s="105"/>
      <c r="B114" s="106"/>
      <c r="C114" s="55"/>
      <c r="D114" s="59"/>
      <c r="E114" s="45"/>
      <c r="F114" s="15" t="s">
        <v>472</v>
      </c>
      <c r="G114" s="15" t="s">
        <v>418</v>
      </c>
      <c r="H114" s="69">
        <v>0</v>
      </c>
      <c r="I114" s="15" t="s">
        <v>609</v>
      </c>
      <c r="J114" s="21" t="s">
        <v>153</v>
      </c>
      <c r="K114" s="15" t="s">
        <v>561</v>
      </c>
      <c r="L114" s="15" t="s">
        <v>316</v>
      </c>
      <c r="M114" s="25"/>
      <c r="N114" s="25"/>
      <c r="O114" s="26"/>
      <c r="P114" s="29"/>
      <c r="Q114" s="23"/>
      <c r="R114" s="23" t="s">
        <v>602</v>
      </c>
      <c r="S114" s="23" t="s">
        <v>602</v>
      </c>
      <c r="T114" s="23" t="s">
        <v>602</v>
      </c>
      <c r="U114" s="23" t="s">
        <v>602</v>
      </c>
      <c r="V114" s="23" t="s">
        <v>602</v>
      </c>
      <c r="W114" s="23" t="s">
        <v>602</v>
      </c>
      <c r="X114" s="23" t="s">
        <v>602</v>
      </c>
      <c r="Y114" s="23" t="s">
        <v>602</v>
      </c>
      <c r="Z114" s="23" t="s">
        <v>602</v>
      </c>
      <c r="AA114" s="23" t="s">
        <v>602</v>
      </c>
      <c r="AB114" s="23" t="s">
        <v>602</v>
      </c>
      <c r="AC114" s="23" t="s">
        <v>602</v>
      </c>
    </row>
    <row r="115" spans="1:29" s="87" customFormat="1" ht="62.25" customHeight="1">
      <c r="A115" s="105"/>
      <c r="B115" s="106"/>
      <c r="C115" s="55"/>
      <c r="D115" s="59"/>
      <c r="E115" s="45"/>
      <c r="F115" s="15" t="s">
        <v>420</v>
      </c>
      <c r="G115" s="15" t="s">
        <v>419</v>
      </c>
      <c r="H115" s="69" t="s">
        <v>567</v>
      </c>
      <c r="I115" s="15" t="s">
        <v>609</v>
      </c>
      <c r="J115" s="21" t="s">
        <v>134</v>
      </c>
      <c r="K115" s="15" t="s">
        <v>88</v>
      </c>
      <c r="L115" s="15" t="s">
        <v>316</v>
      </c>
      <c r="M115" s="25"/>
      <c r="N115" s="25"/>
      <c r="O115" s="26"/>
      <c r="P115" s="29"/>
      <c r="Q115" s="23"/>
      <c r="R115" s="23" t="s">
        <v>602</v>
      </c>
      <c r="S115" s="23"/>
      <c r="T115" s="23" t="s">
        <v>602</v>
      </c>
      <c r="U115" s="23"/>
      <c r="V115" s="23" t="s">
        <v>602</v>
      </c>
      <c r="W115" s="23"/>
      <c r="X115" s="23"/>
      <c r="Y115" s="23" t="s">
        <v>602</v>
      </c>
      <c r="Z115" s="23"/>
      <c r="AA115" s="23" t="s">
        <v>602</v>
      </c>
      <c r="AB115" s="23"/>
      <c r="AC115" s="23" t="s">
        <v>602</v>
      </c>
    </row>
    <row r="116" spans="1:29" s="87" customFormat="1" ht="62.25" customHeight="1">
      <c r="A116" s="105"/>
      <c r="B116" s="106"/>
      <c r="C116" s="55"/>
      <c r="D116" s="59"/>
      <c r="E116" s="45"/>
      <c r="F116" s="15" t="s">
        <v>421</v>
      </c>
      <c r="G116" s="15" t="s">
        <v>204</v>
      </c>
      <c r="H116" s="69" t="s">
        <v>567</v>
      </c>
      <c r="I116" s="15" t="s">
        <v>609</v>
      </c>
      <c r="J116" s="21" t="s">
        <v>422</v>
      </c>
      <c r="K116" s="15" t="s">
        <v>89</v>
      </c>
      <c r="L116" s="15" t="s">
        <v>316</v>
      </c>
      <c r="M116" s="25"/>
      <c r="N116" s="25"/>
      <c r="O116" s="26"/>
      <c r="P116" s="29"/>
      <c r="Q116" s="23"/>
      <c r="R116" s="23"/>
      <c r="S116" s="23" t="s">
        <v>602</v>
      </c>
      <c r="T116" s="23"/>
      <c r="U116" s="23"/>
      <c r="V116" s="23"/>
      <c r="W116" s="23"/>
      <c r="X116" s="23"/>
      <c r="Y116" s="23"/>
      <c r="Z116" s="23" t="s">
        <v>602</v>
      </c>
      <c r="AA116" s="23"/>
      <c r="AB116" s="23"/>
      <c r="AC116" s="23"/>
    </row>
    <row r="117" spans="1:29" s="87" customFormat="1" ht="60.75" customHeight="1">
      <c r="A117" s="105"/>
      <c r="B117" s="106"/>
      <c r="C117" s="55"/>
      <c r="D117" s="59"/>
      <c r="E117" s="45"/>
      <c r="F117" s="15" t="s">
        <v>423</v>
      </c>
      <c r="G117" s="15" t="s">
        <v>204</v>
      </c>
      <c r="H117" s="69" t="s">
        <v>567</v>
      </c>
      <c r="I117" s="15" t="s">
        <v>609</v>
      </c>
      <c r="J117" s="21" t="s">
        <v>422</v>
      </c>
      <c r="K117" s="15" t="s">
        <v>89</v>
      </c>
      <c r="L117" s="15" t="s">
        <v>316</v>
      </c>
      <c r="M117" s="25"/>
      <c r="N117" s="25"/>
      <c r="O117" s="26"/>
      <c r="P117" s="29"/>
      <c r="Q117" s="23"/>
      <c r="R117" s="23"/>
      <c r="S117" s="23"/>
      <c r="T117" s="23" t="s">
        <v>602</v>
      </c>
      <c r="U117" s="23"/>
      <c r="V117" s="23"/>
      <c r="W117" s="23"/>
      <c r="X117" s="23"/>
      <c r="Y117" s="23"/>
      <c r="Z117" s="23"/>
      <c r="AA117" s="23" t="s">
        <v>602</v>
      </c>
      <c r="AB117" s="23"/>
      <c r="AC117" s="23"/>
    </row>
    <row r="118" spans="1:29" s="87" customFormat="1" ht="59.25" customHeight="1">
      <c r="A118" s="105"/>
      <c r="B118" s="106"/>
      <c r="C118" s="55"/>
      <c r="D118" s="59"/>
      <c r="E118" s="45"/>
      <c r="F118" s="15" t="s">
        <v>424</v>
      </c>
      <c r="G118" s="15" t="s">
        <v>425</v>
      </c>
      <c r="H118" s="69" t="s">
        <v>567</v>
      </c>
      <c r="I118" s="15" t="s">
        <v>609</v>
      </c>
      <c r="J118" s="21" t="s">
        <v>426</v>
      </c>
      <c r="K118" s="15" t="s">
        <v>90</v>
      </c>
      <c r="L118" s="15" t="s">
        <v>316</v>
      </c>
      <c r="M118" s="25"/>
      <c r="N118" s="25"/>
      <c r="O118" s="26"/>
      <c r="P118" s="29"/>
      <c r="Q118" s="23"/>
      <c r="R118" s="23"/>
      <c r="S118" s="23"/>
      <c r="T118" s="23" t="s">
        <v>602</v>
      </c>
      <c r="U118" s="23" t="s">
        <v>602</v>
      </c>
      <c r="V118" s="23" t="s">
        <v>602</v>
      </c>
      <c r="W118" s="23" t="s">
        <v>602</v>
      </c>
      <c r="X118" s="23" t="s">
        <v>602</v>
      </c>
      <c r="Y118" s="23" t="s">
        <v>602</v>
      </c>
      <c r="Z118" s="23" t="s">
        <v>602</v>
      </c>
      <c r="AA118" s="23" t="s">
        <v>602</v>
      </c>
      <c r="AB118" s="23"/>
      <c r="AC118" s="23"/>
    </row>
    <row r="119" spans="1:29" s="87" customFormat="1" ht="56.25" customHeight="1">
      <c r="A119" s="105"/>
      <c r="B119" s="106"/>
      <c r="C119" s="55"/>
      <c r="D119" s="59"/>
      <c r="E119" s="45"/>
      <c r="F119" s="15" t="s">
        <v>427</v>
      </c>
      <c r="G119" s="15" t="s">
        <v>428</v>
      </c>
      <c r="H119" s="69" t="s">
        <v>567</v>
      </c>
      <c r="I119" s="15" t="s">
        <v>609</v>
      </c>
      <c r="J119" s="21" t="s">
        <v>429</v>
      </c>
      <c r="K119" s="15" t="s">
        <v>91</v>
      </c>
      <c r="L119" s="15" t="s">
        <v>316</v>
      </c>
      <c r="M119" s="25"/>
      <c r="N119" s="25"/>
      <c r="O119" s="26"/>
      <c r="P119" s="29"/>
      <c r="Q119" s="23"/>
      <c r="R119" s="23"/>
      <c r="S119" s="23" t="s">
        <v>602</v>
      </c>
      <c r="T119" s="23" t="s">
        <v>602</v>
      </c>
      <c r="U119" s="23" t="s">
        <v>602</v>
      </c>
      <c r="V119" s="23" t="s">
        <v>602</v>
      </c>
      <c r="W119" s="23" t="s">
        <v>602</v>
      </c>
      <c r="X119" s="23" t="s">
        <v>602</v>
      </c>
      <c r="Y119" s="23" t="s">
        <v>602</v>
      </c>
      <c r="Z119" s="23" t="s">
        <v>602</v>
      </c>
      <c r="AA119" s="23" t="s">
        <v>602</v>
      </c>
      <c r="AB119" s="23"/>
      <c r="AC119" s="23"/>
    </row>
    <row r="120" spans="1:29" s="87" customFormat="1" ht="51.75" customHeight="1">
      <c r="A120" s="105"/>
      <c r="B120" s="106"/>
      <c r="C120" s="55"/>
      <c r="D120" s="59"/>
      <c r="E120" s="45"/>
      <c r="F120" s="15" t="s">
        <v>430</v>
      </c>
      <c r="G120" s="15" t="s">
        <v>431</v>
      </c>
      <c r="H120" s="69" t="s">
        <v>87</v>
      </c>
      <c r="I120" s="15" t="s">
        <v>609</v>
      </c>
      <c r="J120" s="21" t="s">
        <v>432</v>
      </c>
      <c r="K120" s="15" t="s">
        <v>93</v>
      </c>
      <c r="L120" s="15" t="s">
        <v>92</v>
      </c>
      <c r="M120" s="25"/>
      <c r="N120" s="25"/>
      <c r="O120" s="26"/>
      <c r="P120" s="29"/>
      <c r="Q120" s="23"/>
      <c r="R120" s="23"/>
      <c r="S120" s="23" t="s">
        <v>602</v>
      </c>
      <c r="T120" s="23" t="s">
        <v>602</v>
      </c>
      <c r="U120" s="23" t="s">
        <v>602</v>
      </c>
      <c r="V120" s="23" t="s">
        <v>602</v>
      </c>
      <c r="W120" s="23" t="s">
        <v>602</v>
      </c>
      <c r="X120" s="23" t="s">
        <v>602</v>
      </c>
      <c r="Y120" s="23" t="s">
        <v>602</v>
      </c>
      <c r="Z120" s="23" t="s">
        <v>602</v>
      </c>
      <c r="AA120" s="23" t="s">
        <v>602</v>
      </c>
      <c r="AB120" s="23" t="s">
        <v>602</v>
      </c>
      <c r="AC120" s="23" t="s">
        <v>602</v>
      </c>
    </row>
    <row r="121" spans="1:29" s="87" customFormat="1" ht="62.25" customHeight="1">
      <c r="A121" s="105"/>
      <c r="B121" s="106"/>
      <c r="C121" s="55"/>
      <c r="D121" s="59"/>
      <c r="E121" s="45"/>
      <c r="F121" s="15" t="s">
        <v>433</v>
      </c>
      <c r="G121" s="15" t="s">
        <v>434</v>
      </c>
      <c r="H121" s="69" t="s">
        <v>87</v>
      </c>
      <c r="I121" s="15" t="s">
        <v>609</v>
      </c>
      <c r="J121" s="21" t="s">
        <v>135</v>
      </c>
      <c r="K121" s="15" t="s">
        <v>435</v>
      </c>
      <c r="L121" s="15" t="s">
        <v>92</v>
      </c>
      <c r="M121" s="25"/>
      <c r="N121" s="25"/>
      <c r="O121" s="26"/>
      <c r="P121" s="29"/>
      <c r="Q121" s="23"/>
      <c r="R121" s="23" t="s">
        <v>602</v>
      </c>
      <c r="S121" s="23" t="s">
        <v>602</v>
      </c>
      <c r="T121" s="23" t="s">
        <v>602</v>
      </c>
      <c r="U121" s="23" t="s">
        <v>602</v>
      </c>
      <c r="V121" s="23" t="s">
        <v>602</v>
      </c>
      <c r="W121" s="23" t="s">
        <v>602</v>
      </c>
      <c r="X121" s="23" t="s">
        <v>602</v>
      </c>
      <c r="Y121" s="23" t="s">
        <v>602</v>
      </c>
      <c r="Z121" s="23" t="s">
        <v>602</v>
      </c>
      <c r="AA121" s="23" t="s">
        <v>602</v>
      </c>
      <c r="AB121" s="23" t="s">
        <v>602</v>
      </c>
      <c r="AC121" s="23" t="s">
        <v>602</v>
      </c>
    </row>
    <row r="122" spans="1:29" s="87" customFormat="1" ht="57.75" customHeight="1">
      <c r="A122" s="105"/>
      <c r="B122" s="106"/>
      <c r="C122" s="55"/>
      <c r="D122" s="59"/>
      <c r="E122" s="45"/>
      <c r="F122" s="15" t="s">
        <v>454</v>
      </c>
      <c r="G122" s="15" t="s">
        <v>455</v>
      </c>
      <c r="H122" s="69" t="s">
        <v>87</v>
      </c>
      <c r="I122" s="15" t="s">
        <v>609</v>
      </c>
      <c r="J122" s="21" t="s">
        <v>436</v>
      </c>
      <c r="K122" s="15" t="s">
        <v>437</v>
      </c>
      <c r="L122" s="15" t="s">
        <v>92</v>
      </c>
      <c r="M122" s="25"/>
      <c r="N122" s="25"/>
      <c r="O122" s="26"/>
      <c r="P122" s="29"/>
      <c r="Q122" s="23"/>
      <c r="R122" s="23" t="s">
        <v>602</v>
      </c>
      <c r="S122" s="23" t="s">
        <v>602</v>
      </c>
      <c r="T122" s="23" t="s">
        <v>602</v>
      </c>
      <c r="U122" s="23" t="s">
        <v>602</v>
      </c>
      <c r="V122" s="23" t="s">
        <v>602</v>
      </c>
      <c r="W122" s="23" t="s">
        <v>602</v>
      </c>
      <c r="X122" s="23" t="s">
        <v>602</v>
      </c>
      <c r="Y122" s="23" t="s">
        <v>602</v>
      </c>
      <c r="Z122" s="23" t="s">
        <v>602</v>
      </c>
      <c r="AA122" s="23" t="s">
        <v>602</v>
      </c>
      <c r="AB122" s="23" t="s">
        <v>602</v>
      </c>
      <c r="AC122" s="23" t="s">
        <v>602</v>
      </c>
    </row>
    <row r="123" spans="1:29" s="87" customFormat="1" ht="56.25" customHeight="1">
      <c r="A123" s="105"/>
      <c r="B123" s="106"/>
      <c r="C123" s="55"/>
      <c r="D123" s="60"/>
      <c r="E123" s="46"/>
      <c r="F123" s="15" t="s">
        <v>456</v>
      </c>
      <c r="G123" s="15" t="s">
        <v>438</v>
      </c>
      <c r="H123" s="69" t="s">
        <v>87</v>
      </c>
      <c r="I123" s="15" t="s">
        <v>609</v>
      </c>
      <c r="J123" s="21" t="s">
        <v>136</v>
      </c>
      <c r="K123" s="15" t="s">
        <v>439</v>
      </c>
      <c r="L123" s="15" t="s">
        <v>92</v>
      </c>
      <c r="M123" s="25"/>
      <c r="N123" s="25"/>
      <c r="O123" s="26"/>
      <c r="P123" s="29"/>
      <c r="Q123" s="23"/>
      <c r="R123" s="23" t="s">
        <v>602</v>
      </c>
      <c r="S123" s="23" t="s">
        <v>602</v>
      </c>
      <c r="T123" s="23" t="s">
        <v>602</v>
      </c>
      <c r="U123" s="23" t="s">
        <v>602</v>
      </c>
      <c r="V123" s="23" t="s">
        <v>602</v>
      </c>
      <c r="W123" s="23" t="s">
        <v>602</v>
      </c>
      <c r="X123" s="23" t="s">
        <v>602</v>
      </c>
      <c r="Y123" s="23" t="s">
        <v>602</v>
      </c>
      <c r="Z123" s="23" t="s">
        <v>602</v>
      </c>
      <c r="AA123" s="23" t="s">
        <v>602</v>
      </c>
      <c r="AB123" s="23" t="s">
        <v>602</v>
      </c>
      <c r="AC123" s="23" t="s">
        <v>602</v>
      </c>
    </row>
    <row r="124" spans="1:29" s="87" customFormat="1" ht="70.5" customHeight="1">
      <c r="A124" s="105"/>
      <c r="B124" s="106"/>
      <c r="C124" s="56" t="s">
        <v>440</v>
      </c>
      <c r="D124" s="58" t="s">
        <v>441</v>
      </c>
      <c r="E124" s="52" t="s">
        <v>94</v>
      </c>
      <c r="F124" s="44" t="s">
        <v>442</v>
      </c>
      <c r="G124" s="44" t="s">
        <v>444</v>
      </c>
      <c r="H124" s="71">
        <v>0</v>
      </c>
      <c r="I124" s="44" t="s">
        <v>609</v>
      </c>
      <c r="J124" s="49" t="s">
        <v>443</v>
      </c>
      <c r="K124" s="44" t="s">
        <v>445</v>
      </c>
      <c r="L124" s="44" t="s">
        <v>95</v>
      </c>
      <c r="M124" s="44"/>
      <c r="N124" s="44"/>
      <c r="O124" s="44"/>
      <c r="P124" s="44"/>
      <c r="Q124" s="44"/>
      <c r="R124" s="44"/>
      <c r="S124" s="44"/>
      <c r="T124" s="44" t="s">
        <v>602</v>
      </c>
      <c r="U124" s="44" t="s">
        <v>602</v>
      </c>
      <c r="V124" s="44" t="s">
        <v>602</v>
      </c>
      <c r="W124" s="44" t="s">
        <v>602</v>
      </c>
      <c r="X124" s="44" t="s">
        <v>602</v>
      </c>
      <c r="Y124" s="44" t="s">
        <v>602</v>
      </c>
      <c r="Z124" s="44"/>
      <c r="AA124" s="44"/>
      <c r="AB124" s="44"/>
      <c r="AC124" s="44"/>
    </row>
    <row r="125" spans="1:29" s="87" customFormat="1" ht="87" customHeight="1">
      <c r="A125" s="105"/>
      <c r="B125" s="106"/>
      <c r="C125" s="56"/>
      <c r="D125" s="59"/>
      <c r="E125" s="52"/>
      <c r="F125" s="45"/>
      <c r="G125" s="45"/>
      <c r="H125" s="72"/>
      <c r="I125" s="45"/>
      <c r="J125" s="51"/>
      <c r="K125" s="45"/>
      <c r="L125" s="45"/>
      <c r="M125" s="45"/>
      <c r="N125" s="45"/>
      <c r="O125" s="45"/>
      <c r="P125" s="45"/>
      <c r="Q125" s="45"/>
      <c r="R125" s="45"/>
      <c r="S125" s="45"/>
      <c r="T125" s="45"/>
      <c r="U125" s="45"/>
      <c r="V125" s="45"/>
      <c r="W125" s="45"/>
      <c r="X125" s="45"/>
      <c r="Y125" s="45"/>
      <c r="Z125" s="45"/>
      <c r="AA125" s="45"/>
      <c r="AB125" s="45"/>
      <c r="AC125" s="45"/>
    </row>
    <row r="126" spans="1:29" s="87" customFormat="1" ht="99.75" customHeight="1">
      <c r="A126" s="105"/>
      <c r="B126" s="106"/>
      <c r="C126" s="56"/>
      <c r="D126" s="59"/>
      <c r="E126" s="52"/>
      <c r="F126" s="45"/>
      <c r="G126" s="45"/>
      <c r="H126" s="72"/>
      <c r="I126" s="45"/>
      <c r="J126" s="51"/>
      <c r="K126" s="45"/>
      <c r="L126" s="45"/>
      <c r="M126" s="45"/>
      <c r="N126" s="45"/>
      <c r="O126" s="45"/>
      <c r="P126" s="45"/>
      <c r="Q126" s="45"/>
      <c r="R126" s="45"/>
      <c r="S126" s="45"/>
      <c r="T126" s="45"/>
      <c r="U126" s="45"/>
      <c r="V126" s="45"/>
      <c r="W126" s="45"/>
      <c r="X126" s="45"/>
      <c r="Y126" s="45"/>
      <c r="Z126" s="45"/>
      <c r="AA126" s="45"/>
      <c r="AB126" s="45"/>
      <c r="AC126" s="45"/>
    </row>
    <row r="127" spans="1:29" s="87" customFormat="1" ht="60.75" customHeight="1">
      <c r="A127" s="105"/>
      <c r="B127" s="106"/>
      <c r="C127" s="56"/>
      <c r="D127" s="59"/>
      <c r="E127" s="52"/>
      <c r="F127" s="45"/>
      <c r="G127" s="45"/>
      <c r="H127" s="72"/>
      <c r="I127" s="45"/>
      <c r="J127" s="51"/>
      <c r="K127" s="45"/>
      <c r="L127" s="45"/>
      <c r="M127" s="45"/>
      <c r="N127" s="45"/>
      <c r="O127" s="45"/>
      <c r="P127" s="45"/>
      <c r="Q127" s="45"/>
      <c r="R127" s="45"/>
      <c r="S127" s="45"/>
      <c r="T127" s="45"/>
      <c r="U127" s="45"/>
      <c r="V127" s="45"/>
      <c r="W127" s="45"/>
      <c r="X127" s="45"/>
      <c r="Y127" s="45"/>
      <c r="Z127" s="45"/>
      <c r="AA127" s="45"/>
      <c r="AB127" s="45"/>
      <c r="AC127" s="45"/>
    </row>
    <row r="128" spans="1:29" s="87" customFormat="1" ht="45" customHeight="1">
      <c r="A128" s="105"/>
      <c r="B128" s="106"/>
      <c r="C128" s="56"/>
      <c r="D128" s="60"/>
      <c r="E128" s="52"/>
      <c r="F128" s="46"/>
      <c r="G128" s="46"/>
      <c r="H128" s="73"/>
      <c r="I128" s="46"/>
      <c r="J128" s="50"/>
      <c r="K128" s="46"/>
      <c r="L128" s="46"/>
      <c r="M128" s="46"/>
      <c r="N128" s="46"/>
      <c r="O128" s="46"/>
      <c r="P128" s="46"/>
      <c r="Q128" s="46"/>
      <c r="R128" s="46"/>
      <c r="S128" s="46"/>
      <c r="T128" s="46"/>
      <c r="U128" s="46"/>
      <c r="V128" s="46"/>
      <c r="W128" s="46"/>
      <c r="X128" s="46"/>
      <c r="Y128" s="46"/>
      <c r="Z128" s="46"/>
      <c r="AA128" s="46"/>
      <c r="AB128" s="46"/>
      <c r="AC128" s="46"/>
    </row>
    <row r="129" spans="1:29" s="87" customFormat="1" ht="93" customHeight="1">
      <c r="A129" s="105"/>
      <c r="B129" s="106"/>
      <c r="C129" s="56" t="s">
        <v>446</v>
      </c>
      <c r="D129" s="44" t="s">
        <v>447</v>
      </c>
      <c r="E129" s="44" t="s">
        <v>448</v>
      </c>
      <c r="F129" s="44" t="s">
        <v>457</v>
      </c>
      <c r="G129" s="44" t="s">
        <v>449</v>
      </c>
      <c r="H129" s="69">
        <v>0</v>
      </c>
      <c r="I129" s="15" t="s">
        <v>609</v>
      </c>
      <c r="J129" s="49" t="s">
        <v>137</v>
      </c>
      <c r="K129" s="47" t="s">
        <v>96</v>
      </c>
      <c r="L129" s="47" t="s">
        <v>42</v>
      </c>
      <c r="M129" s="44"/>
      <c r="N129" s="44"/>
      <c r="O129" s="44"/>
      <c r="P129" s="44"/>
      <c r="Q129" s="44"/>
      <c r="R129" s="44"/>
      <c r="S129" s="44" t="s">
        <v>602</v>
      </c>
      <c r="T129" s="44" t="s">
        <v>602</v>
      </c>
      <c r="U129" s="44" t="s">
        <v>602</v>
      </c>
      <c r="V129" s="44" t="s">
        <v>602</v>
      </c>
      <c r="W129" s="44" t="s">
        <v>602</v>
      </c>
      <c r="X129" s="44" t="s">
        <v>602</v>
      </c>
      <c r="Y129" s="44" t="s">
        <v>602</v>
      </c>
      <c r="Z129" s="44" t="s">
        <v>602</v>
      </c>
      <c r="AA129" s="44" t="s">
        <v>602</v>
      </c>
      <c r="AB129" s="44" t="s">
        <v>602</v>
      </c>
      <c r="AC129" s="44" t="s">
        <v>602</v>
      </c>
    </row>
    <row r="130" spans="1:29" s="87" customFormat="1" ht="66.75" customHeight="1">
      <c r="A130" s="105"/>
      <c r="B130" s="106"/>
      <c r="C130" s="56"/>
      <c r="D130" s="45"/>
      <c r="E130" s="46"/>
      <c r="F130" s="46"/>
      <c r="G130" s="46"/>
      <c r="H130" s="69">
        <v>0</v>
      </c>
      <c r="I130" s="15" t="s">
        <v>609</v>
      </c>
      <c r="J130" s="50"/>
      <c r="K130" s="48"/>
      <c r="L130" s="48"/>
      <c r="M130" s="46"/>
      <c r="N130" s="46"/>
      <c r="O130" s="46"/>
      <c r="P130" s="46"/>
      <c r="Q130" s="46"/>
      <c r="R130" s="46"/>
      <c r="S130" s="46"/>
      <c r="T130" s="46"/>
      <c r="U130" s="46"/>
      <c r="V130" s="46"/>
      <c r="W130" s="46"/>
      <c r="X130" s="46"/>
      <c r="Y130" s="46"/>
      <c r="Z130" s="46"/>
      <c r="AA130" s="46"/>
      <c r="AB130" s="46"/>
      <c r="AC130" s="46"/>
    </row>
    <row r="131" spans="1:29" s="87" customFormat="1" ht="45" customHeight="1">
      <c r="A131" s="105"/>
      <c r="B131" s="106"/>
      <c r="C131" s="56"/>
      <c r="D131" s="45"/>
      <c r="E131" s="62" t="s">
        <v>161</v>
      </c>
      <c r="F131" s="44" t="s">
        <v>144</v>
      </c>
      <c r="G131" s="44" t="s">
        <v>458</v>
      </c>
      <c r="H131" s="69">
        <v>0</v>
      </c>
      <c r="I131" s="15" t="s">
        <v>609</v>
      </c>
      <c r="J131" s="49" t="s">
        <v>218</v>
      </c>
      <c r="K131" s="47" t="s">
        <v>593</v>
      </c>
      <c r="L131" s="47" t="s">
        <v>42</v>
      </c>
      <c r="M131" s="44"/>
      <c r="N131" s="44"/>
      <c r="O131" s="44"/>
      <c r="P131" s="44"/>
      <c r="Q131" s="44"/>
      <c r="R131" s="44"/>
      <c r="S131" s="44" t="s">
        <v>602</v>
      </c>
      <c r="T131" s="44" t="s">
        <v>602</v>
      </c>
      <c r="U131" s="44" t="s">
        <v>602</v>
      </c>
      <c r="V131" s="44" t="s">
        <v>602</v>
      </c>
      <c r="W131" s="44" t="s">
        <v>602</v>
      </c>
      <c r="X131" s="44" t="s">
        <v>602</v>
      </c>
      <c r="Y131" s="44" t="s">
        <v>602</v>
      </c>
      <c r="Z131" s="44" t="s">
        <v>602</v>
      </c>
      <c r="AA131" s="44" t="s">
        <v>602</v>
      </c>
      <c r="AB131" s="44" t="s">
        <v>602</v>
      </c>
      <c r="AC131" s="44"/>
    </row>
    <row r="132" spans="1:29" s="87" customFormat="1" ht="120" customHeight="1">
      <c r="A132" s="105"/>
      <c r="B132" s="106"/>
      <c r="C132" s="56"/>
      <c r="D132" s="46"/>
      <c r="E132" s="63"/>
      <c r="F132" s="46"/>
      <c r="G132" s="46"/>
      <c r="H132" s="69">
        <v>0</v>
      </c>
      <c r="I132" s="15" t="s">
        <v>609</v>
      </c>
      <c r="J132" s="50"/>
      <c r="K132" s="48"/>
      <c r="L132" s="48"/>
      <c r="M132" s="46"/>
      <c r="N132" s="46"/>
      <c r="O132" s="46"/>
      <c r="P132" s="46"/>
      <c r="Q132" s="46"/>
      <c r="R132" s="46"/>
      <c r="S132" s="46"/>
      <c r="T132" s="46"/>
      <c r="U132" s="46"/>
      <c r="V132" s="46"/>
      <c r="W132" s="46"/>
      <c r="X132" s="46"/>
      <c r="Y132" s="46"/>
      <c r="Z132" s="46"/>
      <c r="AA132" s="46"/>
      <c r="AB132" s="46"/>
      <c r="AC132" s="46"/>
    </row>
    <row r="133" spans="1:29" s="87" customFormat="1" ht="52.5" customHeight="1">
      <c r="A133" s="64">
        <v>15</v>
      </c>
      <c r="B133" s="57" t="s">
        <v>65</v>
      </c>
      <c r="C133" s="57" t="s">
        <v>162</v>
      </c>
      <c r="D133" s="58" t="s">
        <v>459</v>
      </c>
      <c r="E133" s="44" t="s">
        <v>66</v>
      </c>
      <c r="F133" s="15" t="s">
        <v>462</v>
      </c>
      <c r="G133" s="15" t="s">
        <v>461</v>
      </c>
      <c r="H133" s="69">
        <v>0</v>
      </c>
      <c r="I133" s="15" t="s">
        <v>609</v>
      </c>
      <c r="J133" s="21" t="s">
        <v>150</v>
      </c>
      <c r="K133" s="15" t="s">
        <v>69</v>
      </c>
      <c r="L133" s="15" t="s">
        <v>42</v>
      </c>
      <c r="M133" s="25"/>
      <c r="N133" s="25"/>
      <c r="O133" s="26"/>
      <c r="P133" s="29"/>
      <c r="Q133" s="23"/>
      <c r="R133" s="23"/>
      <c r="S133" s="23" t="s">
        <v>604</v>
      </c>
      <c r="T133" s="23"/>
      <c r="U133" s="23"/>
      <c r="V133" s="23"/>
      <c r="W133" s="23"/>
      <c r="X133" s="23"/>
      <c r="Y133" s="23"/>
      <c r="Z133" s="23"/>
      <c r="AA133" s="23"/>
      <c r="AB133" s="23"/>
      <c r="AC133" s="23"/>
    </row>
    <row r="134" spans="1:29" s="87" customFormat="1" ht="65.25" customHeight="1">
      <c r="A134" s="64"/>
      <c r="B134" s="57"/>
      <c r="C134" s="57"/>
      <c r="D134" s="59"/>
      <c r="E134" s="45"/>
      <c r="F134" s="15" t="s">
        <v>495</v>
      </c>
      <c r="G134" s="15" t="s">
        <v>496</v>
      </c>
      <c r="H134" s="69">
        <v>0</v>
      </c>
      <c r="I134" s="15" t="s">
        <v>609</v>
      </c>
      <c r="J134" s="21" t="s">
        <v>150</v>
      </c>
      <c r="K134" s="15" t="s">
        <v>69</v>
      </c>
      <c r="L134" s="15" t="s">
        <v>497</v>
      </c>
      <c r="M134" s="25"/>
      <c r="N134" s="25"/>
      <c r="O134" s="26"/>
      <c r="P134" s="29"/>
      <c r="Q134" s="23"/>
      <c r="R134" s="23"/>
      <c r="S134" s="23"/>
      <c r="T134" s="23"/>
      <c r="U134" s="23"/>
      <c r="V134" s="23"/>
      <c r="W134" s="23"/>
      <c r="X134" s="23"/>
      <c r="Y134" s="23"/>
      <c r="Z134" s="23"/>
      <c r="AA134" s="23" t="s">
        <v>604</v>
      </c>
      <c r="AB134" s="23"/>
      <c r="AC134" s="23"/>
    </row>
    <row r="135" spans="1:29" s="87" customFormat="1" ht="66" customHeight="1">
      <c r="A135" s="64"/>
      <c r="B135" s="57"/>
      <c r="C135" s="57"/>
      <c r="D135" s="59"/>
      <c r="E135" s="45"/>
      <c r="F135" s="15" t="s">
        <v>463</v>
      </c>
      <c r="G135" s="15" t="s">
        <v>464</v>
      </c>
      <c r="H135" s="69">
        <v>0</v>
      </c>
      <c r="I135" s="15" t="s">
        <v>609</v>
      </c>
      <c r="J135" s="21" t="s">
        <v>151</v>
      </c>
      <c r="K135" s="15" t="s">
        <v>61</v>
      </c>
      <c r="L135" s="15" t="s">
        <v>42</v>
      </c>
      <c r="M135" s="25"/>
      <c r="N135" s="25"/>
      <c r="O135" s="26"/>
      <c r="P135" s="29"/>
      <c r="Q135" s="23"/>
      <c r="R135" s="23"/>
      <c r="S135" s="23"/>
      <c r="T135" s="23"/>
      <c r="U135" s="23"/>
      <c r="V135" s="23" t="s">
        <v>604</v>
      </c>
      <c r="W135" s="23"/>
      <c r="X135" s="23"/>
      <c r="Y135" s="23"/>
      <c r="Z135" s="23" t="s">
        <v>604</v>
      </c>
      <c r="AA135" s="23"/>
      <c r="AB135" s="23"/>
      <c r="AC135" s="23"/>
    </row>
    <row r="136" spans="1:29" s="87" customFormat="1" ht="55.5" customHeight="1">
      <c r="A136" s="64"/>
      <c r="B136" s="57"/>
      <c r="C136" s="57"/>
      <c r="D136" s="59"/>
      <c r="E136" s="45"/>
      <c r="F136" s="15" t="s">
        <v>535</v>
      </c>
      <c r="G136" s="15" t="s">
        <v>498</v>
      </c>
      <c r="H136" s="69">
        <v>0</v>
      </c>
      <c r="I136" s="15" t="s">
        <v>609</v>
      </c>
      <c r="J136" s="21" t="s">
        <v>153</v>
      </c>
      <c r="K136" s="15" t="s">
        <v>499</v>
      </c>
      <c r="L136" s="15" t="s">
        <v>540</v>
      </c>
      <c r="M136" s="25"/>
      <c r="N136" s="25"/>
      <c r="O136" s="26"/>
      <c r="P136" s="29"/>
      <c r="Q136" s="23"/>
      <c r="R136" s="23" t="s">
        <v>604</v>
      </c>
      <c r="S136" s="23"/>
      <c r="T136" s="23" t="s">
        <v>604</v>
      </c>
      <c r="U136" s="23"/>
      <c r="V136" s="23"/>
      <c r="W136" s="23"/>
      <c r="X136" s="23"/>
      <c r="Y136" s="23"/>
      <c r="Z136" s="23"/>
      <c r="AA136" s="23"/>
      <c r="AB136" s="23"/>
      <c r="AC136" s="23"/>
    </row>
    <row r="137" spans="1:29" s="87" customFormat="1" ht="105.75" customHeight="1">
      <c r="A137" s="64"/>
      <c r="B137" s="57"/>
      <c r="C137" s="57"/>
      <c r="D137" s="59"/>
      <c r="E137" s="45"/>
      <c r="F137" s="15" t="s">
        <v>594</v>
      </c>
      <c r="G137" s="15" t="s">
        <v>533</v>
      </c>
      <c r="H137" s="69">
        <v>0</v>
      </c>
      <c r="I137" s="15" t="s">
        <v>609</v>
      </c>
      <c r="J137" s="21" t="s">
        <v>217</v>
      </c>
      <c r="K137" s="15" t="s">
        <v>534</v>
      </c>
      <c r="L137" s="15" t="s">
        <v>595</v>
      </c>
      <c r="M137" s="25"/>
      <c r="N137" s="25"/>
      <c r="O137" s="26"/>
      <c r="P137" s="29"/>
      <c r="Q137" s="23"/>
      <c r="R137" s="23"/>
      <c r="S137" s="23" t="s">
        <v>604</v>
      </c>
      <c r="T137" s="23" t="s">
        <v>604</v>
      </c>
      <c r="U137" s="23" t="s">
        <v>604</v>
      </c>
      <c r="V137" s="23" t="s">
        <v>604</v>
      </c>
      <c r="W137" s="23" t="s">
        <v>604</v>
      </c>
      <c r="X137" s="23" t="s">
        <v>604</v>
      </c>
      <c r="Y137" s="23" t="s">
        <v>604</v>
      </c>
      <c r="Z137" s="23" t="s">
        <v>604</v>
      </c>
      <c r="AA137" s="23" t="s">
        <v>604</v>
      </c>
      <c r="AB137" s="23" t="s">
        <v>604</v>
      </c>
      <c r="AC137" s="23"/>
    </row>
    <row r="138" spans="1:29" s="87" customFormat="1" ht="100.5" customHeight="1">
      <c r="A138" s="64"/>
      <c r="B138" s="57"/>
      <c r="C138" s="57"/>
      <c r="D138" s="59"/>
      <c r="E138" s="45"/>
      <c r="F138" s="15" t="s">
        <v>465</v>
      </c>
      <c r="G138" s="15" t="s">
        <v>265</v>
      </c>
      <c r="H138" s="69">
        <v>0</v>
      </c>
      <c r="I138" s="15" t="s">
        <v>609</v>
      </c>
      <c r="J138" s="21" t="s">
        <v>152</v>
      </c>
      <c r="K138" s="15" t="s">
        <v>596</v>
      </c>
      <c r="L138" s="15" t="s">
        <v>597</v>
      </c>
      <c r="M138" s="25"/>
      <c r="N138" s="25"/>
      <c r="O138" s="26"/>
      <c r="P138" s="29"/>
      <c r="Q138" s="23"/>
      <c r="R138" s="23"/>
      <c r="S138" s="23"/>
      <c r="T138" s="23" t="s">
        <v>604</v>
      </c>
      <c r="U138" s="23" t="s">
        <v>604</v>
      </c>
      <c r="V138" s="23" t="s">
        <v>604</v>
      </c>
      <c r="W138" s="23" t="s">
        <v>604</v>
      </c>
      <c r="X138" s="23" t="s">
        <v>604</v>
      </c>
      <c r="Y138" s="23" t="s">
        <v>604</v>
      </c>
      <c r="Z138" s="23" t="s">
        <v>604</v>
      </c>
      <c r="AA138" s="23" t="s">
        <v>604</v>
      </c>
      <c r="AB138" s="23"/>
      <c r="AC138" s="23"/>
    </row>
    <row r="139" spans="1:29" s="87" customFormat="1" ht="105.75" customHeight="1">
      <c r="A139" s="64"/>
      <c r="B139" s="57"/>
      <c r="C139" s="57"/>
      <c r="D139" s="59"/>
      <c r="E139" s="15" t="s">
        <v>67</v>
      </c>
      <c r="F139" s="15" t="s">
        <v>508</v>
      </c>
      <c r="G139" s="15" t="s">
        <v>163</v>
      </c>
      <c r="H139" s="69">
        <v>40000000</v>
      </c>
      <c r="I139" s="15" t="s">
        <v>599</v>
      </c>
      <c r="J139" s="21" t="s">
        <v>164</v>
      </c>
      <c r="K139" s="15" t="s">
        <v>598</v>
      </c>
      <c r="L139" s="15"/>
      <c r="M139" s="25"/>
      <c r="N139" s="25"/>
      <c r="O139" s="26"/>
      <c r="P139" s="29"/>
      <c r="Q139" s="23"/>
      <c r="R139" s="23"/>
      <c r="S139" s="23"/>
      <c r="T139" s="23"/>
      <c r="U139" s="23"/>
      <c r="V139" s="23"/>
      <c r="W139" s="23" t="s">
        <v>604</v>
      </c>
      <c r="X139" s="23"/>
      <c r="Y139" s="23"/>
      <c r="Z139" s="23"/>
      <c r="AA139" s="23"/>
      <c r="AB139" s="23"/>
      <c r="AC139" s="23" t="s">
        <v>604</v>
      </c>
    </row>
    <row r="140" spans="1:29" s="87" customFormat="1" ht="66.75" customHeight="1">
      <c r="A140" s="64"/>
      <c r="B140" s="57"/>
      <c r="C140" s="57"/>
      <c r="D140" s="59"/>
      <c r="E140" s="44" t="s">
        <v>68</v>
      </c>
      <c r="F140" s="15" t="s">
        <v>509</v>
      </c>
      <c r="G140" s="15" t="s">
        <v>504</v>
      </c>
      <c r="H140" s="69">
        <v>0</v>
      </c>
      <c r="I140" s="15" t="s">
        <v>609</v>
      </c>
      <c r="J140" s="21" t="s">
        <v>510</v>
      </c>
      <c r="K140" s="15" t="s">
        <v>505</v>
      </c>
      <c r="L140" s="15" t="s">
        <v>506</v>
      </c>
      <c r="M140" s="25"/>
      <c r="N140" s="25"/>
      <c r="O140" s="26"/>
      <c r="P140" s="29"/>
      <c r="Q140" s="23"/>
      <c r="R140" s="23"/>
      <c r="S140" s="23" t="s">
        <v>604</v>
      </c>
      <c r="T140" s="23" t="s">
        <v>604</v>
      </c>
      <c r="U140" s="23" t="s">
        <v>604</v>
      </c>
      <c r="V140" s="23" t="s">
        <v>604</v>
      </c>
      <c r="W140" s="23" t="s">
        <v>604</v>
      </c>
      <c r="X140" s="23" t="s">
        <v>604</v>
      </c>
      <c r="Y140" s="23" t="s">
        <v>604</v>
      </c>
      <c r="Z140" s="23" t="s">
        <v>604</v>
      </c>
      <c r="AA140" s="23" t="s">
        <v>604</v>
      </c>
      <c r="AB140" s="23" t="s">
        <v>604</v>
      </c>
      <c r="AC140" s="23" t="s">
        <v>604</v>
      </c>
    </row>
    <row r="141" spans="1:29" s="87" customFormat="1" ht="45" customHeight="1">
      <c r="A141" s="64"/>
      <c r="B141" s="57"/>
      <c r="C141" s="57"/>
      <c r="D141" s="59"/>
      <c r="E141" s="45"/>
      <c r="F141" s="15" t="s">
        <v>502</v>
      </c>
      <c r="G141" s="15" t="s">
        <v>503</v>
      </c>
      <c r="H141" s="69">
        <v>0</v>
      </c>
      <c r="I141" s="15" t="s">
        <v>609</v>
      </c>
      <c r="J141" s="21" t="s">
        <v>151</v>
      </c>
      <c r="K141" s="15" t="s">
        <v>69</v>
      </c>
      <c r="L141" s="15" t="s">
        <v>511</v>
      </c>
      <c r="M141" s="25"/>
      <c r="N141" s="25"/>
      <c r="O141" s="26"/>
      <c r="P141" s="29"/>
      <c r="Q141" s="23"/>
      <c r="R141" s="23"/>
      <c r="S141" s="23"/>
      <c r="T141" s="23"/>
      <c r="U141" s="23"/>
      <c r="V141" s="23"/>
      <c r="W141" s="23"/>
      <c r="X141" s="23"/>
      <c r="Y141" s="23"/>
      <c r="Z141" s="23" t="s">
        <v>604</v>
      </c>
      <c r="AA141" s="23"/>
      <c r="AB141" s="23"/>
      <c r="AC141" s="23"/>
    </row>
    <row r="142" spans="1:29" s="87" customFormat="1" ht="114.75" customHeight="1">
      <c r="A142" s="64"/>
      <c r="B142" s="57"/>
      <c r="C142" s="57"/>
      <c r="D142" s="59"/>
      <c r="E142" s="46"/>
      <c r="F142" s="15" t="s">
        <v>500</v>
      </c>
      <c r="G142" s="15" t="s">
        <v>466</v>
      </c>
      <c r="H142" s="69">
        <v>0</v>
      </c>
      <c r="I142" s="15" t="s">
        <v>609</v>
      </c>
      <c r="J142" s="21" t="s">
        <v>150</v>
      </c>
      <c r="K142" s="15" t="s">
        <v>70</v>
      </c>
      <c r="L142" s="15" t="s">
        <v>501</v>
      </c>
      <c r="M142" s="25"/>
      <c r="N142" s="25"/>
      <c r="O142" s="26"/>
      <c r="P142" s="29"/>
      <c r="Q142" s="23"/>
      <c r="R142" s="23"/>
      <c r="S142" s="23"/>
      <c r="T142" s="23" t="s">
        <v>604</v>
      </c>
      <c r="U142" s="23"/>
      <c r="V142" s="23" t="s">
        <v>604</v>
      </c>
      <c r="W142" s="23"/>
      <c r="X142" s="23" t="s">
        <v>604</v>
      </c>
      <c r="Y142" s="23"/>
      <c r="Z142" s="23" t="s">
        <v>604</v>
      </c>
      <c r="AA142" s="23"/>
      <c r="AB142" s="23"/>
      <c r="AC142" s="23"/>
    </row>
    <row r="143" spans="1:29" s="87" customFormat="1" ht="57" customHeight="1">
      <c r="A143" s="64"/>
      <c r="B143" s="57"/>
      <c r="C143" s="57"/>
      <c r="D143" s="59"/>
      <c r="E143" s="44" t="s">
        <v>317</v>
      </c>
      <c r="F143" s="15" t="s">
        <v>512</v>
      </c>
      <c r="G143" s="15" t="s">
        <v>513</v>
      </c>
      <c r="H143" s="69">
        <v>0</v>
      </c>
      <c r="I143" s="15" t="s">
        <v>609</v>
      </c>
      <c r="J143" s="21" t="s">
        <v>514</v>
      </c>
      <c r="K143" s="15">
        <v>10</v>
      </c>
      <c r="L143" s="15" t="s">
        <v>541</v>
      </c>
      <c r="M143" s="25"/>
      <c r="N143" s="25"/>
      <c r="O143" s="26"/>
      <c r="P143" s="29"/>
      <c r="Q143" s="23"/>
      <c r="R143" s="23"/>
      <c r="S143" s="23" t="s">
        <v>604</v>
      </c>
      <c r="T143" s="23" t="s">
        <v>604</v>
      </c>
      <c r="U143" s="23" t="s">
        <v>604</v>
      </c>
      <c r="V143" s="23" t="s">
        <v>604</v>
      </c>
      <c r="W143" s="23" t="s">
        <v>604</v>
      </c>
      <c r="X143" s="23" t="s">
        <v>604</v>
      </c>
      <c r="Y143" s="23" t="s">
        <v>604</v>
      </c>
      <c r="Z143" s="23" t="s">
        <v>604</v>
      </c>
      <c r="AA143" s="23" t="s">
        <v>604</v>
      </c>
      <c r="AB143" s="23" t="s">
        <v>604</v>
      </c>
      <c r="AC143" s="23"/>
    </row>
    <row r="144" spans="1:29" s="87" customFormat="1" ht="69.75" customHeight="1">
      <c r="A144" s="64"/>
      <c r="B144" s="57"/>
      <c r="C144" s="57"/>
      <c r="D144" s="59"/>
      <c r="E144" s="45"/>
      <c r="F144" s="15" t="s">
        <v>515</v>
      </c>
      <c r="G144" s="15" t="s">
        <v>468</v>
      </c>
      <c r="H144" s="69">
        <v>9100000</v>
      </c>
      <c r="I144" s="37" t="s">
        <v>585</v>
      </c>
      <c r="J144" s="15" t="s">
        <v>467</v>
      </c>
      <c r="K144" s="15" t="s">
        <v>536</v>
      </c>
      <c r="L144" s="15" t="s">
        <v>537</v>
      </c>
      <c r="M144" s="25"/>
      <c r="N144" s="25"/>
      <c r="O144" s="26"/>
      <c r="P144" s="29"/>
      <c r="Q144" s="23"/>
      <c r="R144" s="23" t="s">
        <v>604</v>
      </c>
      <c r="S144" s="23" t="s">
        <v>604</v>
      </c>
      <c r="T144" s="23" t="s">
        <v>604</v>
      </c>
      <c r="U144" s="23" t="s">
        <v>604</v>
      </c>
      <c r="V144" s="23" t="s">
        <v>604</v>
      </c>
      <c r="W144" s="23" t="s">
        <v>604</v>
      </c>
      <c r="X144" s="23" t="s">
        <v>604</v>
      </c>
      <c r="Y144" s="23" t="s">
        <v>604</v>
      </c>
      <c r="Z144" s="23" t="s">
        <v>604</v>
      </c>
      <c r="AA144" s="23" t="s">
        <v>604</v>
      </c>
      <c r="AB144" s="23" t="s">
        <v>604</v>
      </c>
      <c r="AC144" s="23"/>
    </row>
    <row r="145" spans="1:29" s="87" customFormat="1" ht="75" customHeight="1">
      <c r="A145" s="64"/>
      <c r="B145" s="57"/>
      <c r="C145" s="57"/>
      <c r="D145" s="59"/>
      <c r="E145" s="46"/>
      <c r="F145" s="15" t="s">
        <v>516</v>
      </c>
      <c r="G145" s="15" t="s">
        <v>538</v>
      </c>
      <c r="H145" s="69">
        <v>0</v>
      </c>
      <c r="I145" s="15" t="s">
        <v>609</v>
      </c>
      <c r="J145" s="15" t="s">
        <v>517</v>
      </c>
      <c r="K145" s="15" t="s">
        <v>518</v>
      </c>
      <c r="L145" s="15" t="s">
        <v>542</v>
      </c>
      <c r="M145" s="25"/>
      <c r="N145" s="25"/>
      <c r="O145" s="26"/>
      <c r="P145" s="29"/>
      <c r="Q145" s="23"/>
      <c r="R145" s="23"/>
      <c r="S145" s="23"/>
      <c r="T145" s="23" t="s">
        <v>604</v>
      </c>
      <c r="U145" s="23"/>
      <c r="V145" s="23"/>
      <c r="W145" s="23"/>
      <c r="X145" s="23"/>
      <c r="Y145" s="23"/>
      <c r="Z145" s="23"/>
      <c r="AA145" s="23"/>
      <c r="AB145" s="23"/>
      <c r="AC145" s="23"/>
    </row>
    <row r="146" spans="1:29" s="87" customFormat="1" ht="160.5" customHeight="1">
      <c r="A146" s="64"/>
      <c r="B146" s="57"/>
      <c r="C146" s="57"/>
      <c r="D146" s="60"/>
      <c r="E146" s="15" t="s">
        <v>318</v>
      </c>
      <c r="F146" s="15" t="s">
        <v>469</v>
      </c>
      <c r="G146" s="15" t="s">
        <v>539</v>
      </c>
      <c r="H146" s="69">
        <v>0</v>
      </c>
      <c r="I146" s="15" t="s">
        <v>609</v>
      </c>
      <c r="J146" s="21" t="s">
        <v>153</v>
      </c>
      <c r="K146" s="15" t="s">
        <v>601</v>
      </c>
      <c r="L146" s="15" t="s">
        <v>600</v>
      </c>
      <c r="M146" s="25"/>
      <c r="N146" s="25"/>
      <c r="O146" s="26"/>
      <c r="P146" s="29"/>
      <c r="Q146" s="23"/>
      <c r="R146" s="23"/>
      <c r="S146" s="23"/>
      <c r="T146" s="23" t="s">
        <v>604</v>
      </c>
      <c r="U146" s="23" t="s">
        <v>604</v>
      </c>
      <c r="V146" s="23" t="s">
        <v>604</v>
      </c>
      <c r="W146" s="23"/>
      <c r="X146" s="23" t="s">
        <v>604</v>
      </c>
      <c r="Y146" s="23" t="s">
        <v>604</v>
      </c>
      <c r="Z146" s="23" t="s">
        <v>604</v>
      </c>
      <c r="AA146" s="23" t="s">
        <v>604</v>
      </c>
      <c r="AB146" s="23" t="s">
        <v>604</v>
      </c>
      <c r="AC146" s="23"/>
    </row>
    <row r="147" spans="1:29" s="87" customFormat="1" ht="177" customHeight="1">
      <c r="A147" s="64"/>
      <c r="B147" s="57"/>
      <c r="C147" s="57"/>
      <c r="D147" s="15" t="s">
        <v>460</v>
      </c>
      <c r="E147" s="15" t="s">
        <v>319</v>
      </c>
      <c r="F147" s="15" t="s">
        <v>470</v>
      </c>
      <c r="G147" s="15" t="s">
        <v>471</v>
      </c>
      <c r="H147" s="69">
        <v>0</v>
      </c>
      <c r="I147" s="15" t="s">
        <v>609</v>
      </c>
      <c r="J147" s="21" t="s">
        <v>320</v>
      </c>
      <c r="K147" s="15" t="s">
        <v>154</v>
      </c>
      <c r="L147" s="15" t="s">
        <v>543</v>
      </c>
      <c r="M147" s="25"/>
      <c r="N147" s="25"/>
      <c r="O147" s="26"/>
      <c r="P147" s="29"/>
      <c r="Q147" s="23"/>
      <c r="R147" s="23" t="s">
        <v>604</v>
      </c>
      <c r="S147" s="23"/>
      <c r="T147" s="23" t="s">
        <v>604</v>
      </c>
      <c r="U147" s="23"/>
      <c r="V147" s="23" t="s">
        <v>604</v>
      </c>
      <c r="W147" s="23"/>
      <c r="X147" s="23" t="s">
        <v>604</v>
      </c>
      <c r="Y147" s="23"/>
      <c r="Z147" s="23" t="s">
        <v>604</v>
      </c>
      <c r="AA147" s="23"/>
      <c r="AB147" s="23" t="s">
        <v>604</v>
      </c>
      <c r="AC147" s="23"/>
    </row>
    <row r="148" spans="1:30" s="87" customFormat="1" ht="76.5" customHeight="1">
      <c r="A148" s="128">
        <v>11</v>
      </c>
      <c r="B148" s="129" t="s">
        <v>29</v>
      </c>
      <c r="C148" s="129" t="s">
        <v>611</v>
      </c>
      <c r="D148" s="130" t="s">
        <v>612</v>
      </c>
      <c r="E148" s="18"/>
      <c r="F148" s="18" t="s">
        <v>613</v>
      </c>
      <c r="G148" s="18" t="s">
        <v>614</v>
      </c>
      <c r="H148" s="24">
        <v>6000000</v>
      </c>
      <c r="I148" s="147" t="s">
        <v>615</v>
      </c>
      <c r="J148" s="18" t="s">
        <v>616</v>
      </c>
      <c r="K148" s="18" t="s">
        <v>617</v>
      </c>
      <c r="L148" s="18" t="s">
        <v>618</v>
      </c>
      <c r="M148" s="40"/>
      <c r="N148" s="18"/>
      <c r="O148" s="18"/>
      <c r="P148" s="18"/>
      <c r="Q148" s="18"/>
      <c r="R148" s="18"/>
      <c r="S148" s="131"/>
      <c r="T148" s="18"/>
      <c r="U148" s="18"/>
      <c r="V148" s="18"/>
      <c r="W148" s="18"/>
      <c r="X148" s="18"/>
      <c r="Y148" s="18"/>
      <c r="Z148" s="18"/>
      <c r="AA148" s="18" t="s">
        <v>604</v>
      </c>
      <c r="AB148" s="18" t="s">
        <v>604</v>
      </c>
      <c r="AC148" s="18" t="s">
        <v>604</v>
      </c>
      <c r="AD148" s="18" t="s">
        <v>604</v>
      </c>
    </row>
    <row r="149" spans="1:30" ht="39.75" customHeight="1">
      <c r="A149" s="132"/>
      <c r="B149" s="133"/>
      <c r="C149" s="133"/>
      <c r="D149" s="134"/>
      <c r="E149" s="130" t="s">
        <v>619</v>
      </c>
      <c r="F149" s="18" t="s">
        <v>620</v>
      </c>
      <c r="G149" s="18" t="s">
        <v>621</v>
      </c>
      <c r="H149" s="24">
        <v>0</v>
      </c>
      <c r="I149" s="18" t="s">
        <v>622</v>
      </c>
      <c r="J149" s="18" t="s">
        <v>623</v>
      </c>
      <c r="K149" s="18" t="s">
        <v>624</v>
      </c>
      <c r="L149" s="18" t="s">
        <v>625</v>
      </c>
      <c r="M149" s="40"/>
      <c r="N149" s="18"/>
      <c r="O149" s="18"/>
      <c r="P149" s="18"/>
      <c r="Q149" s="18"/>
      <c r="R149" s="18"/>
      <c r="S149" s="18"/>
      <c r="T149" s="18"/>
      <c r="U149" s="18"/>
      <c r="V149" s="18" t="s">
        <v>604</v>
      </c>
      <c r="W149" s="18" t="s">
        <v>604</v>
      </c>
      <c r="X149" s="18" t="s">
        <v>604</v>
      </c>
      <c r="Y149" s="18" t="s">
        <v>604</v>
      </c>
      <c r="Z149" s="18" t="s">
        <v>604</v>
      </c>
      <c r="AA149" s="18" t="s">
        <v>604</v>
      </c>
      <c r="AB149" s="18" t="s">
        <v>604</v>
      </c>
      <c r="AC149" s="18" t="s">
        <v>604</v>
      </c>
      <c r="AD149" s="18" t="s">
        <v>604</v>
      </c>
    </row>
    <row r="150" spans="1:30" ht="36" customHeight="1">
      <c r="A150" s="132"/>
      <c r="B150" s="133"/>
      <c r="C150" s="133"/>
      <c r="D150" s="134"/>
      <c r="E150" s="134"/>
      <c r="F150" s="18" t="s">
        <v>626</v>
      </c>
      <c r="G150" s="18" t="s">
        <v>627</v>
      </c>
      <c r="H150" s="24">
        <v>0</v>
      </c>
      <c r="I150" s="18" t="s">
        <v>622</v>
      </c>
      <c r="J150" s="18" t="s">
        <v>628</v>
      </c>
      <c r="K150" s="135" t="s">
        <v>629</v>
      </c>
      <c r="L150" s="18" t="s">
        <v>630</v>
      </c>
      <c r="M150" s="40"/>
      <c r="N150" s="18"/>
      <c r="O150" s="18"/>
      <c r="P150" s="18"/>
      <c r="Q150" s="18"/>
      <c r="R150" s="18"/>
      <c r="S150" s="18"/>
      <c r="T150" s="18"/>
      <c r="U150" s="18"/>
      <c r="V150" s="18"/>
      <c r="W150" s="18"/>
      <c r="X150" s="18"/>
      <c r="Y150" s="18"/>
      <c r="Z150" s="18"/>
      <c r="AA150" s="18"/>
      <c r="AB150" s="18"/>
      <c r="AC150" s="18" t="s">
        <v>604</v>
      </c>
      <c r="AD150" s="18"/>
    </row>
    <row r="151" spans="1:30" ht="38.25" customHeight="1">
      <c r="A151" s="132"/>
      <c r="B151" s="133"/>
      <c r="C151" s="133"/>
      <c r="D151" s="134"/>
      <c r="E151" s="134"/>
      <c r="F151" s="18" t="s">
        <v>631</v>
      </c>
      <c r="G151" s="18" t="s">
        <v>632</v>
      </c>
      <c r="H151" s="24">
        <v>0</v>
      </c>
      <c r="I151" s="18" t="s">
        <v>622</v>
      </c>
      <c r="J151" s="18" t="s">
        <v>633</v>
      </c>
      <c r="K151" s="18" t="s">
        <v>634</v>
      </c>
      <c r="L151" s="18" t="s">
        <v>625</v>
      </c>
      <c r="M151" s="40"/>
      <c r="N151" s="18"/>
      <c r="O151" s="18"/>
      <c r="P151" s="18"/>
      <c r="Q151" s="18"/>
      <c r="R151" s="18"/>
      <c r="S151" s="18"/>
      <c r="T151" s="18" t="s">
        <v>604</v>
      </c>
      <c r="U151" s="18" t="s">
        <v>604</v>
      </c>
      <c r="V151" s="18" t="s">
        <v>604</v>
      </c>
      <c r="W151" s="18" t="s">
        <v>604</v>
      </c>
      <c r="X151" s="18" t="s">
        <v>604</v>
      </c>
      <c r="Y151" s="18" t="s">
        <v>604</v>
      </c>
      <c r="Z151" s="18" t="s">
        <v>604</v>
      </c>
      <c r="AA151" s="18" t="s">
        <v>604</v>
      </c>
      <c r="AB151" s="18" t="s">
        <v>604</v>
      </c>
      <c r="AC151" s="18" t="s">
        <v>604</v>
      </c>
      <c r="AD151" s="18" t="s">
        <v>604</v>
      </c>
    </row>
    <row r="152" spans="1:30" ht="51">
      <c r="A152" s="132"/>
      <c r="B152" s="133"/>
      <c r="C152" s="133"/>
      <c r="D152" s="134"/>
      <c r="E152" s="134"/>
      <c r="F152" s="18" t="s">
        <v>635</v>
      </c>
      <c r="G152" s="18" t="s">
        <v>636</v>
      </c>
      <c r="H152" s="148">
        <v>8000000</v>
      </c>
      <c r="I152" s="130" t="s">
        <v>637</v>
      </c>
      <c r="J152" s="18" t="s">
        <v>638</v>
      </c>
      <c r="K152" s="135" t="s">
        <v>639</v>
      </c>
      <c r="L152" s="18" t="s">
        <v>640</v>
      </c>
      <c r="M152" s="40"/>
      <c r="N152" s="18"/>
      <c r="O152" s="18"/>
      <c r="P152" s="18"/>
      <c r="Q152" s="18"/>
      <c r="R152" s="18"/>
      <c r="S152" s="131"/>
      <c r="T152" s="18"/>
      <c r="U152" s="18"/>
      <c r="V152" s="18"/>
      <c r="W152" s="18"/>
      <c r="X152" s="18"/>
      <c r="Y152" s="18"/>
      <c r="Z152" s="18"/>
      <c r="AA152" s="18" t="s">
        <v>604</v>
      </c>
      <c r="AB152" s="18" t="s">
        <v>604</v>
      </c>
      <c r="AC152" s="18" t="s">
        <v>604</v>
      </c>
      <c r="AD152" s="18" t="s">
        <v>604</v>
      </c>
    </row>
    <row r="153" spans="1:30" ht="25.5">
      <c r="A153" s="132"/>
      <c r="B153" s="133"/>
      <c r="C153" s="133"/>
      <c r="D153" s="134"/>
      <c r="E153" s="134"/>
      <c r="F153" s="18" t="s">
        <v>641</v>
      </c>
      <c r="G153" s="18" t="s">
        <v>642</v>
      </c>
      <c r="H153" s="149"/>
      <c r="I153" s="134"/>
      <c r="J153" s="18" t="s">
        <v>643</v>
      </c>
      <c r="K153" s="18" t="s">
        <v>644</v>
      </c>
      <c r="L153" s="18" t="s">
        <v>625</v>
      </c>
      <c r="M153" s="40"/>
      <c r="N153" s="18"/>
      <c r="O153" s="18"/>
      <c r="P153" s="18"/>
      <c r="Q153" s="18"/>
      <c r="R153" s="18"/>
      <c r="S153" s="18"/>
      <c r="T153" s="18" t="s">
        <v>604</v>
      </c>
      <c r="U153" s="18" t="s">
        <v>604</v>
      </c>
      <c r="V153" s="18" t="s">
        <v>604</v>
      </c>
      <c r="W153" s="18" t="s">
        <v>604</v>
      </c>
      <c r="X153" s="18" t="s">
        <v>604</v>
      </c>
      <c r="Y153" s="18" t="s">
        <v>604</v>
      </c>
      <c r="Z153" s="18" t="s">
        <v>604</v>
      </c>
      <c r="AA153" s="18" t="s">
        <v>604</v>
      </c>
      <c r="AB153" s="18" t="s">
        <v>604</v>
      </c>
      <c r="AC153" s="18" t="s">
        <v>604</v>
      </c>
      <c r="AD153" s="18" t="s">
        <v>604</v>
      </c>
    </row>
    <row r="154" spans="1:30" ht="38.25">
      <c r="A154" s="132"/>
      <c r="B154" s="133"/>
      <c r="C154" s="133"/>
      <c r="D154" s="134"/>
      <c r="E154" s="134"/>
      <c r="F154" s="18" t="s">
        <v>645</v>
      </c>
      <c r="G154" s="18" t="s">
        <v>646</v>
      </c>
      <c r="H154" s="150"/>
      <c r="I154" s="136"/>
      <c r="J154" s="18" t="s">
        <v>647</v>
      </c>
      <c r="K154" s="18" t="s">
        <v>648</v>
      </c>
      <c r="L154" s="18" t="s">
        <v>649</v>
      </c>
      <c r="M154" s="40"/>
      <c r="N154" s="18"/>
      <c r="O154" s="18"/>
      <c r="P154" s="18"/>
      <c r="Q154" s="18"/>
      <c r="R154" s="18"/>
      <c r="S154" s="18"/>
      <c r="T154" s="18"/>
      <c r="U154" s="18"/>
      <c r="V154" s="18"/>
      <c r="W154" s="18" t="s">
        <v>604</v>
      </c>
      <c r="X154" s="18"/>
      <c r="Y154" s="18" t="s">
        <v>604</v>
      </c>
      <c r="Z154" s="18"/>
      <c r="AA154" s="18"/>
      <c r="AB154" s="18" t="s">
        <v>604</v>
      </c>
      <c r="AC154" s="18"/>
      <c r="AD154" s="18"/>
    </row>
    <row r="155" spans="1:30" ht="63.75" customHeight="1">
      <c r="A155" s="132"/>
      <c r="B155" s="133"/>
      <c r="C155" s="133"/>
      <c r="D155" s="134"/>
      <c r="E155" s="136"/>
      <c r="F155" s="18" t="s">
        <v>650</v>
      </c>
      <c r="G155" s="18" t="s">
        <v>651</v>
      </c>
      <c r="H155" s="24">
        <v>0</v>
      </c>
      <c r="I155" s="18" t="s">
        <v>622</v>
      </c>
      <c r="J155" s="18" t="s">
        <v>652</v>
      </c>
      <c r="K155" s="18" t="s">
        <v>653</v>
      </c>
      <c r="L155" s="18" t="s">
        <v>625</v>
      </c>
      <c r="M155" s="40"/>
      <c r="N155" s="18"/>
      <c r="O155" s="18"/>
      <c r="P155" s="18"/>
      <c r="Q155" s="18"/>
      <c r="R155" s="18"/>
      <c r="S155" s="18"/>
      <c r="T155" s="18" t="s">
        <v>604</v>
      </c>
      <c r="U155" s="18" t="s">
        <v>604</v>
      </c>
      <c r="V155" s="18" t="s">
        <v>604</v>
      </c>
      <c r="W155" s="18" t="s">
        <v>604</v>
      </c>
      <c r="X155" s="18" t="s">
        <v>604</v>
      </c>
      <c r="Y155" s="18" t="s">
        <v>604</v>
      </c>
      <c r="Z155" s="18" t="s">
        <v>604</v>
      </c>
      <c r="AA155" s="18" t="s">
        <v>604</v>
      </c>
      <c r="AB155" s="18" t="s">
        <v>604</v>
      </c>
      <c r="AC155" s="18" t="s">
        <v>604</v>
      </c>
      <c r="AD155" s="18" t="s">
        <v>604</v>
      </c>
    </row>
    <row r="156" spans="1:30" ht="87.75" customHeight="1">
      <c r="A156" s="132"/>
      <c r="B156" s="133"/>
      <c r="C156" s="137"/>
      <c r="D156" s="136"/>
      <c r="E156" s="18" t="s">
        <v>654</v>
      </c>
      <c r="F156" s="138" t="s">
        <v>655</v>
      </c>
      <c r="G156" s="18" t="s">
        <v>656</v>
      </c>
      <c r="H156" s="24">
        <v>10000000</v>
      </c>
      <c r="I156" s="18" t="s">
        <v>657</v>
      </c>
      <c r="J156" s="18" t="s">
        <v>658</v>
      </c>
      <c r="K156" s="18" t="s">
        <v>659</v>
      </c>
      <c r="L156" s="18" t="s">
        <v>660</v>
      </c>
      <c r="M156" s="40"/>
      <c r="N156" s="18"/>
      <c r="O156" s="18"/>
      <c r="P156" s="18"/>
      <c r="Q156" s="18"/>
      <c r="R156" s="18"/>
      <c r="S156" s="18"/>
      <c r="T156" s="18"/>
      <c r="U156" s="18"/>
      <c r="V156" s="18"/>
      <c r="W156" s="18" t="s">
        <v>604</v>
      </c>
      <c r="X156" s="18" t="s">
        <v>604</v>
      </c>
      <c r="Y156" s="18" t="s">
        <v>604</v>
      </c>
      <c r="Z156" s="18"/>
      <c r="AA156" s="18" t="s">
        <v>604</v>
      </c>
      <c r="AB156" s="18"/>
      <c r="AC156" s="18"/>
      <c r="AD156" s="18" t="s">
        <v>604</v>
      </c>
    </row>
    <row r="157" spans="1:30" ht="85.5" customHeight="1">
      <c r="A157" s="132"/>
      <c r="B157" s="133"/>
      <c r="C157" s="139" t="s">
        <v>661</v>
      </c>
      <c r="D157" s="140" t="s">
        <v>662</v>
      </c>
      <c r="E157" s="130" t="s">
        <v>663</v>
      </c>
      <c r="F157" s="18" t="s">
        <v>664</v>
      </c>
      <c r="G157" s="18" t="s">
        <v>665</v>
      </c>
      <c r="H157" s="24">
        <v>1000000</v>
      </c>
      <c r="I157" s="18" t="s">
        <v>615</v>
      </c>
      <c r="J157" s="18" t="s">
        <v>666</v>
      </c>
      <c r="K157" s="18" t="s">
        <v>667</v>
      </c>
      <c r="L157" s="18" t="s">
        <v>668</v>
      </c>
      <c r="M157" s="40"/>
      <c r="N157" s="18"/>
      <c r="O157" s="18"/>
      <c r="P157" s="18"/>
      <c r="Q157" s="18"/>
      <c r="R157" s="18"/>
      <c r="S157" s="18"/>
      <c r="T157" s="18"/>
      <c r="U157" s="18"/>
      <c r="V157" s="18"/>
      <c r="W157" s="18" t="s">
        <v>604</v>
      </c>
      <c r="X157" s="18"/>
      <c r="Y157" s="18"/>
      <c r="Z157" s="18" t="s">
        <v>604</v>
      </c>
      <c r="AA157" s="18"/>
      <c r="AB157" s="18"/>
      <c r="AC157" s="18" t="s">
        <v>604</v>
      </c>
      <c r="AD157" s="18"/>
    </row>
    <row r="158" spans="1:30" ht="80.25" customHeight="1">
      <c r="A158" s="132"/>
      <c r="B158" s="133"/>
      <c r="C158" s="141"/>
      <c r="D158" s="142"/>
      <c r="E158" s="134"/>
      <c r="F158" s="18" t="s">
        <v>669</v>
      </c>
      <c r="G158" s="18" t="s">
        <v>670</v>
      </c>
      <c r="H158" s="24">
        <v>10000000</v>
      </c>
      <c r="I158" s="147" t="s">
        <v>671</v>
      </c>
      <c r="J158" s="18" t="s">
        <v>672</v>
      </c>
      <c r="K158" s="18" t="s">
        <v>673</v>
      </c>
      <c r="L158" s="18" t="s">
        <v>674</v>
      </c>
      <c r="M158" s="40"/>
      <c r="N158" s="18"/>
      <c r="O158" s="18"/>
      <c r="P158" s="18"/>
      <c r="Q158" s="18"/>
      <c r="R158" s="18"/>
      <c r="S158" s="18" t="s">
        <v>604</v>
      </c>
      <c r="T158" s="18" t="s">
        <v>604</v>
      </c>
      <c r="U158" s="18" t="s">
        <v>604</v>
      </c>
      <c r="V158" s="18" t="s">
        <v>604</v>
      </c>
      <c r="W158" s="18" t="s">
        <v>604</v>
      </c>
      <c r="X158" s="18" t="s">
        <v>604</v>
      </c>
      <c r="Y158" s="18" t="s">
        <v>604</v>
      </c>
      <c r="Z158" s="18" t="s">
        <v>604</v>
      </c>
      <c r="AA158" s="18" t="s">
        <v>604</v>
      </c>
      <c r="AB158" s="18" t="s">
        <v>604</v>
      </c>
      <c r="AC158" s="18" t="s">
        <v>604</v>
      </c>
      <c r="AD158" s="18" t="s">
        <v>604</v>
      </c>
    </row>
    <row r="159" spans="1:30" ht="31.5" customHeight="1">
      <c r="A159" s="132"/>
      <c r="B159" s="133"/>
      <c r="C159" s="141"/>
      <c r="D159" s="142"/>
      <c r="E159" s="136"/>
      <c r="F159" s="18" t="s">
        <v>675</v>
      </c>
      <c r="G159" s="18" t="s">
        <v>676</v>
      </c>
      <c r="H159" s="24">
        <v>0</v>
      </c>
      <c r="I159" s="18" t="s">
        <v>677</v>
      </c>
      <c r="J159" s="18" t="s">
        <v>678</v>
      </c>
      <c r="K159" s="18" t="s">
        <v>679</v>
      </c>
      <c r="L159" s="18" t="s">
        <v>680</v>
      </c>
      <c r="M159" s="40"/>
      <c r="N159" s="18"/>
      <c r="O159" s="18"/>
      <c r="P159" s="18"/>
      <c r="Q159" s="18"/>
      <c r="R159" s="18"/>
      <c r="S159" s="18"/>
      <c r="T159" s="18" t="s">
        <v>604</v>
      </c>
      <c r="U159" s="18" t="s">
        <v>604</v>
      </c>
      <c r="V159" s="18" t="s">
        <v>604</v>
      </c>
      <c r="W159" s="18" t="s">
        <v>604</v>
      </c>
      <c r="X159" s="18" t="s">
        <v>604</v>
      </c>
      <c r="Y159" s="18" t="s">
        <v>604</v>
      </c>
      <c r="Z159" s="18" t="s">
        <v>604</v>
      </c>
      <c r="AA159" s="18" t="s">
        <v>604</v>
      </c>
      <c r="AB159" s="18" t="s">
        <v>604</v>
      </c>
      <c r="AC159" s="18" t="s">
        <v>604</v>
      </c>
      <c r="AD159" s="18" t="s">
        <v>604</v>
      </c>
    </row>
    <row r="160" spans="1:30" ht="112.5" customHeight="1">
      <c r="A160" s="132"/>
      <c r="B160" s="133"/>
      <c r="C160" s="141"/>
      <c r="D160" s="142"/>
      <c r="E160" s="134"/>
      <c r="F160" s="18" t="s">
        <v>681</v>
      </c>
      <c r="G160" s="18" t="s">
        <v>682</v>
      </c>
      <c r="H160" s="24">
        <v>0</v>
      </c>
      <c r="I160" s="147"/>
      <c r="J160" s="18" t="s">
        <v>683</v>
      </c>
      <c r="K160" s="18" t="s">
        <v>684</v>
      </c>
      <c r="L160" s="18" t="s">
        <v>685</v>
      </c>
      <c r="M160" s="40"/>
      <c r="N160" s="18"/>
      <c r="O160" s="18"/>
      <c r="P160" s="18"/>
      <c r="Q160" s="18"/>
      <c r="R160" s="18"/>
      <c r="S160" s="18"/>
      <c r="T160" s="18"/>
      <c r="U160" s="18"/>
      <c r="V160" s="18"/>
      <c r="W160" s="18"/>
      <c r="X160" s="18"/>
      <c r="Y160" s="18" t="s">
        <v>604</v>
      </c>
      <c r="Z160" s="18"/>
      <c r="AA160" s="18"/>
      <c r="AB160" s="18"/>
      <c r="AC160" s="18"/>
      <c r="AD160" s="18" t="s">
        <v>604</v>
      </c>
    </row>
    <row r="161" spans="1:30" ht="80.25" customHeight="1">
      <c r="A161" s="132"/>
      <c r="B161" s="133"/>
      <c r="C161" s="141"/>
      <c r="D161" s="142"/>
      <c r="E161" s="136"/>
      <c r="F161" s="18" t="s">
        <v>686</v>
      </c>
      <c r="G161" s="18" t="s">
        <v>687</v>
      </c>
      <c r="H161" s="24">
        <v>0</v>
      </c>
      <c r="I161" s="147"/>
      <c r="J161" s="18" t="s">
        <v>688</v>
      </c>
      <c r="K161" s="18" t="s">
        <v>689</v>
      </c>
      <c r="L161" s="18" t="s">
        <v>690</v>
      </c>
      <c r="M161" s="40"/>
      <c r="N161" s="18"/>
      <c r="O161" s="18"/>
      <c r="P161" s="18"/>
      <c r="Q161" s="18"/>
      <c r="R161" s="18"/>
      <c r="S161" s="18"/>
      <c r="T161" s="18"/>
      <c r="U161" s="18"/>
      <c r="V161" s="18"/>
      <c r="W161" s="18"/>
      <c r="X161" s="18"/>
      <c r="Y161" s="18"/>
      <c r="Z161" s="18"/>
      <c r="AA161" s="18"/>
      <c r="AB161" s="18"/>
      <c r="AC161" s="18"/>
      <c r="AD161" s="18"/>
    </row>
    <row r="162" spans="1:30" ht="51">
      <c r="A162" s="132"/>
      <c r="B162" s="133"/>
      <c r="C162" s="141"/>
      <c r="D162" s="142"/>
      <c r="E162" s="18" t="s">
        <v>691</v>
      </c>
      <c r="F162" s="18" t="s">
        <v>692</v>
      </c>
      <c r="G162" s="18" t="s">
        <v>693</v>
      </c>
      <c r="H162" s="24">
        <v>0</v>
      </c>
      <c r="I162" s="18" t="s">
        <v>622</v>
      </c>
      <c r="J162" s="18" t="s">
        <v>694</v>
      </c>
      <c r="K162" s="18" t="s">
        <v>695</v>
      </c>
      <c r="L162" s="18" t="s">
        <v>668</v>
      </c>
      <c r="M162" s="40"/>
      <c r="N162" s="18"/>
      <c r="O162" s="18"/>
      <c r="P162" s="18"/>
      <c r="Q162" s="18"/>
      <c r="R162" s="18"/>
      <c r="S162" s="18"/>
      <c r="T162" s="18"/>
      <c r="U162" s="18"/>
      <c r="V162" s="18"/>
      <c r="W162" s="18"/>
      <c r="X162" s="18"/>
      <c r="Y162" s="18"/>
      <c r="Z162" s="18"/>
      <c r="AA162" s="18"/>
      <c r="AB162" s="18"/>
      <c r="AC162" s="18"/>
      <c r="AD162" s="18" t="s">
        <v>604</v>
      </c>
    </row>
    <row r="163" spans="1:30" ht="172.5" customHeight="1">
      <c r="A163" s="132"/>
      <c r="B163" s="133"/>
      <c r="C163" s="141"/>
      <c r="D163" s="142"/>
      <c r="E163" s="18" t="s">
        <v>696</v>
      </c>
      <c r="F163" s="18" t="s">
        <v>697</v>
      </c>
      <c r="G163" s="18" t="s">
        <v>698</v>
      </c>
      <c r="H163" s="24">
        <v>0</v>
      </c>
      <c r="I163" s="18" t="s">
        <v>622</v>
      </c>
      <c r="J163" s="18" t="s">
        <v>699</v>
      </c>
      <c r="K163" s="18" t="s">
        <v>99</v>
      </c>
      <c r="L163" s="18" t="s">
        <v>668</v>
      </c>
      <c r="M163" s="40"/>
      <c r="N163" s="18"/>
      <c r="O163" s="18"/>
      <c r="P163" s="18"/>
      <c r="Q163" s="18"/>
      <c r="R163" s="18"/>
      <c r="S163" s="18"/>
      <c r="T163" s="18"/>
      <c r="U163" s="18"/>
      <c r="V163" s="18"/>
      <c r="W163" s="18"/>
      <c r="X163" s="18"/>
      <c r="Y163" s="18"/>
      <c r="Z163" s="18"/>
      <c r="AA163" s="18"/>
      <c r="AB163" s="18"/>
      <c r="AC163" s="18"/>
      <c r="AD163" s="18" t="s">
        <v>604</v>
      </c>
    </row>
    <row r="164" spans="1:30" ht="51">
      <c r="A164" s="132"/>
      <c r="B164" s="133"/>
      <c r="C164" s="141"/>
      <c r="D164" s="142"/>
      <c r="E164" s="130" t="s">
        <v>700</v>
      </c>
      <c r="F164" s="143" t="s">
        <v>701</v>
      </c>
      <c r="G164" s="18" t="s">
        <v>702</v>
      </c>
      <c r="H164" s="24"/>
      <c r="I164" s="18"/>
      <c r="J164" s="18" t="s">
        <v>703</v>
      </c>
      <c r="K164" s="18" t="s">
        <v>704</v>
      </c>
      <c r="L164" s="18" t="s">
        <v>630</v>
      </c>
      <c r="M164" s="40"/>
      <c r="N164" s="18"/>
      <c r="O164" s="18"/>
      <c r="P164" s="18"/>
      <c r="Q164" s="18"/>
      <c r="R164" s="18"/>
      <c r="S164" s="18"/>
      <c r="T164" s="18"/>
      <c r="U164" s="18"/>
      <c r="V164" s="18"/>
      <c r="W164" s="18"/>
      <c r="X164" s="18"/>
      <c r="Y164" s="18"/>
      <c r="Z164" s="18"/>
      <c r="AA164" s="18"/>
      <c r="AB164" s="18"/>
      <c r="AC164" s="18" t="s">
        <v>604</v>
      </c>
      <c r="AD164" s="18"/>
    </row>
    <row r="165" spans="1:30" ht="32.25" customHeight="1">
      <c r="A165" s="132"/>
      <c r="B165" s="133"/>
      <c r="C165" s="141"/>
      <c r="D165" s="142"/>
      <c r="E165" s="134"/>
      <c r="F165" s="143" t="s">
        <v>705</v>
      </c>
      <c r="G165" s="18" t="s">
        <v>706</v>
      </c>
      <c r="H165" s="24"/>
      <c r="I165" s="18"/>
      <c r="J165" s="18" t="s">
        <v>707</v>
      </c>
      <c r="K165" s="18" t="s">
        <v>708</v>
      </c>
      <c r="L165" s="18" t="s">
        <v>709</v>
      </c>
      <c r="M165" s="40"/>
      <c r="N165" s="18"/>
      <c r="O165" s="18"/>
      <c r="P165" s="18"/>
      <c r="Q165" s="18"/>
      <c r="R165" s="18"/>
      <c r="S165" s="18"/>
      <c r="T165" s="18"/>
      <c r="U165" s="18"/>
      <c r="V165" s="18"/>
      <c r="W165" s="18"/>
      <c r="X165" s="18" t="s">
        <v>604</v>
      </c>
      <c r="Y165" s="18"/>
      <c r="Z165" s="18"/>
      <c r="AA165" s="18"/>
      <c r="AB165" s="18"/>
      <c r="AC165" s="18"/>
      <c r="AD165" s="18"/>
    </row>
    <row r="166" spans="1:30" ht="47.25" customHeight="1">
      <c r="A166" s="132"/>
      <c r="B166" s="133"/>
      <c r="C166" s="141"/>
      <c r="D166" s="142"/>
      <c r="E166" s="134"/>
      <c r="F166" s="143" t="s">
        <v>710</v>
      </c>
      <c r="G166" s="18" t="s">
        <v>711</v>
      </c>
      <c r="H166" s="24">
        <v>0</v>
      </c>
      <c r="I166" s="18" t="s">
        <v>622</v>
      </c>
      <c r="J166" s="18" t="s">
        <v>712</v>
      </c>
      <c r="K166" s="18" t="s">
        <v>713</v>
      </c>
      <c r="L166" s="18" t="s">
        <v>709</v>
      </c>
      <c r="M166" s="40"/>
      <c r="N166" s="18"/>
      <c r="O166" s="18"/>
      <c r="P166" s="18"/>
      <c r="Q166" s="18"/>
      <c r="R166" s="18"/>
      <c r="S166" s="18"/>
      <c r="T166" s="18"/>
      <c r="U166" s="18"/>
      <c r="V166" s="18"/>
      <c r="W166" s="18" t="s">
        <v>604</v>
      </c>
      <c r="X166" s="18" t="s">
        <v>604</v>
      </c>
      <c r="Y166" s="18" t="s">
        <v>604</v>
      </c>
      <c r="Z166" s="18" t="s">
        <v>604</v>
      </c>
      <c r="AA166" s="18" t="s">
        <v>604</v>
      </c>
      <c r="AB166" s="18" t="s">
        <v>604</v>
      </c>
      <c r="AC166" s="18" t="s">
        <v>604</v>
      </c>
      <c r="AD166" s="18" t="s">
        <v>604</v>
      </c>
    </row>
    <row r="167" spans="1:30" ht="43.5" customHeight="1">
      <c r="A167" s="144"/>
      <c r="B167" s="137"/>
      <c r="C167" s="145"/>
      <c r="D167" s="146"/>
      <c r="E167" s="136"/>
      <c r="F167" s="143" t="s">
        <v>714</v>
      </c>
      <c r="G167" s="18" t="s">
        <v>715</v>
      </c>
      <c r="H167" s="24">
        <v>8000000</v>
      </c>
      <c r="I167" s="18" t="s">
        <v>671</v>
      </c>
      <c r="J167" s="18" t="s">
        <v>716</v>
      </c>
      <c r="K167" s="18" t="s">
        <v>717</v>
      </c>
      <c r="L167" s="18" t="s">
        <v>618</v>
      </c>
      <c r="M167" s="40"/>
      <c r="N167" s="18"/>
      <c r="O167" s="18"/>
      <c r="P167" s="18"/>
      <c r="Q167" s="18"/>
      <c r="R167" s="18"/>
      <c r="S167" s="18"/>
      <c r="T167" s="18"/>
      <c r="U167" s="18"/>
      <c r="V167" s="18"/>
      <c r="W167" s="18" t="s">
        <v>604</v>
      </c>
      <c r="X167" s="18"/>
      <c r="Y167" s="18" t="s">
        <v>604</v>
      </c>
      <c r="Z167" s="18"/>
      <c r="AA167" s="18" t="s">
        <v>604</v>
      </c>
      <c r="AB167" s="18"/>
      <c r="AC167" s="18" t="s">
        <v>604</v>
      </c>
      <c r="AD167" s="18"/>
    </row>
  </sheetData>
  <sheetProtection/>
  <autoFilter ref="A21:AQ147"/>
  <mergeCells count="175">
    <mergeCell ref="I152:I154"/>
    <mergeCell ref="C157:C167"/>
    <mergeCell ref="D157:D167"/>
    <mergeCell ref="E157:E159"/>
    <mergeCell ref="E160:E161"/>
    <mergeCell ref="E164:E167"/>
    <mergeCell ref="A148:A167"/>
    <mergeCell ref="B148:B167"/>
    <mergeCell ref="C148:C156"/>
    <mergeCell ref="D148:D156"/>
    <mergeCell ref="E149:E155"/>
    <mergeCell ref="H152:H154"/>
    <mergeCell ref="A133:A147"/>
    <mergeCell ref="D133:D146"/>
    <mergeCell ref="C133:C147"/>
    <mergeCell ref="E25:E26"/>
    <mergeCell ref="E140:E142"/>
    <mergeCell ref="D39:D81"/>
    <mergeCell ref="E46:E53"/>
    <mergeCell ref="E39:E44"/>
    <mergeCell ref="E32:E35"/>
    <mergeCell ref="E124:E128"/>
    <mergeCell ref="D129:D132"/>
    <mergeCell ref="E133:E138"/>
    <mergeCell ref="E143:E145"/>
    <mergeCell ref="A7:E7"/>
    <mergeCell ref="A8:E8"/>
    <mergeCell ref="C20:C21"/>
    <mergeCell ref="E20:E21"/>
    <mergeCell ref="A22:A132"/>
    <mergeCell ref="A17:D17"/>
    <mergeCell ref="E129:E130"/>
    <mergeCell ref="D124:D128"/>
    <mergeCell ref="E80:E81"/>
    <mergeCell ref="G131:G132"/>
    <mergeCell ref="G129:G130"/>
    <mergeCell ref="E82:E90"/>
    <mergeCell ref="E113:E123"/>
    <mergeCell ref="G124:G128"/>
    <mergeCell ref="E131:E132"/>
    <mergeCell ref="F131:F132"/>
    <mergeCell ref="B133:B147"/>
    <mergeCell ref="D27:D31"/>
    <mergeCell ref="C22:C31"/>
    <mergeCell ref="D22:D26"/>
    <mergeCell ref="C32:C38"/>
    <mergeCell ref="C129:C132"/>
    <mergeCell ref="B22:B132"/>
    <mergeCell ref="C124:C128"/>
    <mergeCell ref="C82:C123"/>
    <mergeCell ref="C39:C81"/>
    <mergeCell ref="D32:D35"/>
    <mergeCell ref="L20:L21"/>
    <mergeCell ref="H20:H21"/>
    <mergeCell ref="K20:K21"/>
    <mergeCell ref="F20:F21"/>
    <mergeCell ref="E76:E79"/>
    <mergeCell ref="E91:E112"/>
    <mergeCell ref="E22:E23"/>
    <mergeCell ref="R20:AC20"/>
    <mergeCell ref="P20:P21"/>
    <mergeCell ref="N20:N21"/>
    <mergeCell ref="O20:O21"/>
    <mergeCell ref="Q20:Q21"/>
    <mergeCell ref="Q3:AC9"/>
    <mergeCell ref="M28:M31"/>
    <mergeCell ref="N28:N31"/>
    <mergeCell ref="O28:O31"/>
    <mergeCell ref="A20:A21"/>
    <mergeCell ref="B20:B21"/>
    <mergeCell ref="J20:J21"/>
    <mergeCell ref="M20:M21"/>
    <mergeCell ref="I20:I21"/>
    <mergeCell ref="D20:D21"/>
    <mergeCell ref="F129:F130"/>
    <mergeCell ref="L124:L128"/>
    <mergeCell ref="H124:H128"/>
    <mergeCell ref="J124:J128"/>
    <mergeCell ref="M39:M44"/>
    <mergeCell ref="F124:F128"/>
    <mergeCell ref="M124:M128"/>
    <mergeCell ref="F5:P5"/>
    <mergeCell ref="F6:P6"/>
    <mergeCell ref="G20:G21"/>
    <mergeCell ref="F9:P9"/>
    <mergeCell ref="K124:K128"/>
    <mergeCell ref="I124:I128"/>
    <mergeCell ref="N39:N44"/>
    <mergeCell ref="O39:O44"/>
    <mergeCell ref="N124:N128"/>
    <mergeCell ref="O124:O128"/>
    <mergeCell ref="P124:P128"/>
    <mergeCell ref="K129:K130"/>
    <mergeCell ref="K131:K132"/>
    <mergeCell ref="J131:J132"/>
    <mergeCell ref="J129:J130"/>
    <mergeCell ref="L129:L130"/>
    <mergeCell ref="L131:L132"/>
    <mergeCell ref="R124:R128"/>
    <mergeCell ref="S124:S128"/>
    <mergeCell ref="P28:P31"/>
    <mergeCell ref="Q28:Q31"/>
    <mergeCell ref="U124:U128"/>
    <mergeCell ref="Q124:Q128"/>
    <mergeCell ref="T124:T128"/>
    <mergeCell ref="AA129:AA130"/>
    <mergeCell ref="AB129:AB130"/>
    <mergeCell ref="X124:X128"/>
    <mergeCell ref="Y124:Y128"/>
    <mergeCell ref="Z124:Z128"/>
    <mergeCell ref="AA124:AA128"/>
    <mergeCell ref="N129:N130"/>
    <mergeCell ref="O129:O130"/>
    <mergeCell ref="P129:P130"/>
    <mergeCell ref="Q129:Q130"/>
    <mergeCell ref="AC129:AC130"/>
    <mergeCell ref="R129:R130"/>
    <mergeCell ref="S129:S130"/>
    <mergeCell ref="T129:T130"/>
    <mergeCell ref="U129:U130"/>
    <mergeCell ref="AC124:AC128"/>
    <mergeCell ref="AC131:AC132"/>
    <mergeCell ref="M131:M132"/>
    <mergeCell ref="N131:N132"/>
    <mergeCell ref="O131:O132"/>
    <mergeCell ref="P131:P132"/>
    <mergeCell ref="Q131:Q132"/>
    <mergeCell ref="R131:R132"/>
    <mergeCell ref="M129:M130"/>
    <mergeCell ref="Y131:Y132"/>
    <mergeCell ref="Z131:Z132"/>
    <mergeCell ref="AB124:AB128"/>
    <mergeCell ref="V129:V130"/>
    <mergeCell ref="W129:W130"/>
    <mergeCell ref="V124:V128"/>
    <mergeCell ref="W124:W128"/>
    <mergeCell ref="X129:X130"/>
    <mergeCell ref="Y129:Y130"/>
    <mergeCell ref="Z129:Z130"/>
    <mergeCell ref="AC39:AC44"/>
    <mergeCell ref="R28:R31"/>
    <mergeCell ref="S28:S31"/>
    <mergeCell ref="T28:T31"/>
    <mergeCell ref="U28:U31"/>
    <mergeCell ref="V28:V31"/>
    <mergeCell ref="W28:W31"/>
    <mergeCell ref="AB28:AB31"/>
    <mergeCell ref="AC28:AC31"/>
    <mergeCell ref="R39:R44"/>
    <mergeCell ref="AA131:AA132"/>
    <mergeCell ref="AB131:AB132"/>
    <mergeCell ref="AB39:AB44"/>
    <mergeCell ref="S131:S132"/>
    <mergeCell ref="T131:T132"/>
    <mergeCell ref="U131:U132"/>
    <mergeCell ref="V131:V132"/>
    <mergeCell ref="AA39:AA44"/>
    <mergeCell ref="W131:W132"/>
    <mergeCell ref="X131:X132"/>
    <mergeCell ref="Z39:Z44"/>
    <mergeCell ref="Q39:Q44"/>
    <mergeCell ref="S39:S44"/>
    <mergeCell ref="T39:T44"/>
    <mergeCell ref="U39:U44"/>
    <mergeCell ref="Z28:Z31"/>
    <mergeCell ref="AA28:AA31"/>
    <mergeCell ref="E54:E75"/>
    <mergeCell ref="D82:D123"/>
    <mergeCell ref="V39:V44"/>
    <mergeCell ref="W39:W44"/>
    <mergeCell ref="P39:P44"/>
    <mergeCell ref="X28:X31"/>
    <mergeCell ref="Y28:Y31"/>
    <mergeCell ref="X39:X44"/>
    <mergeCell ref="Y39:Y44"/>
  </mergeCells>
  <printOptions/>
  <pageMargins left="1.299212598425197" right="0.6299212598425197" top="0.3937007874015748" bottom="0.5905511811023623" header="0" footer="0.4330708661417323"/>
  <pageSetup horizontalDpi="600" verticalDpi="600" orientation="landscape" paperSize="5" scale="61" r:id="rId2"/>
  <rowBreaks count="2" manualBreakCount="2">
    <brk id="124" max="11" man="1"/>
    <brk id="138" max="11" man="1"/>
  </rowBreaks>
  <colBreaks count="1" manualBreakCount="1">
    <brk id="12" max="185" man="1"/>
  </colBreaks>
  <drawing r:id="rId1"/>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C1"/>
    </sheetView>
  </sheetViews>
  <sheetFormatPr defaultColWidth="11.421875" defaultRowHeight="12.75"/>
  <sheetData>
    <row r="1" spans="1:3" ht="12.75">
      <c r="A1" s="65" t="s">
        <v>18</v>
      </c>
      <c r="B1" s="65"/>
      <c r="C1" s="65"/>
    </row>
    <row r="3" spans="1:3" ht="12.75">
      <c r="A3" s="1">
        <v>1</v>
      </c>
      <c r="B3" s="1" t="s">
        <v>19</v>
      </c>
      <c r="C3" s="1"/>
    </row>
    <row r="4" spans="1:3" ht="12.75">
      <c r="A4" s="1">
        <v>2</v>
      </c>
      <c r="B4" s="1" t="s">
        <v>20</v>
      </c>
      <c r="C4" s="1"/>
    </row>
    <row r="5" spans="1:3" ht="12.75">
      <c r="A5" s="1">
        <v>3</v>
      </c>
      <c r="B5" s="1" t="s">
        <v>21</v>
      </c>
      <c r="C5" s="1"/>
    </row>
    <row r="6" spans="1:3" ht="12.75">
      <c r="A6" s="1">
        <v>4</v>
      </c>
      <c r="B6" s="1" t="s">
        <v>22</v>
      </c>
      <c r="C6" s="1"/>
    </row>
    <row r="7" spans="1:3" ht="12.75">
      <c r="A7" s="1">
        <v>5</v>
      </c>
      <c r="B7" s="1" t="s">
        <v>23</v>
      </c>
      <c r="C7" s="1"/>
    </row>
    <row r="8" spans="1:3" ht="12.75">
      <c r="A8" s="1">
        <v>6</v>
      </c>
      <c r="B8" s="1" t="s">
        <v>24</v>
      </c>
      <c r="C8" s="1"/>
    </row>
    <row r="9" spans="1:3" ht="12.75">
      <c r="A9" s="1">
        <v>7</v>
      </c>
      <c r="B9" s="1" t="s">
        <v>25</v>
      </c>
      <c r="C9" s="1"/>
    </row>
    <row r="10" spans="1:3" ht="12.75">
      <c r="A10" s="1">
        <v>8</v>
      </c>
      <c r="B10" s="1" t="s">
        <v>26</v>
      </c>
      <c r="C10" s="1"/>
    </row>
    <row r="11" spans="1:3" ht="12.75">
      <c r="A11" s="1">
        <v>9</v>
      </c>
      <c r="B11" s="1" t="s">
        <v>27</v>
      </c>
      <c r="C11" s="1"/>
    </row>
    <row r="12" spans="1:3" ht="12.75">
      <c r="A12" s="1">
        <v>10</v>
      </c>
      <c r="B12" s="1" t="s">
        <v>28</v>
      </c>
      <c r="C12" s="1"/>
    </row>
    <row r="13" spans="1:3" ht="12.75">
      <c r="A13" s="1">
        <v>11</v>
      </c>
      <c r="B13" s="1" t="s">
        <v>29</v>
      </c>
      <c r="C13" s="1"/>
    </row>
    <row r="14" spans="1:3" ht="12.75">
      <c r="A14" s="1">
        <v>12</v>
      </c>
      <c r="B14" s="1" t="s">
        <v>30</v>
      </c>
      <c r="C14" s="1"/>
    </row>
    <row r="15" spans="1:3" ht="12.75">
      <c r="A15" s="1">
        <v>13</v>
      </c>
      <c r="B15" s="1" t="s">
        <v>31</v>
      </c>
      <c r="C15" s="1"/>
    </row>
    <row r="16" spans="1:3" ht="12.75">
      <c r="A16" s="1">
        <v>14</v>
      </c>
      <c r="B16" s="1" t="s">
        <v>32</v>
      </c>
      <c r="C16" s="1"/>
    </row>
    <row r="17" spans="1:3" ht="12.75">
      <c r="A17" s="1">
        <v>15</v>
      </c>
      <c r="B17" s="1" t="s">
        <v>33</v>
      </c>
      <c r="C17" s="1"/>
    </row>
    <row r="18" spans="1:3" ht="12.75">
      <c r="A18" s="1">
        <v>17</v>
      </c>
      <c r="B18" s="1" t="s">
        <v>34</v>
      </c>
      <c r="C18" s="1"/>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C1">
      <selection activeCell="J2" sqref="J2"/>
    </sheetView>
  </sheetViews>
  <sheetFormatPr defaultColWidth="11.421875" defaultRowHeight="12.75"/>
  <cols>
    <col min="7" max="7" width="11.7109375" style="6" bestFit="1" customWidth="1"/>
    <col min="9" max="9" width="11.7109375" style="0" bestFit="1" customWidth="1"/>
  </cols>
  <sheetData>
    <row r="1" spans="1:17" ht="15">
      <c r="A1" s="2" t="s">
        <v>71</v>
      </c>
      <c r="B1" s="2" t="s">
        <v>72</v>
      </c>
      <c r="C1" s="2" t="s">
        <v>84</v>
      </c>
      <c r="D1" s="2" t="s">
        <v>73</v>
      </c>
      <c r="E1" s="2" t="s">
        <v>74</v>
      </c>
      <c r="F1" s="2" t="s">
        <v>86</v>
      </c>
      <c r="J1" t="s">
        <v>108</v>
      </c>
      <c r="K1" t="s">
        <v>109</v>
      </c>
      <c r="L1" t="s">
        <v>110</v>
      </c>
      <c r="M1" s="12" t="s">
        <v>111</v>
      </c>
      <c r="N1" t="s">
        <v>112</v>
      </c>
      <c r="O1" t="s">
        <v>113</v>
      </c>
      <c r="P1" t="s">
        <v>114</v>
      </c>
      <c r="Q1" t="s">
        <v>115</v>
      </c>
    </row>
    <row r="2" spans="1:17" ht="15">
      <c r="A2" s="2" t="s">
        <v>75</v>
      </c>
      <c r="B2" s="8">
        <v>4</v>
      </c>
      <c r="C2" s="8">
        <v>6</v>
      </c>
      <c r="D2" s="5">
        <f>+B2+C2</f>
        <v>10</v>
      </c>
      <c r="E2" s="7">
        <f>+D2*10</f>
        <v>100</v>
      </c>
      <c r="F2" s="9">
        <f>+E2*G6</f>
        <v>6745454.545454546</v>
      </c>
      <c r="H2" s="3"/>
      <c r="I2" s="1"/>
      <c r="J2">
        <f>2300000*12</f>
        <v>27600000</v>
      </c>
      <c r="K2">
        <f>1677900*12</f>
        <v>20134800</v>
      </c>
      <c r="L2">
        <f>1677900*12</f>
        <v>20134800</v>
      </c>
      <c r="M2">
        <f>1419000*11</f>
        <v>15609000</v>
      </c>
      <c r="N2">
        <f>1419000*11</f>
        <v>15609000</v>
      </c>
      <c r="O2">
        <f>1064100*12</f>
        <v>12769200</v>
      </c>
      <c r="P2">
        <f>1064100*11</f>
        <v>11705100</v>
      </c>
      <c r="Q2">
        <f>957900*12</f>
        <v>11494800</v>
      </c>
    </row>
    <row r="3" spans="1:16" ht="15">
      <c r="A3" s="2" t="s">
        <v>76</v>
      </c>
      <c r="B3" s="8">
        <v>4</v>
      </c>
      <c r="C3" s="8">
        <v>6</v>
      </c>
      <c r="D3" s="5">
        <f aca="true" t="shared" si="0" ref="D3:D10">+B3+C3</f>
        <v>10</v>
      </c>
      <c r="E3" s="7">
        <f aca="true" t="shared" si="1" ref="E3:E10">+D3*10</f>
        <v>100</v>
      </c>
      <c r="F3" s="9">
        <f>+E3*G6</f>
        <v>6745454.545454546</v>
      </c>
      <c r="G3" s="6">
        <v>22260000</v>
      </c>
      <c r="H3" s="3"/>
      <c r="I3" s="1"/>
      <c r="J3">
        <v>4000000</v>
      </c>
      <c r="L3">
        <f>+L2/9</f>
        <v>2237200</v>
      </c>
      <c r="M3">
        <f>54*120000</f>
        <v>6480000</v>
      </c>
      <c r="N3">
        <f>+(300*35000)+1100000+600000</f>
        <v>12200000</v>
      </c>
      <c r="O3">
        <f>40*120000</f>
        <v>4800000</v>
      </c>
      <c r="P3">
        <v>2000000</v>
      </c>
    </row>
    <row r="4" spans="1:16" ht="15">
      <c r="A4" s="2" t="s">
        <v>77</v>
      </c>
      <c r="B4" s="8">
        <v>4</v>
      </c>
      <c r="C4" s="8">
        <v>6</v>
      </c>
      <c r="D4" s="5">
        <f t="shared" si="0"/>
        <v>10</v>
      </c>
      <c r="E4" s="7">
        <f t="shared" si="1"/>
        <v>100</v>
      </c>
      <c r="F4" s="9">
        <f>+E4*G6</f>
        <v>6745454.545454546</v>
      </c>
      <c r="G4" s="6">
        <v>22260000</v>
      </c>
      <c r="H4" s="3"/>
      <c r="I4" s="6"/>
      <c r="J4">
        <v>4000000</v>
      </c>
      <c r="M4">
        <v>4000000</v>
      </c>
      <c r="N4">
        <f>+N2-N3</f>
        <v>3409000</v>
      </c>
      <c r="O4">
        <v>2000000</v>
      </c>
      <c r="P4">
        <f>+P2-P3</f>
        <v>9705100</v>
      </c>
    </row>
    <row r="5" spans="1:16" ht="15">
      <c r="A5" s="2" t="s">
        <v>78</v>
      </c>
      <c r="B5" s="8">
        <v>4</v>
      </c>
      <c r="C5" s="8">
        <v>6</v>
      </c>
      <c r="D5" s="5">
        <f t="shared" si="0"/>
        <v>10</v>
      </c>
      <c r="E5" s="7">
        <f t="shared" si="1"/>
        <v>100</v>
      </c>
      <c r="F5" s="9">
        <f>+E5*G6</f>
        <v>6745454.545454546</v>
      </c>
      <c r="G5" s="6">
        <f>SUM(G3:G4)</f>
        <v>44520000</v>
      </c>
      <c r="H5" s="3"/>
      <c r="J5">
        <v>3000000</v>
      </c>
      <c r="M5">
        <f>+M2-M3-M4</f>
        <v>5129000</v>
      </c>
      <c r="N5">
        <f>+N4/3</f>
        <v>1136333.3333333333</v>
      </c>
      <c r="O5">
        <f>+O2-O3-O4</f>
        <v>5969200</v>
      </c>
      <c r="P5">
        <f>+P4/93</f>
        <v>104355.91397849462</v>
      </c>
    </row>
    <row r="6" spans="1:15" ht="15">
      <c r="A6" s="2" t="s">
        <v>79</v>
      </c>
      <c r="B6" s="8">
        <v>7</v>
      </c>
      <c r="C6" s="8">
        <v>0</v>
      </c>
      <c r="D6" s="5">
        <f t="shared" si="0"/>
        <v>7</v>
      </c>
      <c r="E6" s="7">
        <f t="shared" si="1"/>
        <v>70</v>
      </c>
      <c r="F6" s="9">
        <f>+G6*E6</f>
        <v>4721818.181818182</v>
      </c>
      <c r="G6" s="6">
        <f>+G5/E11</f>
        <v>67454.54545454546</v>
      </c>
      <c r="H6" s="3"/>
      <c r="J6">
        <v>2000000</v>
      </c>
      <c r="M6">
        <f>+M5/5</f>
        <v>1025800</v>
      </c>
      <c r="O6">
        <f>+O5/2</f>
        <v>2984600</v>
      </c>
    </row>
    <row r="7" spans="1:10" ht="15">
      <c r="A7" s="2" t="s">
        <v>80</v>
      </c>
      <c r="B7" s="8">
        <v>4</v>
      </c>
      <c r="C7" s="8">
        <v>0</v>
      </c>
      <c r="D7" s="5">
        <f t="shared" si="0"/>
        <v>4</v>
      </c>
      <c r="E7" s="7">
        <f t="shared" si="1"/>
        <v>40</v>
      </c>
      <c r="F7" s="9">
        <f>+G6*E7</f>
        <v>2698181.8181818184</v>
      </c>
      <c r="H7" s="3"/>
      <c r="J7">
        <v>10000000</v>
      </c>
    </row>
    <row r="8" spans="1:10" ht="15">
      <c r="A8" s="2" t="s">
        <v>81</v>
      </c>
      <c r="B8" s="8">
        <v>2</v>
      </c>
      <c r="C8" s="8">
        <v>3</v>
      </c>
      <c r="D8" s="5">
        <f t="shared" si="0"/>
        <v>5</v>
      </c>
      <c r="E8" s="7">
        <f t="shared" si="1"/>
        <v>50</v>
      </c>
      <c r="F8" s="9">
        <f>+G6*E8</f>
        <v>3372727.272727273</v>
      </c>
      <c r="H8" s="3"/>
      <c r="J8">
        <f>+J2-J3-J4-J5-J6-J7</f>
        <v>4600000</v>
      </c>
    </row>
    <row r="9" spans="1:16" ht="15">
      <c r="A9" s="2" t="s">
        <v>82</v>
      </c>
      <c r="B9" s="8">
        <v>3</v>
      </c>
      <c r="C9" s="8">
        <v>5</v>
      </c>
      <c r="D9" s="5">
        <f t="shared" si="0"/>
        <v>8</v>
      </c>
      <c r="E9" s="7">
        <f t="shared" si="1"/>
        <v>80</v>
      </c>
      <c r="F9" s="9">
        <f>+G6*E9</f>
        <v>5396363.636363637</v>
      </c>
      <c r="H9" s="3"/>
      <c r="P9">
        <v>104355.913978495</v>
      </c>
    </row>
    <row r="10" spans="1:8" ht="15">
      <c r="A10" s="2" t="s">
        <v>83</v>
      </c>
      <c r="B10" s="8">
        <v>0</v>
      </c>
      <c r="C10" s="8">
        <v>2</v>
      </c>
      <c r="D10" s="5">
        <f t="shared" si="0"/>
        <v>2</v>
      </c>
      <c r="E10" s="7">
        <f t="shared" si="1"/>
        <v>20</v>
      </c>
      <c r="F10" s="9">
        <f>+E10*G6</f>
        <v>1349090.9090909092</v>
      </c>
      <c r="H10" s="3"/>
    </row>
    <row r="11" spans="1:6" ht="15">
      <c r="A11" s="2" t="s">
        <v>73</v>
      </c>
      <c r="B11" s="10">
        <f>SUM(B2:B10)</f>
        <v>32</v>
      </c>
      <c r="C11" s="10">
        <f>SUM(C2:C10)</f>
        <v>34</v>
      </c>
      <c r="D11" s="10">
        <f>SUM(D2:D10)</f>
        <v>66</v>
      </c>
      <c r="E11" s="11">
        <f>SUM(E2:E10)</f>
        <v>660</v>
      </c>
      <c r="F11" s="9">
        <f>SUM(F2:F10)</f>
        <v>44520000</v>
      </c>
    </row>
    <row r="13" spans="2:4" ht="15">
      <c r="B13" s="4"/>
      <c r="C13" s="4"/>
      <c r="D13" s="4"/>
    </row>
    <row r="14" spans="2:4" ht="15">
      <c r="B14" s="4"/>
      <c r="C14" s="4"/>
      <c r="D14" s="4"/>
    </row>
    <row r="15" spans="2:4" ht="15">
      <c r="B15" s="4"/>
      <c r="C15" s="4"/>
      <c r="D15" s="4"/>
    </row>
    <row r="16" spans="2:4" ht="15">
      <c r="B16" s="4"/>
      <c r="C16" s="4"/>
      <c r="D16" s="4"/>
    </row>
    <row r="17" spans="2:4" ht="15">
      <c r="B17" s="4"/>
      <c r="C17" s="4"/>
      <c r="D17" s="4"/>
    </row>
    <row r="18" spans="2:4" ht="15">
      <c r="B18" s="4"/>
      <c r="C18" s="4"/>
      <c r="D18" s="4"/>
    </row>
    <row r="19" spans="2:4" ht="15">
      <c r="B19" s="4"/>
      <c r="C19" s="4"/>
      <c r="D19" s="4"/>
    </row>
    <row r="20" spans="2:4" ht="15">
      <c r="B20" s="4"/>
      <c r="C20" s="4"/>
      <c r="D20" s="4"/>
    </row>
    <row r="21" spans="2:4" ht="15">
      <c r="B21" s="4"/>
      <c r="C21" s="4"/>
      <c r="D21" s="4"/>
    </row>
    <row r="22" spans="2:4" ht="15">
      <c r="B22" s="4"/>
      <c r="C22" s="4"/>
      <c r="D22" s="4"/>
    </row>
    <row r="23" spans="2:4" ht="15">
      <c r="B23" s="4"/>
      <c r="C23" s="4"/>
      <c r="D23" s="4"/>
    </row>
  </sheetData>
  <sheetProtection/>
  <printOptions/>
  <pageMargins left="0.7086614173228347" right="0.7086614173228347" top="3.1496062992125986" bottom="0.7480314960629921" header="0.31496062992125984" footer="0.31496062992125984"/>
  <pageSetup horizontalDpi="600" verticalDpi="600" orientation="landscape" paperSize="9" scale="12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CARMEN DE VIBORAL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Personal</cp:lastModifiedBy>
  <cp:lastPrinted>2012-03-07T22:28:08Z</cp:lastPrinted>
  <dcterms:created xsi:type="dcterms:W3CDTF">2004-06-16T20:29:46Z</dcterms:created>
  <dcterms:modified xsi:type="dcterms:W3CDTF">2013-01-31T04:54:07Z</dcterms:modified>
  <cp:category/>
  <cp:version/>
  <cp:contentType/>
  <cp:contentStatus/>
</cp:coreProperties>
</file>