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SECTOR SALUD" sheetId="1" r:id="rId1"/>
    <sheet name="SECTOR EDUCACION" sheetId="2" r:id="rId2"/>
    <sheet name="SECTOR AGUA POTABLE" sheetId="3" r:id="rId3"/>
    <sheet name="SECTOR CULTURA Y TURISMO" sheetId="4" r:id="rId4"/>
    <sheet name="SECTOR DEPORTE Y RECREACION" sheetId="5" r:id="rId5"/>
    <sheet name="SECTOR VIVIENDA DE INTERES SOCI" sheetId="6" r:id="rId6"/>
    <sheet name="SECTOR SERVICIOS PUBLICOS" sheetId="7" r:id="rId7"/>
    <sheet name="SECTOR DERECHOS HUMANOS" sheetId="8" state="hidden" r:id="rId8"/>
    <sheet name="SECTOR JUSTICIA, SEGURIDAD Y CO" sheetId="9" state="hidden" r:id="rId9"/>
    <sheet name="SECTOR PRODUCTIVO" sheetId="10" r:id="rId10"/>
    <sheet name="SECTOR INFRAESTRUCTURA VIAL Y T" sheetId="11" r:id="rId11"/>
    <sheet name="SECTOR GESTION DEL RIESGO" sheetId="12" r:id="rId12"/>
    <sheet name="EJE DESARROLLO TRANSPARENCIA" sheetId="13" state="hidden" r:id="rId13"/>
    <sheet name="DESARROLLO DEL SER HUMANO" sheetId="14" state="hidden" r:id="rId14"/>
  </sheets>
  <definedNames>
    <definedName name="_xlnm.Print_Area" localSheetId="0">'SECTOR SALUD'!$A$1:$AC$64</definedName>
    <definedName name="_xlnm.Print_Titles" localSheetId="0">'SECTOR SALUD'!$1:$4</definedName>
  </definedNames>
  <calcPr fullCalcOnLoad="1"/>
</workbook>
</file>

<file path=xl/sharedStrings.xml><?xml version="1.0" encoding="utf-8"?>
<sst xmlns="http://schemas.openxmlformats.org/spreadsheetml/2006/main" count="2309" uniqueCount="665">
  <si>
    <t>META (PLAN)</t>
  </si>
  <si>
    <t>PROYECTO</t>
  </si>
  <si>
    <t>VALOR PROYECTO</t>
  </si>
  <si>
    <t>META DEL PROYECTO (OBJETIVOS ESPECIFICOS)</t>
  </si>
  <si>
    <t>META PROGRAMADA (PRODUCTO)</t>
  </si>
  <si>
    <t>PROGRAMACION</t>
  </si>
  <si>
    <t>OBSERVACIONES</t>
  </si>
  <si>
    <t>INDICADOR</t>
  </si>
  <si>
    <t>UN</t>
  </si>
  <si>
    <t>CANT</t>
  </si>
  <si>
    <t>E</t>
  </si>
  <si>
    <t>F</t>
  </si>
  <si>
    <t>M</t>
  </si>
  <si>
    <t>A</t>
  </si>
  <si>
    <t xml:space="preserve">M </t>
  </si>
  <si>
    <t>J</t>
  </si>
  <si>
    <t>S</t>
  </si>
  <si>
    <t>O</t>
  </si>
  <si>
    <t>N</t>
  </si>
  <si>
    <t>D</t>
  </si>
  <si>
    <t>ICLD</t>
  </si>
  <si>
    <t>SGP</t>
  </si>
  <si>
    <t>REG</t>
  </si>
  <si>
    <t>OTROS</t>
  </si>
  <si>
    <t>RESPONSABLE</t>
  </si>
  <si>
    <t>ICDE</t>
  </si>
  <si>
    <t>FUENTE FINANCIACION (millones de pesos)</t>
  </si>
  <si>
    <t>RELACION PROGRAMA DE GOBIERNO</t>
  </si>
  <si>
    <t>PLAN DE ACCION 2012</t>
  </si>
  <si>
    <t>PROGRAMACION TRIMESTRE</t>
  </si>
  <si>
    <t xml:space="preserve">PROGRAMA: </t>
  </si>
  <si>
    <t>PROGRAMA</t>
  </si>
  <si>
    <t>SUBPROGRAMA</t>
  </si>
  <si>
    <t>SECTOR SALUD</t>
  </si>
  <si>
    <t>PROYECTOS</t>
  </si>
  <si>
    <t>E.S.E. MUNICIPAL</t>
  </si>
  <si>
    <t>E.S. E. MUNICIPAL</t>
  </si>
  <si>
    <t>ASEGURAMIENTO</t>
  </si>
  <si>
    <t>Porcentaje de poblacion asegurada al SGSSS</t>
  </si>
  <si>
    <t>%</t>
  </si>
  <si>
    <t>E.S.E. MUNICIPAL Y SISBEN</t>
  </si>
  <si>
    <t>UNIVERSALIZACION  DEL ASEGURAMIENTO</t>
  </si>
  <si>
    <t>GESTIONAR Y SUPERVISAR EL ACCESO A LA PRESTACION DE SERVICIOS DE SALUD CON CALIDAD A LA POBLACION.</t>
  </si>
  <si>
    <t>Brindar atencion oportuna y con calidad a los usuarios.</t>
  </si>
  <si>
    <t>Porcentaje de poblacion con servicios de salud oportunosy de buena calidad.</t>
  </si>
  <si>
    <t>FORMULAR POLITICAS PUBLICAS INTERSECTORIALES  QUE PERMITAN IMPACTAR  LOS DETERMINANTES  SOCIALES DE LA SALUD.</t>
  </si>
  <si>
    <t>Formular Politicas intersectoriales.</t>
  </si>
  <si>
    <t>Politicas publicas formuladas intersectorialmente con enfoque de determinantes sociales de la salud.</t>
  </si>
  <si>
    <t>UND</t>
  </si>
  <si>
    <t>ALCANZAR LAS METAS DE LOS OBJETIVOS DE DEDSARROLLO DEL MILENIO:                                                                                                       -REDUCCION DE LA DESNUTRICION INFANTIL.                                    -REDUCIR LA MORTALIDAD INFANTIL Y EN LA NIÑEZ.                                                 -REDUCIR LA TASA DE MORTALIDAD MATERNA.                                                    -LOGRAR EL ACCESO UNIVERSAL A LA SALUD SEXUAL Y REPRODUCTIVA.                                                                         -REDUCIR EL VIH/SIDA, LA MALARIA Y OTRAS ENFERMEDADES.</t>
  </si>
  <si>
    <t>Evaluar y hacer seguimiento a las familias y su estado fisico integral.</t>
  </si>
  <si>
    <t>SERVICIO DE SALUD CON CALIDAD Y EFICIENCIA.</t>
  </si>
  <si>
    <t>.</t>
  </si>
  <si>
    <t xml:space="preserve">ASEGURAMIENTO INCLUYE RED UNIDOS.         </t>
  </si>
  <si>
    <t>AMPLIACION DE LA PLANTA DE PERSONAL MEDICO Y PARAMEDICO. INCLUYE RED UNIDOS.      SEGUIMIENTO A LA PRESTACION DEL SERVICIO. INCLUYE RED UNIDOS.</t>
  </si>
  <si>
    <t>PLAN DE POLITICAS PUBLICAS. INCLUYE RED UNIDOS.</t>
  </si>
  <si>
    <t>PROMOCION DE LA SALUD Y CALIDAD DE VIDA. INCLUYE RED UNIDOS.                               PREVENCION DE LOS RIESGOS (BIOLOGICOS, SOCIALES, AMIENTALES Y SANITARIOS). INCLUYE RED UNIDOS.                                                         GESTION INTEGRAL PARA EL DESARROLLO OPERATIVO Y FUNCIONAL DEL PLAN NACIONAL EN SALUD PUBLICA. INCLUYE RED UNIDOS.</t>
  </si>
  <si>
    <t>SALUD EN CASA</t>
  </si>
  <si>
    <t>ADQUISICION UNIDAD MOVIL. INCLUYE RED UNIDOS.</t>
  </si>
  <si>
    <t>CONTROLES PRENATALES</t>
  </si>
  <si>
    <t>DEMANDA INDUCIDA. INCLUYE RED UNIDOS.</t>
  </si>
  <si>
    <t>Aumentar en un 10% la cobertura de controles prenatales durante el periodo de gobierno.</t>
  </si>
  <si>
    <t>Promover una campaña anual frente a la deteccion oportuna del cancer de cuello uterino. Campañas sensibilizadoras</t>
  </si>
  <si>
    <t>SALUD MATERNA</t>
  </si>
  <si>
    <t>Porcentaje de familias afiliadas al regimen subsidiado con seguimiento.</t>
  </si>
  <si>
    <t>Cobertura de controles prenatales</t>
  </si>
  <si>
    <t>No. De campañas promovidas anualmente, durante el periodo de gobierno.</t>
  </si>
  <si>
    <t>TAMIZAJE DE MAMOGRAFIAS Y CITOLOGIAS. INCLUYE RED UNIDOS.</t>
  </si>
  <si>
    <t>Promover cuatro campañas anuales de salud sexual y reproductiva.</t>
  </si>
  <si>
    <t>TALLERES EDUCATIVOS PROGRAMADOS POR EL MEDICO, LA ENFERMERA JEFE O PSICOLOGIA. INCLUYE RED UNIDOS.</t>
  </si>
  <si>
    <t>NINGUNO DESNUTRIDO</t>
  </si>
  <si>
    <t>Seguimiento nutricional por parte del municipio al 100% de los niños con problema de nutricion.</t>
  </si>
  <si>
    <t>Porcentaje de niños desnutridos con seguimiento por parte de la alcaldia.</t>
  </si>
  <si>
    <t>EVALUACION PERMANENTE DEL PROGRAMA NUTRIR POR LA OFICINA DE PROMOCION DEL DESARROLLO HUMANO .  INCLUYE RED UNIDOS.</t>
  </si>
  <si>
    <t>Mantener vinculados el 100% de los niños con problemas a los programas nutricionales existentes en el municipio (Familias en accion, desayunos infantiles, hogares famy, hogares de bienestar)</t>
  </si>
  <si>
    <t>IMPLEMENTACION DEL PROYECTO NUTRIR. INCLUYE RED UNIDOS.</t>
  </si>
  <si>
    <t>Porcentaje de niños con problemas nutricionales vinculados en los programas.</t>
  </si>
  <si>
    <t>NUTRICION. INCLUYE RED UNIDOS</t>
  </si>
  <si>
    <t xml:space="preserve"> Promover habitos de vida saludable.</t>
  </si>
  <si>
    <t>No. De capacitaciones dadas a padres y cuidadores.</t>
  </si>
  <si>
    <t>Desparasitar niños con problemas de desnutricion.</t>
  </si>
  <si>
    <t>Porcentaje de niños con problemas de desnutricion desparasitados</t>
  </si>
  <si>
    <t>TODOS SALUDABLES</t>
  </si>
  <si>
    <t>APOYO A LAS CAMPAÑAS DE VACUNACION, INCLUYE RED UNIDOS.</t>
  </si>
  <si>
    <t>Realizar la vacunacion con DPT a los niños.</t>
  </si>
  <si>
    <t>Porcentaje de familias con niños desnutridos vinculados al programa.</t>
  </si>
  <si>
    <t>Numero de niños vacunados con DPT.</t>
  </si>
  <si>
    <t>Seguimiento al 100% de los niños menores de un año para que sean vacunados con BCG.</t>
  </si>
  <si>
    <t>Porcentaje de niños menores de un año que se les hace seguimiento</t>
  </si>
  <si>
    <t>Realizar la vacunacion con triple Viral a los niños.</t>
  </si>
  <si>
    <t>Numero de niños vacunados con triple Viral.</t>
  </si>
  <si>
    <t>Realizar la vacunacion con esquema completo a los niños.</t>
  </si>
  <si>
    <t>Numero de niños vacunados con esquema completo de vacunacion.</t>
  </si>
  <si>
    <t>SISTEMATIZACION DE LA INFORMACION DE SALUD.</t>
  </si>
  <si>
    <t>SISTEMA DE INFORMACION. INCLUYE RED UNIDOS</t>
  </si>
  <si>
    <t>FORTALECER EL SISTEMA  DE INFORMACION TERRITORIAL EN SALUD QUE PERMITA EVALUAR EL AVANCE MUNICIPAL EN SALUD</t>
  </si>
  <si>
    <t>Brindar atencion oportuna y certera a los usuarios del servicio.</t>
  </si>
  <si>
    <t>Porcentaje de actualizacion del sistema de informacion.</t>
  </si>
  <si>
    <t>SEGURIDAD PARA TODOS</t>
  </si>
  <si>
    <t>DISEÑO Y CONSTRUCCION DE LA ESE LUIS PATIÑO CAMARGO. INCLUYE RED UNIDOS</t>
  </si>
  <si>
    <t>FORTALECIMIENTO PLANTA FISICA DE LA ESE</t>
  </si>
  <si>
    <t>Brindar seguridad fisica a los usuarios y personal vinculado a la ESE.</t>
  </si>
  <si>
    <t>Porcentaje de ejecucion del proyecto</t>
  </si>
  <si>
    <t>SECTOR EDUCACION</t>
  </si>
  <si>
    <t>AUMENTAR MINIMO EN UN 5% LA COBERTURA BRUTA EN EDUCACION BASICA DURANTE EL PERIODO DE GOBIERNO.</t>
  </si>
  <si>
    <t>Numero de centros educativos dotados de los implementos necesarios para la enseñanza.</t>
  </si>
  <si>
    <t>DOTACION DE INSTITUCIONES EDUCATIVAS</t>
  </si>
  <si>
    <t>INFRAESTRUCTURA EDUCATIVA ADECUADA Y SEGURA.</t>
  </si>
  <si>
    <t>Numero de instituciones educativas reubicadas en un lugar seguro</t>
  </si>
  <si>
    <t>MANTENIMIENTO INSTITUCIONES EDUCATIVAS. INCLUYE RED UNIDOS.</t>
  </si>
  <si>
    <t>GRATUIDAD</t>
  </si>
  <si>
    <t>Garantizar la gratuidad para el acceso a la educacion basica del 100% de los estudiantes de los niveles 1 y 2 del SISBEN, durante el periodo de gobierno.</t>
  </si>
  <si>
    <t>Porcentaje de estudiantes de los niveles 1 y 2 del SISBEN, con acceso a la educacion basica sin ningun costo.</t>
  </si>
  <si>
    <t>DISMINUIR EN UN 3% LA TASA DE DESERCION ESCOLOAR Y MANTENER EN EL 0% LA TASA DE REPITENCIA DURANTE EL PERIODO DE  GOBIERNO</t>
  </si>
  <si>
    <t>SUBSIDIOS ESCOLARES</t>
  </si>
  <si>
    <t>Que el 100% de los estudiantes del area urbana y rural podran acceder a los diferentes centros educativos del municipio.</t>
  </si>
  <si>
    <t>Porcentaje de niños y jovenes estudiantes con servicio de transporte escolar.</t>
  </si>
  <si>
    <t>Ofrecer el servicio de restaurante escolar al 100% de los estudiantes.</t>
  </si>
  <si>
    <t>Porcentaje de niños y jovenes estudiantes beneficiados con  alimentacion escolar</t>
  </si>
  <si>
    <t>KIT ESCOLAR PARA ESTUDIANTES DE ESCASOS RECURSOS. INCLUYE RED UNIDOS.</t>
  </si>
  <si>
    <t>Dotar de Kits escolares el 100% de las instituciones educativas, cada año durante el periodo de gobierno.</t>
  </si>
  <si>
    <t>Porcentaje de instituciones educativas dotadas de kits. Escolares  cada año.</t>
  </si>
  <si>
    <t>REFORZAR EL APRENDIZAJE. INCLUYE RED UNIDOS.</t>
  </si>
  <si>
    <t>Aula en algun centro educativo capacitada en la realizacion de acciones especificas prara reforzar los aprendizajes de los niños con dificultades de aprendizaje.</t>
  </si>
  <si>
    <t>Lograr la adecuacion de un aula de algun centro educativopara realizar acciones especificas para reforzar el aprendizaje en niños con dificultades de aprendizaje.</t>
  </si>
  <si>
    <t>REDUCIR LA TASA DE ANALFABETISMO (PERSONAS DE 15 A 24 AÑOS)</t>
  </si>
  <si>
    <t>EDUCACION PARA ADULTOS</t>
  </si>
  <si>
    <t>EDUCACION DE ADULTOS INCLUYE RED UNIDOS.</t>
  </si>
  <si>
    <t>Numero de programas de educacion para adultos implementados.</t>
  </si>
  <si>
    <t>MEJORAR EN DOS PUNTOS LAS PRUEBAS SABER 5, 9 Y 11 DURANTE EL PERIODO DE GOBIERNO.</t>
  </si>
  <si>
    <t>PROGRAMAS COMPLEMENTARIOS QUE REFUERCEN SUS CONOCIMIENTOS.</t>
  </si>
  <si>
    <t>Lograr que el 100% de los jovenes de los grados 5,6 y 11, se capaciten para mejorar en las pruebas del saber, durante el periodo de gobierno</t>
  </si>
  <si>
    <t>REFUERZO Y SIMULACION DE LA APLICACIÓN DE PRUEBAS DEL SABER. INCLUYE RED UNIDOS</t>
  </si>
  <si>
    <t>Porcentaje de jovenes de grados 5, 9 y 11 capacitados en tecnicas y refuerzos tendientes a mejorar la calidad educativa en las pruebas de SABER.</t>
  </si>
  <si>
    <t>LOGRAR QUE EL 100% DE LOS ESTUDIANTES QUE TERMINAN EN GRADO 11 ACCEDAN A LA EDUCACION SUPERIOR O A CARRERAS TECNICAS DURANTE EL CUATRIENIO.</t>
  </si>
  <si>
    <t>Que el 100% de las instituciones educativas de Iza implementen la catedra de ingles, durante el periodo de gobierno.</t>
  </si>
  <si>
    <t>DESARROLLO DE COMPETENCIAS EN LENGUA EXTRANJERA.</t>
  </si>
  <si>
    <t>Porcentaje de centros educativos con programas de desarrollo de competencias en lengua extranjera</t>
  </si>
  <si>
    <t>ARTICULACION DE LA EDUCACION MEDIA CON LA EDUCACION SUPERIOR Y/O EDUCACION PÀRA EL TRABAJO Y DESARROLLO HUMANO.</t>
  </si>
  <si>
    <t>BECAS UNIVERSITARIAS SERGIO CAMARGO PARA LOS MEJORES PUNTAJES DEL ICFES. INCLUYE RED UNIDOS. NOMBRAMIENTO DE UN PSICOPEDAGOGO (A). INCLUYE RED UNIDOS.</t>
  </si>
  <si>
    <t>LOGRAR QUE EL 80%DE LOS ESTUDIANTES QUE TERMINAN EL GRADO 11 ACCEDAN A LA EDUCACION SUPERIOR  O A CARRERAS TECNICAS DURANTE EL CUATRENIO.</t>
  </si>
  <si>
    <t>Aumentar en un 10 % el porcentaje de estudiantes que acceden a carreras profesionales a tecnicas para el trabajo y el desarrollo humano durante el periodo de gobierno.</t>
  </si>
  <si>
    <t>INCREMENTAR  EL NUMERO DE PERSONAS ATENDIDAS CON EL SERVICIO DE ACUEDUCTO.</t>
  </si>
  <si>
    <t>Porcentaje de estudiantes que terminan el grado 11 y que acceden a programas de articulacion con la educacion superior y/o educacion para el trabajo y desarrollo humano.</t>
  </si>
  <si>
    <t>SUMINISTRAR  AGUA APTA PARA EL CONSUMO HUMANO.</t>
  </si>
  <si>
    <t>No. De plantas de agua potable.</t>
  </si>
  <si>
    <t>Organizar los usuarios del servicio de aseo urbano para que clasifiquen y selección de las basuras en fuente.</t>
  </si>
  <si>
    <t>RESCATAR LOS VALORES ARTISTICOS Y CULTURALES AUTOCTONOS DE LOS IZANOS.</t>
  </si>
  <si>
    <t>Construir un escenario cultural durante el periodo de gobierno.</t>
  </si>
  <si>
    <t>No de escenarios culturales creados.</t>
  </si>
  <si>
    <t>PROTECCION Y RECUPERACION DE BIENES DE INTERES CULTURAL.</t>
  </si>
  <si>
    <t>INTERVENCION A BIENES DE INTERES CULTURAL, INCLUIDOS EN EL PEMP Y OTROS. INCLUYE RED UNIDOS.</t>
  </si>
  <si>
    <t>Recuperar el 60%los bienes de interes cultural del municipio.</t>
  </si>
  <si>
    <t>Porcentaje de bienes culturales recuperados.</t>
  </si>
  <si>
    <t>PROMOCION ARTISTICA Y CULTURAL</t>
  </si>
  <si>
    <t>PROMOCION DE ACTIVIDADES ARTISTICAS Y CULTURALES AUTOCTONAS. INCLUYE RED UNIDOS.</t>
  </si>
  <si>
    <t>Promover en un 90% las actividades artisitcas y culturales autoctonas (Ferias y fiestas, Aguinaldo Izano, Festival del postre, festival de la Musica colombiana Francisco Cristancho).</t>
  </si>
  <si>
    <t>Porcentaje de actividades artisitcas y culturales autoctonas.</t>
  </si>
  <si>
    <t>PROMOCION ARTISTICA Y CULTURAL. INCLUYE RED UNIDOS.</t>
  </si>
  <si>
    <t>Apoyar y promocionar las fiestas tradicionales.</t>
  </si>
  <si>
    <t>No de eventos apoyados en cada vigencia.</t>
  </si>
  <si>
    <t>No. De eventos realizados.</t>
  </si>
  <si>
    <t>DOMINGOS DE PAZ. INCLUYE RED UNIDOS</t>
  </si>
  <si>
    <t>REALIZAR PRESENTACIONES ARTISTICAS Y CULTURALES LOS FINES DE SEMANA.</t>
  </si>
  <si>
    <t>No. De eventos realizados los fines de semana.</t>
  </si>
  <si>
    <t>Crear e intitucionalizar el concurso de musica de cuerda Francisco Cristancho.</t>
  </si>
  <si>
    <t>CREACION DEL ARCHIVO HISTORICO Y CULTURAL. INCLUYE RED UNIDOS.</t>
  </si>
  <si>
    <t>No. De archivos historicos artisticos y culturales elaborados y alimentados.</t>
  </si>
  <si>
    <t>Elaborar un archivo artisticos y cultural de nuestros ancestros.</t>
  </si>
  <si>
    <t>MANTENIMIENTO DE ESCENARIOS CULTURALES. INCLUYE RED UNIDOS</t>
  </si>
  <si>
    <t>Mantener en buen estado la infraestructura cultural.</t>
  </si>
  <si>
    <t>No. De programas de mantenimiento o reparacion de infraestructura cultural.</t>
  </si>
  <si>
    <t>IZA: DESTINO NATURAL DE TURISMO ECOLOGICO EN BOYACA.</t>
  </si>
  <si>
    <t>CONSTRUCCION AUDITORIO MUNICIPAL. INCLUYE RED UNIDOS.</t>
  </si>
  <si>
    <t>CONSOLIDAR A IZA COMO UN DESTINO NATURAL DE TURISMO ECOLOGICO EN BOYACA.</t>
  </si>
  <si>
    <t>Ampliar la infraestructura cultural.</t>
  </si>
  <si>
    <t>Porcentaje de construccion.</t>
  </si>
  <si>
    <t>INVENTARIO DE CAMINOS HISTORICOS Y BIENES ARQUEOLOGICOS.</t>
  </si>
  <si>
    <t>INVENTARIO DE CAMINOS HISTORICOS Y BIENES ARQUEOLOGICOS.  INCLUYE RED UNIDOS.</t>
  </si>
  <si>
    <t>Elaboracion del inventario de caminos historicos y bienes arqueologicos.</t>
  </si>
  <si>
    <t>No. De inventarios elaborados.</t>
  </si>
  <si>
    <t xml:space="preserve">CAPACITACION A PRESTADORES DE SERVICIOS TURISTICOS </t>
  </si>
  <si>
    <t>CAPACITACION A PRESTADORES DE SERVICIOS TURISTICOS. INCLUYE RED UNIDOS.</t>
  </si>
  <si>
    <t>Ofrecer cursos de capacitacion a los prestadores de servicios turisticos, para una mejor prestacion del servicio.</t>
  </si>
  <si>
    <t>No. De capacitaciones realizadas al año.</t>
  </si>
  <si>
    <t>RECREACION PARA TODOS</t>
  </si>
  <si>
    <t>AUMENTAR EL PORCENTAJE DE PERSONAS QUE PRACTICAN ALGUNA ACTIVIDAD DEPORTIVA</t>
  </si>
  <si>
    <t>REALIZAR ACTIVIDADES QUE FOMENTEN LA INCLUSION DE LA POBLACION. INCLUYE RED UNIDOS.</t>
  </si>
  <si>
    <t>Aumentar el numero de programas de actividad fisica dirigidos al adulto mayor.</t>
  </si>
  <si>
    <t>No. De programas de actividad fisica dirigidos al adulto mayor realizados.</t>
  </si>
  <si>
    <t>Aumentar el numero de programas de actividad fisica dirigidos a personas en situacion de discapacidad.</t>
  </si>
  <si>
    <t>No. De programas de actividad fisica dirigido a personas en situacion de discapacidad.</t>
  </si>
  <si>
    <t>INFRAESTRUCTURA DEPORTIVA Y RECREATIVA.</t>
  </si>
  <si>
    <t>MANTENIMIENTO DE ESCENARIOS DEPORTIVOS. INCLUYE RED UNIDOS.</t>
  </si>
  <si>
    <t>Mantener en buen estado todos los escenarios deportivos.</t>
  </si>
  <si>
    <t>No. De escenarios deportivos en funcionamiento.</t>
  </si>
  <si>
    <t>CONSTRUCCION ESCENARIOS DEPORTIVOS. INCLUYE RED UNIDOS.</t>
  </si>
  <si>
    <t>Construir cancha de futball 8.</t>
  </si>
  <si>
    <t>No. De escenarios construidos.</t>
  </si>
  <si>
    <t>CONTINUACION DE CONSTRUCCION ESCENARIO DEPORTIVO.</t>
  </si>
  <si>
    <t>Continuacion de construccion del Polideportivo Urbano.</t>
  </si>
  <si>
    <t>Porcentaje de ejecucion del proyecto.</t>
  </si>
  <si>
    <t>CONSTRUCCION DE ESCENARIOS DEPORTIVOS INFANTILES. INCLUYE RED UNIDOS.</t>
  </si>
  <si>
    <t>Adecuar un escenario deportivo para niños menores de 11 años.</t>
  </si>
  <si>
    <t>No. De escenarios deportivos y recreativos construidos para niños menores de 11 años.</t>
  </si>
  <si>
    <t>CONSTRUCCION DE UN PARQUE BIOSALUDABLE. INCLUYE RED UNIDOS.</t>
  </si>
  <si>
    <t>Construccion de un parque Biosaludable.</t>
  </si>
  <si>
    <t>No. De parques biosaludables construidos.</t>
  </si>
  <si>
    <t>NUMERO DE INSTITUCIONES EDUCATIVAS QUE PARTICIPAN EN ACTIVIDADES DEPORTIVAS .</t>
  </si>
  <si>
    <t>PROMOCION DEPORTIVA</t>
  </si>
  <si>
    <t>OLIMPIADAS ESCOLARES POR GRUPOS DE EDAD Y PARTICIPACION EN COMPETENCIAS DEPARTAMENTALES. INCLUYE RED UNIDOS</t>
  </si>
  <si>
    <t>Aumentar el numero de proyectos implementados para incrementar la participacion deportiva en instituciones educativas.</t>
  </si>
  <si>
    <t>No. De proyectos implementados para incrementar la participacion deportiva en instituciones educativas</t>
  </si>
  <si>
    <t>TODOS JUGANDO</t>
  </si>
  <si>
    <t>CREAR Y PONER EN FUNCIONAMIENTO UNA ESCUELA DE FORMACION DEPORTIVA. INCLUYE RED UNIDOS.</t>
  </si>
  <si>
    <t>Aumentar el numero de jovenes deportistas capacitados e instruidos en habilidades y tecnicas para un mejor desempeño deportivo.</t>
  </si>
  <si>
    <t>No. De jovenes deportistas capacitados e instruidos en habilidades y tecnicas para un mejor desempeño deportivo</t>
  </si>
  <si>
    <t>SECTOR VIVIENDA DE INTERES SOCIAL</t>
  </si>
  <si>
    <t>INCREMENTAR LA OFERTA DE VIVIENDA NUEVA EN LA ENTIDAD TERRRITORIAL DURANTE EL CUATRENIO</t>
  </si>
  <si>
    <t xml:space="preserve">IZA NUESTRO HOGAR </t>
  </si>
  <si>
    <t>CONSTRUCCION DE VIVIENDA DE INTERES SOCIAL</t>
  </si>
  <si>
    <t>Reubicar las viviendas que se hallan ubicadas en zonas de Riesgo, como las del barrio Sausalin y otros sectores afectados.</t>
  </si>
  <si>
    <t>No. De viviendas reubicadas.</t>
  </si>
  <si>
    <t>REDUCIR EL DEFICIT CUALITATIVO DE VIVIENDA DURANTE EL CUATRENIO</t>
  </si>
  <si>
    <t>MEJORAMIENTO DE VIVIENDA. INCLUYE RED UNIDOS</t>
  </si>
  <si>
    <t>Gestionar subsidios para mejorar las viviendas de familias pobrez y vulnerables tanto urbanas como rurales.</t>
  </si>
  <si>
    <t>No. De subsidios totales asignados para el mejoramiento de vivienda tanto urbano como rural.</t>
  </si>
  <si>
    <t>MEJORAR EL ESPACIO PUBLICO EFECTIVO POR HABITANTE DURANTE EL CUATRENIO</t>
  </si>
  <si>
    <t>MEJORAMIENTO Y RECUPERACION DEL ESPACIO PUBLICO</t>
  </si>
  <si>
    <t>ADECUACION ANDENES Y RAMPAS PEATONALES</t>
  </si>
  <si>
    <t>Formular y ejecutar proyectos de espacio publico incorporados en el plan de desarrollo y el EOT.</t>
  </si>
  <si>
    <t>Numero de proyectos formulados y ejecutados de espacio publico.</t>
  </si>
  <si>
    <t xml:space="preserve">ELABORAR EL PLAN PEATONAL </t>
  </si>
  <si>
    <t>Elaborar el plan peatonal de accesibilidad en la entidad territorial.</t>
  </si>
  <si>
    <t>Plan peatonal de accesibilidad implementado.</t>
  </si>
  <si>
    <t>ESPACIO PEATONAL</t>
  </si>
  <si>
    <t>No. De kilometros de via adecuados como camino peatonal.</t>
  </si>
  <si>
    <t>SECTOR SERVICIOS PUBLICOS</t>
  </si>
  <si>
    <t>Aumentar el numero de conexiones domiciliarias del servicio de Energia.</t>
  </si>
  <si>
    <t>MANTENIMIENTO ALUMBRADO PUBLICO</t>
  </si>
  <si>
    <t>MANTENIMIENTO ALUMBRADO PUBLICO.</t>
  </si>
  <si>
    <t>Mantener en buen estado la red de alumbrado publico</t>
  </si>
  <si>
    <t>Porcentaje de la red de alumbrado publico en buen estado.</t>
  </si>
  <si>
    <t>DERECHOS HUMANOS</t>
  </si>
  <si>
    <t>GARANTIZAR LA PREVENCION A LAS VIOLACIONES DE ESTOS Y AL DERECHO INTERNACIONAL HUMANITARIO, BAJO EL REFERENTE NACIONALDEL SISTEMA NACIONAL DE DERECHOS HUMANOS Y DIH Y LA POLITICA NACIONAL INTEGRAL DE DDHH Y DIH EN PROCESO DE IMPLEMENTACION.</t>
  </si>
  <si>
    <t>PREVENCION DE LOS DERECHOS HUMANSO DIH.</t>
  </si>
  <si>
    <t>ELABORACION PLAN DE PREVENCION Y PROTECCION DE LOS DERECHOS HUMANOS. INCLUYE RED UNIDOS.</t>
  </si>
  <si>
    <t>Elaborar y/o actualizar e implementar planes de prevencion y proteccion de los derechos humanos y DIH.</t>
  </si>
  <si>
    <t>No. De planes elaborados y en ejecucion.</t>
  </si>
  <si>
    <t>SOSTENIMIENTO COMISARIA DE FAMILIA. INCLUYE RED UNIDOS</t>
  </si>
  <si>
    <t>Disponer medidas de sensibilizacion, prevencion y sancion de formas de violencia y discriminacion contra las mujeres.</t>
  </si>
  <si>
    <t>No. De dependencias encargadas de prevenir y sancionar las formas de violencia y discriminacion contra las mujeres.</t>
  </si>
  <si>
    <t xml:space="preserve">Implementar acciones dirijidas a superar las practicas discriminatorias </t>
  </si>
  <si>
    <t>No. De personas discriminadas vinculadas al sector publico.</t>
  </si>
  <si>
    <t>CAMPAÑAS DE DIFUSION Y PROMOCION. INCLUYE RED UNIDOS.</t>
  </si>
  <si>
    <t>Implementar una estrategia de promocion y respeto de las diversidades culturale, etnicas, de orientacion sexual genero, religion, discapacidades y edad.</t>
  </si>
  <si>
    <t>No. De campañas realizadas en cada vigencia.</t>
  </si>
  <si>
    <t>GARANTIZAR LA PROMOCION, PROTECCION Y EL RSPETO POR LOS DERECHOS HUMANOS.</t>
  </si>
  <si>
    <t>RESPETO POR LOS DERECHOS HUMANOS</t>
  </si>
  <si>
    <t>Coordinar acciones en derechos humanos y respeto del DIH.</t>
  </si>
  <si>
    <t>No. De funcionarios o de dependencias encargadas de coordinar acciones de derechos humanos y respeto al DIH.</t>
  </si>
  <si>
    <t>Apoyar la implementacion del programa de educacion para los derechos humanos y el ejercicio de la ciudadania en los establecimientos educativos.</t>
  </si>
  <si>
    <t>Porcentaje de los establecimientos educativos que implementan el programa.</t>
  </si>
  <si>
    <t>PUBLICIDAD PARA LA DIFUCION DE LOS DERECHOS HUMANOS Y EL DIH</t>
  </si>
  <si>
    <t>Diseñar la estrategia de promocion y divulgacion de los derechos.</t>
  </si>
  <si>
    <t>Definir acciones de apoyo y respaldo a la labor de los defensores y defensoras de los derechos humanos y el DIH.</t>
  </si>
  <si>
    <t>Porcentaje de lideres comunitarios con apoyo a la labor de los defensores(as) de los DH.</t>
  </si>
  <si>
    <t>JUSTICIA, SEGURIDAD Y CONVIVENCIA CIUDADANA</t>
  </si>
  <si>
    <t>PROTEGER A LOS CIUDADANOS EN SU VIDA, INTEGRIDAD, LIBERTAD Y PATRIMONIO ECONOMICO, POR MEDIO DE LA REDUCCION Y SANCION DEL DELITO, EL TEMOR A LA VIOLENCIA Y LA PROMOCION DE LA CONVIVENCIA.</t>
  </si>
  <si>
    <t>SEGURIDAD Y CONVIVENCIA CIUDADANA.</t>
  </si>
  <si>
    <t>PROYECTO DE SENSIBILIZACION A LA COMUNIDAD POR FUNCIONARIOS DE LA COMISARIA DE FAMILIA. INCLUYE RED UNIDOS.</t>
  </si>
  <si>
    <t>Capacitar a padres de familia en situacion de vulnerabilidad en competencias basicas sobre resolucion de diferencias y conflictos intrafamiliares e interpersonales para prevenir actos de violencia e intolerancia.</t>
  </si>
  <si>
    <t>Familias en situacion de vulnerabilidad con programas de capacitacion.</t>
  </si>
  <si>
    <t>COMISARIA DE FAMILIA</t>
  </si>
  <si>
    <t>Facilitar la denuncia y fortalecer la vigilancia de casos de violencia sexual.</t>
  </si>
  <si>
    <t>Sistema de vigilancia en funcionamiento.</t>
  </si>
  <si>
    <t>Personas atendidas en centro de atencion a victimas.</t>
  </si>
  <si>
    <t>SECRETARIA DE GOBIERNO.</t>
  </si>
  <si>
    <t>Comites de atencion y reparacion integral a victimas en funcionamiento.</t>
  </si>
  <si>
    <t>CONSEJO MUNICIPAL DE SEGURIDAD</t>
  </si>
  <si>
    <t>Elaborar y ejecutar el Plan Integral de Seguidad y Convivencia Ciudadana, en coordinacion con las entidades pertinentes.</t>
  </si>
  <si>
    <t>Plan integral de Seguridad y Convivencia Ciudadana formulado</t>
  </si>
  <si>
    <t>CAMPAÑAS DE PREVENCION DE LA VIOLENCIA INTRAFAMILIAR, INCLUYE RED UNIDOS.</t>
  </si>
  <si>
    <t>Realizar acciones y campañas masivas destinadas a la prevencion de la violencia intrafamiliar (contra niños y niñas, entre la pareja y adultos mayores.</t>
  </si>
  <si>
    <t>Numero de acciones y campañas realizadas para la prevencion de la violencia intrafamiliar (contra niños y niñas, entre la pareja y adultos mayores)</t>
  </si>
  <si>
    <t>INCREMENTAR LA COMPETITIVIDAD DE LA PRODUCCION AGROPECUARIA.</t>
  </si>
  <si>
    <t>ASISTENCIA TECNICA AGROPECUARIA</t>
  </si>
  <si>
    <t>REDUCIR EL DESEMPLEO</t>
  </si>
  <si>
    <t>GENERACION DE EMPLEO</t>
  </si>
  <si>
    <t>CONTRATACION MANO DE OBRA NO CALIFICADA PARA LA EJECUCION DE PROYECTOS MUNICIPALES</t>
  </si>
  <si>
    <t>Generar nuevos empleos formales en la entidad territorial</t>
  </si>
  <si>
    <t>Numero de empleos nuevos formales</t>
  </si>
  <si>
    <t>EJECUCION DEL PROYECTO GUARDIANES DEL TURISMO. INCLUYE RED UNIDOS</t>
  </si>
  <si>
    <t>Fortalecer el turismo</t>
  </si>
  <si>
    <t>Numero de personas capacitafdas</t>
  </si>
  <si>
    <t>CONVENIO FONDO EMPRENDER. INCLUYE RED UNIDOS</t>
  </si>
  <si>
    <t>Realizar convenios con fondo emprender de apoyo a proyectos productivos</t>
  </si>
  <si>
    <t>Total de empleos genrados por proyectos iniciados y apoyados por el ente terrritorial y el Fondo emprender (anual)</t>
  </si>
  <si>
    <t>EXTENCIONES TRIBUTARIAS PARA EMPRESAS QUE GENEREN MAS DE 5 EMPLEOS EN EL MUNICIPIO</t>
  </si>
  <si>
    <t>Crear Incentivos a empresas o particulares que generen empleos directos en el municipio.</t>
  </si>
  <si>
    <t>Numero de empresas, microempresas o particulares con exenciones tributarias.</t>
  </si>
  <si>
    <t>EL MUNICIPIO INTERMEDIARIO LABORAL.</t>
  </si>
  <si>
    <t>Diseñar del portal laboral de mano de obra calificada de nuestro municipio.</t>
  </si>
  <si>
    <t>Numero de portales en funcionamiento en el municipio.</t>
  </si>
  <si>
    <t>REDUCIR EL TRABAJO INFANTIL (5 Y 17 AÑOS)</t>
  </si>
  <si>
    <t>JOVENES EMPRENDEDORES</t>
  </si>
  <si>
    <t>CONVENIO SENA. INCLUYE RED UNIDOS</t>
  </si>
  <si>
    <t>Cualificar a jovenes para hacerlos competitivos laboralmente</t>
  </si>
  <si>
    <t>Numero de jovenes capacitados en competencias laborales</t>
  </si>
  <si>
    <t>CAPITAL SEMILLA. INCLUYE RED UNIDOS</t>
  </si>
  <si>
    <t>Implementar el programa jovenes emprendedores.</t>
  </si>
  <si>
    <t>Numero de jovenes vinculados al programa</t>
  </si>
  <si>
    <t>CONVENIOS SENA</t>
  </si>
  <si>
    <t>Formar para el trabajo y el desarrollo humano.</t>
  </si>
  <si>
    <t>Numero de programas de formacion laboral en funcionamiento</t>
  </si>
  <si>
    <t>Numero de niños (5 a 17años) que acceden a instituciones educativas y programas de formacion laboral.</t>
  </si>
  <si>
    <t>PROMOVER EL EMPRENDIMIENTO EMPRESARIAL</t>
  </si>
  <si>
    <t>CONVENIO FONDO EMPRENDER</t>
  </si>
  <si>
    <t>Mejorar la capacidad competitiva y productiva empresarial.</t>
  </si>
  <si>
    <t>Unidad de emprendimiento conformadas o fortalecidas</t>
  </si>
  <si>
    <t>Recursos aportados por el ente teritorial al fondo emprender para cofinanciar emprendimientos.</t>
  </si>
  <si>
    <t>CANCELAR EL SERVICIO DE LA DEUDA   DURANTE EL PERIODO DE GOBIERNO</t>
  </si>
  <si>
    <t xml:space="preserve">PAGO SERVICIO DE LA DEUDA </t>
  </si>
  <si>
    <t>CONTRATO DE EMPRESTITO</t>
  </si>
  <si>
    <t>Pagar el 90% del servicio de la deuda del sector.</t>
  </si>
  <si>
    <t>Porcentaje de cuotas pagadas en el año.</t>
  </si>
  <si>
    <t>MEJORAR LAS CONDICIONES DE ACCESIBILIDAD A LOS DIFERENTES SECTORES Y VEREDAS, A FIN DE BAJAR COSTOS DE PRODUCCION Y COMERCIALIZACION DE LOS PRODUCTOS AGROPECUARIOS.</t>
  </si>
  <si>
    <t>MEJORAMIENTO INFRAESTRUCTURA CULTURAL</t>
  </si>
  <si>
    <t>CONSTRUCCION PLAZOLETA DE FERIAS</t>
  </si>
  <si>
    <t>INFRAESTRUCTURA VIAL Y DE TRANSPORTE</t>
  </si>
  <si>
    <t>ACTUALIZACION EOT</t>
  </si>
  <si>
    <t>GARANTIZAR LA SOSTENIBILIDAD DEL RECURSO, A TRAVES DE LA ASIGNACION Y USO EFICIENTE , ARTICULADO AL ORDENAMIENTO Y USO DEL TERRITORIO Y A LA CONSERVACION DE LOS ECOSISTEMAS QUE REGULAN LA OFERTA HIDRICA, CONSIDERANDOEL AGUA COMO FACTOR DE DESARROLLO ECONOMICO Y DE BIENESTAR SOCIAL.</t>
  </si>
  <si>
    <t>ELABORACION PLANES ESTRATEGICOS AMBIENTALES.</t>
  </si>
  <si>
    <t>% de elaboracion.</t>
  </si>
  <si>
    <t>Elaboracion de un plan que contemple las politicas de proteccion y sancionatorias que atenten contra el ecosistema durante el periodo de gobierno.</t>
  </si>
  <si>
    <t>ACTUALIZACION DEL EOT</t>
  </si>
  <si>
    <t>Realizar un estudio de actualizacion del EOT durante el periodo de gobierno.</t>
  </si>
  <si>
    <t>Estado de actualizacion del EOT.</t>
  </si>
  <si>
    <t>CANALIZACION DE AGUAS LLUVIAS EN LAS VIAS CARRETEABLES.</t>
  </si>
  <si>
    <t>Preparar y llevar a cabo la respuesta ante situaciones declaradas de desastres y preparar los planes que orientaran los procesos de reconstruccion postdesastres.</t>
  </si>
  <si>
    <t>Obras de reduccion del riesgo de desastres (mitigacion) ejecutadas.</t>
  </si>
  <si>
    <t>Planes de emergencia y contingencia, y planes de reconstruccion post desastre elaborados y actualizados.</t>
  </si>
  <si>
    <t>Procesos de formacion y capacitacion del personal vinculado a los organismos de respuesta para la atencion de desastres</t>
  </si>
  <si>
    <t>CONTRIBUIR A LA SOSTENIBILIDAD DEL DESARROLLO A TRAVES DE LA REDUCCION DEL IMPACTO DEL CAMBIO CLIMATICO EN LA POBLACION Y SU ENTORNO</t>
  </si>
  <si>
    <t>EVALUACION DEL RIESGO CLIMATICO</t>
  </si>
  <si>
    <t>Adelantar acciones para evaluar el riesgo climatico en el territorio</t>
  </si>
  <si>
    <t>Numero de estudios de evaluacion de vulnerabilidad y riesgo para fines de formulacion de acciones frente al cambio climatico</t>
  </si>
  <si>
    <t>Numero de iniciativas para la elaboracion de mapas de vulnerabilidad ante el cambio climatico.</t>
  </si>
  <si>
    <t>Identificar los mecanismos institucionales existentes para realizar las acciones correctivas y prospectivas pertinentes que contribuyan a la reduccion del impacto del cambio climatico en la poblacion y su entorno.</t>
  </si>
  <si>
    <t>Plan de ordenamiento territorial actualizado que incluya componentes de vulnerabilidad y adaptacion al cambio climatico.</t>
  </si>
  <si>
    <t>CONTROLAR LA MINERIA ILEGAL</t>
  </si>
  <si>
    <t>CONTROL Y VIGILANCIA A LA EXPLOTACION DE MINAS ILEGALES</t>
  </si>
  <si>
    <t>Cumplimiento de las competencias asignadas a los alcaldes en la normatividad vigente en materia de control de explotacion ilegal de minerales.</t>
  </si>
  <si>
    <t>Numero de operativos de control de mineria ilegal realizados en conjunto con las autoridades mineras, ambientales, fiscales, judiciales y de policia.</t>
  </si>
  <si>
    <t>EJE DE DESARROLLO TRANSPARENCIA Y BUEN GOBIERNO</t>
  </si>
  <si>
    <t>FORTALECER UNA GESTION PUBLICA ORIENTADA A RESULTADOS</t>
  </si>
  <si>
    <t>EVALUACION DEL DESEMPEÑO</t>
  </si>
  <si>
    <t>Evaluar permanentemente el desempeño de los funcionarios</t>
  </si>
  <si>
    <t>Porcentaje de funcionarios evaluados.</t>
  </si>
  <si>
    <t>DESARROLLAR PROGRAMA DE FORTALECIMIENTO DE CAPACIDADES PARA LA GESTION DE LA ENTIDAD TERRITORIAL</t>
  </si>
  <si>
    <t>CAPACITACION FUNCIONARIOS</t>
  </si>
  <si>
    <t>CAPACITACION FUNCIONARIOS MUNICIPALES</t>
  </si>
  <si>
    <t>Mejorar el desempeño de los funcionarios y atencion a la comunidad</t>
  </si>
  <si>
    <t>GARANTIZAR UNA ESTRUCTURA FINANCIERA SANA Y SOSTENIBLE</t>
  </si>
  <si>
    <t>ELABORACION INSTRUMENTOS DE GESTION FINANCIERA</t>
  </si>
  <si>
    <t>MARCO FISCAL A MEDIANO PLAZO</t>
  </si>
  <si>
    <t>Elaboracion Marco Fiscal a mediano plazo.</t>
  </si>
  <si>
    <t xml:space="preserve">No. De actualizaciones </t>
  </si>
  <si>
    <t>ESTATUTO DE RENTAS</t>
  </si>
  <si>
    <t>Elaboracion estatuto de rentas.</t>
  </si>
  <si>
    <t>Estado de aprobacion del estatuto</t>
  </si>
  <si>
    <t>ACTUALIZACION CATASTRO</t>
  </si>
  <si>
    <t>Realizar una actualizacion catastral.</t>
  </si>
  <si>
    <t>Porcentaje de la actualizacion catastra.</t>
  </si>
  <si>
    <t>ESTATUTO DE PRESUPUESTO</t>
  </si>
  <si>
    <t>Elaborar y ejecutar el estatuto de presupuesto.</t>
  </si>
  <si>
    <t>Estado de aprobacion del estatuto.</t>
  </si>
  <si>
    <t xml:space="preserve">FORTALECER MECANISMOS DE TRANSPARENCIA Y RENDICION DE CUENTAS </t>
  </si>
  <si>
    <t xml:space="preserve">RENDICION PUBLICA DE CUENTAS </t>
  </si>
  <si>
    <t>RENDICION PUBLICA DE CUENTAS</t>
  </si>
  <si>
    <t>Rendir publicamente las cuentas del municipio una vez cada año.</t>
  </si>
  <si>
    <t>Numero de convocatoria para la rendicion publica de cuentas realizadas durante el periodo.</t>
  </si>
  <si>
    <t xml:space="preserve">FORTALECER LOS SITEMAS DE INFORMACION </t>
  </si>
  <si>
    <t>SISTEMA DE INFORMACION</t>
  </si>
  <si>
    <t>Implementar el programa gobierno en linea</t>
  </si>
  <si>
    <t>Porcentaje de implementacion.</t>
  </si>
  <si>
    <t>MEJORAR EL DESEMPEÑO FISCAL</t>
  </si>
  <si>
    <t>AJUSTE FISCAL</t>
  </si>
  <si>
    <t>Aumentar los ingresos tributarios de la entidad territorial</t>
  </si>
  <si>
    <t>Cumplimiento del limite de gasto de funcionamiento</t>
  </si>
  <si>
    <t>Solvencia para pagar el servicio a la deuda.</t>
  </si>
  <si>
    <t>Dependencia del sistema General de participacion y de regalias.</t>
  </si>
  <si>
    <t>Esfuerzo fiscal propio</t>
  </si>
  <si>
    <t>Ajustar o reducir los gastos de funcionamiento de la entidad territorial.</t>
  </si>
  <si>
    <t>Magnitud de la inversion.</t>
  </si>
  <si>
    <t>Generacion de ahorros propios.</t>
  </si>
  <si>
    <t>MEJORAR EL INDICE DE DESEMPEÑO INTEGRAL MUNICIPAL</t>
  </si>
  <si>
    <t>GESTION ADMINISTRATIVA</t>
  </si>
  <si>
    <t xml:space="preserve">CAPACITACION FUNCIONARIOS MUNICIPALES </t>
  </si>
  <si>
    <t>Cualificar el recurso humano de la administracion territorial para desarrollar sus funciones.</t>
  </si>
  <si>
    <t>Numero de capacitaciones realizadas sobre planeacion y finanzas publicas.</t>
  </si>
  <si>
    <t>EVALUACION Y SEGUIMIENTO A LA EJECUCION DEL PLAN</t>
  </si>
  <si>
    <t>Implementar un sistema de seguimientoy evaluacion del plan de desarrollo.</t>
  </si>
  <si>
    <t>Sistema de seguimiento y evaluacion del plan de desarrollo implementado.</t>
  </si>
  <si>
    <t>EJECUTAR EL PRESUPUESTO EN EL 100%</t>
  </si>
  <si>
    <t>Incorporar y ejecutar los recursos del Sistema General de Participaciones -SGP- asignados por el Conpes Social acorde con los objetivos definidos por la ley.</t>
  </si>
  <si>
    <t>Cumplimiento optimo de la incorporacion y ejecucion de los recursos del SGP.</t>
  </si>
  <si>
    <t>Numero de capacitaciones realizadas sobre destinacion de recursos del SGP conforme a la ley (leyes 715 de 2001, 1176 de 2007 y sus decretos reglamentarios).</t>
  </si>
  <si>
    <t>MEJORAR EL CONTROL Y LA CALIDAD DE LA ENTIDAD TERRITORIAL</t>
  </si>
  <si>
    <t>SISTEMA DE CALIDAD</t>
  </si>
  <si>
    <t>IMPLEMENTACION DEL MECI</t>
  </si>
  <si>
    <t>Avanzar en la implementacion del Modelo de Control Interno.</t>
  </si>
  <si>
    <t>Numero de campañas realizadas de sensibilizacion sobre la importancia de avanzar en el MECI</t>
  </si>
  <si>
    <t>Numero de jornadas de capacitacion al recurso humano de la entidad territorial sobre la im`pementacion del MECI.</t>
  </si>
  <si>
    <t>Avanzar en la implementacion del Sistema de Gestion de Calidad -SGC.</t>
  </si>
  <si>
    <t>Equipo SGC conformado</t>
  </si>
  <si>
    <t>Mision de la entidad concertada</t>
  </si>
  <si>
    <t>Politica y objetivos de calidad definidos</t>
  </si>
  <si>
    <t>Numero de campañas de sensibilizacion de cambio de cultura organizacional</t>
  </si>
  <si>
    <t>Convenio firmado con la entidad certificadora.</t>
  </si>
  <si>
    <t>DESARROLLO DEL SER HUMANO DE CERO A SIEMPRE</t>
  </si>
  <si>
    <t>BRINDAR PROTECCION INTEGRAL A NIÑOS NIÑAS Y ADOLECENTES</t>
  </si>
  <si>
    <t>IZA 2030</t>
  </si>
  <si>
    <t>POLITICA PUBLICA DE INFANCIA EN CONCORDANCIACON LA POLITICA DEPARTAMENTAL Y NACIONAL DE PRIMERA INFANCIA.</t>
  </si>
  <si>
    <t>FORMULAR LA POLITICA PUBLICA MUNICIPAL DE INFANCIA Y ADOLECENCIA.</t>
  </si>
  <si>
    <t>Politica publica adoptada</t>
  </si>
  <si>
    <t>IZA 2030 - IZA VIVE</t>
  </si>
  <si>
    <t>Aplicar elementos de monitoreo y accion temprana, a fin de evitar la muerte de niños y niñas por causas previsibles con inclusion desde el vientre materno.</t>
  </si>
  <si>
    <t>Sistema de monitoreo y atencion integral implementado</t>
  </si>
  <si>
    <t>IZA 2030 - ESTOY CON MI FAMILIA</t>
  </si>
  <si>
    <t>PORQUE TE QUIERO NO TE APORREO</t>
  </si>
  <si>
    <t>Promover la prevencion de la violencia intrafamiliar como un factor de convivencia en la familia y fortalecimiento de los lazos familiares.</t>
  </si>
  <si>
    <t>Numero de talleres en prevencion de la violencia intrafamiliar.</t>
  </si>
  <si>
    <t>IZA 2030 - YO ME ALIMENTO BIEN.</t>
  </si>
  <si>
    <t>SEMILLAS DE ALIMENTOS Y HUERTAS CASERAS</t>
  </si>
  <si>
    <t>Alcanzar el grado optimo de nutricion  infantil, complementando los programas estatales de nutricion infantil con la implementacion  de proyectos de alimentacion sana familiar.</t>
  </si>
  <si>
    <t>Porcentaje de familias niños en pobreza extrema que accedan al programa.</t>
  </si>
  <si>
    <t>APRENDEMOS A ALIMENTAR A NUESTROS NIÑOS Y NIÑAS.</t>
  </si>
  <si>
    <t>Porcentaje de familias niños en pobreza extrema que acceden al programa.</t>
  </si>
  <si>
    <t>IZA 2030 - CON SALUD Y SONRISAS.</t>
  </si>
  <si>
    <t>MEDICO EN CASA</t>
  </si>
  <si>
    <t>Prioriza las acciones de promocion, prevencion y atencion de todos los niños y niñas del municipio a fin de reducir la mortalidad infantil.</t>
  </si>
  <si>
    <t>Porcentaje de niños entre los 0 y 6 años son atendidos por la ESE.</t>
  </si>
  <si>
    <t>IZA 2030 - SEXUALIDAD RESPONSABLE.</t>
  </si>
  <si>
    <t xml:space="preserve">JOVENES Y ADULTOS CON RESPONSABILIDA </t>
  </si>
  <si>
    <t>Realizar un programa de promocion y prevencion dirigido hacia la poblacion en edad reproductiva, para evitar enfermedades sexuales como VIH SIDA y embarazos no deseados.</t>
  </si>
  <si>
    <t>Numero de programas de salud sexual desarrollados anualmente.</t>
  </si>
  <si>
    <t>YO SI ESTUDIO</t>
  </si>
  <si>
    <t>NINGUNO POR FUERA DE LAS AULAS</t>
  </si>
  <si>
    <t>Garantizar la cobertura total educativa para los niños y las niñas del municipio, asi mismo la educacion complementaria de los padres y madres a traves de escuela de padres tendiente a armonizar la educacion impartida hacia la infancia.</t>
  </si>
  <si>
    <t>Escuela de padres Implementada</t>
  </si>
  <si>
    <t>QUE RICO JUGAR</t>
  </si>
  <si>
    <t>LA PRIMERA INFANCIA JUGANDO Y APRENDIENDO.</t>
  </si>
  <si>
    <t>Garantizar el derecho de los niños y las niñas del municipio a ser verdaderamente niños y niñas, promocionando el juego y las actividades ludicas y pedagogicas con el fin de lograr un crecimiento sano.</t>
  </si>
  <si>
    <t>Programa de ludica y educacion inicial implementada.</t>
  </si>
  <si>
    <t>LUDOTECA MUNICIPAL</t>
  </si>
  <si>
    <t>Numero de ludotecas implementadas.</t>
  </si>
  <si>
    <t>EN IZA NOS QUEREMOS</t>
  </si>
  <si>
    <t>INFANCIA CON AMOR</t>
  </si>
  <si>
    <t>Lograr una accion en red y un trabajo en equipo con el fin de mitigar las acciones de violencia fisica, sicologica y afectiva hacia los niños y niñas, propiciando un verdadero fortalecimiento de las familias.</t>
  </si>
  <si>
    <t>Red de proteccion y buen trato al niño implementada.</t>
  </si>
  <si>
    <t>YO EXISTO</t>
  </si>
  <si>
    <t>NACIENDO Y REGISTRANDO</t>
  </si>
  <si>
    <t>Realizar el registro civil y garantizar la inclusion del recien nacido al sistema de proteccion social de manera inmediata, actuando con las niñas y niños como sujetos de derechos.</t>
  </si>
  <si>
    <t>Porcentaje de los niños de iza registrados.</t>
  </si>
  <si>
    <t>TAMBIEN CUENTO</t>
  </si>
  <si>
    <t>GOBIERNO INFANTIL</t>
  </si>
  <si>
    <t>Inclusion de los niños las niñas dentro de los ambitos de participacionciudadana a efectos de tener en cuenta sus planteamientos y ser forjadores de nuevos liderazgos.</t>
  </si>
  <si>
    <t>Programa gobierno infantil implementado durante el cuatrenio.</t>
  </si>
  <si>
    <t>HOY NO TRABAJO</t>
  </si>
  <si>
    <t>ERRADICACION Y PREVENCION FRENTE AL TRABAJO INFANTIL.</t>
  </si>
  <si>
    <t>Lograr las garantias para que ningun niño o niña sea insertado en los ambitos laborales o sea sometido a explotacion alguna.</t>
  </si>
  <si>
    <t>Porcentaje de casos de trabajo infantil detectados.</t>
  </si>
  <si>
    <t>NO AL ABUSO O AL MALTRATO INFANTIL</t>
  </si>
  <si>
    <t>CERO MALTRATO Y ABUSO</t>
  </si>
  <si>
    <t>Lograr a traves de una visualizacion clara, una capacitacionconstante y un acompañamiento decidido, que ningun niño o niña sea abusado o abusada y reduciendo al maximo la tolerancia al maltrato infantil.</t>
  </si>
  <si>
    <t>NO AL RECLUTAMIENTO FORZADO</t>
  </si>
  <si>
    <t>PREVENCION AL RECLUTAMIENTO FORZADO</t>
  </si>
  <si>
    <t>Impedir el reclutamiento forzado asi como la incorporacion de los niños y las niñas a grupos delincuenciales organizados con el acompañamiento del estado y la comunidad en pleno.</t>
  </si>
  <si>
    <t>Casos de menores sometidos a reclutamiento forzado..</t>
  </si>
  <si>
    <t>LOS NIÑOS Y LAS NIÑAS TENEMOS DERECHOS</t>
  </si>
  <si>
    <t>CAPACITACION Y DIVULGACION DE LOS DERECHOS DE NIÑOS Y NIÑAS.</t>
  </si>
  <si>
    <t>Garantizar los derechos de los niños y las niñas a traves del conocimiento y la practica de los mismos por parte de las autoridades municipales.</t>
  </si>
  <si>
    <t>% de servidores y consejeros capacitados sobre garantia de derechos de los niños.</t>
  </si>
  <si>
    <t>NIÑOS Y NIÑAS LACTANTES</t>
  </si>
  <si>
    <t>TOMAMOS LECHE MATERNA</t>
  </si>
  <si>
    <t>Promover la creacion de salas de lactancia materna en el municipio.</t>
  </si>
  <si>
    <t>% de los niños nacidos vivos que lactan al menos 4 de los 6 meses recomendados.</t>
  </si>
  <si>
    <t>RECUPERACION NUTRICIONAL</t>
  </si>
  <si>
    <t xml:space="preserve">TODOS NUTRIDOS Y ALIMENTADOS </t>
  </si>
  <si>
    <t>Lograr la recuperacion nutricional de los niños y niñas a traves de convenios con el centro de recuperacion nutricional mas cercano.</t>
  </si>
  <si>
    <t>Convenio con centros de recuperacion nutricional.</t>
  </si>
  <si>
    <t>BRINDAR PROTECCION INTEGRAL A LOS JOVENES PARA UN MEJOR DESARROLLO SOCIAL.</t>
  </si>
  <si>
    <t>POLITICA PUBLICA DE JUVENTUD EN CONCORDANCIA CON LA POLITICA DEPARTAMENTAL Y NACIONAL DE PRIMERA INFANCIA.</t>
  </si>
  <si>
    <t>Formular la politica publica municipal de juventud.</t>
  </si>
  <si>
    <t>Politica publica adoptada.</t>
  </si>
  <si>
    <t xml:space="preserve">SISTEMA DE MONITOREO E INFORMACION DE LA PRIMERA INFANCIA </t>
  </si>
  <si>
    <t>RP</t>
  </si>
  <si>
    <t>Retomar y promocionar el festival del postres.</t>
  </si>
  <si>
    <t>DONACION</t>
  </si>
  <si>
    <t>TRASLADO DE RECURSOS $40.000.000</t>
  </si>
  <si>
    <t>SUBTOTAL</t>
  </si>
  <si>
    <t>Mantener en buen estado el 100% de las instituciones educativas durante el periodo de gobierno.</t>
  </si>
  <si>
    <t xml:space="preserve">Ejecutar el 50% el proyecto de plazoleta de </t>
  </si>
  <si>
    <t>Mantener el 100% cupos de regimen subsidiado en salud para la poblacion mas pobre y vulnerable.</t>
  </si>
  <si>
    <t>X</t>
  </si>
  <si>
    <t>MUNICIPIO DE CHIVATA</t>
  </si>
  <si>
    <t>PLAN DE ACCION 2013</t>
  </si>
  <si>
    <t>x</t>
  </si>
  <si>
    <t>FORMULAR EL PLAN DE SALUD PUBLICA TERRITORIAL CON ENFOQUE DIFERENCIAL QUE ARTICULE TODAS LAS POLITICAS PUBLICAS</t>
  </si>
  <si>
    <t>Formular el Plan de Salud Publica POA-POAI 2013</t>
  </si>
  <si>
    <t>Plan Operativo Anual e implementado de acuerdo a las directrices que para el efecto expedira el Ministerio de Salud y Proteccion Social.</t>
  </si>
  <si>
    <t>E.S.E. MUNICIPAL Y ALCALDIA</t>
  </si>
  <si>
    <t>OFICINA ASESORA DE PLANEACION</t>
  </si>
  <si>
    <t>FERIA GANADERA, AGRICOLA Y EQUINA</t>
  </si>
  <si>
    <t>Implementar eventos de apoyo Agrícola y Ganadero</t>
  </si>
  <si>
    <t>Numero de eventos realizados</t>
  </si>
  <si>
    <t>PARCELAS CAMPESINAS Y PROYECTOS PRODUCTIVOS</t>
  </si>
  <si>
    <t>Implementar Parcelas campesinas en el sector rural</t>
  </si>
  <si>
    <t>Número de parcelas campesinas implementadas</t>
  </si>
  <si>
    <t xml:space="preserve"> AGUA POTABLE Y SANEAMIENTO BASICO</t>
  </si>
  <si>
    <t>CALIDAD, COBERTURA Y USO EFICIENTE DEL AGUA POTABLE</t>
  </si>
  <si>
    <t>Construccion acueductos municipales</t>
  </si>
  <si>
    <t>construccion y mantenimiento de acueductos veredales</t>
  </si>
  <si>
    <t>No. De acueductos vinculados</t>
  </si>
  <si>
    <t>Mantenimiento y mejoramiento acueductos municipales</t>
  </si>
  <si>
    <t>MANEJO AMBIENTAL E INTEGRAL DE VERTIMIENTOS</t>
  </si>
  <si>
    <t>CONSREUCCION PLANTAS DE TRATAMIENTO</t>
  </si>
  <si>
    <t>REPARACION Y MANTENIMIENTO PLANTAS DE TRATAMIENTO</t>
  </si>
  <si>
    <t>MANTENIMIENTO, FUNCIONAMIENTO Y ADECUACION PLANTAS DE TRATAMIENTO.</t>
  </si>
  <si>
    <t>MANTENIMIENTO Y AMPLIACION ALCANTARILLADO MUNICIPAL</t>
  </si>
  <si>
    <t xml:space="preserve">MEJORAR LA GESTION INTEGRAL DE RESIDUOS </t>
  </si>
  <si>
    <t xml:space="preserve">Alcantarillado urbano </t>
  </si>
  <si>
    <t>perforacion y mantenimientos de pozos profundos</t>
  </si>
  <si>
    <t xml:space="preserve">preveer el constante suministro de agua para el municipio </t>
  </si>
  <si>
    <t>Nº de pozos profundos</t>
  </si>
  <si>
    <t>und</t>
  </si>
  <si>
    <t>Operación y funcionamiento Plantas de tratamiento</t>
  </si>
  <si>
    <t>Nº plantas de tratamiento</t>
  </si>
  <si>
    <t>Tasas y contribuciones por usos de utilizacion recursos nturales</t>
  </si>
  <si>
    <t>fomentar el Cuidado los recursos naturales</t>
  </si>
  <si>
    <t>Confinacion proyectos de agua potable saneamento basico</t>
  </si>
  <si>
    <t>Plan departamental de aguas</t>
  </si>
  <si>
    <t>HACIA LA CULTURA DEL ASEO Y EL RECICLAJE</t>
  </si>
  <si>
    <t>RECOLECCION TRATAMIENTO Y DISPOSICION FINAL DE RESIDUOS SOLIDOS Y ASEO MUNICIPAL</t>
  </si>
  <si>
    <t>DAR UN BUEN MANEJO DE LOS RESIDUOS Y ADEMAS CONCIENTIZAR A LA POBLACION DE LA IMPORTANCIA DE RECICLAR</t>
  </si>
  <si>
    <t>No. De usuarios .</t>
  </si>
  <si>
    <t xml:space="preserve">MEJORAR EL SERVICIO DE ENERGIA </t>
  </si>
  <si>
    <t>INFRAESTRUCTURA PARA EL SECTOR DEPORTE</t>
  </si>
  <si>
    <t>CONSTRUCCION, ESTUDIOS DISEÑOS, MANTENIMIENTO Y/O ADECUACION DE LOS ESCENARIOS DEPORTIVOS Y RECREATIVOS</t>
  </si>
  <si>
    <t>MEJORAR LAS CONDICIONES DE DE LA INFRAESTRUCTURA DEL SECTOR DEPORTE</t>
  </si>
  <si>
    <t>ESCENARIOS DEPORTIVOS</t>
  </si>
  <si>
    <t>INFRAESTRUCTURA PARA EL SECTOR CULTURA</t>
  </si>
  <si>
    <t>CONSTRUCCION MANTENIMIENTO Y ADECUACION DE LA INFRAESTRUCTURA ARTISTICA Y CULTURAL</t>
  </si>
  <si>
    <t>MEJORAR LAS CONDICIONES DE DE LA INFRAESTRUCTURA DEL SECTOR CULTURA</t>
  </si>
  <si>
    <t>ESCENARIOS CULTURALES</t>
  </si>
  <si>
    <t>PARA UNA VIVIENDA DIGNA Y SALUDABLE</t>
  </si>
  <si>
    <t>CONSTRUCCION Y MEJORAMIENTO VIVIENDA DE INTERES SAOCIAL URBANA</t>
  </si>
  <si>
    <t>MEJORAR LAS CONDICIONES DE LAS FAMILIAS QUE RESIDEN EN VIVIENDAS DE INTERES SOCIAL.</t>
  </si>
  <si>
    <t>VIVIENDAS DE INTERES SOCIAL URBANA</t>
  </si>
  <si>
    <t>CONSTRUCCION Y MEJORAMIENTO VIVIENDA DE INTERES SAOCIAL RURAL</t>
  </si>
  <si>
    <t>VIVIENDAS DE INTERES SOCIAL RURAL</t>
  </si>
  <si>
    <t>INFRAESTRUCTURA PARA LA MOVILIDAD</t>
  </si>
  <si>
    <t>AMPLIACION Y MANTENIMIENTO DE VIAS MUNICIPALES</t>
  </si>
  <si>
    <t>MEJORAR EL ESTADONDE LA RED VIAL URBANA Y RURAL .</t>
  </si>
  <si>
    <t>AMPLIACION Y MANTENIMIENTO DE VIAS MUNICIPALES TANTO URBANAS COMO RURALES</t>
  </si>
  <si>
    <t>VIAS URBANAS Y RURALES</t>
  </si>
  <si>
    <t>EQUIPAMENTO MUNICIPAL</t>
  </si>
  <si>
    <t>MANTENIMIENTO, MEJORAMIENTO Y ADECUACION EDIFICIOS PUBLICOS Y DEPENDENCIAS ADMINISTRACION MUNICIPAL</t>
  </si>
  <si>
    <t>MEJORAR LAS INSTALACIONES , EDIFICIOS Y DEPENDENCIAS MUNICIPALES.</t>
  </si>
  <si>
    <t>EDIFICIOS PUBLICOS Y DEPENDENCIAS ADMINISTRACION MUNICIPAL</t>
  </si>
  <si>
    <t>MANTENIMIENTO Y MEJORAMIENTO PARQUE</t>
  </si>
  <si>
    <t xml:space="preserve">MANTENER Y MEJORAR EL ASPECTO DEL PARQUE </t>
  </si>
  <si>
    <t>PARQUE CENTRAL DEL MUNICIPIO</t>
  </si>
  <si>
    <t>MEJORAMIENTO Y ADECUACION DE ESPACIOS PUBLICOS</t>
  </si>
  <si>
    <t>MEJORAR Y ADECUAR LOS ESPACIOS PUBLICOS PARA ATRAER EL TURISMO</t>
  </si>
  <si>
    <t>ESPACIOS PUBLICOS</t>
  </si>
  <si>
    <t>CONSTRUCCION MORGUE MUNICIPAL</t>
  </si>
  <si>
    <t xml:space="preserve">CONSTRUCCION DE MORGUE MUNICIPAL </t>
  </si>
  <si>
    <t>INFRAESTRUCTURA PARA EL SECTOR EDUCACION</t>
  </si>
  <si>
    <t>MEJORAMIENTO, AMPLIACION Y MANTENIMIENTO INSTITUCIONES EDUCATIVAS</t>
  </si>
  <si>
    <t>MEJORAR LAS INTITUCIONES EDUCATIVAS PARA UN MEJOR DESEMPEÑO DE SUS OCUPANTES</t>
  </si>
  <si>
    <t>INSTITUCIONES EDUCATIVAS</t>
  </si>
  <si>
    <t>PARQUE AUTOMOTOR DEL MUNICIPIO</t>
  </si>
  <si>
    <t>MANTENIMIENTO BUSETA ESCOLAR</t>
  </si>
  <si>
    <t>MANTENER EN CONDICIONES OBTIMAS DE SEGURIDAD Y OPERABILIDAD LA BUSETA ESCOLAR</t>
  </si>
  <si>
    <t>CONSTRUCCION AMPLIACION Y ADECUACION CAMPOS DEPORTIVOS</t>
  </si>
  <si>
    <t>MEJORAR LAS CONDICIONES DE LA INFRAESTRUCTURA DEL SECTOR DEPORTE</t>
  </si>
  <si>
    <t>PAGOS OPERARIOS, DOTACION Y MANTENIMIENTO MAQUINARIA Y EQUIPO AUTOMOTOR</t>
  </si>
  <si>
    <t>MAQUINARIA Y EQIOPO AUTOMOTOR</t>
  </si>
  <si>
    <t>MANTENER EN CONDICIONES OPTIMAS DE SEGURIDAD Y OPERABILIDAD EL PARQUE AUTOMOTOR DEL MUNICIPIO, ASÍ COMO LOS PAGOS OPOTUNOS A LOS OPERARIOS</t>
  </si>
  <si>
    <t>Dotar de los elementos necesarios para la enseñanza, la institucion educativa IETA y sus sedes.</t>
  </si>
  <si>
    <t>DOTACION EN CENTROS EDUCATIVOS.</t>
  </si>
  <si>
    <t>MANTENIMIENTI INSTITUCIONES EDUCATIVAS.</t>
  </si>
  <si>
    <t>Mantenimiento de instituciones educativas</t>
  </si>
  <si>
    <t>Numero de instituciones educativas en mantenimiento</t>
  </si>
  <si>
    <t>SECRETARIA DE GOBIERNO Y ASUNTOS ADMINISTRATIVOS</t>
  </si>
  <si>
    <t>SECTOR DEPORTE</t>
  </si>
  <si>
    <t>Aprovechamiento del tiempo libre</t>
  </si>
  <si>
    <t>ESTRATEGIA</t>
  </si>
  <si>
    <t>Financiacion Instructores y Apoyo Escuelas de Formacion Deportiva</t>
  </si>
  <si>
    <t>No. De integrantes escuelas d formacion deportiva</t>
  </si>
  <si>
    <t>SECRETARIO DE GOBIERNO Y ASUNTOS ADMINISTRATIVOS</t>
  </si>
  <si>
    <t xml:space="preserve"> Aprovechamiento del tiempo libre</t>
  </si>
  <si>
    <t>Fomento, desarrollo y practica del deporte, la recreacion y el aprovechamiento del tiempo libre</t>
  </si>
  <si>
    <t xml:space="preserve">FORTALECER LA INTEGRACION DE LOS HABITANTES DEL MUNICIPIO Y REALIZACION </t>
  </si>
  <si>
    <t>No. De participantes en actividades deportivas</t>
  </si>
  <si>
    <t>Formacion artistica  y de gestion cultural</t>
  </si>
  <si>
    <t xml:space="preserve">Promocion de eventos culturales en el municipio, jornadas culturales y de lectura </t>
  </si>
  <si>
    <t xml:space="preserve">DIVULGACION Y ORGANIZACIÓN DE LOS EVENTOS CULTURALES DEL MUNICIPIO </t>
  </si>
  <si>
    <t xml:space="preserve"> Rescate de la identidad cultural</t>
  </si>
  <si>
    <t>Dia del idioma</t>
  </si>
  <si>
    <t>Mes de las Madres</t>
  </si>
  <si>
    <t>Generar actividades alternas para los jovenes del Municipio.</t>
  </si>
  <si>
    <t>32,000,000,00</t>
  </si>
  <si>
    <t>No. De participantes en actividades culturales, banda, danzas, Musica</t>
  </si>
  <si>
    <t>52,000,000,00</t>
  </si>
  <si>
    <t>SECTOR AGROPECUARIO</t>
  </si>
  <si>
    <t>PROGRAMA ASISTENCIA TÉCNICA  PARA PROMOVER EL DESARROLLO ECONÓMICO</t>
  </si>
  <si>
    <t>Asistencia Tecnica Agropecuaria</t>
  </si>
  <si>
    <t>ASISTENCIA TECNICA AGROPECUARIA A TODA LA POBLACION DEL MUNICIPIO DE CHIVATÁ</t>
  </si>
  <si>
    <t xml:space="preserve">PRESTACION DEL SERVICIO DE ASISTENCIA TECNICA PARA TODOS </t>
  </si>
  <si>
    <t>60,000,000</t>
  </si>
  <si>
    <t xml:space="preserve"> </t>
  </si>
  <si>
    <t>SEGURIDAD  ALIMENTARIA Y CAPITAL SEMILLA</t>
  </si>
  <si>
    <t>Feria Agricola y Ganadera</t>
  </si>
  <si>
    <t>25,000,000</t>
  </si>
  <si>
    <t>25,000,000,00</t>
  </si>
  <si>
    <t>Parcelas campesinas y proyectos productivos</t>
  </si>
  <si>
    <t>,</t>
  </si>
  <si>
    <t>GESTION DEL RIESGO</t>
  </si>
  <si>
    <t>PREVENCION Y MITIGACION DEL RIESGO</t>
  </si>
  <si>
    <t>Prevencion y atencion  desastres</t>
  </si>
  <si>
    <t>Planes de emergencia y contingencia</t>
  </si>
  <si>
    <r>
      <t xml:space="preserve"> </t>
    </r>
    <r>
      <rPr>
        <sz val="12"/>
        <rFont val="Arial"/>
        <family val="2"/>
      </rPr>
      <t xml:space="preserve">Formacion artistica y de gestion cultural </t>
    </r>
  </si>
  <si>
    <t>TRANSFERENCIA FONDOS EDUCATIVOS INSTITUCIONES EDUCATIVAS.</t>
  </si>
  <si>
    <t>TRANSPORTE ESCOLAR.</t>
  </si>
  <si>
    <t>ALIMENTACION ESCOLAR.</t>
  </si>
  <si>
    <t>VIVIENDA NUEVA PARA LOS CHIVATENSES</t>
  </si>
  <si>
    <t>CONSTRUCCION DE VIVIENDA DE INTERES SOCIAL EN EL SECTOR URBANO</t>
  </si>
  <si>
    <t>Construcción y mejoramiento de vivienda de interés social urbana</t>
  </si>
  <si>
    <t>No. Viviendas intervenidas</t>
  </si>
  <si>
    <t>CONSTRUCCION DE VIVIENDA DE INTERES SOCIAL EN EL SECTOR RURAL</t>
  </si>
  <si>
    <t>Construcción y mejoramiento de vivienda de interés social rural</t>
  </si>
  <si>
    <t>ALCALDIA</t>
  </si>
  <si>
    <t>ALCALDIA - IETA</t>
  </si>
  <si>
    <t>SECTOR AGUA POTABLE</t>
  </si>
  <si>
    <t>INCREMENTAR  calidad del agua y numero de personas beneficiadas con el servicio.</t>
  </si>
  <si>
    <t>ALCALDIA Y USPD</t>
  </si>
  <si>
    <t>SECTOR CULTURA TURISMO</t>
  </si>
  <si>
    <t>SECTOR CULTURA Y TURISMO</t>
  </si>
  <si>
    <t>SECTOR DEPORTE Y RECREACION</t>
  </si>
  <si>
    <t>VIVIENDA DE INTERES SOCIAL</t>
  </si>
  <si>
    <t>SERVICIOS PUBLICOS</t>
  </si>
  <si>
    <t>USPD</t>
  </si>
  <si>
    <t>SECTOR PRODUCTIVO - AGROPECUARIO</t>
  </si>
  <si>
    <t>INFRAESTRUCTURA VIAL Y TRANSPORTE</t>
  </si>
  <si>
    <t>INFRAESTRUCTURA</t>
  </si>
  <si>
    <t>PREVENCION Y ATENCION DE DESASTRES Y EMERGENCIAS</t>
  </si>
  <si>
    <t>PLAN ADOPTADO</t>
  </si>
  <si>
    <t>PLAN DE GESTION DEL RIESGO ADOPTADO</t>
  </si>
  <si>
    <t>PLAN DE ACCION 2014</t>
  </si>
  <si>
    <t>Implementar el plan de seguridad alimentaria RESA en el municipio</t>
  </si>
  <si>
    <t>Cumpleaños Chivatá</t>
  </si>
  <si>
    <t>TERMINACION MORGUE MUNICIPAL</t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</si>
</sst>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_-* #,##0\ _P_t_s_-;\-* #,##0\ _P_t_s_-;_-* &quot;-&quot;??\ _P_t_s_-;_-@_-"/>
    <numFmt numFmtId="197" formatCode="_ * #,##0_ ;_ * \-#,##0_ ;_ * &quot;-&quot;??_ ;_ @_ "/>
    <numFmt numFmtId="198" formatCode="#,##0.0000"/>
    <numFmt numFmtId="199" formatCode="#,##0.000"/>
    <numFmt numFmtId="200" formatCode="_ * #,##0.000_ ;_ * \-#,##0.000_ ;_ * &quot;-&quot;??_ ;_ @_ "/>
    <numFmt numFmtId="201" formatCode="#,##0.00000"/>
    <numFmt numFmtId="202" formatCode="#,##0.000000"/>
    <numFmt numFmtId="203" formatCode="[$$-240A]\ #,##0.00"/>
    <numFmt numFmtId="204" formatCode="#,##0.0"/>
    <numFmt numFmtId="205" formatCode="[$$-240A]\ #,##0"/>
    <numFmt numFmtId="206" formatCode="[$$-240A]\ #,##0.0"/>
    <numFmt numFmtId="207" formatCode="[$$-240A]\ #,##0.00;[$$-240A]\ \-#,##0.00"/>
    <numFmt numFmtId="208" formatCode="#,##0\ _€;[Red]#,##0\ _€"/>
    <numFmt numFmtId="209" formatCode="#,##0.0000000"/>
    <numFmt numFmtId="210" formatCode="#,##0.00000000"/>
    <numFmt numFmtId="211" formatCode="#,##0.0000000000"/>
    <numFmt numFmtId="212" formatCode="_ * #,##0.000000_ ;_ * \-#,##0.000000_ ;_ * &quot;-&quot;??_ ;_ @_ "/>
    <numFmt numFmtId="213" formatCode="&quot;$&quot;\ #,##0.00"/>
    <numFmt numFmtId="214" formatCode="&quot;$&quot;\ #,##0"/>
    <numFmt numFmtId="215" formatCode="&quot;$&quot;\ #,##0.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9.8"/>
      <color indexed="36"/>
      <name val="Arial"/>
      <family val="2"/>
    </font>
    <font>
      <sz val="22"/>
      <color indexed="53"/>
      <name val="Arial"/>
      <family val="0"/>
    </font>
    <font>
      <u val="single"/>
      <sz val="9.8"/>
      <color theme="11"/>
      <name val="Arial"/>
      <family val="2"/>
    </font>
    <font>
      <sz val="22"/>
      <color rgb="FFFF660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612">
    <xf numFmtId="0" fontId="0" fillId="0" borderId="0" xfId="0" applyAlignment="1">
      <alignment/>
    </xf>
    <xf numFmtId="0" fontId="23" fillId="24" borderId="10" xfId="0" applyFont="1" applyFill="1" applyBorder="1" applyAlignment="1">
      <alignment horizontal="justify" vertical="center" wrapText="1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justify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 wrapText="1"/>
    </xf>
    <xf numFmtId="3" fontId="28" fillId="0" borderId="11" xfId="49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3" fontId="28" fillId="0" borderId="13" xfId="49" applyNumberFormat="1" applyFont="1" applyFill="1" applyBorder="1" applyAlignment="1">
      <alignment horizontal="right" vertical="center" wrapText="1"/>
    </xf>
    <xf numFmtId="3" fontId="28" fillId="0" borderId="14" xfId="49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right" vertical="center" wrapText="1"/>
    </xf>
    <xf numFmtId="3" fontId="28" fillId="0" borderId="15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vertical="center"/>
      <protection locked="0"/>
    </xf>
    <xf numFmtId="3" fontId="28" fillId="0" borderId="17" xfId="0" applyNumberFormat="1" applyFont="1" applyFill="1" applyBorder="1" applyAlignment="1" applyProtection="1">
      <alignment vertical="center"/>
      <protection locked="0"/>
    </xf>
    <xf numFmtId="3" fontId="28" fillId="0" borderId="18" xfId="0" applyNumberFormat="1" applyFont="1" applyFill="1" applyBorder="1" applyAlignment="1" applyProtection="1">
      <alignment vertical="center"/>
      <protection locked="0"/>
    </xf>
    <xf numFmtId="3" fontId="28" fillId="0" borderId="19" xfId="0" applyNumberFormat="1" applyFont="1" applyFill="1" applyBorder="1" applyAlignment="1" applyProtection="1">
      <alignment vertical="center"/>
      <protection locked="0"/>
    </xf>
    <xf numFmtId="3" fontId="28" fillId="0" borderId="20" xfId="0" applyNumberFormat="1" applyFont="1" applyFill="1" applyBorder="1" applyAlignment="1" applyProtection="1">
      <alignment vertical="center"/>
      <protection locked="0"/>
    </xf>
    <xf numFmtId="3" fontId="28" fillId="0" borderId="16" xfId="0" applyNumberFormat="1" applyFont="1" applyFill="1" applyBorder="1" applyAlignment="1" applyProtection="1">
      <alignment horizontal="justify" vertical="center"/>
      <protection locked="0"/>
    </xf>
    <xf numFmtId="3" fontId="28" fillId="0" borderId="19" xfId="0" applyNumberFormat="1" applyFont="1" applyFill="1" applyBorder="1" applyAlignment="1" applyProtection="1">
      <alignment horizontal="justify" vertical="center"/>
      <protection locked="0"/>
    </xf>
    <xf numFmtId="0" fontId="29" fillId="0" borderId="11" xfId="0" applyFont="1" applyBorder="1" applyAlignment="1">
      <alignment vertical="center"/>
    </xf>
    <xf numFmtId="0" fontId="32" fillId="25" borderId="13" xfId="0" applyFont="1" applyFill="1" applyBorder="1" applyAlignment="1">
      <alignment horizontal="justify" vertical="center" wrapText="1"/>
    </xf>
    <xf numFmtId="3" fontId="32" fillId="25" borderId="13" xfId="0" applyNumberFormat="1" applyFont="1" applyFill="1" applyBorder="1" applyAlignment="1">
      <alignment horizontal="right" vertical="center" wrapText="1"/>
    </xf>
    <xf numFmtId="0" fontId="28" fillId="0" borderId="2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 wrapText="1"/>
    </xf>
    <xf numFmtId="3" fontId="28" fillId="0" borderId="19" xfId="0" applyNumberFormat="1" applyFont="1" applyFill="1" applyBorder="1" applyAlignment="1">
      <alignment vertical="center" wrapText="1"/>
    </xf>
    <xf numFmtId="199" fontId="27" fillId="26" borderId="14" xfId="0" applyNumberFormat="1" applyFont="1" applyFill="1" applyBorder="1" applyAlignment="1">
      <alignment horizontal="justify" vertical="center" wrapText="1"/>
    </xf>
    <xf numFmtId="199" fontId="27" fillId="26" borderId="13" xfId="0" applyNumberFormat="1" applyFont="1" applyFill="1" applyBorder="1" applyAlignment="1">
      <alignment horizontal="justify" vertical="center" wrapText="1"/>
    </xf>
    <xf numFmtId="3" fontId="28" fillId="0" borderId="14" xfId="0" applyNumberFormat="1" applyFont="1" applyFill="1" applyBorder="1" applyAlignment="1">
      <alignment horizontal="right" vertical="center" wrapText="1"/>
    </xf>
    <xf numFmtId="3" fontId="35" fillId="0" borderId="14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3" fontId="35" fillId="0" borderId="12" xfId="49" applyNumberFormat="1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horizontal="justify" vertical="center" wrapText="1"/>
    </xf>
    <xf numFmtId="0" fontId="27" fillId="0" borderId="11" xfId="0" applyFont="1" applyFill="1" applyBorder="1" applyAlignment="1">
      <alignment horizontal="justify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213" fontId="35" fillId="0" borderId="12" xfId="49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 wrapText="1"/>
    </xf>
    <xf numFmtId="213" fontId="25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197" fontId="35" fillId="0" borderId="14" xfId="49" applyNumberFormat="1" applyFont="1" applyFill="1" applyBorder="1" applyAlignment="1">
      <alignment horizontal="center" vertical="center" wrapText="1"/>
    </xf>
    <xf numFmtId="213" fontId="25" fillId="0" borderId="12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center" vertical="center" wrapText="1"/>
    </xf>
    <xf numFmtId="213" fontId="35" fillId="0" borderId="11" xfId="49" applyNumberFormat="1" applyFont="1" applyFill="1" applyBorder="1" applyAlignment="1">
      <alignment horizontal="center" vertical="center" wrapText="1"/>
    </xf>
    <xf numFmtId="213" fontId="25" fillId="0" borderId="11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justify" vertical="center" wrapText="1"/>
    </xf>
    <xf numFmtId="213" fontId="35" fillId="0" borderId="11" xfId="49" applyNumberFormat="1" applyFont="1" applyFill="1" applyBorder="1" applyAlignment="1">
      <alignment horizontal="right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3" fontId="35" fillId="0" borderId="11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23" fillId="24" borderId="20" xfId="0" applyFont="1" applyFill="1" applyBorder="1" applyAlignment="1">
      <alignment horizontal="justify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" fontId="28" fillId="28" borderId="14" xfId="0" applyNumberFormat="1" applyFont="1" applyFill="1" applyBorder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213" fontId="25" fillId="0" borderId="11" xfId="51" applyNumberFormat="1" applyFont="1" applyBorder="1" applyAlignment="1">
      <alignment horizontal="center" vertical="center"/>
    </xf>
    <xf numFmtId="213" fontId="25" fillId="0" borderId="13" xfId="49" applyNumberFormat="1" applyFont="1" applyFill="1" applyBorder="1" applyAlignment="1">
      <alignment horizontal="center" vertical="center" wrapText="1"/>
    </xf>
    <xf numFmtId="213" fontId="25" fillId="0" borderId="11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213" fontId="25" fillId="0" borderId="13" xfId="0" applyNumberFormat="1" applyFont="1" applyFill="1" applyBorder="1" applyAlignment="1">
      <alignment horizontal="right" vertical="center" wrapText="1"/>
    </xf>
    <xf numFmtId="0" fontId="28" fillId="27" borderId="13" xfId="0" applyFont="1" applyFill="1" applyBorder="1" applyAlignment="1">
      <alignment horizontal="center" vertical="center" wrapText="1"/>
    </xf>
    <xf numFmtId="3" fontId="28" fillId="28" borderId="0" xfId="0" applyNumberFormat="1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3" fillId="29" borderId="20" xfId="0" applyFont="1" applyFill="1" applyBorder="1" applyAlignment="1">
      <alignment horizontal="justify" vertical="center" wrapText="1"/>
    </xf>
    <xf numFmtId="0" fontId="24" fillId="0" borderId="20" xfId="0" applyFont="1" applyBorder="1" applyAlignment="1">
      <alignment horizontal="left" vertical="center" wrapText="1"/>
    </xf>
    <xf numFmtId="213" fontId="25" fillId="0" borderId="20" xfId="0" applyNumberFormat="1" applyFont="1" applyBorder="1" applyAlignment="1">
      <alignment horizontal="center" vertical="center"/>
    </xf>
    <xf numFmtId="0" fontId="35" fillId="0" borderId="20" xfId="0" applyFont="1" applyBorder="1" applyAlignment="1">
      <alignment horizontal="justify" vertical="center" wrapText="1"/>
    </xf>
    <xf numFmtId="3" fontId="35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8" fillId="0" borderId="20" xfId="0" applyFont="1" applyBorder="1" applyAlignment="1">
      <alignment horizontal="center" vertical="center" wrapText="1"/>
    </xf>
    <xf numFmtId="0" fontId="28" fillId="30" borderId="20" xfId="0" applyFont="1" applyFill="1" applyBorder="1" applyAlignment="1">
      <alignment horizontal="center" vertical="center" wrapText="1"/>
    </xf>
    <xf numFmtId="0" fontId="28" fillId="30" borderId="22" xfId="0" applyFont="1" applyFill="1" applyBorder="1" applyAlignment="1">
      <alignment horizontal="center" vertical="center" wrapText="1"/>
    </xf>
    <xf numFmtId="213" fontId="25" fillId="0" borderId="22" xfId="0" applyNumberFormat="1" applyFont="1" applyBorder="1" applyAlignment="1">
      <alignment horizontal="right" vertical="center" wrapText="1"/>
    </xf>
    <xf numFmtId="3" fontId="28" fillId="0" borderId="22" xfId="0" applyNumberFormat="1" applyFont="1" applyBorder="1" applyAlignment="1">
      <alignment horizontal="right" vertical="center" wrapText="1"/>
    </xf>
    <xf numFmtId="213" fontId="25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199" fontId="27" fillId="31" borderId="2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28" fillId="32" borderId="0" xfId="0" applyNumberFormat="1" applyFont="1" applyFill="1" applyAlignment="1">
      <alignment vertical="center" wrapText="1"/>
    </xf>
    <xf numFmtId="3" fontId="32" fillId="25" borderId="13" xfId="0" applyNumberFormat="1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vertical="center"/>
    </xf>
    <xf numFmtId="3" fontId="32" fillId="25" borderId="13" xfId="0" applyNumberFormat="1" applyFont="1" applyFill="1" applyBorder="1" applyAlignment="1">
      <alignment horizontal="center" vertical="center" wrapText="1"/>
    </xf>
    <xf numFmtId="213" fontId="35" fillId="0" borderId="13" xfId="49" applyNumberFormat="1" applyFont="1" applyFill="1" applyBorder="1" applyAlignment="1">
      <alignment horizontal="center" vertical="center" wrapText="1"/>
    </xf>
    <xf numFmtId="213" fontId="35" fillId="0" borderId="14" xfId="49" applyNumberFormat="1" applyFont="1" applyFill="1" applyBorder="1" applyAlignment="1">
      <alignment horizontal="center" vertical="center" wrapText="1"/>
    </xf>
    <xf numFmtId="213" fontId="35" fillId="0" borderId="14" xfId="49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84" fontId="35" fillId="0" borderId="12" xfId="49" applyNumberFormat="1" applyFont="1" applyFill="1" applyBorder="1" applyAlignment="1">
      <alignment horizontal="right" vertical="center" wrapText="1"/>
    </xf>
    <xf numFmtId="184" fontId="35" fillId="0" borderId="11" xfId="49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 wrapText="1"/>
    </xf>
    <xf numFmtId="213" fontId="41" fillId="0" borderId="11" xfId="51" applyNumberFormat="1" applyFont="1" applyBorder="1" applyAlignment="1">
      <alignment horizontal="center" vertical="center"/>
    </xf>
    <xf numFmtId="213" fontId="41" fillId="0" borderId="13" xfId="49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3" fontId="28" fillId="0" borderId="11" xfId="51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3" fontId="28" fillId="0" borderId="0" xfId="49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 vertical="center" wrapText="1"/>
    </xf>
    <xf numFmtId="3" fontId="28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3" fontId="28" fillId="0" borderId="13" xfId="51" applyNumberFormat="1" applyFont="1" applyFill="1" applyBorder="1" applyAlignment="1">
      <alignment horizontal="right" vertical="center" wrapText="1"/>
    </xf>
    <xf numFmtId="3" fontId="28" fillId="0" borderId="14" xfId="51" applyNumberFormat="1" applyFont="1" applyFill="1" applyBorder="1" applyAlignment="1">
      <alignment horizontal="right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/>
    </xf>
    <xf numFmtId="213" fontId="28" fillId="0" borderId="13" xfId="51" applyNumberFormat="1" applyFont="1" applyFill="1" applyBorder="1" applyAlignment="1">
      <alignment horizontal="center" vertical="center" wrapText="1"/>
    </xf>
    <xf numFmtId="213" fontId="28" fillId="0" borderId="13" xfId="0" applyNumberFormat="1" applyFont="1" applyFill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30" fillId="0" borderId="12" xfId="0" applyFont="1" applyFill="1" applyBorder="1" applyAlignment="1">
      <alignment horizontal="center" vertical="center" wrapText="1"/>
    </xf>
    <xf numFmtId="213" fontId="28" fillId="0" borderId="11" xfId="49" applyNumberFormat="1" applyFont="1" applyFill="1" applyBorder="1" applyAlignment="1">
      <alignment horizontal="right" vertical="center" wrapText="1"/>
    </xf>
    <xf numFmtId="199" fontId="28" fillId="0" borderId="11" xfId="0" applyNumberFormat="1" applyFont="1" applyFill="1" applyBorder="1" applyAlignment="1">
      <alignment horizontal="justify" vertical="center" wrapText="1"/>
    </xf>
    <xf numFmtId="0" fontId="30" fillId="0" borderId="11" xfId="0" applyFont="1" applyFill="1" applyBorder="1" applyAlignment="1">
      <alignment vertical="center" wrapText="1"/>
    </xf>
    <xf numFmtId="213" fontId="28" fillId="0" borderId="11" xfId="49" applyNumberFormat="1" applyFont="1" applyFill="1" applyBorder="1" applyAlignment="1">
      <alignment horizontal="center" vertical="center" wrapText="1"/>
    </xf>
    <xf numFmtId="213" fontId="28" fillId="0" borderId="11" xfId="0" applyNumberFormat="1" applyFont="1" applyFill="1" applyBorder="1" applyAlignment="1">
      <alignment vertical="center" wrapText="1"/>
    </xf>
    <xf numFmtId="213" fontId="28" fillId="0" borderId="11" xfId="0" applyNumberFormat="1" applyFont="1" applyFill="1" applyBorder="1" applyAlignment="1">
      <alignment horizontal="center" vertical="center" wrapText="1"/>
    </xf>
    <xf numFmtId="0" fontId="28" fillId="0" borderId="11" xfId="57" applyFont="1" applyFill="1" applyBorder="1" applyAlignment="1">
      <alignment horizontal="left" vertical="center" wrapText="1"/>
      <protection/>
    </xf>
    <xf numFmtId="3" fontId="28" fillId="0" borderId="13" xfId="52" applyNumberFormat="1" applyFont="1" applyFill="1" applyBorder="1" applyAlignment="1">
      <alignment horizontal="left" vertical="center" wrapText="1"/>
    </xf>
    <xf numFmtId="3" fontId="28" fillId="0" borderId="14" xfId="57" applyNumberFormat="1" applyFont="1" applyFill="1" applyBorder="1" applyAlignment="1">
      <alignment horizontal="left" vertical="center" wrapText="1"/>
      <protection/>
    </xf>
    <xf numFmtId="0" fontId="30" fillId="0" borderId="14" xfId="57" applyFont="1" applyFill="1" applyBorder="1" applyAlignment="1">
      <alignment horizontal="left" vertical="center"/>
      <protection/>
    </xf>
    <xf numFmtId="0" fontId="30" fillId="0" borderId="12" xfId="57" applyFont="1" applyFill="1" applyBorder="1" applyAlignment="1">
      <alignment horizontal="left" vertical="center"/>
      <protection/>
    </xf>
    <xf numFmtId="3" fontId="28" fillId="0" borderId="11" xfId="57" applyNumberFormat="1" applyFont="1" applyFill="1" applyBorder="1" applyAlignment="1">
      <alignment horizontal="left" vertical="center" wrapText="1"/>
      <protection/>
    </xf>
    <xf numFmtId="0" fontId="28" fillId="0" borderId="11" xfId="57" applyFont="1" applyFill="1" applyBorder="1" applyAlignment="1">
      <alignment horizontal="left" vertical="center"/>
      <protection/>
    </xf>
    <xf numFmtId="213" fontId="28" fillId="0" borderId="13" xfId="57" applyNumberFormat="1" applyFont="1" applyFill="1" applyBorder="1" applyAlignment="1">
      <alignment horizontal="left" vertical="center" wrapText="1"/>
      <protection/>
    </xf>
    <xf numFmtId="0" fontId="28" fillId="0" borderId="13" xfId="57" applyFont="1" applyFill="1" applyBorder="1" applyAlignment="1">
      <alignment horizontal="left" vertical="center" wrapText="1"/>
      <protection/>
    </xf>
    <xf numFmtId="213" fontId="28" fillId="0" borderId="13" xfId="49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justify" vertical="center"/>
    </xf>
    <xf numFmtId="213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213" fontId="28" fillId="0" borderId="0" xfId="51" applyNumberFormat="1" applyFont="1" applyFill="1" applyBorder="1" applyAlignment="1">
      <alignment horizontal="center" vertical="center"/>
    </xf>
    <xf numFmtId="213" fontId="28" fillId="0" borderId="0" xfId="0" applyNumberFormat="1" applyFont="1" applyFill="1" applyBorder="1" applyAlignment="1">
      <alignment horizontal="right" vertical="center" wrapText="1"/>
    </xf>
    <xf numFmtId="213" fontId="28" fillId="0" borderId="0" xfId="49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199" fontId="28" fillId="0" borderId="0" xfId="0" applyNumberFormat="1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 wrapText="1"/>
    </xf>
    <xf numFmtId="0" fontId="30" fillId="0" borderId="14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185" fontId="28" fillId="0" borderId="13" xfId="49" applyNumberFormat="1" applyFont="1" applyFill="1" applyBorder="1" applyAlignment="1">
      <alignment horizontal="right" vertical="center" wrapText="1"/>
    </xf>
    <xf numFmtId="213" fontId="28" fillId="0" borderId="13" xfId="52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justify" vertical="center"/>
    </xf>
    <xf numFmtId="213" fontId="28" fillId="0" borderId="0" xfId="51" applyNumberFormat="1" applyFont="1" applyFill="1" applyBorder="1" applyAlignment="1">
      <alignment horizontal="center" vertical="center" wrapText="1"/>
    </xf>
    <xf numFmtId="3" fontId="28" fillId="0" borderId="0" xfId="49" applyNumberFormat="1" applyFont="1" applyFill="1" applyBorder="1" applyAlignment="1">
      <alignment horizontal="center" vertical="center" wrapText="1"/>
    </xf>
    <xf numFmtId="213" fontId="37" fillId="0" borderId="0" xfId="0" applyNumberFormat="1" applyFont="1" applyFill="1" applyBorder="1" applyAlignment="1">
      <alignment horizontal="center" vertical="center"/>
    </xf>
    <xf numFmtId="185" fontId="3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213" fontId="25" fillId="0" borderId="11" xfId="49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95" fontId="35" fillId="0" borderId="13" xfId="0" applyNumberFormat="1" applyFont="1" applyFill="1" applyBorder="1" applyAlignment="1">
      <alignment horizontal="center" vertical="center" wrapText="1"/>
    </xf>
    <xf numFmtId="195" fontId="35" fillId="0" borderId="14" xfId="0" applyNumberFormat="1" applyFont="1" applyFill="1" applyBorder="1" applyAlignment="1">
      <alignment horizontal="center" vertical="center" wrapText="1"/>
    </xf>
    <xf numFmtId="195" fontId="35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justify" vertical="center"/>
    </xf>
    <xf numFmtId="0" fontId="24" fillId="0" borderId="12" xfId="0" applyFont="1" applyFill="1" applyBorder="1" applyAlignment="1">
      <alignment vertical="center" wrapText="1"/>
    </xf>
    <xf numFmtId="213" fontId="25" fillId="0" borderId="12" xfId="59" applyNumberFormat="1" applyFont="1" applyFill="1" applyBorder="1" applyAlignment="1">
      <alignment horizontal="center" vertical="center" wrapText="1"/>
    </xf>
    <xf numFmtId="199" fontId="35" fillId="0" borderId="12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justify" vertical="center" wrapText="1"/>
    </xf>
    <xf numFmtId="0" fontId="24" fillId="0" borderId="11" xfId="0" applyFont="1" applyFill="1" applyBorder="1" applyAlignment="1">
      <alignment horizontal="justify" vertical="center" wrapText="1"/>
    </xf>
    <xf numFmtId="213" fontId="25" fillId="0" borderId="19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justify" vertical="center" wrapText="1"/>
    </xf>
    <xf numFmtId="199" fontId="28" fillId="0" borderId="14" xfId="0" applyNumberFormat="1" applyFont="1" applyFill="1" applyBorder="1" applyAlignment="1">
      <alignment horizontal="right" vertical="center" wrapText="1"/>
    </xf>
    <xf numFmtId="3" fontId="28" fillId="0" borderId="13" xfId="0" applyNumberFormat="1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3" fontId="28" fillId="0" borderId="11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30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 wrapText="1"/>
    </xf>
    <xf numFmtId="0" fontId="21" fillId="0" borderId="0" xfId="0" applyFont="1" applyFill="1" applyAlignment="1">
      <alignment horizontal="justify" vertical="center" wrapText="1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Alignment="1">
      <alignment/>
    </xf>
    <xf numFmtId="0" fontId="37" fillId="0" borderId="11" xfId="0" applyFont="1" applyFill="1" applyBorder="1" applyAlignment="1">
      <alignment vertical="center"/>
    </xf>
    <xf numFmtId="0" fontId="37" fillId="0" borderId="23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justify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justify" vertical="center" wrapText="1"/>
    </xf>
    <xf numFmtId="3" fontId="37" fillId="0" borderId="13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justify" vertical="center" wrapText="1"/>
    </xf>
    <xf numFmtId="0" fontId="28" fillId="0" borderId="24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213" fontId="37" fillId="0" borderId="11" xfId="0" applyNumberFormat="1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213" fontId="28" fillId="0" borderId="11" xfId="0" applyNumberFormat="1" applyFont="1" applyFill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37" fillId="0" borderId="20" xfId="0" applyFont="1" applyFill="1" applyBorder="1" applyAlignment="1">
      <alignment horizontal="justify" vertical="center" wrapText="1"/>
    </xf>
    <xf numFmtId="213" fontId="28" fillId="0" borderId="11" xfId="51" applyNumberFormat="1" applyFont="1" applyFill="1" applyBorder="1" applyAlignment="1">
      <alignment horizontal="center" vertical="center" wrapText="1"/>
    </xf>
    <xf numFmtId="3" fontId="28" fillId="0" borderId="11" xfId="51" applyNumberFormat="1" applyFont="1" applyFill="1" applyBorder="1" applyAlignment="1">
      <alignment horizontal="center" vertical="center" wrapText="1"/>
    </xf>
    <xf numFmtId="185" fontId="28" fillId="0" borderId="11" xfId="51" applyNumberFormat="1" applyFont="1" applyFill="1" applyBorder="1" applyAlignment="1">
      <alignment vertical="center" wrapText="1"/>
    </xf>
    <xf numFmtId="184" fontId="28" fillId="0" borderId="11" xfId="51" applyNumberFormat="1" applyFont="1" applyFill="1" applyBorder="1" applyAlignment="1">
      <alignment vertical="center" wrapText="1"/>
    </xf>
    <xf numFmtId="3" fontId="28" fillId="0" borderId="14" xfId="51" applyNumberFormat="1" applyFont="1" applyFill="1" applyBorder="1" applyAlignment="1">
      <alignment horizontal="center" vertical="center" wrapText="1"/>
    </xf>
    <xf numFmtId="3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13" fontId="28" fillId="0" borderId="14" xfId="51" applyNumberFormat="1" applyFont="1" applyFill="1" applyBorder="1" applyAlignment="1">
      <alignment vertical="center" wrapText="1"/>
    </xf>
    <xf numFmtId="213" fontId="28" fillId="0" borderId="14" xfId="51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199" fontId="28" fillId="0" borderId="14" xfId="0" applyNumberFormat="1" applyFont="1" applyFill="1" applyBorder="1" applyAlignment="1">
      <alignment horizontal="justify" vertical="center" wrapText="1"/>
    </xf>
    <xf numFmtId="3" fontId="28" fillId="0" borderId="11" xfId="51" applyNumberFormat="1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213" fontId="37" fillId="0" borderId="11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185" fontId="28" fillId="0" borderId="11" xfId="0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wrapText="1"/>
    </xf>
    <xf numFmtId="0" fontId="37" fillId="0" borderId="11" xfId="57" applyFont="1" applyFill="1" applyBorder="1" applyAlignment="1">
      <alignment horizontal="left" vertical="center"/>
      <protection/>
    </xf>
    <xf numFmtId="3" fontId="37" fillId="0" borderId="13" xfId="57" applyNumberFormat="1" applyFont="1" applyFill="1" applyBorder="1" applyAlignment="1">
      <alignment horizontal="left" vertical="center" wrapText="1"/>
      <protection/>
    </xf>
    <xf numFmtId="0" fontId="37" fillId="0" borderId="13" xfId="57" applyFont="1" applyFill="1" applyBorder="1" applyAlignment="1">
      <alignment horizontal="left" vertical="center" wrapText="1"/>
      <protection/>
    </xf>
    <xf numFmtId="0" fontId="37" fillId="0" borderId="20" xfId="57" applyFont="1" applyFill="1" applyBorder="1" applyAlignment="1">
      <alignment horizontal="left" vertical="center" wrapText="1"/>
      <protection/>
    </xf>
    <xf numFmtId="0" fontId="37" fillId="0" borderId="10" xfId="57" applyFont="1" applyFill="1" applyBorder="1" applyAlignment="1">
      <alignment horizontal="left" vertical="center" wrapText="1"/>
      <protection/>
    </xf>
    <xf numFmtId="0" fontId="28" fillId="0" borderId="20" xfId="57" applyFont="1" applyFill="1" applyBorder="1" applyAlignment="1">
      <alignment horizontal="left" vertical="center" wrapText="1"/>
      <protection/>
    </xf>
    <xf numFmtId="0" fontId="28" fillId="0" borderId="10" xfId="57" applyFont="1" applyFill="1" applyBorder="1" applyAlignment="1">
      <alignment horizontal="left" vertical="center" wrapText="1"/>
      <protection/>
    </xf>
    <xf numFmtId="0" fontId="28" fillId="0" borderId="14" xfId="57" applyFont="1" applyFill="1" applyBorder="1" applyAlignment="1">
      <alignment horizontal="left"/>
      <protection/>
    </xf>
    <xf numFmtId="199" fontId="28" fillId="0" borderId="13" xfId="57" applyNumberFormat="1" applyFont="1" applyFill="1" applyBorder="1" applyAlignment="1">
      <alignment horizontal="left" vertical="center" wrapText="1"/>
      <protection/>
    </xf>
    <xf numFmtId="213" fontId="28" fillId="0" borderId="11" xfId="51" applyNumberFormat="1" applyFont="1" applyFill="1" applyBorder="1" applyAlignment="1">
      <alignment horizontal="left" vertical="center"/>
    </xf>
    <xf numFmtId="213" fontId="28" fillId="0" borderId="11" xfId="57" applyNumberFormat="1" applyFont="1" applyFill="1" applyBorder="1" applyAlignment="1">
      <alignment horizontal="left" vertical="center"/>
      <protection/>
    </xf>
    <xf numFmtId="0" fontId="28" fillId="0" borderId="23" xfId="57" applyFont="1" applyFill="1" applyBorder="1" applyAlignment="1">
      <alignment horizontal="left"/>
      <protection/>
    </xf>
    <xf numFmtId="0" fontId="28" fillId="0" borderId="24" xfId="57" applyFont="1" applyFill="1" applyBorder="1" applyAlignment="1">
      <alignment horizontal="left"/>
      <protection/>
    </xf>
    <xf numFmtId="0" fontId="28" fillId="0" borderId="10" xfId="57" applyFont="1" applyFill="1" applyBorder="1" applyAlignment="1">
      <alignment horizontal="left"/>
      <protection/>
    </xf>
    <xf numFmtId="213" fontId="37" fillId="0" borderId="11" xfId="57" applyNumberFormat="1" applyFont="1" applyFill="1" applyBorder="1" applyAlignment="1">
      <alignment horizontal="left" vertical="center"/>
      <protection/>
    </xf>
    <xf numFmtId="185" fontId="37" fillId="0" borderId="11" xfId="57" applyNumberFormat="1" applyFont="1" applyFill="1" applyBorder="1" applyAlignment="1">
      <alignment horizontal="left" vertical="center"/>
      <protection/>
    </xf>
    <xf numFmtId="185" fontId="28" fillId="0" borderId="11" xfId="57" applyNumberFormat="1" applyFont="1" applyFill="1" applyBorder="1" applyAlignment="1">
      <alignment horizontal="left" vertical="center"/>
      <protection/>
    </xf>
    <xf numFmtId="0" fontId="28" fillId="0" borderId="12" xfId="0" applyFont="1" applyFill="1" applyBorder="1" applyAlignment="1">
      <alignment horizontal="left" vertical="center" wrapText="1"/>
    </xf>
    <xf numFmtId="213" fontId="28" fillId="0" borderId="11" xfId="51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/>
    </xf>
    <xf numFmtId="199" fontId="28" fillId="0" borderId="13" xfId="0" applyNumberFormat="1" applyFont="1" applyFill="1" applyBorder="1" applyAlignment="1">
      <alignment horizontal="justify" vertical="center" wrapText="1"/>
    </xf>
    <xf numFmtId="3" fontId="28" fillId="0" borderId="14" xfId="0" applyNumberFormat="1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/>
    </xf>
    <xf numFmtId="184" fontId="28" fillId="0" borderId="11" xfId="0" applyNumberFormat="1" applyFont="1" applyFill="1" applyBorder="1" applyAlignment="1">
      <alignment horizontal="center" vertical="center"/>
    </xf>
    <xf numFmtId="184" fontId="28" fillId="0" borderId="11" xfId="0" applyNumberFormat="1" applyFont="1" applyFill="1" applyBorder="1" applyAlignment="1">
      <alignment vertical="center"/>
    </xf>
    <xf numFmtId="185" fontId="37" fillId="0" borderId="11" xfId="0" applyNumberFormat="1" applyFont="1" applyFill="1" applyBorder="1" applyAlignment="1">
      <alignment horizontal="center" vertical="center"/>
    </xf>
    <xf numFmtId="185" fontId="28" fillId="0" borderId="13" xfId="51" applyNumberFormat="1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13" fontId="25" fillId="0" borderId="15" xfId="0" applyNumberFormat="1" applyFont="1" applyFill="1" applyBorder="1" applyAlignment="1">
      <alignment horizontal="center" vertical="center" wrapText="1"/>
    </xf>
    <xf numFmtId="213" fontId="25" fillId="0" borderId="16" xfId="0" applyNumberFormat="1" applyFont="1" applyFill="1" applyBorder="1" applyAlignment="1">
      <alignment horizontal="center" vertical="center" wrapText="1"/>
    </xf>
    <xf numFmtId="213" fontId="25" fillId="0" borderId="17" xfId="0" applyNumberFormat="1" applyFont="1" applyFill="1" applyBorder="1" applyAlignment="1">
      <alignment horizontal="center" vertical="center" wrapText="1"/>
    </xf>
    <xf numFmtId="213" fontId="25" fillId="0" borderId="18" xfId="0" applyNumberFormat="1" applyFont="1" applyFill="1" applyBorder="1" applyAlignment="1">
      <alignment horizontal="center" vertical="center" wrapText="1"/>
    </xf>
    <xf numFmtId="213" fontId="25" fillId="0" borderId="19" xfId="0" applyNumberFormat="1" applyFont="1" applyFill="1" applyBorder="1" applyAlignment="1">
      <alignment horizontal="center" vertical="center" wrapText="1"/>
    </xf>
    <xf numFmtId="213" fontId="25" fillId="0" borderId="20" xfId="0" applyNumberFormat="1" applyFont="1" applyFill="1" applyBorder="1" applyAlignment="1">
      <alignment horizontal="center" vertical="center" wrapText="1"/>
    </xf>
    <xf numFmtId="3" fontId="28" fillId="0" borderId="13" xfId="49" applyNumberFormat="1" applyFont="1" applyFill="1" applyBorder="1" applyAlignment="1">
      <alignment horizontal="center" vertical="center" wrapText="1"/>
    </xf>
    <xf numFmtId="3" fontId="28" fillId="0" borderId="12" xfId="49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213" fontId="25" fillId="0" borderId="13" xfId="0" applyNumberFormat="1" applyFont="1" applyFill="1" applyBorder="1" applyAlignment="1">
      <alignment horizontal="center" vertical="center" wrapText="1"/>
    </xf>
    <xf numFmtId="213" fontId="25" fillId="0" borderId="12" xfId="0" applyNumberFormat="1" applyFont="1" applyFill="1" applyBorder="1" applyAlignment="1">
      <alignment horizontal="center" vertical="center" wrapText="1"/>
    </xf>
    <xf numFmtId="3" fontId="28" fillId="0" borderId="13" xfId="0" applyNumberFormat="1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213" fontId="35" fillId="0" borderId="13" xfId="49" applyNumberFormat="1" applyFont="1" applyFill="1" applyBorder="1" applyAlignment="1">
      <alignment horizontal="center" vertical="center" wrapText="1"/>
    </xf>
    <xf numFmtId="213" fontId="35" fillId="0" borderId="12" xfId="49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3" fontId="35" fillId="0" borderId="13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214" fontId="25" fillId="0" borderId="15" xfId="0" applyNumberFormat="1" applyFont="1" applyFill="1" applyBorder="1" applyAlignment="1">
      <alignment horizontal="center" vertical="center" wrapText="1"/>
    </xf>
    <xf numFmtId="214" fontId="25" fillId="0" borderId="16" xfId="0" applyNumberFormat="1" applyFont="1" applyFill="1" applyBorder="1" applyAlignment="1">
      <alignment horizontal="center" vertical="center" wrapText="1"/>
    </xf>
    <xf numFmtId="214" fontId="25" fillId="0" borderId="17" xfId="0" applyNumberFormat="1" applyFont="1" applyFill="1" applyBorder="1" applyAlignment="1">
      <alignment horizontal="center" vertical="center" wrapText="1"/>
    </xf>
    <xf numFmtId="214" fontId="25" fillId="0" borderId="18" xfId="0" applyNumberFormat="1" applyFont="1" applyFill="1" applyBorder="1" applyAlignment="1">
      <alignment horizontal="center" vertical="center" wrapText="1"/>
    </xf>
    <xf numFmtId="214" fontId="25" fillId="0" borderId="19" xfId="0" applyNumberFormat="1" applyFont="1" applyFill="1" applyBorder="1" applyAlignment="1">
      <alignment horizontal="center" vertical="center" wrapText="1"/>
    </xf>
    <xf numFmtId="214" fontId="25" fillId="0" borderId="2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 wrapText="1"/>
    </xf>
    <xf numFmtId="213" fontId="35" fillId="0" borderId="14" xfId="49" applyNumberFormat="1" applyFont="1" applyFill="1" applyBorder="1" applyAlignment="1">
      <alignment horizontal="center" vertical="center" wrapText="1"/>
    </xf>
    <xf numFmtId="213" fontId="35" fillId="0" borderId="13" xfId="0" applyNumberFormat="1" applyFont="1" applyFill="1" applyBorder="1" applyAlignment="1">
      <alignment horizontal="center" vertical="center" wrapText="1"/>
    </xf>
    <xf numFmtId="213" fontId="35" fillId="0" borderId="14" xfId="0" applyNumberFormat="1" applyFont="1" applyFill="1" applyBorder="1" applyAlignment="1">
      <alignment horizontal="center" vertical="center" wrapText="1"/>
    </xf>
    <xf numFmtId="213" fontId="25" fillId="0" borderId="14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9" fontId="25" fillId="0" borderId="13" xfId="59" applyFont="1" applyFill="1" applyBorder="1" applyAlignment="1">
      <alignment horizontal="center" vertical="center" wrapText="1"/>
    </xf>
    <xf numFmtId="9" fontId="25" fillId="0" borderId="14" xfId="59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4" fontId="35" fillId="0" borderId="13" xfId="49" applyNumberFormat="1" applyFont="1" applyFill="1" applyBorder="1" applyAlignment="1">
      <alignment horizontal="center" vertical="center" wrapText="1"/>
    </xf>
    <xf numFmtId="184" fontId="35" fillId="0" borderId="14" xfId="49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justify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5" fontId="25" fillId="0" borderId="13" xfId="0" applyNumberFormat="1" applyFont="1" applyFill="1" applyBorder="1" applyAlignment="1">
      <alignment horizontal="right" vertical="center" wrapText="1"/>
    </xf>
    <xf numFmtId="185" fontId="25" fillId="0" borderId="14" xfId="0" applyNumberFormat="1" applyFont="1" applyFill="1" applyBorder="1" applyAlignment="1">
      <alignment horizontal="right" vertical="center" wrapText="1"/>
    </xf>
    <xf numFmtId="185" fontId="25" fillId="0" borderId="12" xfId="0" applyNumberFormat="1" applyFont="1" applyFill="1" applyBorder="1" applyAlignment="1">
      <alignment horizontal="right" vertical="center" wrapText="1"/>
    </xf>
    <xf numFmtId="213" fontId="25" fillId="0" borderId="21" xfId="0" applyNumberFormat="1" applyFont="1" applyFill="1" applyBorder="1" applyAlignment="1">
      <alignment horizontal="center" vertical="center" wrapText="1"/>
    </xf>
    <xf numFmtId="213" fontId="25" fillId="0" borderId="0" xfId="0" applyNumberFormat="1" applyFont="1" applyFill="1" applyBorder="1" applyAlignment="1">
      <alignment horizontal="center" vertical="center" wrapText="1"/>
    </xf>
    <xf numFmtId="213" fontId="25" fillId="0" borderId="22" xfId="0" applyNumberFormat="1" applyFont="1" applyFill="1" applyBorder="1" applyAlignment="1">
      <alignment horizontal="center" vertical="center" wrapText="1"/>
    </xf>
    <xf numFmtId="213" fontId="25" fillId="0" borderId="13" xfId="0" applyNumberFormat="1" applyFont="1" applyFill="1" applyBorder="1" applyAlignment="1" applyProtection="1">
      <alignment horizontal="right" vertical="center"/>
      <protection locked="0"/>
    </xf>
    <xf numFmtId="213" fontId="25" fillId="0" borderId="14" xfId="0" applyNumberFormat="1" applyFont="1" applyFill="1" applyBorder="1" applyAlignment="1" applyProtection="1">
      <alignment horizontal="right" vertical="center"/>
      <protection locked="0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28" fillId="0" borderId="15" xfId="0" applyNumberFormat="1" applyFont="1" applyFill="1" applyBorder="1" applyAlignment="1">
      <alignment horizontal="center" vertical="center" wrapText="1"/>
    </xf>
    <xf numFmtId="3" fontId="28" fillId="0" borderId="16" xfId="0" applyNumberFormat="1" applyFont="1" applyFill="1" applyBorder="1" applyAlignment="1">
      <alignment horizontal="center" vertical="center" wrapText="1"/>
    </xf>
    <xf numFmtId="3" fontId="28" fillId="0" borderId="17" xfId="0" applyNumberFormat="1" applyFont="1" applyFill="1" applyBorder="1" applyAlignment="1">
      <alignment horizontal="center" vertical="center" wrapText="1"/>
    </xf>
    <xf numFmtId="3" fontId="28" fillId="0" borderId="18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 wrapText="1"/>
    </xf>
    <xf numFmtId="3" fontId="28" fillId="0" borderId="20" xfId="0" applyNumberFormat="1" applyFont="1" applyFill="1" applyBorder="1" applyAlignment="1">
      <alignment horizontal="center" vertical="center" wrapText="1"/>
    </xf>
    <xf numFmtId="195" fontId="35" fillId="0" borderId="13" xfId="0" applyNumberFormat="1" applyFont="1" applyFill="1" applyBorder="1" applyAlignment="1">
      <alignment horizontal="center" vertical="center" wrapText="1"/>
    </xf>
    <xf numFmtId="195" fontId="35" fillId="0" borderId="14" xfId="0" applyNumberFormat="1" applyFont="1" applyFill="1" applyBorder="1" applyAlignment="1">
      <alignment horizontal="center" vertical="center" wrapText="1"/>
    </xf>
    <xf numFmtId="195" fontId="35" fillId="0" borderId="12" xfId="0" applyNumberFormat="1" applyFont="1" applyFill="1" applyBorder="1" applyAlignment="1">
      <alignment horizontal="center" vertical="center" wrapText="1"/>
    </xf>
    <xf numFmtId="213" fontId="35" fillId="0" borderId="12" xfId="0" applyNumberFormat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justify" vertical="center" wrapText="1"/>
    </xf>
    <xf numFmtId="0" fontId="24" fillId="0" borderId="14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justify" vertical="center" wrapText="1"/>
    </xf>
    <xf numFmtId="185" fontId="25" fillId="0" borderId="13" xfId="0" applyNumberFormat="1" applyFont="1" applyFill="1" applyBorder="1" applyAlignment="1">
      <alignment horizontal="center" vertical="center" wrapText="1"/>
    </xf>
    <xf numFmtId="185" fontId="25" fillId="0" borderId="14" xfId="0" applyNumberFormat="1" applyFont="1" applyFill="1" applyBorder="1" applyAlignment="1">
      <alignment horizontal="center" vertical="center" wrapText="1"/>
    </xf>
    <xf numFmtId="185" fontId="25" fillId="0" borderId="12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3" fontId="32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213" fontId="28" fillId="0" borderId="15" xfId="0" applyNumberFormat="1" applyFont="1" applyFill="1" applyBorder="1" applyAlignment="1">
      <alignment horizontal="center" vertical="center" wrapText="1"/>
    </xf>
    <xf numFmtId="213" fontId="28" fillId="0" borderId="16" xfId="0" applyNumberFormat="1" applyFont="1" applyFill="1" applyBorder="1" applyAlignment="1">
      <alignment horizontal="center" vertical="center" wrapText="1"/>
    </xf>
    <xf numFmtId="213" fontId="28" fillId="0" borderId="17" xfId="0" applyNumberFormat="1" applyFont="1" applyFill="1" applyBorder="1" applyAlignment="1">
      <alignment horizontal="center" vertical="center" wrapText="1"/>
    </xf>
    <xf numFmtId="213" fontId="28" fillId="0" borderId="18" xfId="0" applyNumberFormat="1" applyFont="1" applyFill="1" applyBorder="1" applyAlignment="1">
      <alignment horizontal="center" vertical="center" wrapText="1"/>
    </xf>
    <xf numFmtId="213" fontId="28" fillId="0" borderId="19" xfId="0" applyNumberFormat="1" applyFont="1" applyFill="1" applyBorder="1" applyAlignment="1">
      <alignment horizontal="center" vertical="center" wrapText="1"/>
    </xf>
    <xf numFmtId="213" fontId="28" fillId="0" borderId="20" xfId="0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213" fontId="37" fillId="0" borderId="23" xfId="0" applyNumberFormat="1" applyFont="1" applyFill="1" applyBorder="1" applyAlignment="1">
      <alignment horizontal="center" vertical="center"/>
    </xf>
    <xf numFmtId="3" fontId="37" fillId="0" borderId="13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3" fontId="37" fillId="0" borderId="11" xfId="0" applyNumberFormat="1" applyFont="1" applyFill="1" applyBorder="1" applyAlignment="1">
      <alignment horizontal="justify" vertical="center" wrapText="1"/>
    </xf>
    <xf numFmtId="3" fontId="37" fillId="0" borderId="13" xfId="0" applyNumberFormat="1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 wrapText="1"/>
    </xf>
    <xf numFmtId="213" fontId="28" fillId="0" borderId="21" xfId="0" applyNumberFormat="1" applyFont="1" applyFill="1" applyBorder="1" applyAlignment="1">
      <alignment horizontal="center" vertical="center" wrapText="1"/>
    </xf>
    <xf numFmtId="213" fontId="28" fillId="0" borderId="0" xfId="0" applyNumberFormat="1" applyFont="1" applyFill="1" applyBorder="1" applyAlignment="1">
      <alignment horizontal="center" vertical="center" wrapText="1"/>
    </xf>
    <xf numFmtId="213" fontId="28" fillId="0" borderId="22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justify" vertical="center" wrapText="1"/>
    </xf>
    <xf numFmtId="3" fontId="37" fillId="0" borderId="24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213" fontId="37" fillId="0" borderId="24" xfId="0" applyNumberFormat="1" applyFont="1" applyFill="1" applyBorder="1" applyAlignment="1">
      <alignment horizontal="center" vertical="center"/>
    </xf>
    <xf numFmtId="213" fontId="37" fillId="0" borderId="10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213" fontId="28" fillId="0" borderId="15" xfId="51" applyNumberFormat="1" applyFont="1" applyFill="1" applyBorder="1" applyAlignment="1">
      <alignment horizontal="center" vertical="center" wrapText="1"/>
    </xf>
    <xf numFmtId="213" fontId="28" fillId="0" borderId="16" xfId="51" applyNumberFormat="1" applyFont="1" applyFill="1" applyBorder="1" applyAlignment="1">
      <alignment horizontal="center" vertical="center" wrapText="1"/>
    </xf>
    <xf numFmtId="213" fontId="28" fillId="0" borderId="17" xfId="51" applyNumberFormat="1" applyFont="1" applyFill="1" applyBorder="1" applyAlignment="1">
      <alignment horizontal="center" vertical="center" wrapText="1"/>
    </xf>
    <xf numFmtId="213" fontId="28" fillId="0" borderId="18" xfId="51" applyNumberFormat="1" applyFont="1" applyFill="1" applyBorder="1" applyAlignment="1">
      <alignment horizontal="center" vertical="center" wrapText="1"/>
    </xf>
    <xf numFmtId="213" fontId="28" fillId="0" borderId="19" xfId="51" applyNumberFormat="1" applyFont="1" applyFill="1" applyBorder="1" applyAlignment="1">
      <alignment horizontal="center" vertical="center" wrapText="1"/>
    </xf>
    <xf numFmtId="213" fontId="28" fillId="0" borderId="20" xfId="51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justify" vertical="center" wrapText="1"/>
    </xf>
    <xf numFmtId="213" fontId="28" fillId="0" borderId="23" xfId="0" applyNumberFormat="1" applyFont="1" applyFill="1" applyBorder="1" applyAlignment="1">
      <alignment horizontal="center" vertical="center" wrapText="1"/>
    </xf>
    <xf numFmtId="213" fontId="28" fillId="0" borderId="24" xfId="0" applyNumberFormat="1" applyFont="1" applyFill="1" applyBorder="1" applyAlignment="1">
      <alignment horizontal="center" vertical="center" wrapText="1"/>
    </xf>
    <xf numFmtId="213" fontId="28" fillId="0" borderId="10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7" fillId="0" borderId="18" xfId="57" applyFont="1" applyFill="1" applyBorder="1" applyAlignment="1">
      <alignment horizontal="center" vertical="center"/>
      <protection/>
    </xf>
    <xf numFmtId="0" fontId="37" fillId="0" borderId="19" xfId="57" applyFont="1" applyFill="1" applyBorder="1" applyAlignment="1">
      <alignment horizontal="center" vertical="center"/>
      <protection/>
    </xf>
    <xf numFmtId="0" fontId="37" fillId="0" borderId="20" xfId="57" applyFont="1" applyFill="1" applyBorder="1" applyAlignment="1">
      <alignment horizontal="center" vertical="center"/>
      <protection/>
    </xf>
    <xf numFmtId="0" fontId="37" fillId="0" borderId="23" xfId="57" applyFont="1" applyFill="1" applyBorder="1" applyAlignment="1">
      <alignment horizontal="left" vertical="center" wrapText="1"/>
      <protection/>
    </xf>
    <xf numFmtId="0" fontId="37" fillId="0" borderId="10" xfId="57" applyFont="1" applyFill="1" applyBorder="1" applyAlignment="1">
      <alignment horizontal="left" vertical="center" wrapText="1"/>
      <protection/>
    </xf>
    <xf numFmtId="0" fontId="28" fillId="0" borderId="23" xfId="57" applyFont="1" applyFill="1" applyBorder="1" applyAlignment="1">
      <alignment horizontal="left" vertical="center"/>
      <protection/>
    </xf>
    <xf numFmtId="0" fontId="28" fillId="0" borderId="10" xfId="57" applyFont="1" applyFill="1" applyBorder="1" applyAlignment="1">
      <alignment horizontal="left" vertical="center"/>
      <protection/>
    </xf>
    <xf numFmtId="213" fontId="28" fillId="0" borderId="15" xfId="57" applyNumberFormat="1" applyFont="1" applyFill="1" applyBorder="1" applyAlignment="1">
      <alignment horizontal="left" vertical="center" wrapText="1"/>
      <protection/>
    </xf>
    <xf numFmtId="213" fontId="28" fillId="0" borderId="16" xfId="57" applyNumberFormat="1" applyFont="1" applyFill="1" applyBorder="1" applyAlignment="1">
      <alignment horizontal="left" vertical="center" wrapText="1"/>
      <protection/>
    </xf>
    <xf numFmtId="213" fontId="28" fillId="0" borderId="17" xfId="57" applyNumberFormat="1" applyFont="1" applyFill="1" applyBorder="1" applyAlignment="1">
      <alignment horizontal="left" vertical="center" wrapText="1"/>
      <protection/>
    </xf>
    <xf numFmtId="213" fontId="28" fillId="0" borderId="18" xfId="57" applyNumberFormat="1" applyFont="1" applyFill="1" applyBorder="1" applyAlignment="1">
      <alignment horizontal="left" vertical="center" wrapText="1"/>
      <protection/>
    </xf>
    <xf numFmtId="213" fontId="28" fillId="0" borderId="19" xfId="57" applyNumberFormat="1" applyFont="1" applyFill="1" applyBorder="1" applyAlignment="1">
      <alignment horizontal="left" vertical="center" wrapText="1"/>
      <protection/>
    </xf>
    <xf numFmtId="213" fontId="28" fillId="0" borderId="20" xfId="57" applyNumberFormat="1" applyFont="1" applyFill="1" applyBorder="1" applyAlignment="1">
      <alignment horizontal="left" vertical="center" wrapText="1"/>
      <protection/>
    </xf>
    <xf numFmtId="0" fontId="37" fillId="0" borderId="23" xfId="57" applyFont="1" applyFill="1" applyBorder="1" applyAlignment="1">
      <alignment horizontal="left" vertical="center"/>
      <protection/>
    </xf>
    <xf numFmtId="0" fontId="37" fillId="0" borderId="24" xfId="57" applyFont="1" applyFill="1" applyBorder="1" applyAlignment="1">
      <alignment horizontal="left" vertical="center"/>
      <protection/>
    </xf>
    <xf numFmtId="0" fontId="37" fillId="0" borderId="10" xfId="57" applyFont="1" applyFill="1" applyBorder="1" applyAlignment="1">
      <alignment horizontal="left" vertical="center"/>
      <protection/>
    </xf>
    <xf numFmtId="0" fontId="28" fillId="0" borderId="18" xfId="57" applyFont="1" applyFill="1" applyBorder="1" applyAlignment="1">
      <alignment horizontal="left" vertical="center" wrapText="1"/>
      <protection/>
    </xf>
    <xf numFmtId="0" fontId="28" fillId="0" borderId="20" xfId="57" applyFont="1" applyFill="1" applyBorder="1" applyAlignment="1">
      <alignment horizontal="left" vertical="center" wrapText="1"/>
      <protection/>
    </xf>
    <xf numFmtId="0" fontId="37" fillId="0" borderId="21" xfId="57" applyFont="1" applyFill="1" applyBorder="1" applyAlignment="1">
      <alignment horizontal="center" vertical="center" wrapText="1"/>
      <protection/>
    </xf>
    <xf numFmtId="0" fontId="37" fillId="0" borderId="0" xfId="57" applyFont="1" applyFill="1" applyBorder="1" applyAlignment="1">
      <alignment horizontal="center" vertical="center" wrapText="1"/>
      <protection/>
    </xf>
    <xf numFmtId="0" fontId="37" fillId="0" borderId="22" xfId="57" applyFont="1" applyFill="1" applyBorder="1" applyAlignment="1">
      <alignment horizontal="center" vertical="center" wrapText="1"/>
      <protection/>
    </xf>
    <xf numFmtId="0" fontId="37" fillId="0" borderId="23" xfId="57" applyFont="1" applyFill="1" applyBorder="1" applyAlignment="1">
      <alignment horizontal="center" vertical="center"/>
      <protection/>
    </xf>
    <xf numFmtId="0" fontId="37" fillId="0" borderId="24" xfId="57" applyFont="1" applyFill="1" applyBorder="1" applyAlignment="1">
      <alignment horizontal="center" vertical="center"/>
      <protection/>
    </xf>
    <xf numFmtId="0" fontId="37" fillId="0" borderId="10" xfId="57" applyFont="1" applyFill="1" applyBorder="1" applyAlignment="1">
      <alignment horizontal="center" vertical="center"/>
      <protection/>
    </xf>
    <xf numFmtId="0" fontId="37" fillId="0" borderId="11" xfId="57" applyFont="1" applyFill="1" applyBorder="1" applyAlignment="1">
      <alignment horizontal="left" vertical="center" wrapText="1"/>
      <protection/>
    </xf>
    <xf numFmtId="0" fontId="37" fillId="0" borderId="13" xfId="57" applyFont="1" applyFill="1" applyBorder="1" applyAlignment="1">
      <alignment horizontal="left" vertical="center" wrapText="1"/>
      <protection/>
    </xf>
    <xf numFmtId="0" fontId="37" fillId="0" borderId="15" xfId="57" applyFont="1" applyFill="1" applyBorder="1" applyAlignment="1">
      <alignment horizontal="left" vertical="center" wrapText="1"/>
      <protection/>
    </xf>
    <xf numFmtId="0" fontId="37" fillId="0" borderId="16" xfId="57" applyFont="1" applyFill="1" applyBorder="1" applyAlignment="1">
      <alignment horizontal="left" vertical="center" wrapText="1"/>
      <protection/>
    </xf>
    <xf numFmtId="0" fontId="37" fillId="0" borderId="17" xfId="57" applyFont="1" applyFill="1" applyBorder="1" applyAlignment="1">
      <alignment horizontal="left" vertical="center" wrapText="1"/>
      <protection/>
    </xf>
    <xf numFmtId="0" fontId="37" fillId="0" borderId="18" xfId="57" applyFont="1" applyFill="1" applyBorder="1" applyAlignment="1">
      <alignment horizontal="left" vertical="center" wrapText="1"/>
      <protection/>
    </xf>
    <xf numFmtId="0" fontId="37" fillId="0" borderId="19" xfId="57" applyFont="1" applyFill="1" applyBorder="1" applyAlignment="1">
      <alignment horizontal="left" vertical="center" wrapText="1"/>
      <protection/>
    </xf>
    <xf numFmtId="0" fontId="37" fillId="0" borderId="20" xfId="57" applyFont="1" applyFill="1" applyBorder="1" applyAlignment="1">
      <alignment horizontal="left" vertical="center" wrapText="1"/>
      <protection/>
    </xf>
    <xf numFmtId="0" fontId="28" fillId="0" borderId="13" xfId="57" applyFont="1" applyFill="1" applyBorder="1" applyAlignment="1">
      <alignment horizontal="left" vertical="center" wrapText="1"/>
      <protection/>
    </xf>
    <xf numFmtId="0" fontId="28" fillId="0" borderId="12" xfId="57" applyFont="1" applyFill="1" applyBorder="1" applyAlignment="1">
      <alignment horizontal="left" vertical="center" wrapText="1"/>
      <protection/>
    </xf>
    <xf numFmtId="3" fontId="37" fillId="0" borderId="24" xfId="57" applyNumberFormat="1" applyFont="1" applyFill="1" applyBorder="1" applyAlignment="1">
      <alignment horizontal="left" vertical="center" wrapText="1"/>
      <protection/>
    </xf>
    <xf numFmtId="3" fontId="37" fillId="0" borderId="10" xfId="57" applyNumberFormat="1" applyFont="1" applyFill="1" applyBorder="1" applyAlignment="1">
      <alignment horizontal="left" vertical="center" wrapText="1"/>
      <protection/>
    </xf>
    <xf numFmtId="3" fontId="37" fillId="0" borderId="13" xfId="57" applyNumberFormat="1" applyFont="1" applyFill="1" applyBorder="1" applyAlignment="1">
      <alignment horizontal="left" vertical="center" wrapText="1"/>
      <protection/>
    </xf>
    <xf numFmtId="3" fontId="37" fillId="0" borderId="14" xfId="57" applyNumberFormat="1" applyFont="1" applyFill="1" applyBorder="1" applyAlignment="1">
      <alignment horizontal="left" vertical="center" wrapText="1"/>
      <protection/>
    </xf>
    <xf numFmtId="213" fontId="37" fillId="0" borderId="23" xfId="57" applyNumberFormat="1" applyFont="1" applyFill="1" applyBorder="1" applyAlignment="1">
      <alignment horizontal="left" vertical="center"/>
      <protection/>
    </xf>
    <xf numFmtId="213" fontId="37" fillId="0" borderId="24" xfId="57" applyNumberFormat="1" applyFont="1" applyFill="1" applyBorder="1" applyAlignment="1">
      <alignment horizontal="left" vertical="center"/>
      <protection/>
    </xf>
    <xf numFmtId="213" fontId="37" fillId="0" borderId="10" xfId="57" applyNumberFormat="1" applyFont="1" applyFill="1" applyBorder="1" applyAlignment="1">
      <alignment horizontal="left" vertical="center"/>
      <protection/>
    </xf>
    <xf numFmtId="3" fontId="37" fillId="0" borderId="12" xfId="57" applyNumberFormat="1" applyFont="1" applyFill="1" applyBorder="1" applyAlignment="1">
      <alignment horizontal="left" vertical="center" wrapText="1"/>
      <protection/>
    </xf>
    <xf numFmtId="3" fontId="37" fillId="0" borderId="11" xfId="57" applyNumberFormat="1" applyFont="1" applyFill="1" applyBorder="1" applyAlignment="1">
      <alignment horizontal="left" vertical="center" wrapText="1"/>
      <protection/>
    </xf>
    <xf numFmtId="0" fontId="37" fillId="0" borderId="24" xfId="57" applyFont="1" applyFill="1" applyBorder="1" applyAlignment="1">
      <alignment horizontal="left" vertical="center" wrapText="1"/>
      <protection/>
    </xf>
    <xf numFmtId="213" fontId="28" fillId="0" borderId="23" xfId="57" applyNumberFormat="1" applyFont="1" applyFill="1" applyBorder="1" applyAlignment="1">
      <alignment horizontal="left" vertical="center" wrapText="1"/>
      <protection/>
    </xf>
    <xf numFmtId="213" fontId="28" fillId="0" borderId="24" xfId="57" applyNumberFormat="1" applyFont="1" applyFill="1" applyBorder="1" applyAlignment="1">
      <alignment horizontal="left" vertical="center" wrapText="1"/>
      <protection/>
    </xf>
    <xf numFmtId="213" fontId="28" fillId="0" borderId="10" xfId="57" applyNumberFormat="1" applyFont="1" applyFill="1" applyBorder="1" applyAlignment="1">
      <alignment horizontal="left" vertical="center" wrapText="1"/>
      <protection/>
    </xf>
    <xf numFmtId="213" fontId="28" fillId="0" borderId="15" xfId="51" applyNumberFormat="1" applyFont="1" applyFill="1" applyBorder="1" applyAlignment="1">
      <alignment horizontal="center" vertical="center"/>
    </xf>
    <xf numFmtId="213" fontId="28" fillId="0" borderId="16" xfId="51" applyNumberFormat="1" applyFont="1" applyFill="1" applyBorder="1" applyAlignment="1">
      <alignment horizontal="center" vertical="center"/>
    </xf>
    <xf numFmtId="213" fontId="28" fillId="0" borderId="17" xfId="51" applyNumberFormat="1" applyFont="1" applyFill="1" applyBorder="1" applyAlignment="1">
      <alignment horizontal="center" vertical="center"/>
    </xf>
    <xf numFmtId="213" fontId="28" fillId="0" borderId="18" xfId="51" applyNumberFormat="1" applyFont="1" applyFill="1" applyBorder="1" applyAlignment="1">
      <alignment horizontal="center" vertical="center"/>
    </xf>
    <xf numFmtId="213" fontId="28" fillId="0" borderId="19" xfId="51" applyNumberFormat="1" applyFont="1" applyFill="1" applyBorder="1" applyAlignment="1">
      <alignment horizontal="center" vertical="center"/>
    </xf>
    <xf numFmtId="213" fontId="28" fillId="0" borderId="20" xfId="51" applyNumberFormat="1" applyFont="1" applyFill="1" applyBorder="1" applyAlignment="1">
      <alignment horizontal="center" vertical="center"/>
    </xf>
    <xf numFmtId="3" fontId="37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213" fontId="28" fillId="0" borderId="0" xfId="51" applyNumberFormat="1" applyFont="1" applyFill="1" applyBorder="1" applyAlignment="1">
      <alignment horizontal="center" vertical="center" wrapText="1"/>
    </xf>
    <xf numFmtId="213" fontId="37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213" fontId="25" fillId="0" borderId="15" xfId="0" applyNumberFormat="1" applyFont="1" applyBorder="1" applyAlignment="1">
      <alignment horizontal="center" vertical="center" wrapText="1"/>
    </xf>
    <xf numFmtId="213" fontId="25" fillId="0" borderId="16" xfId="0" applyNumberFormat="1" applyFont="1" applyBorder="1" applyAlignment="1">
      <alignment horizontal="center" vertical="center" wrapText="1"/>
    </xf>
    <xf numFmtId="213" fontId="25" fillId="0" borderId="26" xfId="0" applyNumberFormat="1" applyFont="1" applyBorder="1" applyAlignment="1">
      <alignment horizontal="center" vertical="center" wrapText="1"/>
    </xf>
    <xf numFmtId="213" fontId="25" fillId="0" borderId="21" xfId="0" applyNumberFormat="1" applyFont="1" applyBorder="1" applyAlignment="1">
      <alignment horizontal="center" vertical="center" wrapText="1"/>
    </xf>
    <xf numFmtId="213" fontId="25" fillId="0" borderId="0" xfId="0" applyNumberFormat="1" applyFont="1" applyBorder="1" applyAlignment="1">
      <alignment horizontal="center" vertical="center" wrapText="1"/>
    </xf>
    <xf numFmtId="213" fontId="25" fillId="0" borderId="27" xfId="0" applyNumberFormat="1" applyFont="1" applyBorder="1" applyAlignment="1">
      <alignment horizontal="center" vertical="center" wrapText="1"/>
    </xf>
    <xf numFmtId="0" fontId="23" fillId="29" borderId="23" xfId="0" applyFont="1" applyFill="1" applyBorder="1" applyAlignment="1">
      <alignment horizontal="center" vertical="center" wrapText="1"/>
    </xf>
    <xf numFmtId="0" fontId="23" fillId="29" borderId="25" xfId="0" applyFont="1" applyFill="1" applyBorder="1" applyAlignment="1">
      <alignment horizontal="center" vertical="center" wrapText="1"/>
    </xf>
    <xf numFmtId="3" fontId="32" fillId="25" borderId="24" xfId="0" applyNumberFormat="1" applyFont="1" applyFill="1" applyBorder="1" applyAlignment="1">
      <alignment horizontal="center" vertical="center" wrapText="1"/>
    </xf>
    <xf numFmtId="3" fontId="32" fillId="25" borderId="10" xfId="0" applyNumberFormat="1" applyFont="1" applyFill="1" applyBorder="1" applyAlignment="1">
      <alignment horizontal="center" vertical="center" wrapText="1"/>
    </xf>
    <xf numFmtId="3" fontId="32" fillId="25" borderId="13" xfId="0" applyNumberFormat="1" applyFont="1" applyFill="1" applyBorder="1" applyAlignment="1">
      <alignment horizontal="center" vertical="center" wrapText="1"/>
    </xf>
    <xf numFmtId="3" fontId="32" fillId="25" borderId="14" xfId="0" applyNumberFormat="1" applyFont="1" applyFill="1" applyBorder="1" applyAlignment="1">
      <alignment horizontal="center" vertical="center" wrapText="1"/>
    </xf>
    <xf numFmtId="3" fontId="32" fillId="25" borderId="12" xfId="0" applyNumberFormat="1" applyFont="1" applyFill="1" applyBorder="1" applyAlignment="1">
      <alignment horizontal="center" vertical="center" wrapText="1"/>
    </xf>
    <xf numFmtId="3" fontId="32" fillId="25" borderId="11" xfId="0" applyNumberFormat="1" applyFont="1" applyFill="1" applyBorder="1" applyAlignment="1">
      <alignment horizontal="justify" vertical="center" wrapText="1"/>
    </xf>
    <xf numFmtId="3" fontId="32" fillId="25" borderId="13" xfId="0" applyNumberFormat="1" applyFont="1" applyFill="1" applyBorder="1" applyAlignment="1">
      <alignment horizontal="justify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4" fillId="33" borderId="23" xfId="0" applyFont="1" applyFill="1" applyBorder="1" applyAlignment="1">
      <alignment horizontal="center" vertical="center" wrapText="1"/>
    </xf>
    <xf numFmtId="0" fontId="34" fillId="33" borderId="24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213" fontId="25" fillId="0" borderId="23" xfId="0" applyNumberFormat="1" applyFont="1" applyFill="1" applyBorder="1" applyAlignment="1">
      <alignment horizontal="center" vertical="center" wrapText="1"/>
    </xf>
    <xf numFmtId="213" fontId="25" fillId="0" borderId="24" xfId="0" applyNumberFormat="1" applyFont="1" applyFill="1" applyBorder="1" applyAlignment="1">
      <alignment horizontal="center" vertical="center" wrapText="1"/>
    </xf>
    <xf numFmtId="213" fontId="25" fillId="0" borderId="10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17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2" fillId="25" borderId="19" xfId="0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justify" vertical="center" wrapText="1"/>
    </xf>
    <xf numFmtId="3" fontId="32" fillId="25" borderId="23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185" fontId="37" fillId="0" borderId="23" xfId="0" applyNumberFormat="1" applyFont="1" applyFill="1" applyBorder="1" applyAlignment="1">
      <alignment horizontal="center" vertical="center"/>
    </xf>
    <xf numFmtId="213" fontId="28" fillId="0" borderId="28" xfId="0" applyNumberFormat="1" applyFont="1" applyFill="1" applyBorder="1" applyAlignment="1">
      <alignment horizontal="center" vertical="center" wrapText="1"/>
    </xf>
    <xf numFmtId="213" fontId="28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213" fontId="25" fillId="0" borderId="29" xfId="0" applyNumberFormat="1" applyFont="1" applyBorder="1" applyAlignment="1">
      <alignment horizontal="center" vertical="center" wrapText="1"/>
    </xf>
    <xf numFmtId="213" fontId="25" fillId="0" borderId="30" xfId="0" applyNumberFormat="1" applyFont="1" applyBorder="1" applyAlignment="1">
      <alignment horizontal="center" vertical="center" wrapText="1"/>
    </xf>
    <xf numFmtId="213" fontId="25" fillId="0" borderId="31" xfId="0" applyNumberFormat="1" applyFont="1" applyBorder="1" applyAlignment="1">
      <alignment horizontal="center" vertical="center" wrapText="1"/>
    </xf>
    <xf numFmtId="213" fontId="25" fillId="0" borderId="17" xfId="0" applyNumberFormat="1" applyFont="1" applyBorder="1" applyAlignment="1">
      <alignment horizontal="center" vertical="center" wrapText="1"/>
    </xf>
    <xf numFmtId="213" fontId="25" fillId="0" borderId="18" xfId="0" applyNumberFormat="1" applyFont="1" applyBorder="1" applyAlignment="1">
      <alignment horizontal="center" vertical="center" wrapText="1"/>
    </xf>
    <xf numFmtId="213" fontId="25" fillId="0" borderId="19" xfId="0" applyNumberFormat="1" applyFont="1" applyBorder="1" applyAlignment="1">
      <alignment horizontal="center" vertical="center" wrapText="1"/>
    </xf>
    <xf numFmtId="213" fontId="25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showGridLines="0" tabSelected="1" zoomScale="50" zoomScaleNormal="50" zoomScaleSheetLayoutView="80" zoomScalePageLayoutView="0" workbookViewId="0" topLeftCell="A1">
      <selection activeCell="B11" sqref="B11:C14"/>
    </sheetView>
  </sheetViews>
  <sheetFormatPr defaultColWidth="11.421875" defaultRowHeight="12.75"/>
  <cols>
    <col min="1" max="1" width="47.421875" style="3" customWidth="1"/>
    <col min="2" max="2" width="23.00390625" style="3" customWidth="1"/>
    <col min="3" max="3" width="22.421875" style="3" customWidth="1"/>
    <col min="4" max="4" width="99.00390625" style="3" customWidth="1"/>
    <col min="5" max="5" width="46.140625" style="219" customWidth="1"/>
    <col min="6" max="6" width="34.421875" style="220" customWidth="1"/>
    <col min="7" max="7" width="32.7109375" style="220" customWidth="1"/>
    <col min="8" max="8" width="14.00390625" style="221" customWidth="1"/>
    <col min="9" max="9" width="11.421875" style="221" customWidth="1"/>
    <col min="10" max="21" width="4.140625" style="3" customWidth="1"/>
    <col min="22" max="22" width="31.28125" style="222" customWidth="1"/>
    <col min="23" max="23" width="41.421875" style="222" customWidth="1"/>
    <col min="24" max="24" width="37.140625" style="222" customWidth="1"/>
    <col min="25" max="25" width="36.421875" style="222" customWidth="1"/>
    <col min="26" max="28" width="30.140625" style="223" customWidth="1"/>
    <col min="29" max="29" width="25.28125" style="3" customWidth="1"/>
    <col min="30" max="30" width="14.00390625" style="2" bestFit="1" customWidth="1"/>
    <col min="31" max="16384" width="11.421875" style="3" customWidth="1"/>
  </cols>
  <sheetData>
    <row r="1" spans="1:29" s="187" customFormat="1" ht="40.5" customHeight="1">
      <c r="A1" s="184"/>
      <c r="B1" s="185"/>
      <c r="C1" s="364" t="s">
        <v>506</v>
      </c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108"/>
      <c r="AB1" s="108"/>
      <c r="AC1" s="186"/>
    </row>
    <row r="2" spans="1:29" s="187" customFormat="1" ht="34.5" customHeight="1">
      <c r="A2" s="188"/>
      <c r="B2" s="189"/>
      <c r="C2" s="365" t="s">
        <v>513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109"/>
      <c r="AB2" s="109"/>
      <c r="AC2" s="190"/>
    </row>
    <row r="3" spans="1:29" s="187" customFormat="1" ht="27.75" customHeight="1">
      <c r="A3" s="377" t="s">
        <v>661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  <c r="U3" s="365"/>
      <c r="V3" s="365"/>
      <c r="W3" s="365"/>
      <c r="X3" s="365"/>
      <c r="Y3" s="365"/>
      <c r="Z3" s="365"/>
      <c r="AA3" s="365"/>
      <c r="AB3" s="365"/>
      <c r="AC3" s="378"/>
    </row>
    <row r="4" spans="1:29" s="187" customFormat="1" ht="29.25" customHeight="1">
      <c r="A4" s="366" t="s">
        <v>5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8"/>
    </row>
    <row r="5" spans="1:29" s="187" customFormat="1" ht="49.5" customHeight="1">
      <c r="A5" s="191" t="s">
        <v>30</v>
      </c>
      <c r="B5" s="379" t="s">
        <v>33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1"/>
    </row>
    <row r="6" spans="1:29" s="194" customFormat="1" ht="60" customHeight="1">
      <c r="A6" s="369" t="s">
        <v>0</v>
      </c>
      <c r="B6" s="371" t="s">
        <v>1</v>
      </c>
      <c r="C6" s="372"/>
      <c r="D6" s="373"/>
      <c r="E6" s="362" t="s">
        <v>2</v>
      </c>
      <c r="F6" s="370" t="s">
        <v>3</v>
      </c>
      <c r="G6" s="369" t="s">
        <v>4</v>
      </c>
      <c r="H6" s="369"/>
      <c r="I6" s="369"/>
      <c r="J6" s="369" t="s">
        <v>5</v>
      </c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82"/>
      <c r="W6" s="382"/>
      <c r="X6" s="382"/>
      <c r="Y6" s="383"/>
      <c r="Z6" s="361" t="s">
        <v>29</v>
      </c>
      <c r="AA6" s="420" t="s">
        <v>27</v>
      </c>
      <c r="AB6" s="420" t="s">
        <v>6</v>
      </c>
      <c r="AC6" s="369" t="s">
        <v>24</v>
      </c>
    </row>
    <row r="7" spans="1:29" s="194" customFormat="1" ht="57.75" customHeight="1">
      <c r="A7" s="370"/>
      <c r="B7" s="374"/>
      <c r="C7" s="375"/>
      <c r="D7" s="376"/>
      <c r="E7" s="363"/>
      <c r="F7" s="387"/>
      <c r="G7" s="192" t="s">
        <v>7</v>
      </c>
      <c r="H7" s="192" t="s">
        <v>8</v>
      </c>
      <c r="I7" s="193" t="s">
        <v>9</v>
      </c>
      <c r="J7" s="192" t="s">
        <v>10</v>
      </c>
      <c r="K7" s="192" t="s">
        <v>11</v>
      </c>
      <c r="L7" s="192" t="s">
        <v>12</v>
      </c>
      <c r="M7" s="192" t="s">
        <v>13</v>
      </c>
      <c r="N7" s="192" t="s">
        <v>14</v>
      </c>
      <c r="O7" s="192" t="s">
        <v>15</v>
      </c>
      <c r="P7" s="192" t="s">
        <v>15</v>
      </c>
      <c r="Q7" s="192" t="s">
        <v>13</v>
      </c>
      <c r="R7" s="192" t="s">
        <v>16</v>
      </c>
      <c r="S7" s="192" t="s">
        <v>17</v>
      </c>
      <c r="T7" s="192" t="s">
        <v>18</v>
      </c>
      <c r="U7" s="192" t="s">
        <v>19</v>
      </c>
      <c r="V7" s="193" t="s">
        <v>497</v>
      </c>
      <c r="W7" s="193" t="s">
        <v>21</v>
      </c>
      <c r="X7" s="193" t="s">
        <v>22</v>
      </c>
      <c r="Y7" s="193" t="s">
        <v>23</v>
      </c>
      <c r="Z7" s="361"/>
      <c r="AA7" s="421"/>
      <c r="AB7" s="421"/>
      <c r="AC7" s="369"/>
    </row>
    <row r="8" spans="1:29" ht="67.5" customHeight="1">
      <c r="A8" s="296"/>
      <c r="B8" s="384" t="s">
        <v>33</v>
      </c>
      <c r="C8" s="385"/>
      <c r="D8" s="386"/>
      <c r="E8" s="28"/>
      <c r="F8" s="175"/>
      <c r="G8" s="175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30"/>
      <c r="W8" s="30"/>
      <c r="X8" s="30"/>
      <c r="Y8" s="30"/>
      <c r="Z8" s="175"/>
      <c r="AA8" s="175"/>
      <c r="AB8" s="175"/>
      <c r="AC8" s="177"/>
    </row>
    <row r="9" spans="1:30" s="197" customFormat="1" ht="60" customHeight="1">
      <c r="A9" s="297"/>
      <c r="B9" s="303" t="s">
        <v>31</v>
      </c>
      <c r="C9" s="304"/>
      <c r="D9" s="195" t="s">
        <v>37</v>
      </c>
      <c r="E9" s="114"/>
      <c r="F9" s="175"/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30"/>
      <c r="W9" s="30"/>
      <c r="X9" s="30"/>
      <c r="Y9" s="30"/>
      <c r="Z9" s="175"/>
      <c r="AA9" s="175"/>
      <c r="AB9" s="175"/>
      <c r="AC9" s="177"/>
      <c r="AD9" s="196"/>
    </row>
    <row r="10" spans="1:30" s="197" customFormat="1" ht="64.5" customHeight="1">
      <c r="A10" s="298"/>
      <c r="B10" s="307" t="s">
        <v>32</v>
      </c>
      <c r="C10" s="306"/>
      <c r="D10" s="195" t="s">
        <v>53</v>
      </c>
      <c r="E10" s="31"/>
      <c r="F10" s="178"/>
      <c r="G10" s="178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32"/>
      <c r="W10" s="33"/>
      <c r="X10" s="32"/>
      <c r="Y10" s="32"/>
      <c r="Z10" s="178"/>
      <c r="AA10" s="178"/>
      <c r="AB10" s="178"/>
      <c r="AC10" s="180"/>
      <c r="AD10" s="196"/>
    </row>
    <row r="11" spans="1:30" s="197" customFormat="1" ht="61.5" customHeight="1">
      <c r="A11" s="293" t="s">
        <v>41</v>
      </c>
      <c r="B11" s="308" t="s">
        <v>34</v>
      </c>
      <c r="C11" s="309"/>
      <c r="D11" s="414" t="s">
        <v>504</v>
      </c>
      <c r="E11" s="394">
        <v>1325135531</v>
      </c>
      <c r="F11" s="328">
        <v>100</v>
      </c>
      <c r="G11" s="328" t="s">
        <v>38</v>
      </c>
      <c r="H11" s="328" t="s">
        <v>39</v>
      </c>
      <c r="I11" s="334">
        <v>100</v>
      </c>
      <c r="J11" s="40"/>
      <c r="K11" s="293" t="s">
        <v>505</v>
      </c>
      <c r="L11" s="293" t="s">
        <v>505</v>
      </c>
      <c r="M11" s="293" t="s">
        <v>505</v>
      </c>
      <c r="N11" s="293" t="s">
        <v>505</v>
      </c>
      <c r="O11" s="293" t="s">
        <v>505</v>
      </c>
      <c r="P11" s="293" t="s">
        <v>505</v>
      </c>
      <c r="Q11" s="293" t="s">
        <v>505</v>
      </c>
      <c r="R11" s="293" t="s">
        <v>505</v>
      </c>
      <c r="S11" s="293" t="s">
        <v>505</v>
      </c>
      <c r="T11" s="293" t="s">
        <v>505</v>
      </c>
      <c r="U11" s="293" t="s">
        <v>505</v>
      </c>
      <c r="V11" s="324"/>
      <c r="W11" s="388">
        <v>1325135531</v>
      </c>
      <c r="X11" s="346"/>
      <c r="Y11" s="417"/>
      <c r="Z11" s="408"/>
      <c r="AA11" s="198"/>
      <c r="AB11" s="198"/>
      <c r="AC11" s="334" t="s">
        <v>40</v>
      </c>
      <c r="AD11" s="196"/>
    </row>
    <row r="12" spans="1:30" s="197" customFormat="1" ht="76.5" customHeight="1">
      <c r="A12" s="294"/>
      <c r="B12" s="412"/>
      <c r="C12" s="413"/>
      <c r="D12" s="415"/>
      <c r="E12" s="395"/>
      <c r="F12" s="351"/>
      <c r="G12" s="351"/>
      <c r="H12" s="351"/>
      <c r="I12" s="344"/>
      <c r="J12" s="41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348"/>
      <c r="W12" s="389"/>
      <c r="X12" s="347"/>
      <c r="Y12" s="418"/>
      <c r="Z12" s="409"/>
      <c r="AA12" s="199"/>
      <c r="AB12" s="199"/>
      <c r="AC12" s="344"/>
      <c r="AD12" s="196"/>
    </row>
    <row r="13" spans="1:30" s="197" customFormat="1" ht="81" customHeight="1">
      <c r="A13" s="294"/>
      <c r="B13" s="412"/>
      <c r="C13" s="413"/>
      <c r="D13" s="415"/>
      <c r="E13" s="395"/>
      <c r="F13" s="351"/>
      <c r="G13" s="351"/>
      <c r="H13" s="351"/>
      <c r="I13" s="344"/>
      <c r="J13" s="41" t="s">
        <v>505</v>
      </c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348"/>
      <c r="W13" s="389"/>
      <c r="X13" s="347"/>
      <c r="Y13" s="418"/>
      <c r="Z13" s="409"/>
      <c r="AA13" s="199"/>
      <c r="AB13" s="199"/>
      <c r="AC13" s="344"/>
      <c r="AD13" s="196"/>
    </row>
    <row r="14" spans="1:30" s="197" customFormat="1" ht="110.25" customHeight="1">
      <c r="A14" s="295"/>
      <c r="B14" s="412"/>
      <c r="C14" s="413"/>
      <c r="D14" s="416"/>
      <c r="E14" s="395"/>
      <c r="F14" s="329"/>
      <c r="G14" s="329"/>
      <c r="H14" s="329"/>
      <c r="I14" s="335"/>
      <c r="J14" s="42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325"/>
      <c r="W14" s="390"/>
      <c r="X14" s="411"/>
      <c r="Y14" s="419"/>
      <c r="Z14" s="410"/>
      <c r="AA14" s="200"/>
      <c r="AB14" s="200"/>
      <c r="AC14" s="335"/>
      <c r="AD14" s="196"/>
    </row>
    <row r="15" spans="1:30" s="197" customFormat="1" ht="42" customHeight="1">
      <c r="A15" s="181"/>
      <c r="B15" s="305" t="s">
        <v>31</v>
      </c>
      <c r="C15" s="306"/>
      <c r="D15" s="201" t="s">
        <v>51</v>
      </c>
      <c r="E15" s="17"/>
      <c r="F15" s="23"/>
      <c r="G15" s="23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3"/>
      <c r="AA15" s="23"/>
      <c r="AB15" s="23"/>
      <c r="AC15" s="19"/>
      <c r="AD15" s="196"/>
    </row>
    <row r="16" spans="1:30" s="197" customFormat="1" ht="112.5" customHeight="1">
      <c r="A16" s="202"/>
      <c r="B16" s="305" t="s">
        <v>32</v>
      </c>
      <c r="C16" s="306"/>
      <c r="D16" s="201" t="s">
        <v>54</v>
      </c>
      <c r="E16" s="20"/>
      <c r="F16" s="24"/>
      <c r="G16" s="2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 t="s">
        <v>52</v>
      </c>
      <c r="X16" s="21"/>
      <c r="Y16" s="21"/>
      <c r="Z16" s="24"/>
      <c r="AA16" s="24"/>
      <c r="AB16" s="24"/>
      <c r="AC16" s="22"/>
      <c r="AD16" s="196"/>
    </row>
    <row r="17" spans="1:30" s="197" customFormat="1" ht="211.5" customHeight="1">
      <c r="A17" s="357" t="s">
        <v>42</v>
      </c>
      <c r="B17" s="308" t="s">
        <v>34</v>
      </c>
      <c r="C17" s="309"/>
      <c r="D17" s="299" t="s">
        <v>43</v>
      </c>
      <c r="E17" s="324">
        <v>0</v>
      </c>
      <c r="F17" s="349">
        <v>80</v>
      </c>
      <c r="G17" s="328" t="s">
        <v>44</v>
      </c>
      <c r="H17" s="334" t="s">
        <v>39</v>
      </c>
      <c r="I17" s="352">
        <v>0.8</v>
      </c>
      <c r="J17" s="342" t="s">
        <v>505</v>
      </c>
      <c r="K17" s="342" t="s">
        <v>505</v>
      </c>
      <c r="L17" s="342" t="s">
        <v>505</v>
      </c>
      <c r="M17" s="342" t="s">
        <v>505</v>
      </c>
      <c r="N17" s="342" t="s">
        <v>505</v>
      </c>
      <c r="O17" s="342" t="s">
        <v>505</v>
      </c>
      <c r="P17" s="342" t="s">
        <v>505</v>
      </c>
      <c r="Q17" s="342" t="s">
        <v>505</v>
      </c>
      <c r="R17" s="342" t="s">
        <v>505</v>
      </c>
      <c r="S17" s="342" t="s">
        <v>505</v>
      </c>
      <c r="T17" s="342" t="s">
        <v>505</v>
      </c>
      <c r="U17" s="342" t="s">
        <v>505</v>
      </c>
      <c r="V17" s="104"/>
      <c r="W17" s="355"/>
      <c r="X17" s="330"/>
      <c r="Y17" s="346"/>
      <c r="Z17" s="328"/>
      <c r="AA17" s="107"/>
      <c r="AB17" s="107"/>
      <c r="AC17" s="334" t="s">
        <v>36</v>
      </c>
      <c r="AD17" s="196"/>
    </row>
    <row r="18" spans="1:30" s="197" customFormat="1" ht="106.5" customHeight="1">
      <c r="A18" s="358"/>
      <c r="B18" s="310"/>
      <c r="C18" s="311"/>
      <c r="D18" s="300"/>
      <c r="E18" s="348"/>
      <c r="F18" s="350"/>
      <c r="G18" s="351"/>
      <c r="H18" s="344"/>
      <c r="I18" s="353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105"/>
      <c r="W18" s="356"/>
      <c r="X18" s="345"/>
      <c r="Y18" s="347"/>
      <c r="Z18" s="351"/>
      <c r="AA18" s="63"/>
      <c r="AB18" s="63"/>
      <c r="AC18" s="344"/>
      <c r="AD18" s="196"/>
    </row>
    <row r="19" spans="1:30" s="197" customFormat="1" ht="40.5" customHeight="1">
      <c r="A19" s="293"/>
      <c r="B19" s="305" t="s">
        <v>31</v>
      </c>
      <c r="C19" s="306"/>
      <c r="D19" s="201" t="s">
        <v>51</v>
      </c>
      <c r="E19" s="336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8"/>
      <c r="AD19" s="196"/>
    </row>
    <row r="20" spans="1:30" s="197" customFormat="1" ht="66.75" customHeight="1">
      <c r="A20" s="295"/>
      <c r="B20" s="305" t="s">
        <v>32</v>
      </c>
      <c r="C20" s="306"/>
      <c r="D20" s="201" t="s">
        <v>55</v>
      </c>
      <c r="E20" s="339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1"/>
      <c r="AD20" s="196"/>
    </row>
    <row r="21" spans="1:30" s="197" customFormat="1" ht="204" customHeight="1">
      <c r="A21" s="46" t="s">
        <v>45</v>
      </c>
      <c r="B21" s="301" t="s">
        <v>34</v>
      </c>
      <c r="C21" s="302"/>
      <c r="D21" s="203" t="s">
        <v>46</v>
      </c>
      <c r="E21" s="204">
        <v>0</v>
      </c>
      <c r="F21" s="47">
        <v>1</v>
      </c>
      <c r="G21" s="45" t="s">
        <v>47</v>
      </c>
      <c r="H21" s="38" t="s">
        <v>48</v>
      </c>
      <c r="I21" s="47">
        <v>1</v>
      </c>
      <c r="J21" s="113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8"/>
      <c r="W21" s="44"/>
      <c r="X21" s="44"/>
      <c r="Y21" s="205"/>
      <c r="Z21" s="45"/>
      <c r="AA21" s="45"/>
      <c r="AB21" s="45"/>
      <c r="AC21" s="64" t="s">
        <v>35</v>
      </c>
      <c r="AD21" s="196"/>
    </row>
    <row r="22" spans="1:30" s="197" customFormat="1" ht="51.75" customHeight="1">
      <c r="A22" s="293"/>
      <c r="B22" s="305" t="s">
        <v>31</v>
      </c>
      <c r="C22" s="306"/>
      <c r="D22" s="201" t="s">
        <v>51</v>
      </c>
      <c r="E22" s="336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8"/>
      <c r="AD22" s="196"/>
    </row>
    <row r="23" spans="1:30" s="197" customFormat="1" ht="217.5" customHeight="1">
      <c r="A23" s="295"/>
      <c r="B23" s="305" t="s">
        <v>32</v>
      </c>
      <c r="C23" s="306"/>
      <c r="D23" s="206" t="s">
        <v>56</v>
      </c>
      <c r="E23" s="339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1"/>
      <c r="AD23" s="196"/>
    </row>
    <row r="24" spans="1:30" s="197" customFormat="1" ht="351.75" customHeight="1">
      <c r="A24" s="207" t="s">
        <v>509</v>
      </c>
      <c r="B24" s="301" t="s">
        <v>34</v>
      </c>
      <c r="C24" s="302"/>
      <c r="D24" s="208" t="s">
        <v>510</v>
      </c>
      <c r="E24" s="209">
        <v>26457561</v>
      </c>
      <c r="F24" s="47">
        <v>1</v>
      </c>
      <c r="G24" s="45" t="s">
        <v>511</v>
      </c>
      <c r="H24" s="38" t="s">
        <v>48</v>
      </c>
      <c r="I24" s="38">
        <v>1</v>
      </c>
      <c r="J24" s="117" t="s">
        <v>505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48"/>
      <c r="W24" s="111">
        <v>26457561</v>
      </c>
      <c r="X24" s="44"/>
      <c r="Y24" s="205"/>
      <c r="Z24" s="45"/>
      <c r="AA24" s="45"/>
      <c r="AB24" s="45"/>
      <c r="AC24" s="64" t="s">
        <v>512</v>
      </c>
      <c r="AD24" s="196"/>
    </row>
    <row r="25" spans="1:30" s="197" customFormat="1" ht="45" customHeight="1" hidden="1">
      <c r="A25" s="293"/>
      <c r="B25" s="305" t="s">
        <v>31</v>
      </c>
      <c r="C25" s="306"/>
      <c r="D25" s="210" t="s">
        <v>57</v>
      </c>
      <c r="E25" s="396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8"/>
      <c r="AD25" s="196"/>
    </row>
    <row r="26" spans="1:30" s="197" customFormat="1" ht="96.75" customHeight="1" hidden="1">
      <c r="A26" s="295"/>
      <c r="B26" s="305" t="s">
        <v>32</v>
      </c>
      <c r="C26" s="306"/>
      <c r="D26" s="211" t="s">
        <v>58</v>
      </c>
      <c r="E26" s="399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1"/>
      <c r="AD26" s="196"/>
    </row>
    <row r="27" spans="1:30" s="197" customFormat="1" ht="321" customHeight="1" hidden="1">
      <c r="A27" s="49" t="s">
        <v>49</v>
      </c>
      <c r="B27" s="301" t="s">
        <v>1</v>
      </c>
      <c r="C27" s="302"/>
      <c r="D27" s="212" t="s">
        <v>50</v>
      </c>
      <c r="E27" s="50">
        <v>0</v>
      </c>
      <c r="F27" s="51">
        <v>100</v>
      </c>
      <c r="G27" s="63" t="s">
        <v>64</v>
      </c>
      <c r="H27" s="37" t="s">
        <v>39</v>
      </c>
      <c r="I27" s="52">
        <v>100</v>
      </c>
      <c r="J27" s="18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106"/>
      <c r="W27" s="36"/>
      <c r="X27" s="15"/>
      <c r="Y27" s="213"/>
      <c r="Z27" s="13"/>
      <c r="AA27" s="13"/>
      <c r="AB27" s="13"/>
      <c r="AC27" s="214"/>
      <c r="AD27" s="196"/>
    </row>
    <row r="28" spans="1:30" s="197" customFormat="1" ht="51" customHeight="1">
      <c r="A28" s="293"/>
      <c r="B28" s="305" t="s">
        <v>31</v>
      </c>
      <c r="C28" s="306"/>
      <c r="D28" s="210" t="s">
        <v>59</v>
      </c>
      <c r="E28" s="402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4"/>
      <c r="AD28" s="196"/>
    </row>
    <row r="29" spans="1:30" s="197" customFormat="1" ht="69.75" customHeight="1">
      <c r="A29" s="295"/>
      <c r="B29" s="305" t="s">
        <v>32</v>
      </c>
      <c r="C29" s="306"/>
      <c r="D29" s="210" t="s">
        <v>60</v>
      </c>
      <c r="E29" s="405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7"/>
      <c r="AD29" s="196"/>
    </row>
    <row r="30" spans="1:30" s="197" customFormat="1" ht="124.5" customHeight="1">
      <c r="A30" s="359" t="s">
        <v>49</v>
      </c>
      <c r="B30" s="308" t="s">
        <v>1</v>
      </c>
      <c r="C30" s="309"/>
      <c r="D30" s="299" t="s">
        <v>61</v>
      </c>
      <c r="E30" s="324">
        <v>0</v>
      </c>
      <c r="F30" s="326"/>
      <c r="G30" s="328" t="s">
        <v>65</v>
      </c>
      <c r="H30" s="334" t="s">
        <v>39</v>
      </c>
      <c r="I30" s="328">
        <v>98</v>
      </c>
      <c r="J30" s="34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0"/>
      <c r="W30" s="330"/>
      <c r="X30" s="320"/>
      <c r="Y30" s="320"/>
      <c r="Z30" s="332"/>
      <c r="AA30" s="110"/>
      <c r="AB30" s="110"/>
      <c r="AC30" s="326" t="s">
        <v>512</v>
      </c>
      <c r="AD30" s="196"/>
    </row>
    <row r="31" spans="1:30" s="197" customFormat="1" ht="177" customHeight="1">
      <c r="A31" s="360"/>
      <c r="B31" s="310"/>
      <c r="C31" s="311"/>
      <c r="D31" s="300"/>
      <c r="E31" s="325"/>
      <c r="F31" s="327"/>
      <c r="G31" s="329"/>
      <c r="H31" s="335"/>
      <c r="I31" s="329"/>
      <c r="J31" s="34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1"/>
      <c r="W31" s="331"/>
      <c r="X31" s="321"/>
      <c r="Y31" s="321"/>
      <c r="Z31" s="333"/>
      <c r="AA31" s="9"/>
      <c r="AB31" s="9"/>
      <c r="AC31" s="327"/>
      <c r="AD31" s="196"/>
    </row>
    <row r="32" spans="1:30" s="197" customFormat="1" ht="58.5" customHeight="1">
      <c r="A32" s="293"/>
      <c r="B32" s="305" t="s">
        <v>31</v>
      </c>
      <c r="C32" s="306"/>
      <c r="D32" s="210" t="s">
        <v>63</v>
      </c>
      <c r="E32" s="314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6"/>
      <c r="AD32" s="196"/>
    </row>
    <row r="33" spans="1:30" s="197" customFormat="1" ht="68.25" customHeight="1">
      <c r="A33" s="295"/>
      <c r="B33" s="305" t="s">
        <v>32</v>
      </c>
      <c r="C33" s="306"/>
      <c r="D33" s="210" t="s">
        <v>67</v>
      </c>
      <c r="E33" s="317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9"/>
      <c r="AD33" s="196"/>
    </row>
    <row r="34" spans="1:30" s="197" customFormat="1" ht="316.5" customHeight="1">
      <c r="A34" s="49" t="s">
        <v>49</v>
      </c>
      <c r="B34" s="312" t="s">
        <v>1</v>
      </c>
      <c r="C34" s="313"/>
      <c r="D34" s="215" t="s">
        <v>62</v>
      </c>
      <c r="E34" s="53">
        <v>0</v>
      </c>
      <c r="F34" s="47">
        <v>1</v>
      </c>
      <c r="G34" s="55" t="s">
        <v>66</v>
      </c>
      <c r="H34" s="54" t="s">
        <v>48</v>
      </c>
      <c r="I34" s="56">
        <v>1</v>
      </c>
      <c r="J34" s="113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10"/>
      <c r="W34" s="112"/>
      <c r="X34" s="10"/>
      <c r="Y34" s="10"/>
      <c r="Z34" s="5"/>
      <c r="AA34" s="5"/>
      <c r="AB34" s="5"/>
      <c r="AC34" s="64" t="s">
        <v>512</v>
      </c>
      <c r="AD34" s="196"/>
    </row>
    <row r="35" spans="1:30" s="197" customFormat="1" ht="70.5" customHeight="1">
      <c r="A35" s="293"/>
      <c r="B35" s="305" t="s">
        <v>31</v>
      </c>
      <c r="C35" s="306"/>
      <c r="D35" s="210" t="s">
        <v>63</v>
      </c>
      <c r="E35" s="314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6"/>
      <c r="AD35" s="196"/>
    </row>
    <row r="36" spans="1:30" s="197" customFormat="1" ht="83.25" customHeight="1">
      <c r="A36" s="295"/>
      <c r="B36" s="305" t="s">
        <v>32</v>
      </c>
      <c r="C36" s="306"/>
      <c r="D36" s="210" t="s">
        <v>69</v>
      </c>
      <c r="E36" s="317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9"/>
      <c r="AD36" s="196"/>
    </row>
    <row r="37" spans="1:30" s="197" customFormat="1" ht="324" customHeight="1">
      <c r="A37" s="46" t="s">
        <v>49</v>
      </c>
      <c r="B37" s="307" t="s">
        <v>1</v>
      </c>
      <c r="C37" s="306"/>
      <c r="D37" s="215" t="s">
        <v>68</v>
      </c>
      <c r="E37" s="58">
        <v>0</v>
      </c>
      <c r="F37" s="54">
        <v>4</v>
      </c>
      <c r="G37" s="55" t="s">
        <v>66</v>
      </c>
      <c r="H37" s="54" t="s">
        <v>48</v>
      </c>
      <c r="I37" s="56">
        <v>4</v>
      </c>
      <c r="J37" s="113"/>
      <c r="K37" s="4"/>
      <c r="L37" s="4"/>
      <c r="M37" s="4"/>
      <c r="N37" s="4"/>
      <c r="O37" s="4"/>
      <c r="P37" s="4"/>
      <c r="Q37" s="4"/>
      <c r="R37" s="4"/>
      <c r="S37" s="4"/>
      <c r="T37" s="4"/>
      <c r="U37" s="217"/>
      <c r="V37" s="10"/>
      <c r="W37" s="112"/>
      <c r="X37" s="10"/>
      <c r="Y37" s="10"/>
      <c r="Z37" s="5"/>
      <c r="AA37" s="5"/>
      <c r="AB37" s="5"/>
      <c r="AC37" s="64" t="s">
        <v>512</v>
      </c>
      <c r="AD37" s="196"/>
    </row>
    <row r="38" spans="1:30" s="197" customFormat="1" ht="74.25" customHeight="1">
      <c r="A38" s="293"/>
      <c r="B38" s="305" t="s">
        <v>31</v>
      </c>
      <c r="C38" s="306"/>
      <c r="D38" s="210" t="s">
        <v>70</v>
      </c>
      <c r="E38" s="391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2"/>
      <c r="Z38" s="392"/>
      <c r="AA38" s="392"/>
      <c r="AB38" s="392"/>
      <c r="AC38" s="393"/>
      <c r="AD38" s="196"/>
    </row>
    <row r="39" spans="1:30" s="197" customFormat="1" ht="106.5" customHeight="1">
      <c r="A39" s="295"/>
      <c r="B39" s="305" t="s">
        <v>32</v>
      </c>
      <c r="C39" s="306"/>
      <c r="D39" s="210" t="s">
        <v>73</v>
      </c>
      <c r="E39" s="391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/>
      <c r="X39" s="392"/>
      <c r="Y39" s="392"/>
      <c r="Z39" s="392"/>
      <c r="AA39" s="392"/>
      <c r="AB39" s="392"/>
      <c r="AC39" s="393"/>
      <c r="AD39" s="196"/>
    </row>
    <row r="40" spans="1:30" s="197" customFormat="1" ht="324" customHeight="1">
      <c r="A40" s="46" t="s">
        <v>49</v>
      </c>
      <c r="B40" s="307" t="s">
        <v>1</v>
      </c>
      <c r="C40" s="306"/>
      <c r="D40" s="215" t="s">
        <v>71</v>
      </c>
      <c r="E40" s="58">
        <v>0</v>
      </c>
      <c r="F40" s="54">
        <v>100</v>
      </c>
      <c r="G40" s="55" t="s">
        <v>72</v>
      </c>
      <c r="H40" s="54" t="s">
        <v>39</v>
      </c>
      <c r="I40" s="59">
        <v>100</v>
      </c>
      <c r="J40" s="113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0"/>
      <c r="W40" s="57"/>
      <c r="X40" s="10"/>
      <c r="Y40" s="10"/>
      <c r="Z40" s="5"/>
      <c r="AA40" s="5"/>
      <c r="AB40" s="5"/>
      <c r="AC40" s="64" t="s">
        <v>512</v>
      </c>
      <c r="AD40" s="196"/>
    </row>
    <row r="41" spans="1:30" s="197" customFormat="1" ht="66.75" customHeight="1">
      <c r="A41" s="293"/>
      <c r="B41" s="305" t="s">
        <v>31</v>
      </c>
      <c r="C41" s="306"/>
      <c r="D41" s="210" t="s">
        <v>70</v>
      </c>
      <c r="E41" s="314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6"/>
      <c r="AD41" s="196"/>
    </row>
    <row r="42" spans="1:30" s="197" customFormat="1" ht="96.75" customHeight="1">
      <c r="A42" s="295"/>
      <c r="B42" s="305" t="s">
        <v>32</v>
      </c>
      <c r="C42" s="306"/>
      <c r="D42" s="210" t="s">
        <v>75</v>
      </c>
      <c r="E42" s="317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9"/>
      <c r="AD42" s="196"/>
    </row>
    <row r="43" spans="1:30" s="197" customFormat="1" ht="324" customHeight="1">
      <c r="A43" s="46" t="s">
        <v>49</v>
      </c>
      <c r="B43" s="307" t="s">
        <v>1</v>
      </c>
      <c r="C43" s="306"/>
      <c r="D43" s="215" t="s">
        <v>74</v>
      </c>
      <c r="E43" s="58">
        <v>5000000</v>
      </c>
      <c r="F43" s="54">
        <v>100</v>
      </c>
      <c r="G43" s="55" t="s">
        <v>76</v>
      </c>
      <c r="H43" s="54" t="s">
        <v>39</v>
      </c>
      <c r="I43" s="59">
        <v>100</v>
      </c>
      <c r="J43" s="113"/>
      <c r="K43" s="4" t="s">
        <v>505</v>
      </c>
      <c r="L43" s="4" t="s">
        <v>505</v>
      </c>
      <c r="M43" s="4" t="s">
        <v>505</v>
      </c>
      <c r="N43" s="4" t="s">
        <v>505</v>
      </c>
      <c r="O43" s="4" t="s">
        <v>505</v>
      </c>
      <c r="P43" s="4" t="s">
        <v>505</v>
      </c>
      <c r="Q43" s="4" t="s">
        <v>505</v>
      </c>
      <c r="R43" s="4" t="s">
        <v>505</v>
      </c>
      <c r="S43" s="4" t="s">
        <v>505</v>
      </c>
      <c r="T43" s="4" t="s">
        <v>505</v>
      </c>
      <c r="U43" s="4" t="s">
        <v>505</v>
      </c>
      <c r="V43" s="10"/>
      <c r="W43" s="183">
        <v>5000000</v>
      </c>
      <c r="X43" s="10"/>
      <c r="Y43" s="57"/>
      <c r="Z43" s="5"/>
      <c r="AA43" s="5"/>
      <c r="AB43" s="5"/>
      <c r="AC43" s="64" t="s">
        <v>512</v>
      </c>
      <c r="AD43" s="196"/>
    </row>
    <row r="44" spans="1:30" s="197" customFormat="1" ht="87.75" customHeight="1">
      <c r="A44" s="293"/>
      <c r="B44" s="305" t="s">
        <v>31</v>
      </c>
      <c r="C44" s="306"/>
      <c r="D44" s="210" t="s">
        <v>70</v>
      </c>
      <c r="E44" s="314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6"/>
      <c r="AD44" s="196"/>
    </row>
    <row r="45" spans="1:30" s="197" customFormat="1" ht="87.75" customHeight="1">
      <c r="A45" s="295"/>
      <c r="B45" s="305" t="s">
        <v>32</v>
      </c>
      <c r="C45" s="306"/>
      <c r="D45" s="210" t="s">
        <v>77</v>
      </c>
      <c r="E45" s="317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9"/>
      <c r="AD45" s="196"/>
    </row>
    <row r="46" spans="1:30" s="197" customFormat="1" ht="324" customHeight="1">
      <c r="A46" s="46" t="s">
        <v>49</v>
      </c>
      <c r="B46" s="307" t="s">
        <v>1</v>
      </c>
      <c r="C46" s="306"/>
      <c r="D46" s="215" t="s">
        <v>78</v>
      </c>
      <c r="E46" s="58">
        <v>0</v>
      </c>
      <c r="F46" s="54">
        <v>4</v>
      </c>
      <c r="G46" s="55" t="s">
        <v>79</v>
      </c>
      <c r="H46" s="54" t="s">
        <v>48</v>
      </c>
      <c r="I46" s="59">
        <v>4</v>
      </c>
      <c r="J46" s="11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0"/>
      <c r="W46" s="57"/>
      <c r="X46" s="10"/>
      <c r="Y46" s="10"/>
      <c r="Z46" s="5"/>
      <c r="AA46" s="5"/>
      <c r="AB46" s="5"/>
      <c r="AC46" s="64" t="s">
        <v>512</v>
      </c>
      <c r="AD46" s="196"/>
    </row>
    <row r="47" spans="1:30" s="197" customFormat="1" ht="80.25" customHeight="1">
      <c r="A47" s="293"/>
      <c r="B47" s="305" t="s">
        <v>31</v>
      </c>
      <c r="C47" s="306"/>
      <c r="D47" s="210" t="s">
        <v>70</v>
      </c>
      <c r="E47" s="314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6"/>
      <c r="AD47" s="196"/>
    </row>
    <row r="48" spans="1:30" s="197" customFormat="1" ht="78" customHeight="1">
      <c r="A48" s="295"/>
      <c r="B48" s="305" t="s">
        <v>32</v>
      </c>
      <c r="C48" s="306"/>
      <c r="D48" s="210" t="s">
        <v>77</v>
      </c>
      <c r="E48" s="317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9"/>
      <c r="AD48" s="196"/>
    </row>
    <row r="49" spans="1:30" s="197" customFormat="1" ht="324" customHeight="1">
      <c r="A49" s="60" t="s">
        <v>49</v>
      </c>
      <c r="B49" s="307" t="s">
        <v>1</v>
      </c>
      <c r="C49" s="306"/>
      <c r="D49" s="215" t="s">
        <v>80</v>
      </c>
      <c r="E49" s="58">
        <v>0</v>
      </c>
      <c r="F49" s="54"/>
      <c r="G49" s="55" t="s">
        <v>81</v>
      </c>
      <c r="H49" s="54"/>
      <c r="I49" s="59"/>
      <c r="J49" s="11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1"/>
      <c r="W49" s="57">
        <v>1500000</v>
      </c>
      <c r="X49" s="10"/>
      <c r="Y49" s="10"/>
      <c r="Z49" s="5"/>
      <c r="AA49" s="5"/>
      <c r="AB49" s="5"/>
      <c r="AC49" s="64" t="s">
        <v>512</v>
      </c>
      <c r="AD49" s="196"/>
    </row>
    <row r="50" spans="1:30" s="197" customFormat="1" ht="84" customHeight="1">
      <c r="A50" s="293"/>
      <c r="B50" s="305" t="s">
        <v>31</v>
      </c>
      <c r="C50" s="306"/>
      <c r="D50" s="210" t="s">
        <v>70</v>
      </c>
      <c r="E50" s="314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6"/>
      <c r="AD50" s="196"/>
    </row>
    <row r="51" spans="1:30" s="197" customFormat="1" ht="80.25" customHeight="1">
      <c r="A51" s="295"/>
      <c r="B51" s="305" t="s">
        <v>32</v>
      </c>
      <c r="C51" s="306"/>
      <c r="D51" s="210" t="s">
        <v>77</v>
      </c>
      <c r="E51" s="317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9"/>
      <c r="AD51" s="196"/>
    </row>
    <row r="52" spans="1:30" s="197" customFormat="1" ht="324" customHeight="1">
      <c r="A52" s="60" t="s">
        <v>49</v>
      </c>
      <c r="B52" s="307" t="s">
        <v>1</v>
      </c>
      <c r="C52" s="306"/>
      <c r="D52" s="215" t="s">
        <v>662</v>
      </c>
      <c r="E52" s="58">
        <f>+W52</f>
        <v>13738529</v>
      </c>
      <c r="F52" s="54">
        <v>100</v>
      </c>
      <c r="G52" s="55" t="s">
        <v>85</v>
      </c>
      <c r="H52" s="54" t="s">
        <v>39</v>
      </c>
      <c r="I52" s="59">
        <v>100</v>
      </c>
      <c r="J52" s="113"/>
      <c r="K52" s="4" t="s">
        <v>505</v>
      </c>
      <c r="L52" s="4" t="s">
        <v>505</v>
      </c>
      <c r="M52" s="4" t="s">
        <v>505</v>
      </c>
      <c r="N52" s="4" t="s">
        <v>505</v>
      </c>
      <c r="O52" s="4" t="s">
        <v>505</v>
      </c>
      <c r="P52" s="4" t="s">
        <v>505</v>
      </c>
      <c r="Q52" s="4" t="s">
        <v>505</v>
      </c>
      <c r="R52" s="4" t="s">
        <v>505</v>
      </c>
      <c r="S52" s="4" t="s">
        <v>505</v>
      </c>
      <c r="T52" s="4" t="s">
        <v>505</v>
      </c>
      <c r="U52" s="4"/>
      <c r="V52" s="61"/>
      <c r="W52" s="183">
        <f>11676701+1561828+500000</f>
        <v>13738529</v>
      </c>
      <c r="X52" s="10"/>
      <c r="Y52" s="61"/>
      <c r="Z52" s="5"/>
      <c r="AA52" s="5"/>
      <c r="AB52" s="5"/>
      <c r="AC52" s="64" t="s">
        <v>512</v>
      </c>
      <c r="AD52" s="196"/>
    </row>
    <row r="53" spans="1:30" s="197" customFormat="1" ht="75.75" customHeight="1">
      <c r="A53" s="293"/>
      <c r="B53" s="305" t="s">
        <v>31</v>
      </c>
      <c r="C53" s="306"/>
      <c r="D53" s="210" t="s">
        <v>82</v>
      </c>
      <c r="E53" s="314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5"/>
      <c r="Q53" s="315"/>
      <c r="R53" s="315"/>
      <c r="S53" s="315"/>
      <c r="T53" s="315"/>
      <c r="U53" s="315"/>
      <c r="V53" s="315"/>
      <c r="W53" s="315"/>
      <c r="X53" s="315"/>
      <c r="Y53" s="315"/>
      <c r="Z53" s="315"/>
      <c r="AA53" s="315"/>
      <c r="AB53" s="315"/>
      <c r="AC53" s="316"/>
      <c r="AD53" s="196"/>
    </row>
    <row r="54" spans="1:30" s="197" customFormat="1" ht="76.5" customHeight="1">
      <c r="A54" s="295"/>
      <c r="B54" s="305" t="s">
        <v>32</v>
      </c>
      <c r="C54" s="306"/>
      <c r="D54" s="210" t="s">
        <v>83</v>
      </c>
      <c r="E54" s="317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9"/>
      <c r="AD54" s="196"/>
    </row>
    <row r="55" spans="1:30" s="197" customFormat="1" ht="126.75" customHeight="1">
      <c r="A55" s="422" t="s">
        <v>49</v>
      </c>
      <c r="B55" s="307" t="s">
        <v>1</v>
      </c>
      <c r="C55" s="306"/>
      <c r="D55" s="215" t="s">
        <v>84</v>
      </c>
      <c r="E55" s="58">
        <v>0</v>
      </c>
      <c r="F55" s="54">
        <v>95</v>
      </c>
      <c r="G55" s="55" t="s">
        <v>86</v>
      </c>
      <c r="H55" s="54" t="s">
        <v>39</v>
      </c>
      <c r="I55" s="59">
        <v>95</v>
      </c>
      <c r="J55" s="11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61"/>
      <c r="W55" s="57"/>
      <c r="X55" s="10"/>
      <c r="Y55" s="61"/>
      <c r="Z55" s="5"/>
      <c r="AA55" s="5"/>
      <c r="AB55" s="5"/>
      <c r="AC55" s="64" t="s">
        <v>512</v>
      </c>
      <c r="AD55" s="196"/>
    </row>
    <row r="56" spans="1:30" s="197" customFormat="1" ht="119.25" customHeight="1">
      <c r="A56" s="423"/>
      <c r="B56" s="307" t="s">
        <v>1</v>
      </c>
      <c r="C56" s="306"/>
      <c r="D56" s="218" t="s">
        <v>87</v>
      </c>
      <c r="E56" s="58">
        <v>0</v>
      </c>
      <c r="F56" s="54">
        <v>100</v>
      </c>
      <c r="G56" s="55" t="s">
        <v>88</v>
      </c>
      <c r="H56" s="54" t="s">
        <v>39</v>
      </c>
      <c r="I56" s="59">
        <v>100</v>
      </c>
      <c r="J56" s="11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1"/>
      <c r="W56" s="57"/>
      <c r="X56" s="10"/>
      <c r="Y56" s="61"/>
      <c r="Z56" s="5"/>
      <c r="AA56" s="5"/>
      <c r="AB56" s="5"/>
      <c r="AC56" s="64" t="s">
        <v>512</v>
      </c>
      <c r="AD56" s="196"/>
    </row>
    <row r="57" spans="1:30" s="197" customFormat="1" ht="117.75" customHeight="1">
      <c r="A57" s="423"/>
      <c r="B57" s="307" t="s">
        <v>1</v>
      </c>
      <c r="C57" s="306"/>
      <c r="D57" s="218" t="s">
        <v>89</v>
      </c>
      <c r="E57" s="58">
        <v>0</v>
      </c>
      <c r="F57" s="54">
        <v>95</v>
      </c>
      <c r="G57" s="55" t="s">
        <v>90</v>
      </c>
      <c r="H57" s="54" t="s">
        <v>39</v>
      </c>
      <c r="I57" s="59">
        <v>95</v>
      </c>
      <c r="J57" s="11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1"/>
      <c r="W57" s="57"/>
      <c r="X57" s="10"/>
      <c r="Y57" s="61"/>
      <c r="Z57" s="5"/>
      <c r="AA57" s="5"/>
      <c r="AB57" s="5"/>
      <c r="AC57" s="64" t="s">
        <v>512</v>
      </c>
      <c r="AD57" s="196"/>
    </row>
    <row r="58" spans="1:30" s="197" customFormat="1" ht="117.75" customHeight="1">
      <c r="A58" s="424"/>
      <c r="B58" s="307" t="s">
        <v>1</v>
      </c>
      <c r="C58" s="306"/>
      <c r="D58" s="218" t="s">
        <v>91</v>
      </c>
      <c r="E58" s="58">
        <v>0</v>
      </c>
      <c r="F58" s="54">
        <v>95</v>
      </c>
      <c r="G58" s="55" t="s">
        <v>92</v>
      </c>
      <c r="H58" s="54" t="s">
        <v>39</v>
      </c>
      <c r="I58" s="59">
        <v>95</v>
      </c>
      <c r="J58" s="11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61"/>
      <c r="W58" s="57"/>
      <c r="X58" s="10"/>
      <c r="Y58" s="61"/>
      <c r="Z58" s="5"/>
      <c r="AA58" s="5"/>
      <c r="AB58" s="5"/>
      <c r="AC58" s="64" t="s">
        <v>512</v>
      </c>
      <c r="AD58" s="196"/>
    </row>
    <row r="59" spans="1:30" s="197" customFormat="1" ht="69" customHeight="1">
      <c r="A59" s="293"/>
      <c r="B59" s="305" t="s">
        <v>31</v>
      </c>
      <c r="C59" s="306"/>
      <c r="D59" s="210" t="s">
        <v>93</v>
      </c>
      <c r="E59" s="314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6"/>
      <c r="AD59" s="196"/>
    </row>
    <row r="60" spans="1:30" s="197" customFormat="1" ht="83.25" customHeight="1">
      <c r="A60" s="295"/>
      <c r="B60" s="305" t="s">
        <v>32</v>
      </c>
      <c r="C60" s="306"/>
      <c r="D60" s="210" t="s">
        <v>94</v>
      </c>
      <c r="E60" s="317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9"/>
      <c r="AD60" s="196"/>
    </row>
    <row r="61" spans="1:30" s="197" customFormat="1" ht="255" customHeight="1">
      <c r="A61" s="62" t="s">
        <v>95</v>
      </c>
      <c r="B61" s="307" t="s">
        <v>1</v>
      </c>
      <c r="C61" s="306"/>
      <c r="D61" s="215" t="s">
        <v>96</v>
      </c>
      <c r="E61" s="58">
        <v>0</v>
      </c>
      <c r="F61" s="54">
        <v>100</v>
      </c>
      <c r="G61" s="55" t="s">
        <v>97</v>
      </c>
      <c r="H61" s="54" t="s">
        <v>39</v>
      </c>
      <c r="I61" s="59">
        <v>100</v>
      </c>
      <c r="J61" s="11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61"/>
      <c r="W61" s="57"/>
      <c r="X61" s="10"/>
      <c r="Y61" s="61"/>
      <c r="Z61" s="5"/>
      <c r="AA61" s="5"/>
      <c r="AB61" s="5"/>
      <c r="AC61" s="216"/>
      <c r="AD61" s="196"/>
    </row>
    <row r="62" spans="1:30" s="197" customFormat="1" ht="71.25" customHeight="1" hidden="1">
      <c r="A62" s="293"/>
      <c r="B62" s="305" t="s">
        <v>31</v>
      </c>
      <c r="C62" s="306"/>
      <c r="D62" s="210" t="s">
        <v>98</v>
      </c>
      <c r="E62" s="314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6"/>
      <c r="AD62" s="196"/>
    </row>
    <row r="63" spans="1:30" s="197" customFormat="1" ht="63.75" customHeight="1" hidden="1">
      <c r="A63" s="295"/>
      <c r="B63" s="305" t="s">
        <v>32</v>
      </c>
      <c r="C63" s="306"/>
      <c r="D63" s="210" t="s">
        <v>99</v>
      </c>
      <c r="E63" s="317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9"/>
      <c r="AD63" s="196"/>
    </row>
    <row r="64" spans="1:30" s="197" customFormat="1" ht="255" customHeight="1" hidden="1">
      <c r="A64" s="62" t="s">
        <v>100</v>
      </c>
      <c r="B64" s="307" t="s">
        <v>1</v>
      </c>
      <c r="C64" s="306"/>
      <c r="D64" s="215" t="s">
        <v>101</v>
      </c>
      <c r="E64" s="58">
        <v>0</v>
      </c>
      <c r="F64" s="54">
        <v>100</v>
      </c>
      <c r="G64" s="55" t="s">
        <v>102</v>
      </c>
      <c r="H64" s="54" t="s">
        <v>39</v>
      </c>
      <c r="I64" s="59">
        <v>100</v>
      </c>
      <c r="J64" s="113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1"/>
      <c r="W64" s="57"/>
      <c r="X64" s="10"/>
      <c r="Y64" s="61">
        <v>310000000</v>
      </c>
      <c r="Z64" s="5"/>
      <c r="AA64" s="5"/>
      <c r="AB64" s="5"/>
      <c r="AC64" s="216"/>
      <c r="AD64" s="196"/>
    </row>
  </sheetData>
  <sheetProtection/>
  <mergeCells count="171">
    <mergeCell ref="AB6:AB7"/>
    <mergeCell ref="AA6:AA7"/>
    <mergeCell ref="V30:V31"/>
    <mergeCell ref="A62:A63"/>
    <mergeCell ref="B62:C62"/>
    <mergeCell ref="B63:C63"/>
    <mergeCell ref="B55:C55"/>
    <mergeCell ref="A55:A58"/>
    <mergeCell ref="B56:C56"/>
    <mergeCell ref="B57:C57"/>
    <mergeCell ref="B64:C64"/>
    <mergeCell ref="E53:AC54"/>
    <mergeCell ref="A59:A60"/>
    <mergeCell ref="B59:C59"/>
    <mergeCell ref="B60:C60"/>
    <mergeCell ref="E59:AC60"/>
    <mergeCell ref="B61:C61"/>
    <mergeCell ref="A53:A54"/>
    <mergeCell ref="B53:C53"/>
    <mergeCell ref="B54:C54"/>
    <mergeCell ref="E47:AC48"/>
    <mergeCell ref="B58:C58"/>
    <mergeCell ref="B49:C49"/>
    <mergeCell ref="A50:A51"/>
    <mergeCell ref="B50:C50"/>
    <mergeCell ref="B51:C51"/>
    <mergeCell ref="B52:C52"/>
    <mergeCell ref="B43:C43"/>
    <mergeCell ref="E50:AC51"/>
    <mergeCell ref="A44:A45"/>
    <mergeCell ref="B44:C44"/>
    <mergeCell ref="E44:AC45"/>
    <mergeCell ref="B45:C45"/>
    <mergeCell ref="B46:C46"/>
    <mergeCell ref="A47:A48"/>
    <mergeCell ref="B47:C47"/>
    <mergeCell ref="B48:C48"/>
    <mergeCell ref="Y11:Y14"/>
    <mergeCell ref="B40:C40"/>
    <mergeCell ref="A41:A42"/>
    <mergeCell ref="B41:C41"/>
    <mergeCell ref="B42:C42"/>
    <mergeCell ref="E41:AC42"/>
    <mergeCell ref="E28:AC29"/>
    <mergeCell ref="B36:C36"/>
    <mergeCell ref="E35:AC36"/>
    <mergeCell ref="Z11:Z14"/>
    <mergeCell ref="X11:X14"/>
    <mergeCell ref="B11:C14"/>
    <mergeCell ref="B15:C15"/>
    <mergeCell ref="B16:C16"/>
    <mergeCell ref="V11:V14"/>
    <mergeCell ref="D11:D14"/>
    <mergeCell ref="O11:O14"/>
    <mergeCell ref="E38:AC39"/>
    <mergeCell ref="F11:F14"/>
    <mergeCell ref="E11:E14"/>
    <mergeCell ref="G11:G14"/>
    <mergeCell ref="H17:H18"/>
    <mergeCell ref="H11:H14"/>
    <mergeCell ref="I11:I14"/>
    <mergeCell ref="E25:AC26"/>
    <mergeCell ref="AC11:AC14"/>
    <mergeCell ref="B5:AC5"/>
    <mergeCell ref="Q11:Q14"/>
    <mergeCell ref="G6:I6"/>
    <mergeCell ref="J6:U6"/>
    <mergeCell ref="V6:Y6"/>
    <mergeCell ref="B8:D8"/>
    <mergeCell ref="F6:F7"/>
    <mergeCell ref="K11:K14"/>
    <mergeCell ref="W11:W14"/>
    <mergeCell ref="P11:P14"/>
    <mergeCell ref="B35:C35"/>
    <mergeCell ref="Z6:Z7"/>
    <mergeCell ref="E6:E7"/>
    <mergeCell ref="C1:Z1"/>
    <mergeCell ref="C2:Z2"/>
    <mergeCell ref="A4:AC4"/>
    <mergeCell ref="A6:A7"/>
    <mergeCell ref="B6:D7"/>
    <mergeCell ref="A3:AC3"/>
    <mergeCell ref="AC6:AC7"/>
    <mergeCell ref="B25:C25"/>
    <mergeCell ref="A30:A31"/>
    <mergeCell ref="B28:C28"/>
    <mergeCell ref="D17:D18"/>
    <mergeCell ref="B27:C27"/>
    <mergeCell ref="B29:C29"/>
    <mergeCell ref="A28:A29"/>
    <mergeCell ref="A19:A20"/>
    <mergeCell ref="B37:C37"/>
    <mergeCell ref="A38:A39"/>
    <mergeCell ref="B38:C38"/>
    <mergeCell ref="B39:C39"/>
    <mergeCell ref="A17:A18"/>
    <mergeCell ref="B17:C18"/>
    <mergeCell ref="B22:C22"/>
    <mergeCell ref="B23:C23"/>
    <mergeCell ref="B20:C20"/>
    <mergeCell ref="A35:A36"/>
    <mergeCell ref="R11:R14"/>
    <mergeCell ref="S11:S14"/>
    <mergeCell ref="T11:T14"/>
    <mergeCell ref="O17:O18"/>
    <mergeCell ref="L11:L14"/>
    <mergeCell ref="M11:M14"/>
    <mergeCell ref="N11:N14"/>
    <mergeCell ref="P17:P18"/>
    <mergeCell ref="Q17:Q18"/>
    <mergeCell ref="M17:M18"/>
    <mergeCell ref="U11:U14"/>
    <mergeCell ref="Z17:Z18"/>
    <mergeCell ref="J17:J18"/>
    <mergeCell ref="B19:C19"/>
    <mergeCell ref="S17:S18"/>
    <mergeCell ref="T17:T18"/>
    <mergeCell ref="U17:U18"/>
    <mergeCell ref="W17:W18"/>
    <mergeCell ref="R17:R18"/>
    <mergeCell ref="K17:K18"/>
    <mergeCell ref="AC17:AC18"/>
    <mergeCell ref="E19:AC20"/>
    <mergeCell ref="X17:X18"/>
    <mergeCell ref="Y17:Y18"/>
    <mergeCell ref="E17:E18"/>
    <mergeCell ref="F17:F18"/>
    <mergeCell ref="G17:G18"/>
    <mergeCell ref="I17:I18"/>
    <mergeCell ref="L17:L18"/>
    <mergeCell ref="N17:N18"/>
    <mergeCell ref="H30:H31"/>
    <mergeCell ref="I30:I31"/>
    <mergeCell ref="A22:A23"/>
    <mergeCell ref="E22:AC23"/>
    <mergeCell ref="B24:C24"/>
    <mergeCell ref="B26:C26"/>
    <mergeCell ref="A25:A26"/>
    <mergeCell ref="J30:J31"/>
    <mergeCell ref="T30:T31"/>
    <mergeCell ref="U30:U31"/>
    <mergeCell ref="E62:AC63"/>
    <mergeCell ref="W30:W31"/>
    <mergeCell ref="Z30:Z31"/>
    <mergeCell ref="AC30:AC31"/>
    <mergeCell ref="K30:K31"/>
    <mergeCell ref="L30:L31"/>
    <mergeCell ref="M30:M31"/>
    <mergeCell ref="N30:N31"/>
    <mergeCell ref="O30:O31"/>
    <mergeCell ref="P30:P31"/>
    <mergeCell ref="B34:C34"/>
    <mergeCell ref="E32:AC33"/>
    <mergeCell ref="X30:X31"/>
    <mergeCell ref="Y30:Y31"/>
    <mergeCell ref="S30:S31"/>
    <mergeCell ref="E30:E31"/>
    <mergeCell ref="F30:F31"/>
    <mergeCell ref="G30:G31"/>
    <mergeCell ref="Q30:Q31"/>
    <mergeCell ref="R30:R31"/>
    <mergeCell ref="A11:A14"/>
    <mergeCell ref="A8:A10"/>
    <mergeCell ref="A32:A33"/>
    <mergeCell ref="D30:D31"/>
    <mergeCell ref="B21:C21"/>
    <mergeCell ref="B9:C9"/>
    <mergeCell ref="B32:C32"/>
    <mergeCell ref="B33:C33"/>
    <mergeCell ref="B10:C10"/>
    <mergeCell ref="B30:C31"/>
  </mergeCells>
  <printOptions horizontalCentered="1" verticalCentered="1"/>
  <pageMargins left="0.35433070866141736" right="0.35433070866141736" top="0.8661417322834646" bottom="0.8661417322834646" header="0" footer="0"/>
  <pageSetup horizontalDpi="600" verticalDpi="600" orientation="landscape" paperSize="5" scale="25" r:id="rId1"/>
  <headerFooter alignWithMargins="0">
    <oddHeader>&amp;CPLAN DE ACCION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2"/>
  <sheetViews>
    <sheetView zoomScalePageLayoutView="0" workbookViewId="0" topLeftCell="A1">
      <selection activeCell="A2" sqref="A2:AC2"/>
    </sheetView>
  </sheetViews>
  <sheetFormatPr defaultColWidth="11.421875" defaultRowHeight="12.75"/>
  <cols>
    <col min="1" max="1" width="32.7109375" style="225" customWidth="1"/>
    <col min="2" max="2" width="11.421875" style="225" customWidth="1"/>
    <col min="3" max="3" width="19.28125" style="225" customWidth="1"/>
    <col min="4" max="4" width="61.00390625" style="225" customWidth="1"/>
    <col min="5" max="5" width="36.421875" style="225" customWidth="1"/>
    <col min="6" max="6" width="32.140625" style="225" customWidth="1"/>
    <col min="7" max="7" width="36.140625" style="225" customWidth="1"/>
    <col min="8" max="21" width="11.421875" style="225" customWidth="1"/>
    <col min="22" max="22" width="32.421875" style="225" customWidth="1"/>
    <col min="23" max="23" width="31.8515625" style="225" customWidth="1"/>
    <col min="24" max="25" width="27.421875" style="225" customWidth="1"/>
    <col min="26" max="26" width="26.421875" style="225" customWidth="1"/>
    <col min="27" max="27" width="28.140625" style="225" customWidth="1"/>
    <col min="28" max="28" width="25.421875" style="225" customWidth="1"/>
    <col min="29" max="29" width="25.140625" style="225" customWidth="1"/>
    <col min="30" max="16384" width="11.421875" style="225" customWidth="1"/>
  </cols>
  <sheetData>
    <row r="1" spans="1:29" ht="15.75">
      <c r="A1" s="508" t="s">
        <v>661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10"/>
    </row>
    <row r="2" spans="1:29" ht="23.25" customHeight="1">
      <c r="A2" s="490" t="s">
        <v>617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2"/>
    </row>
    <row r="3" spans="1:29" ht="15.75">
      <c r="A3" s="263" t="s">
        <v>30</v>
      </c>
      <c r="B3" s="511" t="s">
        <v>655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3"/>
    </row>
    <row r="4" spans="1:29" ht="15.75">
      <c r="A4" s="514" t="s">
        <v>0</v>
      </c>
      <c r="B4" s="516" t="s">
        <v>1</v>
      </c>
      <c r="C4" s="517"/>
      <c r="D4" s="518"/>
      <c r="E4" s="522" t="s">
        <v>2</v>
      </c>
      <c r="F4" s="514" t="s">
        <v>3</v>
      </c>
      <c r="G4" s="514" t="s">
        <v>4</v>
      </c>
      <c r="H4" s="514"/>
      <c r="I4" s="514"/>
      <c r="J4" s="514" t="s">
        <v>5</v>
      </c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24"/>
      <c r="W4" s="524"/>
      <c r="X4" s="524"/>
      <c r="Y4" s="525"/>
      <c r="Z4" s="526" t="s">
        <v>29</v>
      </c>
      <c r="AA4" s="526" t="s">
        <v>27</v>
      </c>
      <c r="AB4" s="532" t="s">
        <v>6</v>
      </c>
      <c r="AC4" s="514" t="s">
        <v>24</v>
      </c>
    </row>
    <row r="5" spans="1:29" ht="33.75" customHeight="1">
      <c r="A5" s="515"/>
      <c r="B5" s="519"/>
      <c r="C5" s="520"/>
      <c r="D5" s="521"/>
      <c r="E5" s="523"/>
      <c r="F5" s="514"/>
      <c r="G5" s="265" t="s">
        <v>7</v>
      </c>
      <c r="H5" s="265" t="s">
        <v>8</v>
      </c>
      <c r="I5" s="264" t="s">
        <v>9</v>
      </c>
      <c r="J5" s="265" t="s">
        <v>10</v>
      </c>
      <c r="K5" s="265" t="s">
        <v>11</v>
      </c>
      <c r="L5" s="265" t="s">
        <v>12</v>
      </c>
      <c r="M5" s="265" t="s">
        <v>13</v>
      </c>
      <c r="N5" s="265" t="s">
        <v>14</v>
      </c>
      <c r="O5" s="265" t="s">
        <v>15</v>
      </c>
      <c r="P5" s="265" t="s">
        <v>15</v>
      </c>
      <c r="Q5" s="265" t="s">
        <v>13</v>
      </c>
      <c r="R5" s="265" t="s">
        <v>16</v>
      </c>
      <c r="S5" s="265" t="s">
        <v>17</v>
      </c>
      <c r="T5" s="265" t="s">
        <v>18</v>
      </c>
      <c r="U5" s="265" t="s">
        <v>19</v>
      </c>
      <c r="V5" s="264" t="s">
        <v>497</v>
      </c>
      <c r="W5" s="264" t="s">
        <v>21</v>
      </c>
      <c r="X5" s="264" t="s">
        <v>22</v>
      </c>
      <c r="Y5" s="264" t="s">
        <v>23</v>
      </c>
      <c r="Z5" s="527"/>
      <c r="AA5" s="531"/>
      <c r="AB5" s="526"/>
      <c r="AC5" s="515"/>
    </row>
    <row r="6" spans="1:29" ht="36" customHeight="1">
      <c r="A6" s="493"/>
      <c r="B6" s="533"/>
      <c r="C6" s="533"/>
      <c r="D6" s="494"/>
      <c r="E6" s="534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6"/>
    </row>
    <row r="7" spans="1:29" ht="27.75" customHeight="1">
      <c r="A7" s="142"/>
      <c r="B7" s="506" t="s">
        <v>31</v>
      </c>
      <c r="C7" s="507"/>
      <c r="D7" s="268" t="s">
        <v>618</v>
      </c>
      <c r="E7" s="497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9"/>
    </row>
    <row r="8" spans="1:29" ht="27" customHeight="1" hidden="1">
      <c r="A8" s="143"/>
      <c r="B8" s="493" t="s">
        <v>599</v>
      </c>
      <c r="C8" s="494"/>
      <c r="D8" s="269" t="s">
        <v>619</v>
      </c>
      <c r="E8" s="500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2"/>
    </row>
    <row r="9" spans="1:29" ht="78.75" customHeight="1" hidden="1">
      <c r="A9" s="139" t="s">
        <v>620</v>
      </c>
      <c r="B9" s="495" t="s">
        <v>1</v>
      </c>
      <c r="C9" s="496"/>
      <c r="D9" s="139" t="s">
        <v>621</v>
      </c>
      <c r="E9" s="272" t="s">
        <v>622</v>
      </c>
      <c r="F9" s="145" t="s">
        <v>623</v>
      </c>
      <c r="G9" s="139"/>
      <c r="H9" s="144"/>
      <c r="I9" s="144"/>
      <c r="J9" s="145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  <c r="W9" s="169" t="s">
        <v>622</v>
      </c>
      <c r="X9" s="140"/>
      <c r="Y9" s="146"/>
      <c r="Z9" s="270"/>
      <c r="AA9" s="271"/>
      <c r="AB9" s="147"/>
      <c r="AC9" s="141" t="s">
        <v>596</v>
      </c>
    </row>
    <row r="10" spans="1:29" ht="72" customHeight="1" hidden="1">
      <c r="A10" s="142"/>
      <c r="B10" s="506" t="s">
        <v>31</v>
      </c>
      <c r="C10" s="507"/>
      <c r="D10" s="266" t="s">
        <v>624</v>
      </c>
      <c r="E10" s="497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9"/>
    </row>
    <row r="11" spans="1:29" ht="52.5" customHeight="1" hidden="1">
      <c r="A11" s="143"/>
      <c r="B11" s="493" t="s">
        <v>599</v>
      </c>
      <c r="C11" s="494"/>
      <c r="D11" s="269" t="s">
        <v>625</v>
      </c>
      <c r="E11" s="500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2"/>
    </row>
    <row r="12" spans="1:29" ht="78.75" customHeight="1" hidden="1">
      <c r="A12" s="139"/>
      <c r="B12" s="495" t="s">
        <v>1</v>
      </c>
      <c r="C12" s="496"/>
      <c r="D12" s="139"/>
      <c r="E12" s="272" t="s">
        <v>626</v>
      </c>
      <c r="F12" s="145"/>
      <c r="G12" s="139"/>
      <c r="H12" s="144" t="s">
        <v>8</v>
      </c>
      <c r="I12" s="144"/>
      <c r="J12" s="145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69" t="s">
        <v>627</v>
      </c>
      <c r="X12" s="140"/>
      <c r="Y12" s="146"/>
      <c r="Z12" s="270"/>
      <c r="AA12" s="271"/>
      <c r="AB12" s="147"/>
      <c r="AC12" s="141" t="s">
        <v>596</v>
      </c>
    </row>
    <row r="13" spans="1:29" ht="102" customHeight="1" hidden="1">
      <c r="A13" s="142"/>
      <c r="B13" s="506" t="s">
        <v>31</v>
      </c>
      <c r="C13" s="507"/>
      <c r="D13" s="266" t="s">
        <v>624</v>
      </c>
      <c r="E13" s="497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9"/>
    </row>
    <row r="14" spans="1:29" ht="52.5" customHeight="1">
      <c r="A14" s="143"/>
      <c r="B14" s="493" t="s">
        <v>599</v>
      </c>
      <c r="C14" s="494"/>
      <c r="D14" s="269" t="s">
        <v>628</v>
      </c>
      <c r="E14" s="500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02"/>
    </row>
    <row r="15" spans="1:29" ht="52.5" customHeight="1">
      <c r="A15" s="139"/>
      <c r="B15" s="495" t="s">
        <v>1</v>
      </c>
      <c r="C15" s="496"/>
      <c r="D15" s="139"/>
      <c r="E15" s="272">
        <v>30000000</v>
      </c>
      <c r="F15" s="145"/>
      <c r="G15" s="139"/>
      <c r="H15" s="144"/>
      <c r="I15" s="144"/>
      <c r="J15" s="145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40"/>
      <c r="W15" s="169">
        <v>30000000</v>
      </c>
      <c r="X15" s="140"/>
      <c r="Y15" s="146"/>
      <c r="Z15" s="270"/>
      <c r="AA15" s="271"/>
      <c r="AB15" s="147"/>
      <c r="AC15" s="141" t="s">
        <v>596</v>
      </c>
    </row>
    <row r="16" spans="1:29" ht="139.5" customHeight="1">
      <c r="A16" s="503" t="s">
        <v>501</v>
      </c>
      <c r="B16" s="504"/>
      <c r="C16" s="504"/>
      <c r="D16" s="505"/>
      <c r="E16" s="277"/>
      <c r="F16" s="274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6"/>
      <c r="V16" s="277"/>
      <c r="W16" s="277" t="s">
        <v>629</v>
      </c>
      <c r="X16" s="278"/>
      <c r="Y16" s="279"/>
      <c r="Z16" s="528"/>
      <c r="AA16" s="529"/>
      <c r="AB16" s="529"/>
      <c r="AC16" s="530"/>
    </row>
    <row r="17" spans="1:29" ht="15.75">
      <c r="A17" s="166"/>
      <c r="B17" s="427" t="s">
        <v>31</v>
      </c>
      <c r="C17" s="599"/>
      <c r="D17" s="243" t="s">
        <v>286</v>
      </c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1"/>
    </row>
    <row r="18" spans="1:29" ht="15.75">
      <c r="A18" s="167"/>
      <c r="B18" s="435" t="s">
        <v>32</v>
      </c>
      <c r="C18" s="600"/>
      <c r="D18" s="243" t="s">
        <v>514</v>
      </c>
      <c r="E18" s="432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</row>
    <row r="19" spans="1:29" ht="60">
      <c r="A19" s="6" t="s">
        <v>285</v>
      </c>
      <c r="B19" s="487" t="s">
        <v>1</v>
      </c>
      <c r="C19" s="488"/>
      <c r="D19" s="287" t="s">
        <v>515</v>
      </c>
      <c r="E19" s="281">
        <v>50000000</v>
      </c>
      <c r="F19" s="286">
        <v>3</v>
      </c>
      <c r="G19" s="5" t="s">
        <v>516</v>
      </c>
      <c r="H19" s="126" t="s">
        <v>48</v>
      </c>
      <c r="I19" s="126">
        <v>3</v>
      </c>
      <c r="J19" s="127"/>
      <c r="K19" s="6"/>
      <c r="L19" s="6"/>
      <c r="M19" s="6"/>
      <c r="N19" s="6"/>
      <c r="O19" s="6"/>
      <c r="P19" s="6" t="s">
        <v>508</v>
      </c>
      <c r="Q19" s="6"/>
      <c r="R19" s="6"/>
      <c r="S19" s="6"/>
      <c r="T19" s="6"/>
      <c r="U19" s="6"/>
      <c r="V19" s="14"/>
      <c r="W19" s="148">
        <v>50000000</v>
      </c>
      <c r="X19" s="14"/>
      <c r="Y19" s="129"/>
      <c r="Z19" s="283"/>
      <c r="AA19" s="284"/>
      <c r="AB19" s="130"/>
      <c r="AC19" s="141" t="s">
        <v>596</v>
      </c>
    </row>
    <row r="20" spans="1:29" ht="15.75">
      <c r="A20" s="166"/>
      <c r="B20" s="427" t="s">
        <v>31</v>
      </c>
      <c r="C20" s="599"/>
      <c r="D20" s="243" t="s">
        <v>286</v>
      </c>
      <c r="E20" s="429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1"/>
    </row>
    <row r="21" spans="1:29" ht="31.5">
      <c r="A21" s="167"/>
      <c r="B21" s="435" t="s">
        <v>32</v>
      </c>
      <c r="C21" s="600"/>
      <c r="D21" s="243" t="s">
        <v>517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</row>
    <row r="22" spans="1:29" ht="102" customHeight="1">
      <c r="A22" s="6" t="s">
        <v>285</v>
      </c>
      <c r="B22" s="487" t="s">
        <v>1</v>
      </c>
      <c r="C22" s="488"/>
      <c r="D22" s="287" t="s">
        <v>518</v>
      </c>
      <c r="E22" s="281">
        <v>20000000</v>
      </c>
      <c r="F22" s="286">
        <v>60</v>
      </c>
      <c r="G22" s="5" t="s">
        <v>519</v>
      </c>
      <c r="H22" s="126" t="s">
        <v>48</v>
      </c>
      <c r="I22" s="126">
        <v>60</v>
      </c>
      <c r="J22" s="127"/>
      <c r="K22" s="6"/>
      <c r="L22" s="6" t="s">
        <v>508</v>
      </c>
      <c r="M22" s="6" t="s">
        <v>508</v>
      </c>
      <c r="N22" s="6" t="s">
        <v>508</v>
      </c>
      <c r="O22" s="6" t="s">
        <v>508</v>
      </c>
      <c r="P22" s="6" t="s">
        <v>508</v>
      </c>
      <c r="Q22" s="6" t="s">
        <v>508</v>
      </c>
      <c r="R22" s="6" t="s">
        <v>508</v>
      </c>
      <c r="S22" s="6" t="s">
        <v>508</v>
      </c>
      <c r="T22" s="6" t="s">
        <v>508</v>
      </c>
      <c r="U22" s="6" t="s">
        <v>508</v>
      </c>
      <c r="V22" s="14"/>
      <c r="W22" s="148">
        <v>20000000</v>
      </c>
      <c r="X22" s="14"/>
      <c r="Y22" s="16"/>
      <c r="Z22" s="283"/>
      <c r="AA22" s="284"/>
      <c r="AB22" s="130"/>
      <c r="AC22" s="285"/>
    </row>
    <row r="23" spans="1:29" ht="15.75" hidden="1">
      <c r="A23" s="166"/>
      <c r="B23" s="427" t="s">
        <v>31</v>
      </c>
      <c r="C23" s="599"/>
      <c r="D23" s="243" t="s">
        <v>288</v>
      </c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1"/>
    </row>
    <row r="24" spans="1:29" ht="47.25" hidden="1">
      <c r="A24" s="167"/>
      <c r="B24" s="435" t="s">
        <v>32</v>
      </c>
      <c r="C24" s="600"/>
      <c r="D24" s="243" t="s">
        <v>289</v>
      </c>
      <c r="E24" s="432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4"/>
    </row>
    <row r="25" spans="1:29" ht="30" hidden="1">
      <c r="A25" s="6" t="s">
        <v>287</v>
      </c>
      <c r="B25" s="487" t="s">
        <v>1</v>
      </c>
      <c r="C25" s="488"/>
      <c r="D25" s="287" t="s">
        <v>290</v>
      </c>
      <c r="E25" s="281">
        <v>0</v>
      </c>
      <c r="F25" s="286">
        <v>100</v>
      </c>
      <c r="G25" s="5" t="s">
        <v>291</v>
      </c>
      <c r="H25" s="126" t="s">
        <v>48</v>
      </c>
      <c r="I25" s="126">
        <v>100</v>
      </c>
      <c r="J25" s="12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4"/>
      <c r="W25" s="148"/>
      <c r="X25" s="14"/>
      <c r="Y25" s="129"/>
      <c r="Z25" s="283"/>
      <c r="AA25" s="284"/>
      <c r="AB25" s="130"/>
      <c r="AC25" s="285"/>
    </row>
    <row r="26" spans="1:29" ht="15.75" hidden="1">
      <c r="A26" s="166"/>
      <c r="B26" s="427" t="s">
        <v>31</v>
      </c>
      <c r="C26" s="599"/>
      <c r="D26" s="243" t="s">
        <v>288</v>
      </c>
      <c r="E26" s="429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1"/>
    </row>
    <row r="27" spans="1:29" ht="31.5" hidden="1">
      <c r="A27" s="167"/>
      <c r="B27" s="435" t="s">
        <v>32</v>
      </c>
      <c r="C27" s="600"/>
      <c r="D27" s="243" t="s">
        <v>292</v>
      </c>
      <c r="E27" s="432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4"/>
    </row>
    <row r="28" spans="1:29" ht="30" hidden="1">
      <c r="A28" s="6" t="s">
        <v>287</v>
      </c>
      <c r="B28" s="487" t="s">
        <v>1</v>
      </c>
      <c r="C28" s="488"/>
      <c r="D28" s="287" t="s">
        <v>293</v>
      </c>
      <c r="E28" s="281">
        <v>0</v>
      </c>
      <c r="F28" s="286">
        <v>20</v>
      </c>
      <c r="G28" s="5" t="s">
        <v>294</v>
      </c>
      <c r="H28" s="126" t="s">
        <v>48</v>
      </c>
      <c r="I28" s="126">
        <v>20</v>
      </c>
      <c r="J28" s="12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4"/>
      <c r="W28" s="148"/>
      <c r="X28" s="14"/>
      <c r="Y28" s="129"/>
      <c r="Z28" s="283"/>
      <c r="AA28" s="284"/>
      <c r="AB28" s="130"/>
      <c r="AC28" s="285"/>
    </row>
    <row r="29" spans="1:29" ht="15.75" hidden="1">
      <c r="A29" s="166"/>
      <c r="B29" s="427" t="s">
        <v>31</v>
      </c>
      <c r="C29" s="599"/>
      <c r="D29" s="243" t="s">
        <v>288</v>
      </c>
      <c r="E29" s="429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1"/>
    </row>
    <row r="30" spans="1:29" ht="31.5" hidden="1">
      <c r="A30" s="167"/>
      <c r="B30" s="435" t="s">
        <v>32</v>
      </c>
      <c r="C30" s="600"/>
      <c r="D30" s="243" t="s">
        <v>295</v>
      </c>
      <c r="E30" s="432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4"/>
    </row>
    <row r="31" spans="1:29" ht="126.75" customHeight="1" hidden="1">
      <c r="A31" s="6" t="s">
        <v>287</v>
      </c>
      <c r="B31" s="487" t="s">
        <v>1</v>
      </c>
      <c r="C31" s="488"/>
      <c r="D31" s="287" t="s">
        <v>296</v>
      </c>
      <c r="E31" s="281">
        <v>0</v>
      </c>
      <c r="F31" s="286">
        <v>15</v>
      </c>
      <c r="G31" s="5" t="s">
        <v>297</v>
      </c>
      <c r="H31" s="126" t="s">
        <v>48</v>
      </c>
      <c r="I31" s="126">
        <v>15</v>
      </c>
      <c r="J31" s="12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4"/>
      <c r="W31" s="148"/>
      <c r="X31" s="14"/>
      <c r="Y31" s="129"/>
      <c r="Z31" s="283"/>
      <c r="AA31" s="284"/>
      <c r="AB31" s="130"/>
      <c r="AC31" s="285"/>
    </row>
    <row r="32" spans="1:29" ht="15.75" hidden="1">
      <c r="A32" s="166"/>
      <c r="B32" s="427" t="s">
        <v>31</v>
      </c>
      <c r="C32" s="599"/>
      <c r="D32" s="243" t="s">
        <v>288</v>
      </c>
      <c r="E32" s="429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1"/>
    </row>
    <row r="33" spans="1:29" ht="47.25" hidden="1">
      <c r="A33" s="167"/>
      <c r="B33" s="435" t="s">
        <v>32</v>
      </c>
      <c r="C33" s="600"/>
      <c r="D33" s="243" t="s">
        <v>298</v>
      </c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4"/>
    </row>
    <row r="34" spans="1:29" ht="45" hidden="1">
      <c r="A34" s="6" t="s">
        <v>287</v>
      </c>
      <c r="B34" s="487" t="s">
        <v>1</v>
      </c>
      <c r="C34" s="488"/>
      <c r="D34" s="287" t="s">
        <v>299</v>
      </c>
      <c r="E34" s="281">
        <v>0</v>
      </c>
      <c r="F34" s="286">
        <v>3</v>
      </c>
      <c r="G34" s="5" t="s">
        <v>300</v>
      </c>
      <c r="H34" s="126" t="s">
        <v>48</v>
      </c>
      <c r="I34" s="126">
        <v>3</v>
      </c>
      <c r="J34" s="12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4"/>
      <c r="W34" s="148"/>
      <c r="X34" s="14"/>
      <c r="Y34" s="129"/>
      <c r="Z34" s="283"/>
      <c r="AA34" s="284"/>
      <c r="AB34" s="130"/>
      <c r="AC34" s="285"/>
    </row>
    <row r="35" spans="1:29" ht="15.75" hidden="1">
      <c r="A35" s="166"/>
      <c r="B35" s="427" t="s">
        <v>31</v>
      </c>
      <c r="C35" s="599"/>
      <c r="D35" s="243" t="s">
        <v>288</v>
      </c>
      <c r="E35" s="429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1"/>
    </row>
    <row r="36" spans="1:29" ht="15.75" hidden="1">
      <c r="A36" s="167"/>
      <c r="B36" s="435" t="s">
        <v>32</v>
      </c>
      <c r="C36" s="600"/>
      <c r="D36" s="243" t="s">
        <v>301</v>
      </c>
      <c r="E36" s="432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</row>
    <row r="37" spans="1:29" ht="30" hidden="1">
      <c r="A37" s="6" t="s">
        <v>287</v>
      </c>
      <c r="B37" s="487" t="s">
        <v>1</v>
      </c>
      <c r="C37" s="488"/>
      <c r="D37" s="287" t="s">
        <v>302</v>
      </c>
      <c r="E37" s="281">
        <v>0</v>
      </c>
      <c r="F37" s="286">
        <v>1</v>
      </c>
      <c r="G37" s="5" t="s">
        <v>303</v>
      </c>
      <c r="H37" s="126" t="s">
        <v>48</v>
      </c>
      <c r="I37" s="126">
        <v>1</v>
      </c>
      <c r="J37" s="12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4"/>
      <c r="W37" s="148"/>
      <c r="X37" s="14"/>
      <c r="Y37" s="129"/>
      <c r="Z37" s="283"/>
      <c r="AA37" s="284"/>
      <c r="AB37" s="130"/>
      <c r="AC37" s="285"/>
    </row>
    <row r="38" spans="1:29" ht="15.75" hidden="1">
      <c r="A38" s="166"/>
      <c r="B38" s="427" t="s">
        <v>31</v>
      </c>
      <c r="C38" s="599"/>
      <c r="D38" s="243" t="s">
        <v>305</v>
      </c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1"/>
    </row>
    <row r="39" spans="1:29" ht="15.75" hidden="1">
      <c r="A39" s="167"/>
      <c r="B39" s="435" t="s">
        <v>32</v>
      </c>
      <c r="C39" s="600"/>
      <c r="D39" s="243" t="s">
        <v>306</v>
      </c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4"/>
    </row>
    <row r="40" spans="1:29" ht="30" hidden="1">
      <c r="A40" s="6" t="s">
        <v>304</v>
      </c>
      <c r="B40" s="487" t="s">
        <v>1</v>
      </c>
      <c r="C40" s="488"/>
      <c r="D40" s="287" t="s">
        <v>307</v>
      </c>
      <c r="E40" s="281">
        <v>0</v>
      </c>
      <c r="F40" s="286">
        <v>40</v>
      </c>
      <c r="G40" s="5" t="s">
        <v>308</v>
      </c>
      <c r="H40" s="126" t="s">
        <v>48</v>
      </c>
      <c r="I40" s="126">
        <v>40</v>
      </c>
      <c r="J40" s="12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4"/>
      <c r="W40" s="148"/>
      <c r="X40" s="14"/>
      <c r="Y40" s="129"/>
      <c r="Z40" s="283"/>
      <c r="AA40" s="284"/>
      <c r="AB40" s="130"/>
      <c r="AC40" s="285"/>
    </row>
    <row r="41" spans="1:29" ht="15.75" hidden="1">
      <c r="A41" s="166"/>
      <c r="B41" s="427" t="s">
        <v>31</v>
      </c>
      <c r="C41" s="599"/>
      <c r="D41" s="243" t="s">
        <v>305</v>
      </c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1"/>
    </row>
    <row r="42" spans="1:29" ht="15.75" hidden="1">
      <c r="A42" s="167"/>
      <c r="B42" s="435" t="s">
        <v>32</v>
      </c>
      <c r="C42" s="600"/>
      <c r="D42" s="243" t="s">
        <v>309</v>
      </c>
      <c r="E42" s="432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4"/>
    </row>
    <row r="43" spans="1:29" ht="30" hidden="1">
      <c r="A43" s="6" t="s">
        <v>304</v>
      </c>
      <c r="B43" s="487" t="s">
        <v>1</v>
      </c>
      <c r="C43" s="488"/>
      <c r="D43" s="287" t="s">
        <v>310</v>
      </c>
      <c r="E43" s="281">
        <v>0</v>
      </c>
      <c r="F43" s="286">
        <v>15</v>
      </c>
      <c r="G43" s="5" t="s">
        <v>311</v>
      </c>
      <c r="H43" s="126" t="s">
        <v>48</v>
      </c>
      <c r="I43" s="126">
        <v>15</v>
      </c>
      <c r="J43" s="12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4"/>
      <c r="W43" s="148"/>
      <c r="X43" s="14"/>
      <c r="Y43" s="129"/>
      <c r="Z43" s="283"/>
      <c r="AA43" s="284"/>
      <c r="AB43" s="130"/>
      <c r="AC43" s="285"/>
    </row>
    <row r="44" spans="1:29" ht="15.75" hidden="1">
      <c r="A44" s="166"/>
      <c r="B44" s="427" t="s">
        <v>31</v>
      </c>
      <c r="C44" s="599"/>
      <c r="D44" s="243" t="s">
        <v>305</v>
      </c>
      <c r="E44" s="429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1"/>
    </row>
    <row r="45" spans="1:29" ht="15.75" hidden="1">
      <c r="A45" s="167"/>
      <c r="B45" s="435" t="s">
        <v>32</v>
      </c>
      <c r="C45" s="600"/>
      <c r="D45" s="243" t="s">
        <v>312</v>
      </c>
      <c r="E45" s="432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4"/>
    </row>
    <row r="46" spans="1:29" ht="45" hidden="1">
      <c r="A46" s="6" t="s">
        <v>304</v>
      </c>
      <c r="B46" s="487" t="s">
        <v>1</v>
      </c>
      <c r="C46" s="488"/>
      <c r="D46" s="287" t="s">
        <v>313</v>
      </c>
      <c r="E46" s="281">
        <v>0</v>
      </c>
      <c r="F46" s="286">
        <v>1</v>
      </c>
      <c r="G46" s="5" t="s">
        <v>314</v>
      </c>
      <c r="H46" s="126" t="s">
        <v>48</v>
      </c>
      <c r="I46" s="126">
        <v>1</v>
      </c>
      <c r="J46" s="12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4"/>
      <c r="W46" s="148"/>
      <c r="X46" s="14"/>
      <c r="Y46" s="129"/>
      <c r="Z46" s="283"/>
      <c r="AA46" s="284"/>
      <c r="AB46" s="130"/>
      <c r="AC46" s="285"/>
    </row>
    <row r="47" spans="1:29" ht="15.75" hidden="1">
      <c r="A47" s="166"/>
      <c r="B47" s="427" t="s">
        <v>31</v>
      </c>
      <c r="C47" s="599"/>
      <c r="D47" s="243" t="s">
        <v>305</v>
      </c>
      <c r="E47" s="429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1"/>
    </row>
    <row r="48" spans="1:29" ht="15.75" hidden="1">
      <c r="A48" s="167"/>
      <c r="B48" s="435" t="s">
        <v>32</v>
      </c>
      <c r="C48" s="600"/>
      <c r="D48" s="243" t="s">
        <v>312</v>
      </c>
      <c r="E48" s="432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</row>
    <row r="49" spans="1:29" ht="60" hidden="1">
      <c r="A49" s="6" t="s">
        <v>304</v>
      </c>
      <c r="B49" s="487" t="s">
        <v>1</v>
      </c>
      <c r="C49" s="488"/>
      <c r="D49" s="287" t="s">
        <v>313</v>
      </c>
      <c r="E49" s="281">
        <v>0</v>
      </c>
      <c r="F49" s="286">
        <v>100</v>
      </c>
      <c r="G49" s="5" t="s">
        <v>315</v>
      </c>
      <c r="H49" s="126" t="s">
        <v>48</v>
      </c>
      <c r="I49" s="126">
        <v>100</v>
      </c>
      <c r="J49" s="12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4"/>
      <c r="W49" s="148"/>
      <c r="X49" s="14"/>
      <c r="Y49" s="129"/>
      <c r="Z49" s="283"/>
      <c r="AA49" s="284"/>
      <c r="AB49" s="130"/>
      <c r="AC49" s="285"/>
    </row>
    <row r="50" spans="1:29" ht="15.75" hidden="1">
      <c r="A50" s="166"/>
      <c r="B50" s="427" t="s">
        <v>31</v>
      </c>
      <c r="C50" s="599"/>
      <c r="D50" s="243" t="s">
        <v>305</v>
      </c>
      <c r="E50" s="429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430"/>
      <c r="W50" s="430"/>
      <c r="X50" s="430"/>
      <c r="Y50" s="430"/>
      <c r="Z50" s="430"/>
      <c r="AA50" s="430"/>
      <c r="AB50" s="430"/>
      <c r="AC50" s="431"/>
    </row>
    <row r="51" spans="1:29" ht="15.75" hidden="1">
      <c r="A51" s="167"/>
      <c r="B51" s="435" t="s">
        <v>32</v>
      </c>
      <c r="C51" s="600"/>
      <c r="D51" s="243" t="s">
        <v>317</v>
      </c>
      <c r="E51" s="432"/>
      <c r="F51" s="433"/>
      <c r="G51" s="433"/>
      <c r="H51" s="433"/>
      <c r="I51" s="433"/>
      <c r="J51" s="433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  <c r="AA51" s="433"/>
      <c r="AB51" s="433"/>
      <c r="AC51" s="434"/>
    </row>
    <row r="52" spans="1:29" ht="45" hidden="1">
      <c r="A52" s="6" t="s">
        <v>316</v>
      </c>
      <c r="B52" s="487" t="s">
        <v>1</v>
      </c>
      <c r="C52" s="488"/>
      <c r="D52" s="287" t="s">
        <v>318</v>
      </c>
      <c r="E52" s="281">
        <v>0</v>
      </c>
      <c r="F52" s="286">
        <v>1</v>
      </c>
      <c r="G52" s="5" t="s">
        <v>319</v>
      </c>
      <c r="H52" s="126" t="s">
        <v>48</v>
      </c>
      <c r="I52" s="126">
        <v>1</v>
      </c>
      <c r="J52" s="12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4"/>
      <c r="W52" s="148"/>
      <c r="X52" s="14"/>
      <c r="Y52" s="129"/>
      <c r="Z52" s="283"/>
      <c r="AA52" s="284"/>
      <c r="AB52" s="130"/>
      <c r="AC52" s="285"/>
    </row>
    <row r="53" spans="1:29" ht="15.75" hidden="1">
      <c r="A53" s="166"/>
      <c r="B53" s="427" t="s">
        <v>31</v>
      </c>
      <c r="C53" s="599"/>
      <c r="D53" s="243" t="s">
        <v>305</v>
      </c>
      <c r="E53" s="429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0"/>
      <c r="Z53" s="430"/>
      <c r="AA53" s="430"/>
      <c r="AB53" s="430"/>
      <c r="AC53" s="431"/>
    </row>
    <row r="54" spans="1:29" ht="15.75" hidden="1">
      <c r="A54" s="167"/>
      <c r="B54" s="435" t="s">
        <v>32</v>
      </c>
      <c r="C54" s="600"/>
      <c r="D54" s="243" t="s">
        <v>317</v>
      </c>
      <c r="E54" s="432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4"/>
    </row>
    <row r="55" spans="1:29" ht="45" hidden="1">
      <c r="A55" s="6" t="s">
        <v>316</v>
      </c>
      <c r="B55" s="487" t="s">
        <v>1</v>
      </c>
      <c r="C55" s="488"/>
      <c r="D55" s="287" t="s">
        <v>318</v>
      </c>
      <c r="E55" s="281">
        <v>0</v>
      </c>
      <c r="F55" s="286">
        <v>10</v>
      </c>
      <c r="G55" s="5" t="s">
        <v>320</v>
      </c>
      <c r="H55" s="126" t="s">
        <v>39</v>
      </c>
      <c r="I55" s="126">
        <v>10</v>
      </c>
      <c r="J55" s="12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4"/>
      <c r="W55" s="148"/>
      <c r="X55" s="14"/>
      <c r="Y55" s="129"/>
      <c r="Z55" s="283"/>
      <c r="AA55" s="284"/>
      <c r="AB55" s="130"/>
      <c r="AC55" s="285"/>
    </row>
    <row r="56" spans="1:29" ht="15.75" hidden="1">
      <c r="A56" s="166"/>
      <c r="B56" s="427" t="s">
        <v>31</v>
      </c>
      <c r="C56" s="599"/>
      <c r="D56" s="243" t="s">
        <v>322</v>
      </c>
      <c r="E56" s="429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1"/>
    </row>
    <row r="57" spans="1:29" ht="40.5" customHeight="1" hidden="1">
      <c r="A57" s="167"/>
      <c r="B57" s="435" t="s">
        <v>32</v>
      </c>
      <c r="C57" s="600"/>
      <c r="D57" s="243" t="s">
        <v>323</v>
      </c>
      <c r="E57" s="432"/>
      <c r="F57" s="433"/>
      <c r="G57" s="433"/>
      <c r="H57" s="433"/>
      <c r="I57" s="433"/>
      <c r="J57" s="433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  <c r="AA57" s="433"/>
      <c r="AB57" s="433"/>
      <c r="AC57" s="434"/>
    </row>
    <row r="58" spans="1:29" ht="64.5" customHeight="1" hidden="1">
      <c r="A58" s="6" t="s">
        <v>321</v>
      </c>
      <c r="B58" s="487" t="s">
        <v>1</v>
      </c>
      <c r="C58" s="488"/>
      <c r="D58" s="287" t="s">
        <v>324</v>
      </c>
      <c r="E58" s="281">
        <v>157000000</v>
      </c>
      <c r="F58" s="286">
        <v>90</v>
      </c>
      <c r="G58" s="5" t="s">
        <v>325</v>
      </c>
      <c r="H58" s="126" t="s">
        <v>39</v>
      </c>
      <c r="I58" s="126">
        <v>90</v>
      </c>
      <c r="J58" s="12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4"/>
      <c r="W58" s="148">
        <v>157000000</v>
      </c>
      <c r="X58" s="14"/>
      <c r="Y58" s="129"/>
      <c r="Z58" s="283"/>
      <c r="AA58" s="284"/>
      <c r="AB58" s="130"/>
      <c r="AC58" s="285"/>
    </row>
    <row r="59" spans="1:29" ht="15.75" hidden="1">
      <c r="A59" s="166"/>
      <c r="B59" s="427" t="s">
        <v>31</v>
      </c>
      <c r="C59" s="599"/>
      <c r="D59" s="243" t="s">
        <v>327</v>
      </c>
      <c r="E59" s="429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1"/>
    </row>
    <row r="60" spans="1:29" ht="15.75" hidden="1">
      <c r="A60" s="167"/>
      <c r="B60" s="435" t="s">
        <v>32</v>
      </c>
      <c r="C60" s="600"/>
      <c r="D60" s="243" t="s">
        <v>328</v>
      </c>
      <c r="E60" s="432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  <c r="AA60" s="433"/>
      <c r="AB60" s="433"/>
      <c r="AC60" s="434"/>
    </row>
    <row r="61" spans="1:29" ht="172.5" customHeight="1" hidden="1">
      <c r="A61" s="6" t="s">
        <v>326</v>
      </c>
      <c r="B61" s="487" t="s">
        <v>1</v>
      </c>
      <c r="C61" s="488"/>
      <c r="D61" s="287" t="s">
        <v>503</v>
      </c>
      <c r="E61" s="281">
        <v>50000000</v>
      </c>
      <c r="F61" s="286">
        <v>100</v>
      </c>
      <c r="G61" s="5" t="s">
        <v>102</v>
      </c>
      <c r="H61" s="126" t="s">
        <v>39</v>
      </c>
      <c r="I61" s="126">
        <v>100</v>
      </c>
      <c r="J61" s="12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68">
        <v>50000000</v>
      </c>
      <c r="W61" s="148"/>
      <c r="X61" s="14"/>
      <c r="Y61" s="129"/>
      <c r="Z61" s="283"/>
      <c r="AA61" s="284"/>
      <c r="AB61" s="130"/>
      <c r="AC61" s="285"/>
    </row>
    <row r="62" spans="1:29" ht="72" customHeight="1">
      <c r="A62" s="439" t="s">
        <v>501</v>
      </c>
      <c r="B62" s="440"/>
      <c r="C62" s="440"/>
      <c r="D62" s="441"/>
      <c r="E62" s="257">
        <v>100000000</v>
      </c>
      <c r="F62" s="258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60"/>
      <c r="V62" s="291"/>
      <c r="W62" s="257">
        <v>100000000</v>
      </c>
      <c r="X62" s="291">
        <f>SUM(X61+X58+X55+X52+X49+X46+X43+X40+X37+X34+X31+X28+X25+X22+X19+X16+X13+X10)</f>
        <v>0</v>
      </c>
      <c r="Y62" s="237">
        <f>SUM(Y61+Y58+Y55+Y52+Y49+Y46+Y43+Y40+Y37+Y34+Y31+Y28+Y25+Y22+Y19+Y16+Y13+Y10)</f>
        <v>0</v>
      </c>
      <c r="Z62" s="601"/>
      <c r="AA62" s="440"/>
      <c r="AB62" s="440"/>
      <c r="AC62" s="441"/>
    </row>
  </sheetData>
  <sheetProtection/>
  <mergeCells count="92">
    <mergeCell ref="A16:D16"/>
    <mergeCell ref="Z16:AC16"/>
    <mergeCell ref="AB4:AB5"/>
    <mergeCell ref="AC4:AC5"/>
    <mergeCell ref="A6:D6"/>
    <mergeCell ref="E6:AC6"/>
    <mergeCell ref="B7:C7"/>
    <mergeCell ref="E7:AC8"/>
    <mergeCell ref="A1:AC1"/>
    <mergeCell ref="B3:AC3"/>
    <mergeCell ref="A4:A5"/>
    <mergeCell ref="B4:D5"/>
    <mergeCell ref="E4:E5"/>
    <mergeCell ref="F4:F5"/>
    <mergeCell ref="G4:I4"/>
    <mergeCell ref="J4:U4"/>
    <mergeCell ref="V4:Y4"/>
    <mergeCell ref="Z4:Z5"/>
    <mergeCell ref="A62:D62"/>
    <mergeCell ref="Z62:AC62"/>
    <mergeCell ref="B8:C8"/>
    <mergeCell ref="B9:C9"/>
    <mergeCell ref="B13:C13"/>
    <mergeCell ref="B14:C14"/>
    <mergeCell ref="B17:C17"/>
    <mergeCell ref="E17:AC18"/>
    <mergeCell ref="B18:C18"/>
    <mergeCell ref="B19:C19"/>
    <mergeCell ref="A2:AC2"/>
    <mergeCell ref="B10:C10"/>
    <mergeCell ref="B11:C11"/>
    <mergeCell ref="B12:C12"/>
    <mergeCell ref="AA4:AA5"/>
    <mergeCell ref="B15:C15"/>
    <mergeCell ref="E10:AC11"/>
    <mergeCell ref="E13:AC14"/>
    <mergeCell ref="B20:C20"/>
    <mergeCell ref="E20:AC21"/>
    <mergeCell ref="B21:C21"/>
    <mergeCell ref="B22:C22"/>
    <mergeCell ref="B23:C23"/>
    <mergeCell ref="E23:AC24"/>
    <mergeCell ref="B24:C24"/>
    <mergeCell ref="B25:C25"/>
    <mergeCell ref="B26:C26"/>
    <mergeCell ref="E26:AC27"/>
    <mergeCell ref="B27:C27"/>
    <mergeCell ref="B28:C28"/>
    <mergeCell ref="B29:C29"/>
    <mergeCell ref="E29:AC30"/>
    <mergeCell ref="B30:C30"/>
    <mergeCell ref="B31:C31"/>
    <mergeCell ref="B32:C32"/>
    <mergeCell ref="E32:AC33"/>
    <mergeCell ref="B33:C33"/>
    <mergeCell ref="B34:C34"/>
    <mergeCell ref="B35:C35"/>
    <mergeCell ref="E35:AC36"/>
    <mergeCell ref="B36:C36"/>
    <mergeCell ref="B37:C37"/>
    <mergeCell ref="B38:C38"/>
    <mergeCell ref="E38:AC39"/>
    <mergeCell ref="B39:C39"/>
    <mergeCell ref="B51:C51"/>
    <mergeCell ref="B40:C40"/>
    <mergeCell ref="B41:C41"/>
    <mergeCell ref="E41:AC42"/>
    <mergeCell ref="B42:C42"/>
    <mergeCell ref="B43:C43"/>
    <mergeCell ref="B44:C44"/>
    <mergeCell ref="E44:AC45"/>
    <mergeCell ref="B45:C45"/>
    <mergeCell ref="B59:C59"/>
    <mergeCell ref="E59:AC60"/>
    <mergeCell ref="B60:C60"/>
    <mergeCell ref="B46:C46"/>
    <mergeCell ref="B47:C47"/>
    <mergeCell ref="E47:AC48"/>
    <mergeCell ref="B48:C48"/>
    <mergeCell ref="B49:C49"/>
    <mergeCell ref="B50:C50"/>
    <mergeCell ref="E50:AC51"/>
    <mergeCell ref="B52:C52"/>
    <mergeCell ref="B53:C53"/>
    <mergeCell ref="E53:AC54"/>
    <mergeCell ref="B54:C54"/>
    <mergeCell ref="B61:C61"/>
    <mergeCell ref="B55:C55"/>
    <mergeCell ref="B56:C56"/>
    <mergeCell ref="E56:AC57"/>
    <mergeCell ref="B57:C57"/>
    <mergeCell ref="B58:C58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190" scale="2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B1">
      <selection activeCell="D46" sqref="D46"/>
    </sheetView>
  </sheetViews>
  <sheetFormatPr defaultColWidth="11.421875" defaultRowHeight="12.75"/>
  <cols>
    <col min="1" max="1" width="35.421875" style="225" customWidth="1"/>
    <col min="2" max="2" width="11.421875" style="225" customWidth="1"/>
    <col min="3" max="3" width="23.00390625" style="225" customWidth="1"/>
    <col min="4" max="4" width="45.00390625" style="225" customWidth="1"/>
    <col min="5" max="5" width="38.421875" style="225" customWidth="1"/>
    <col min="6" max="6" width="23.8515625" style="225" customWidth="1"/>
    <col min="7" max="7" width="18.00390625" style="225" customWidth="1"/>
    <col min="8" max="21" width="11.421875" style="225" customWidth="1"/>
    <col min="22" max="22" width="24.8515625" style="225" customWidth="1"/>
    <col min="23" max="23" width="34.140625" style="225" customWidth="1"/>
    <col min="24" max="24" width="26.8515625" style="225" customWidth="1"/>
    <col min="25" max="25" width="29.140625" style="225" customWidth="1"/>
    <col min="26" max="26" width="19.8515625" style="225" customWidth="1"/>
    <col min="27" max="16384" width="11.421875" style="225" customWidth="1"/>
  </cols>
  <sheetData>
    <row r="1" spans="1:29" ht="15">
      <c r="A1" s="437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224"/>
    </row>
    <row r="2" spans="1:29" ht="23.25" customHeight="1">
      <c r="A2" s="456" t="s">
        <v>661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8"/>
    </row>
    <row r="3" spans="1:29" ht="15.75">
      <c r="A3" s="459" t="s">
        <v>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1"/>
    </row>
    <row r="4" spans="1:29" ht="15.75">
      <c r="A4" s="226" t="s">
        <v>30</v>
      </c>
      <c r="B4" s="439" t="s">
        <v>656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1"/>
    </row>
    <row r="5" spans="1:29" ht="26.25" customHeight="1">
      <c r="A5" s="447" t="s">
        <v>0</v>
      </c>
      <c r="B5" s="462" t="s">
        <v>1</v>
      </c>
      <c r="C5" s="463"/>
      <c r="D5" s="464"/>
      <c r="E5" s="332" t="s">
        <v>2</v>
      </c>
      <c r="F5" s="468" t="s">
        <v>3</v>
      </c>
      <c r="G5" s="447" t="s">
        <v>4</v>
      </c>
      <c r="H5" s="447"/>
      <c r="I5" s="447"/>
      <c r="J5" s="447" t="s">
        <v>5</v>
      </c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69"/>
      <c r="W5" s="469"/>
      <c r="X5" s="469"/>
      <c r="Y5" s="470"/>
      <c r="Z5" s="443" t="s">
        <v>29</v>
      </c>
      <c r="AA5" s="443" t="s">
        <v>27</v>
      </c>
      <c r="AB5" s="445" t="s">
        <v>6</v>
      </c>
      <c r="AC5" s="447" t="s">
        <v>24</v>
      </c>
    </row>
    <row r="6" spans="1:29" ht="21.75" customHeight="1">
      <c r="A6" s="448"/>
      <c r="B6" s="465"/>
      <c r="C6" s="466"/>
      <c r="D6" s="467"/>
      <c r="E6" s="333"/>
      <c r="F6" s="468"/>
      <c r="G6" s="231" t="s">
        <v>7</v>
      </c>
      <c r="H6" s="230" t="s">
        <v>8</v>
      </c>
      <c r="I6" s="229" t="s">
        <v>9</v>
      </c>
      <c r="J6" s="230" t="s">
        <v>10</v>
      </c>
      <c r="K6" s="230" t="s">
        <v>11</v>
      </c>
      <c r="L6" s="230" t="s">
        <v>12</v>
      </c>
      <c r="M6" s="230" t="s">
        <v>13</v>
      </c>
      <c r="N6" s="230" t="s">
        <v>14</v>
      </c>
      <c r="O6" s="230" t="s">
        <v>15</v>
      </c>
      <c r="P6" s="230" t="s">
        <v>15</v>
      </c>
      <c r="Q6" s="230" t="s">
        <v>13</v>
      </c>
      <c r="R6" s="230" t="s">
        <v>16</v>
      </c>
      <c r="S6" s="230" t="s">
        <v>17</v>
      </c>
      <c r="T6" s="230" t="s">
        <v>18</v>
      </c>
      <c r="U6" s="230" t="s">
        <v>19</v>
      </c>
      <c r="V6" s="229" t="s">
        <v>497</v>
      </c>
      <c r="W6" s="232" t="s">
        <v>21</v>
      </c>
      <c r="X6" s="232" t="s">
        <v>22</v>
      </c>
      <c r="Y6" s="232" t="s">
        <v>23</v>
      </c>
      <c r="Z6" s="471"/>
      <c r="AA6" s="444"/>
      <c r="AB6" s="446"/>
      <c r="AC6" s="448"/>
    </row>
    <row r="7" spans="1:29" ht="27.75" customHeight="1">
      <c r="A7" s="435" t="s">
        <v>329</v>
      </c>
      <c r="B7" s="452"/>
      <c r="C7" s="452"/>
      <c r="D7" s="600"/>
      <c r="E7" s="602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603"/>
    </row>
    <row r="8" spans="1:29" ht="60.75" customHeight="1">
      <c r="A8" s="166"/>
      <c r="B8" s="427" t="s">
        <v>31</v>
      </c>
      <c r="C8" s="599"/>
      <c r="D8" s="243" t="s">
        <v>548</v>
      </c>
      <c r="E8" s="429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1"/>
    </row>
    <row r="9" spans="1:29" ht="62.25" customHeight="1">
      <c r="A9" s="167"/>
      <c r="B9" s="435" t="s">
        <v>32</v>
      </c>
      <c r="C9" s="600"/>
      <c r="D9" s="243" t="s">
        <v>549</v>
      </c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4"/>
    </row>
    <row r="10" spans="1:29" ht="151.5" customHeight="1">
      <c r="A10" s="6" t="s">
        <v>550</v>
      </c>
      <c r="B10" s="487" t="s">
        <v>1</v>
      </c>
      <c r="C10" s="488"/>
      <c r="D10" s="243" t="s">
        <v>549</v>
      </c>
      <c r="E10" s="281">
        <v>10000000</v>
      </c>
      <c r="F10" s="286"/>
      <c r="G10" s="5" t="s">
        <v>551</v>
      </c>
      <c r="H10" s="126"/>
      <c r="I10" s="126"/>
      <c r="J10" s="127"/>
      <c r="K10" s="6"/>
      <c r="L10" s="6"/>
      <c r="M10" s="6" t="s">
        <v>505</v>
      </c>
      <c r="N10" s="6" t="s">
        <v>505</v>
      </c>
      <c r="O10" s="6" t="s">
        <v>505</v>
      </c>
      <c r="P10" s="6" t="s">
        <v>505</v>
      </c>
      <c r="Q10" s="6"/>
      <c r="R10" s="6"/>
      <c r="S10" s="6"/>
      <c r="T10" s="6"/>
      <c r="U10" s="6"/>
      <c r="V10" s="124"/>
      <c r="W10" s="128">
        <f>E10</f>
        <v>10000000</v>
      </c>
      <c r="X10" s="124"/>
      <c r="Y10" s="129"/>
      <c r="Z10" s="283"/>
      <c r="AA10" s="284"/>
      <c r="AB10" s="130"/>
      <c r="AC10" s="285" t="s">
        <v>657</v>
      </c>
    </row>
    <row r="11" spans="1:29" ht="52.5" customHeight="1">
      <c r="A11" s="166"/>
      <c r="B11" s="427" t="s">
        <v>31</v>
      </c>
      <c r="C11" s="599"/>
      <c r="D11" s="243" t="s">
        <v>552</v>
      </c>
      <c r="E11" s="429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1"/>
    </row>
    <row r="12" spans="1:29" ht="52.5" customHeight="1">
      <c r="A12" s="167"/>
      <c r="B12" s="435" t="s">
        <v>32</v>
      </c>
      <c r="C12" s="600"/>
      <c r="D12" s="287" t="s">
        <v>553</v>
      </c>
      <c r="E12" s="432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4"/>
    </row>
    <row r="13" spans="1:29" ht="162" customHeight="1">
      <c r="A13" s="6" t="s">
        <v>554</v>
      </c>
      <c r="B13" s="487" t="s">
        <v>1</v>
      </c>
      <c r="C13" s="488"/>
      <c r="D13" s="287" t="s">
        <v>553</v>
      </c>
      <c r="E13" s="281">
        <v>1150983</v>
      </c>
      <c r="F13" s="286"/>
      <c r="G13" s="5" t="s">
        <v>555</v>
      </c>
      <c r="H13" s="126"/>
      <c r="I13" s="126"/>
      <c r="J13" s="127"/>
      <c r="K13" s="6"/>
      <c r="L13" s="6"/>
      <c r="M13" s="6" t="s">
        <v>505</v>
      </c>
      <c r="N13" s="6" t="s">
        <v>505</v>
      </c>
      <c r="O13" s="6" t="s">
        <v>505</v>
      </c>
      <c r="P13" s="6"/>
      <c r="Q13" s="6"/>
      <c r="R13" s="6"/>
      <c r="S13" s="6"/>
      <c r="T13" s="6"/>
      <c r="U13" s="6"/>
      <c r="V13" s="124"/>
      <c r="W13" s="128">
        <f>E13</f>
        <v>1150983</v>
      </c>
      <c r="X13" s="124"/>
      <c r="Y13" s="129"/>
      <c r="Z13" s="283"/>
      <c r="AA13" s="284"/>
      <c r="AB13" s="130"/>
      <c r="AC13" s="285" t="s">
        <v>657</v>
      </c>
    </row>
    <row r="14" spans="1:29" ht="52.5" customHeight="1">
      <c r="A14" s="166"/>
      <c r="B14" s="427" t="s">
        <v>31</v>
      </c>
      <c r="C14" s="599"/>
      <c r="D14" s="243" t="s">
        <v>556</v>
      </c>
      <c r="E14" s="429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1"/>
    </row>
    <row r="15" spans="1:29" ht="52.5" customHeight="1">
      <c r="A15" s="167"/>
      <c r="B15" s="435" t="s">
        <v>32</v>
      </c>
      <c r="C15" s="600"/>
      <c r="D15" s="243" t="s">
        <v>557</v>
      </c>
      <c r="E15" s="432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4"/>
    </row>
    <row r="16" spans="1:29" ht="157.5" customHeight="1">
      <c r="A16" s="6" t="s">
        <v>558</v>
      </c>
      <c r="B16" s="487" t="s">
        <v>1</v>
      </c>
      <c r="C16" s="488"/>
      <c r="D16" s="287" t="s">
        <v>557</v>
      </c>
      <c r="E16" s="281">
        <v>20000000</v>
      </c>
      <c r="F16" s="286"/>
      <c r="G16" s="5" t="s">
        <v>559</v>
      </c>
      <c r="H16" s="126"/>
      <c r="I16" s="126"/>
      <c r="J16" s="127"/>
      <c r="K16" s="6"/>
      <c r="L16" s="6"/>
      <c r="M16" s="6"/>
      <c r="N16" s="6"/>
      <c r="O16" s="6"/>
      <c r="P16" s="6" t="s">
        <v>505</v>
      </c>
      <c r="Q16" s="6" t="s">
        <v>505</v>
      </c>
      <c r="R16" s="6" t="s">
        <v>505</v>
      </c>
      <c r="S16" s="6" t="s">
        <v>505</v>
      </c>
      <c r="T16" s="6" t="s">
        <v>505</v>
      </c>
      <c r="U16" s="6"/>
      <c r="V16" s="124"/>
      <c r="W16" s="128">
        <f>E16</f>
        <v>20000000</v>
      </c>
      <c r="X16" s="124"/>
      <c r="Y16" s="129"/>
      <c r="Z16" s="283"/>
      <c r="AA16" s="284"/>
      <c r="AB16" s="130"/>
      <c r="AC16" s="285" t="s">
        <v>657</v>
      </c>
    </row>
    <row r="17" spans="1:29" ht="52.5" customHeight="1">
      <c r="A17" s="166"/>
      <c r="B17" s="427" t="s">
        <v>31</v>
      </c>
      <c r="C17" s="599"/>
      <c r="D17" s="243" t="s">
        <v>556</v>
      </c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1"/>
    </row>
    <row r="18" spans="1:29" ht="52.5" customHeight="1">
      <c r="A18" s="167"/>
      <c r="B18" s="435" t="s">
        <v>32</v>
      </c>
      <c r="C18" s="600"/>
      <c r="D18" s="243" t="s">
        <v>560</v>
      </c>
      <c r="E18" s="432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</row>
    <row r="19" spans="1:29" ht="60">
      <c r="A19" s="6" t="s">
        <v>558</v>
      </c>
      <c r="B19" s="487" t="s">
        <v>1</v>
      </c>
      <c r="C19" s="488"/>
      <c r="D19" s="243" t="s">
        <v>560</v>
      </c>
      <c r="E19" s="281">
        <v>40000000</v>
      </c>
      <c r="F19" s="286"/>
      <c r="G19" s="5" t="s">
        <v>561</v>
      </c>
      <c r="H19" s="126"/>
      <c r="I19" s="126"/>
      <c r="J19" s="127"/>
      <c r="K19" s="6"/>
      <c r="L19" s="6"/>
      <c r="M19" s="6"/>
      <c r="N19" s="6"/>
      <c r="O19" s="6"/>
      <c r="P19" s="6" t="s">
        <v>505</v>
      </c>
      <c r="Q19" s="6" t="s">
        <v>505</v>
      </c>
      <c r="R19" s="6" t="s">
        <v>505</v>
      </c>
      <c r="S19" s="6" t="s">
        <v>505</v>
      </c>
      <c r="T19" s="6" t="s">
        <v>505</v>
      </c>
      <c r="U19" s="110"/>
      <c r="V19" s="124"/>
      <c r="W19" s="128">
        <f>E19</f>
        <v>40000000</v>
      </c>
      <c r="X19" s="125"/>
      <c r="Y19" s="129"/>
      <c r="Z19" s="283"/>
      <c r="AA19" s="254"/>
      <c r="AB19" s="131"/>
      <c r="AC19" s="285" t="s">
        <v>657</v>
      </c>
    </row>
    <row r="20" spans="1:29" ht="78.75" customHeight="1">
      <c r="A20" s="166"/>
      <c r="B20" s="427" t="s">
        <v>31</v>
      </c>
      <c r="C20" s="599"/>
      <c r="D20" s="243" t="s">
        <v>562</v>
      </c>
      <c r="E20" s="429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1"/>
    </row>
    <row r="21" spans="1:29" ht="52.5" customHeight="1">
      <c r="A21" s="167"/>
      <c r="B21" s="435" t="s">
        <v>32</v>
      </c>
      <c r="C21" s="600"/>
      <c r="D21" s="243" t="s">
        <v>563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</row>
    <row r="22" spans="1:29" ht="47.25">
      <c r="A22" s="6" t="s">
        <v>564</v>
      </c>
      <c r="B22" s="487" t="s">
        <v>1</v>
      </c>
      <c r="C22" s="488"/>
      <c r="D22" s="243" t="s">
        <v>565</v>
      </c>
      <c r="E22" s="281">
        <v>257300000</v>
      </c>
      <c r="F22" s="286"/>
      <c r="G22" s="5" t="s">
        <v>566</v>
      </c>
      <c r="H22" s="126"/>
      <c r="I22" s="126"/>
      <c r="J22" s="127"/>
      <c r="K22" s="6"/>
      <c r="L22" s="6" t="s">
        <v>505</v>
      </c>
      <c r="M22" s="6" t="s">
        <v>505</v>
      </c>
      <c r="N22" s="6" t="s">
        <v>505</v>
      </c>
      <c r="O22" s="6" t="s">
        <v>505</v>
      </c>
      <c r="P22" s="6" t="s">
        <v>505</v>
      </c>
      <c r="Q22" s="6" t="s">
        <v>505</v>
      </c>
      <c r="R22" s="6" t="s">
        <v>505</v>
      </c>
      <c r="S22" s="6" t="s">
        <v>505</v>
      </c>
      <c r="T22" s="6"/>
      <c r="U22" s="110"/>
      <c r="V22" s="124">
        <v>0</v>
      </c>
      <c r="W22" s="128">
        <f>E22</f>
        <v>257300000</v>
      </c>
      <c r="X22" s="125"/>
      <c r="Y22" s="129"/>
      <c r="Z22" s="283"/>
      <c r="AA22" s="254"/>
      <c r="AB22" s="131"/>
      <c r="AC22" s="285" t="s">
        <v>657</v>
      </c>
    </row>
    <row r="23" spans="1:29" ht="57.75" customHeight="1">
      <c r="A23" s="166"/>
      <c r="B23" s="427" t="s">
        <v>31</v>
      </c>
      <c r="C23" s="599"/>
      <c r="D23" s="243" t="s">
        <v>567</v>
      </c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1"/>
    </row>
    <row r="24" spans="1:29" ht="63">
      <c r="A24" s="167"/>
      <c r="B24" s="435" t="s">
        <v>32</v>
      </c>
      <c r="C24" s="600"/>
      <c r="D24" s="243" t="s">
        <v>568</v>
      </c>
      <c r="E24" s="432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4"/>
    </row>
    <row r="25" spans="1:29" ht="90">
      <c r="A25" s="6" t="s">
        <v>569</v>
      </c>
      <c r="B25" s="487" t="s">
        <v>1</v>
      </c>
      <c r="C25" s="488"/>
      <c r="D25" s="243" t="s">
        <v>568</v>
      </c>
      <c r="E25" s="281">
        <v>35000000</v>
      </c>
      <c r="F25" s="286"/>
      <c r="G25" s="5" t="s">
        <v>570</v>
      </c>
      <c r="H25" s="126"/>
      <c r="I25" s="126"/>
      <c r="J25" s="127"/>
      <c r="K25" s="6"/>
      <c r="L25" s="6" t="s">
        <v>505</v>
      </c>
      <c r="M25" s="6" t="s">
        <v>505</v>
      </c>
      <c r="N25" s="6" t="s">
        <v>505</v>
      </c>
      <c r="O25" s="6" t="s">
        <v>505</v>
      </c>
      <c r="P25" s="6" t="s">
        <v>505</v>
      </c>
      <c r="Q25" s="6" t="s">
        <v>505</v>
      </c>
      <c r="R25" s="6" t="s">
        <v>505</v>
      </c>
      <c r="S25" s="6" t="s">
        <v>505</v>
      </c>
      <c r="T25" s="6"/>
      <c r="U25" s="110"/>
      <c r="V25" s="124">
        <v>0</v>
      </c>
      <c r="W25" s="128">
        <f>E25</f>
        <v>35000000</v>
      </c>
      <c r="X25" s="125"/>
      <c r="Y25" s="129"/>
      <c r="Z25" s="283"/>
      <c r="AA25" s="254"/>
      <c r="AB25" s="131"/>
      <c r="AC25" s="285" t="s">
        <v>657</v>
      </c>
    </row>
    <row r="26" spans="1:29" ht="15.75">
      <c r="A26" s="166"/>
      <c r="B26" s="427" t="s">
        <v>31</v>
      </c>
      <c r="C26" s="599"/>
      <c r="D26" s="243" t="s">
        <v>567</v>
      </c>
      <c r="E26" s="429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1"/>
    </row>
    <row r="27" spans="1:29" ht="31.5">
      <c r="A27" s="167"/>
      <c r="B27" s="435" t="s">
        <v>32</v>
      </c>
      <c r="C27" s="600"/>
      <c r="D27" s="243" t="s">
        <v>571</v>
      </c>
      <c r="E27" s="432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4"/>
    </row>
    <row r="28" spans="1:29" ht="45">
      <c r="A28" s="6" t="s">
        <v>572</v>
      </c>
      <c r="B28" s="487" t="s">
        <v>1</v>
      </c>
      <c r="C28" s="488"/>
      <c r="D28" s="243" t="s">
        <v>571</v>
      </c>
      <c r="E28" s="281">
        <v>50000000</v>
      </c>
      <c r="F28" s="286"/>
      <c r="G28" s="5" t="s">
        <v>573</v>
      </c>
      <c r="H28" s="126"/>
      <c r="I28" s="126" t="s">
        <v>505</v>
      </c>
      <c r="J28" s="127"/>
      <c r="K28" s="6" t="s">
        <v>505</v>
      </c>
      <c r="L28" s="6"/>
      <c r="M28" s="6" t="s">
        <v>505</v>
      </c>
      <c r="N28" s="6"/>
      <c r="O28" s="6" t="s">
        <v>505</v>
      </c>
      <c r="P28" s="6"/>
      <c r="Q28" s="6" t="s">
        <v>505</v>
      </c>
      <c r="R28" s="6"/>
      <c r="S28" s="6" t="s">
        <v>505</v>
      </c>
      <c r="T28" s="6"/>
      <c r="U28" s="110"/>
      <c r="V28" s="124">
        <v>0</v>
      </c>
      <c r="W28" s="128">
        <f>E28</f>
        <v>50000000</v>
      </c>
      <c r="X28" s="125"/>
      <c r="Y28" s="129"/>
      <c r="Z28" s="283"/>
      <c r="AA28" s="254"/>
      <c r="AB28" s="131"/>
      <c r="AC28" s="285" t="s">
        <v>657</v>
      </c>
    </row>
    <row r="29" spans="1:29" ht="15.75">
      <c r="A29" s="166"/>
      <c r="B29" s="427" t="s">
        <v>31</v>
      </c>
      <c r="C29" s="599"/>
      <c r="D29" s="243" t="s">
        <v>567</v>
      </c>
      <c r="E29" s="429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1"/>
    </row>
    <row r="30" spans="1:29" ht="31.5">
      <c r="A30" s="167"/>
      <c r="B30" s="435" t="s">
        <v>32</v>
      </c>
      <c r="C30" s="600"/>
      <c r="D30" s="243" t="s">
        <v>574</v>
      </c>
      <c r="E30" s="432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4"/>
    </row>
    <row r="31" spans="1:29" ht="45">
      <c r="A31" s="6" t="s">
        <v>575</v>
      </c>
      <c r="B31" s="487" t="s">
        <v>1</v>
      </c>
      <c r="C31" s="488"/>
      <c r="D31" s="243" t="s">
        <v>574</v>
      </c>
      <c r="E31" s="281">
        <v>9000000</v>
      </c>
      <c r="F31" s="286"/>
      <c r="G31" s="5" t="s">
        <v>576</v>
      </c>
      <c r="H31" s="126"/>
      <c r="I31" s="126"/>
      <c r="J31" s="127"/>
      <c r="K31" s="6"/>
      <c r="L31" s="6" t="s">
        <v>505</v>
      </c>
      <c r="M31" s="6" t="s">
        <v>505</v>
      </c>
      <c r="N31" s="6" t="s">
        <v>505</v>
      </c>
      <c r="O31" s="6"/>
      <c r="P31" s="6"/>
      <c r="Q31" s="6"/>
      <c r="R31" s="6"/>
      <c r="S31" s="6"/>
      <c r="T31" s="6"/>
      <c r="U31" s="110"/>
      <c r="V31" s="124">
        <v>0</v>
      </c>
      <c r="W31" s="128">
        <f>E31</f>
        <v>9000000</v>
      </c>
      <c r="X31" s="125"/>
      <c r="Y31" s="129"/>
      <c r="Z31" s="283"/>
      <c r="AA31" s="254"/>
      <c r="AB31" s="131"/>
      <c r="AC31" s="285" t="s">
        <v>657</v>
      </c>
    </row>
    <row r="32" spans="1:29" ht="15.75">
      <c r="A32" s="166"/>
      <c r="B32" s="427" t="s">
        <v>31</v>
      </c>
      <c r="C32" s="599"/>
      <c r="D32" s="243" t="s">
        <v>567</v>
      </c>
      <c r="E32" s="429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1"/>
    </row>
    <row r="33" spans="1:29" ht="31.5">
      <c r="A33" s="167"/>
      <c r="B33" s="435" t="s">
        <v>32</v>
      </c>
      <c r="C33" s="600"/>
      <c r="D33" s="243" t="s">
        <v>577</v>
      </c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4"/>
    </row>
    <row r="34" spans="1:29" ht="90">
      <c r="A34" s="6" t="s">
        <v>578</v>
      </c>
      <c r="B34" s="487" t="s">
        <v>1</v>
      </c>
      <c r="C34" s="488"/>
      <c r="D34" s="243" t="s">
        <v>664</v>
      </c>
      <c r="E34" s="281">
        <v>10000000</v>
      </c>
      <c r="F34" s="286"/>
      <c r="G34" s="5" t="s">
        <v>570</v>
      </c>
      <c r="H34" s="126"/>
      <c r="I34" s="126"/>
      <c r="J34" s="127" t="s">
        <v>505</v>
      </c>
      <c r="K34" s="6" t="s">
        <v>505</v>
      </c>
      <c r="L34" s="6" t="s">
        <v>505</v>
      </c>
      <c r="M34" s="6"/>
      <c r="N34" s="6"/>
      <c r="O34" s="6"/>
      <c r="P34" s="6"/>
      <c r="Q34" s="6"/>
      <c r="R34" s="6"/>
      <c r="S34" s="6"/>
      <c r="T34" s="6"/>
      <c r="U34" s="110"/>
      <c r="V34" s="124">
        <v>0</v>
      </c>
      <c r="W34" s="128">
        <f>E34</f>
        <v>10000000</v>
      </c>
      <c r="X34" s="125"/>
      <c r="Y34" s="129"/>
      <c r="Z34" s="283"/>
      <c r="AA34" s="254"/>
      <c r="AB34" s="131"/>
      <c r="AC34" s="285" t="s">
        <v>657</v>
      </c>
    </row>
    <row r="35" spans="1:29" ht="31.5">
      <c r="A35" s="166"/>
      <c r="B35" s="427" t="s">
        <v>31</v>
      </c>
      <c r="C35" s="599"/>
      <c r="D35" s="243" t="s">
        <v>579</v>
      </c>
      <c r="E35" s="429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1"/>
    </row>
    <row r="36" spans="1:29" ht="47.25">
      <c r="A36" s="167"/>
      <c r="B36" s="435" t="s">
        <v>32</v>
      </c>
      <c r="C36" s="600"/>
      <c r="D36" s="243" t="s">
        <v>580</v>
      </c>
      <c r="E36" s="432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</row>
    <row r="37" spans="1:29" ht="60">
      <c r="A37" s="6" t="s">
        <v>581</v>
      </c>
      <c r="B37" s="487" t="s">
        <v>1</v>
      </c>
      <c r="C37" s="488"/>
      <c r="D37" s="243" t="s">
        <v>580</v>
      </c>
      <c r="E37" s="281">
        <v>35000000</v>
      </c>
      <c r="F37" s="286"/>
      <c r="G37" s="5" t="s">
        <v>582</v>
      </c>
      <c r="H37" s="126"/>
      <c r="I37" s="126"/>
      <c r="J37" s="127"/>
      <c r="K37" s="6"/>
      <c r="L37" s="6"/>
      <c r="M37" s="6" t="s">
        <v>505</v>
      </c>
      <c r="N37" s="6" t="s">
        <v>505</v>
      </c>
      <c r="O37" s="6" t="s">
        <v>505</v>
      </c>
      <c r="P37" s="6" t="s">
        <v>505</v>
      </c>
      <c r="Q37" s="6" t="s">
        <v>505</v>
      </c>
      <c r="R37" s="6"/>
      <c r="S37" s="6"/>
      <c r="T37" s="6"/>
      <c r="U37" s="110"/>
      <c r="V37" s="124">
        <v>0</v>
      </c>
      <c r="W37" s="128">
        <f>E37</f>
        <v>35000000</v>
      </c>
      <c r="X37" s="125"/>
      <c r="Y37" s="129"/>
      <c r="Z37" s="283"/>
      <c r="AA37" s="254"/>
      <c r="AB37" s="131"/>
      <c r="AC37" s="285" t="s">
        <v>657</v>
      </c>
    </row>
    <row r="38" spans="1:29" ht="31.5">
      <c r="A38" s="166"/>
      <c r="B38" s="427" t="s">
        <v>31</v>
      </c>
      <c r="C38" s="599"/>
      <c r="D38" s="243" t="s">
        <v>583</v>
      </c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1"/>
    </row>
    <row r="39" spans="1:29" ht="15.75">
      <c r="A39" s="167"/>
      <c r="B39" s="435" t="s">
        <v>32</v>
      </c>
      <c r="C39" s="600"/>
      <c r="D39" s="243" t="s">
        <v>584</v>
      </c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4"/>
    </row>
    <row r="40" spans="1:29" ht="90">
      <c r="A40" s="6" t="s">
        <v>585</v>
      </c>
      <c r="B40" s="487" t="s">
        <v>1</v>
      </c>
      <c r="C40" s="488"/>
      <c r="D40" s="243" t="s">
        <v>584</v>
      </c>
      <c r="E40" s="281">
        <v>4433946</v>
      </c>
      <c r="F40" s="286">
        <v>1</v>
      </c>
      <c r="G40" s="5" t="s">
        <v>570</v>
      </c>
      <c r="H40" s="126" t="s">
        <v>48</v>
      </c>
      <c r="I40" s="126">
        <v>1</v>
      </c>
      <c r="J40" s="127"/>
      <c r="K40" s="6"/>
      <c r="L40" s="6" t="s">
        <v>505</v>
      </c>
      <c r="M40" s="6" t="s">
        <v>505</v>
      </c>
      <c r="N40" s="6"/>
      <c r="O40" s="6"/>
      <c r="P40" s="6"/>
      <c r="Q40" s="6"/>
      <c r="R40" s="6"/>
      <c r="S40" s="6"/>
      <c r="T40" s="6"/>
      <c r="U40" s="110"/>
      <c r="V40" s="124">
        <v>0</v>
      </c>
      <c r="W40" s="128">
        <f>E40</f>
        <v>4433946</v>
      </c>
      <c r="X40" s="125"/>
      <c r="Y40" s="129"/>
      <c r="Z40" s="283"/>
      <c r="AA40" s="254"/>
      <c r="AB40" s="131"/>
      <c r="AC40" s="285" t="s">
        <v>657</v>
      </c>
    </row>
    <row r="41" spans="1:29" ht="31.5">
      <c r="A41" s="166"/>
      <c r="B41" s="427" t="s">
        <v>31</v>
      </c>
      <c r="C41" s="599"/>
      <c r="D41" s="243" t="s">
        <v>548</v>
      </c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1"/>
    </row>
    <row r="42" spans="1:29" ht="31.5">
      <c r="A42" s="167"/>
      <c r="B42" s="435" t="s">
        <v>32</v>
      </c>
      <c r="C42" s="600"/>
      <c r="D42" s="243" t="s">
        <v>586</v>
      </c>
      <c r="E42" s="432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4"/>
    </row>
    <row r="43" spans="1:29" ht="45">
      <c r="A43" s="6" t="s">
        <v>587</v>
      </c>
      <c r="B43" s="487" t="s">
        <v>1</v>
      </c>
      <c r="C43" s="488"/>
      <c r="D43" s="243" t="s">
        <v>586</v>
      </c>
      <c r="E43" s="281">
        <v>20000000</v>
      </c>
      <c r="F43" s="286"/>
      <c r="G43" s="5" t="s">
        <v>551</v>
      </c>
      <c r="H43" s="126"/>
      <c r="I43" s="126"/>
      <c r="J43" s="127"/>
      <c r="K43" s="6"/>
      <c r="L43" s="6"/>
      <c r="M43" s="6" t="s">
        <v>505</v>
      </c>
      <c r="N43" s="6" t="s">
        <v>505</v>
      </c>
      <c r="O43" s="6" t="s">
        <v>505</v>
      </c>
      <c r="P43" s="6" t="s">
        <v>505</v>
      </c>
      <c r="Q43" s="6"/>
      <c r="R43" s="6"/>
      <c r="S43" s="6"/>
      <c r="T43" s="6"/>
      <c r="U43" s="6"/>
      <c r="V43" s="124"/>
      <c r="W43" s="128">
        <f>E43</f>
        <v>20000000</v>
      </c>
      <c r="X43" s="124"/>
      <c r="Y43" s="129"/>
      <c r="Z43" s="283"/>
      <c r="AA43" s="284"/>
      <c r="AB43" s="130"/>
      <c r="AC43" s="285" t="s">
        <v>657</v>
      </c>
    </row>
    <row r="44" spans="1:29" ht="31.5">
      <c r="A44" s="166"/>
      <c r="B44" s="427" t="s">
        <v>31</v>
      </c>
      <c r="C44" s="599"/>
      <c r="D44" s="243" t="s">
        <v>583</v>
      </c>
      <c r="E44" s="429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1"/>
    </row>
    <row r="45" spans="1:29" ht="47.25">
      <c r="A45" s="167"/>
      <c r="B45" s="435" t="s">
        <v>32</v>
      </c>
      <c r="C45" s="600"/>
      <c r="D45" s="243" t="s">
        <v>588</v>
      </c>
      <c r="E45" s="432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4"/>
    </row>
    <row r="46" spans="1:29" ht="105">
      <c r="A46" s="6" t="s">
        <v>590</v>
      </c>
      <c r="B46" s="487" t="s">
        <v>1</v>
      </c>
      <c r="C46" s="488"/>
      <c r="D46" s="243" t="s">
        <v>588</v>
      </c>
      <c r="E46" s="281">
        <v>85000000</v>
      </c>
      <c r="F46" s="286"/>
      <c r="G46" s="5" t="s">
        <v>589</v>
      </c>
      <c r="H46" s="126"/>
      <c r="I46" s="126"/>
      <c r="J46" s="127" t="s">
        <v>505</v>
      </c>
      <c r="K46" s="6" t="s">
        <v>505</v>
      </c>
      <c r="L46" s="6" t="s">
        <v>505</v>
      </c>
      <c r="M46" s="6" t="s">
        <v>505</v>
      </c>
      <c r="N46" s="6" t="s">
        <v>505</v>
      </c>
      <c r="O46" s="6" t="s">
        <v>505</v>
      </c>
      <c r="P46" s="6" t="s">
        <v>505</v>
      </c>
      <c r="Q46" s="6" t="s">
        <v>505</v>
      </c>
      <c r="R46" s="6" t="s">
        <v>505</v>
      </c>
      <c r="S46" s="6" t="s">
        <v>505</v>
      </c>
      <c r="T46" s="6" t="s">
        <v>505</v>
      </c>
      <c r="U46" s="110" t="s">
        <v>505</v>
      </c>
      <c r="V46" s="124"/>
      <c r="W46" s="128">
        <f>E46</f>
        <v>85000000</v>
      </c>
      <c r="X46" s="125"/>
      <c r="Y46" s="129"/>
      <c r="Z46" s="283"/>
      <c r="AA46" s="254"/>
      <c r="AB46" s="131"/>
      <c r="AC46" s="285" t="s">
        <v>657</v>
      </c>
    </row>
    <row r="47" spans="1:29" ht="15.75">
      <c r="A47" s="439" t="s">
        <v>501</v>
      </c>
      <c r="B47" s="440"/>
      <c r="C47" s="440"/>
      <c r="D47" s="441"/>
      <c r="E47" s="257">
        <f>E10+E13+E16+E19+E22+E25+E28+E31+E34+E37+E40+E43+E46</f>
        <v>576884929</v>
      </c>
      <c r="F47" s="258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60"/>
      <c r="V47" s="291"/>
      <c r="W47" s="257">
        <f>E47</f>
        <v>576884929</v>
      </c>
      <c r="X47" s="241"/>
      <c r="Y47" s="257"/>
      <c r="Z47" s="601">
        <f>W47</f>
        <v>576884929</v>
      </c>
      <c r="AA47" s="440"/>
      <c r="AB47" s="440"/>
      <c r="AC47" s="441"/>
    </row>
  </sheetData>
  <sheetProtection/>
  <mergeCells count="71">
    <mergeCell ref="A1:AB1"/>
    <mergeCell ref="A2:AC2"/>
    <mergeCell ref="A3:AC3"/>
    <mergeCell ref="B4:AC4"/>
    <mergeCell ref="A5:A6"/>
    <mergeCell ref="B5:D6"/>
    <mergeCell ref="E5:E6"/>
    <mergeCell ref="F5:F6"/>
    <mergeCell ref="G5:I5"/>
    <mergeCell ref="J5:U5"/>
    <mergeCell ref="V5:Y5"/>
    <mergeCell ref="Z5:Z6"/>
    <mergeCell ref="AA5:AA6"/>
    <mergeCell ref="AB5:AB6"/>
    <mergeCell ref="AC5:AC6"/>
    <mergeCell ref="A7:D7"/>
    <mergeCell ref="E7:AC7"/>
    <mergeCell ref="B17:C17"/>
    <mergeCell ref="E17:AC18"/>
    <mergeCell ref="B18:C18"/>
    <mergeCell ref="B8:C8"/>
    <mergeCell ref="E8:AC9"/>
    <mergeCell ref="B9:C9"/>
    <mergeCell ref="B10:C10"/>
    <mergeCell ref="B11:C11"/>
    <mergeCell ref="E11:AC12"/>
    <mergeCell ref="B12:C12"/>
    <mergeCell ref="B19:C19"/>
    <mergeCell ref="B20:C20"/>
    <mergeCell ref="E20:AC21"/>
    <mergeCell ref="B21:C21"/>
    <mergeCell ref="B22:C22"/>
    <mergeCell ref="B13:C13"/>
    <mergeCell ref="B14:C14"/>
    <mergeCell ref="E14:AC15"/>
    <mergeCell ref="B15:C15"/>
    <mergeCell ref="B16:C16"/>
    <mergeCell ref="B23:C23"/>
    <mergeCell ref="E23:AC24"/>
    <mergeCell ref="B24:C24"/>
    <mergeCell ref="B25:C25"/>
    <mergeCell ref="B26:C26"/>
    <mergeCell ref="E26:AC27"/>
    <mergeCell ref="B27:C27"/>
    <mergeCell ref="B28:C28"/>
    <mergeCell ref="B29:C29"/>
    <mergeCell ref="E29:AC30"/>
    <mergeCell ref="B30:C30"/>
    <mergeCell ref="B31:C31"/>
    <mergeCell ref="B32:C32"/>
    <mergeCell ref="E32:AC33"/>
    <mergeCell ref="B33:C33"/>
    <mergeCell ref="B45:C45"/>
    <mergeCell ref="B34:C34"/>
    <mergeCell ref="B35:C35"/>
    <mergeCell ref="E35:AC36"/>
    <mergeCell ref="B36:C36"/>
    <mergeCell ref="B37:C37"/>
    <mergeCell ref="B38:C38"/>
    <mergeCell ref="E38:AC39"/>
    <mergeCell ref="B39:C39"/>
    <mergeCell ref="B46:C46"/>
    <mergeCell ref="A47:D47"/>
    <mergeCell ref="Z47:AC47"/>
    <mergeCell ref="B40:C40"/>
    <mergeCell ref="B41:C41"/>
    <mergeCell ref="E41:AC42"/>
    <mergeCell ref="B42:C42"/>
    <mergeCell ref="B43:C43"/>
    <mergeCell ref="B44:C44"/>
    <mergeCell ref="E44:AC45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190" scale="2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8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33.00390625" style="225" customWidth="1"/>
    <col min="2" max="2" width="11.421875" style="225" customWidth="1"/>
    <col min="3" max="3" width="16.28125" style="225" customWidth="1"/>
    <col min="4" max="4" width="68.140625" style="225" customWidth="1"/>
    <col min="5" max="5" width="35.8515625" style="225" customWidth="1"/>
    <col min="6" max="6" width="22.7109375" style="225" customWidth="1"/>
    <col min="7" max="7" width="43.8515625" style="225" customWidth="1"/>
    <col min="8" max="8" width="11.421875" style="225" customWidth="1"/>
    <col min="9" max="9" width="11.57421875" style="225" bestFit="1" customWidth="1"/>
    <col min="10" max="22" width="11.421875" style="225" customWidth="1"/>
    <col min="23" max="23" width="21.140625" style="225" customWidth="1"/>
    <col min="24" max="24" width="11.421875" style="225" customWidth="1"/>
    <col min="25" max="25" width="31.7109375" style="225" bestFit="1" customWidth="1"/>
    <col min="26" max="26" width="11.421875" style="225" customWidth="1"/>
    <col min="27" max="27" width="31.7109375" style="225" bestFit="1" customWidth="1"/>
    <col min="28" max="16384" width="11.421875" style="225" customWidth="1"/>
  </cols>
  <sheetData>
    <row r="1" spans="1:34" ht="15.75">
      <c r="A1" s="508" t="s">
        <v>661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10"/>
      <c r="AD1" s="149"/>
      <c r="AE1" s="151"/>
      <c r="AF1" s="152"/>
      <c r="AG1" s="152"/>
      <c r="AH1" s="152"/>
    </row>
    <row r="2" spans="1:34" ht="15.75">
      <c r="A2" s="490" t="s">
        <v>630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2"/>
      <c r="AD2" s="153"/>
      <c r="AE2" s="153"/>
      <c r="AF2" s="152"/>
      <c r="AG2" s="152"/>
      <c r="AH2" s="152"/>
    </row>
    <row r="3" spans="1:34" ht="15.75">
      <c r="A3" s="263" t="s">
        <v>30</v>
      </c>
      <c r="B3" s="511" t="s">
        <v>630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3"/>
      <c r="AD3" s="153"/>
      <c r="AE3" s="153"/>
      <c r="AF3" s="152"/>
      <c r="AG3" s="152"/>
      <c r="AH3" s="152"/>
    </row>
    <row r="4" spans="1:34" ht="15.75">
      <c r="A4" s="514" t="s">
        <v>0</v>
      </c>
      <c r="B4" s="516" t="s">
        <v>1</v>
      </c>
      <c r="C4" s="517"/>
      <c r="D4" s="518"/>
      <c r="E4" s="522" t="s">
        <v>2</v>
      </c>
      <c r="F4" s="514" t="s">
        <v>3</v>
      </c>
      <c r="G4" s="514" t="s">
        <v>4</v>
      </c>
      <c r="H4" s="514"/>
      <c r="I4" s="514"/>
      <c r="J4" s="514" t="s">
        <v>5</v>
      </c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24"/>
      <c r="W4" s="524"/>
      <c r="X4" s="524"/>
      <c r="Y4" s="525"/>
      <c r="Z4" s="526" t="s">
        <v>29</v>
      </c>
      <c r="AA4" s="526" t="s">
        <v>27</v>
      </c>
      <c r="AB4" s="532" t="s">
        <v>6</v>
      </c>
      <c r="AC4" s="514" t="s">
        <v>24</v>
      </c>
      <c r="AD4" s="153"/>
      <c r="AE4" s="153"/>
      <c r="AF4" s="152"/>
      <c r="AG4" s="152"/>
      <c r="AH4" s="152"/>
    </row>
    <row r="5" spans="1:34" ht="15.75">
      <c r="A5" s="515"/>
      <c r="B5" s="519"/>
      <c r="C5" s="520"/>
      <c r="D5" s="521"/>
      <c r="E5" s="523"/>
      <c r="F5" s="514"/>
      <c r="G5" s="265" t="s">
        <v>7</v>
      </c>
      <c r="H5" s="265" t="s">
        <v>8</v>
      </c>
      <c r="I5" s="264" t="s">
        <v>9</v>
      </c>
      <c r="J5" s="265" t="s">
        <v>10</v>
      </c>
      <c r="K5" s="265" t="s">
        <v>11</v>
      </c>
      <c r="L5" s="265" t="s">
        <v>12</v>
      </c>
      <c r="M5" s="265" t="s">
        <v>13</v>
      </c>
      <c r="N5" s="265" t="s">
        <v>14</v>
      </c>
      <c r="O5" s="265" t="s">
        <v>15</v>
      </c>
      <c r="P5" s="265" t="s">
        <v>15</v>
      </c>
      <c r="Q5" s="265" t="s">
        <v>13</v>
      </c>
      <c r="R5" s="265" t="s">
        <v>16</v>
      </c>
      <c r="S5" s="265" t="s">
        <v>17</v>
      </c>
      <c r="T5" s="265" t="s">
        <v>18</v>
      </c>
      <c r="U5" s="265" t="s">
        <v>19</v>
      </c>
      <c r="V5" s="264" t="s">
        <v>497</v>
      </c>
      <c r="W5" s="264" t="s">
        <v>21</v>
      </c>
      <c r="X5" s="264" t="s">
        <v>22</v>
      </c>
      <c r="Y5" s="264" t="s">
        <v>23</v>
      </c>
      <c r="Z5" s="527"/>
      <c r="AA5" s="531"/>
      <c r="AB5" s="526"/>
      <c r="AC5" s="515"/>
      <c r="AD5" s="154"/>
      <c r="AE5" s="153"/>
      <c r="AF5" s="152"/>
      <c r="AG5" s="152"/>
      <c r="AH5" s="152"/>
    </row>
    <row r="6" spans="1:34" ht="15.75">
      <c r="A6" s="493" t="s">
        <v>630</v>
      </c>
      <c r="B6" s="533"/>
      <c r="C6" s="533"/>
      <c r="D6" s="494"/>
      <c r="E6" s="534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6"/>
      <c r="AD6" s="154"/>
      <c r="AE6" s="153"/>
      <c r="AF6" s="152"/>
      <c r="AG6" s="152"/>
      <c r="AH6" s="152"/>
    </row>
    <row r="7" spans="1:34" ht="61.5" customHeight="1">
      <c r="A7" s="142"/>
      <c r="B7" s="506" t="s">
        <v>31</v>
      </c>
      <c r="C7" s="507"/>
      <c r="D7" s="268" t="s">
        <v>631</v>
      </c>
      <c r="E7" s="497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9"/>
      <c r="AD7" s="155"/>
      <c r="AE7" s="155"/>
      <c r="AF7" s="152"/>
      <c r="AG7" s="152"/>
      <c r="AH7" s="152"/>
    </row>
    <row r="8" spans="1:34" ht="15.75">
      <c r="A8" s="143"/>
      <c r="B8" s="493" t="s">
        <v>599</v>
      </c>
      <c r="C8" s="494"/>
      <c r="D8" s="269" t="s">
        <v>632</v>
      </c>
      <c r="E8" s="500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2"/>
      <c r="AD8" s="155"/>
      <c r="AE8" s="155"/>
      <c r="AF8" s="152"/>
      <c r="AG8" s="152"/>
      <c r="AH8" s="152"/>
    </row>
    <row r="9" spans="1:34" ht="135">
      <c r="A9" s="139"/>
      <c r="B9" s="495" t="s">
        <v>1</v>
      </c>
      <c r="C9" s="496"/>
      <c r="D9" s="139" t="s">
        <v>658</v>
      </c>
      <c r="E9" s="272">
        <v>23500000</v>
      </c>
      <c r="F9" s="145">
        <v>1</v>
      </c>
      <c r="G9" s="139" t="s">
        <v>659</v>
      </c>
      <c r="H9" s="144" t="s">
        <v>8</v>
      </c>
      <c r="I9" s="144">
        <v>1</v>
      </c>
      <c r="J9" s="145"/>
      <c r="K9" s="139"/>
      <c r="L9" s="139" t="s">
        <v>505</v>
      </c>
      <c r="M9" s="139"/>
      <c r="N9" s="139"/>
      <c r="O9" s="139"/>
      <c r="P9" s="139"/>
      <c r="Q9" s="139"/>
      <c r="R9" s="139"/>
      <c r="S9" s="139"/>
      <c r="T9" s="139"/>
      <c r="U9" s="139"/>
      <c r="V9" s="140"/>
      <c r="W9" s="169">
        <v>23500000</v>
      </c>
      <c r="X9" s="140"/>
      <c r="Y9" s="146"/>
      <c r="Z9" s="270"/>
      <c r="AA9" s="271"/>
      <c r="AB9" s="147"/>
      <c r="AC9" s="141" t="s">
        <v>596</v>
      </c>
      <c r="AD9" s="155"/>
      <c r="AE9" s="155"/>
      <c r="AF9" s="152"/>
      <c r="AG9" s="152"/>
      <c r="AH9" s="152"/>
    </row>
    <row r="10" spans="1:34" ht="15.75">
      <c r="A10" s="142"/>
      <c r="B10" s="506" t="s">
        <v>31</v>
      </c>
      <c r="C10" s="507"/>
      <c r="D10" s="266" t="s">
        <v>631</v>
      </c>
      <c r="E10" s="497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9"/>
      <c r="AD10" s="156"/>
      <c r="AE10" s="150"/>
      <c r="AF10" s="152"/>
      <c r="AG10" s="152"/>
      <c r="AH10" s="152"/>
    </row>
    <row r="11" spans="1:34" ht="15.75">
      <c r="A11" s="143"/>
      <c r="B11" s="493" t="s">
        <v>599</v>
      </c>
      <c r="C11" s="494"/>
      <c r="D11" s="269" t="s">
        <v>633</v>
      </c>
      <c r="E11" s="500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2"/>
      <c r="AD11" s="155"/>
      <c r="AE11" s="155"/>
      <c r="AF11" s="152"/>
      <c r="AG11" s="152"/>
      <c r="AH11" s="152"/>
    </row>
    <row r="12" spans="1:34" ht="135">
      <c r="A12" s="139"/>
      <c r="B12" s="495" t="s">
        <v>1</v>
      </c>
      <c r="C12" s="496"/>
      <c r="D12" s="139" t="s">
        <v>660</v>
      </c>
      <c r="E12" s="272">
        <v>500000</v>
      </c>
      <c r="F12" s="145">
        <v>1</v>
      </c>
      <c r="G12" s="139" t="s">
        <v>659</v>
      </c>
      <c r="H12" s="144" t="s">
        <v>8</v>
      </c>
      <c r="I12" s="144">
        <v>1</v>
      </c>
      <c r="J12" s="145"/>
      <c r="K12" s="139"/>
      <c r="L12" s="139" t="s">
        <v>505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69">
        <v>500000</v>
      </c>
      <c r="X12" s="140"/>
      <c r="Y12" s="146"/>
      <c r="Z12" s="270"/>
      <c r="AA12" s="271"/>
      <c r="AB12" s="147"/>
      <c r="AC12" s="141" t="s">
        <v>596</v>
      </c>
      <c r="AD12" s="155"/>
      <c r="AE12" s="155"/>
      <c r="AF12" s="152"/>
      <c r="AG12" s="152"/>
      <c r="AH12" s="152"/>
    </row>
    <row r="13" spans="1:34" ht="42.75" customHeight="1">
      <c r="A13" s="503" t="s">
        <v>501</v>
      </c>
      <c r="B13" s="504"/>
      <c r="C13" s="504"/>
      <c r="D13" s="505"/>
      <c r="E13" s="277">
        <f>+E12+E9</f>
        <v>24000000</v>
      </c>
      <c r="F13" s="274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6"/>
      <c r="V13" s="277"/>
      <c r="W13" s="277">
        <v>43000000</v>
      </c>
      <c r="X13" s="278"/>
      <c r="Y13" s="279"/>
      <c r="Z13" s="528"/>
      <c r="AA13" s="529"/>
      <c r="AB13" s="529"/>
      <c r="AC13" s="530"/>
      <c r="AD13" s="156"/>
      <c r="AE13" s="150"/>
      <c r="AF13" s="152"/>
      <c r="AG13" s="152"/>
      <c r="AH13" s="152"/>
    </row>
    <row r="14" spans="1:34" ht="15.75">
      <c r="A14" s="157"/>
      <c r="B14" s="544"/>
      <c r="C14" s="544"/>
      <c r="D14" s="158"/>
      <c r="E14" s="159"/>
      <c r="F14" s="149"/>
      <c r="G14" s="131"/>
      <c r="H14" s="123"/>
      <c r="I14" s="123"/>
      <c r="J14" s="151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60"/>
      <c r="W14" s="120"/>
      <c r="X14" s="120"/>
      <c r="Y14" s="161"/>
      <c r="Z14" s="120"/>
      <c r="AA14" s="160"/>
      <c r="AB14" s="162"/>
      <c r="AC14" s="163"/>
      <c r="AD14" s="131"/>
      <c r="AE14" s="122"/>
      <c r="AF14" s="152"/>
      <c r="AG14" s="152"/>
      <c r="AH14" s="152"/>
    </row>
    <row r="15" spans="1:34" ht="15.75">
      <c r="A15" s="164"/>
      <c r="B15" s="545"/>
      <c r="C15" s="545"/>
      <c r="D15" s="165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152"/>
      <c r="AG15" s="152"/>
      <c r="AH15" s="152"/>
    </row>
    <row r="16" spans="1:34" ht="15.75">
      <c r="A16" s="164"/>
      <c r="B16" s="457"/>
      <c r="C16" s="457"/>
      <c r="D16" s="165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152"/>
      <c r="AG16" s="152"/>
      <c r="AH16" s="152"/>
    </row>
    <row r="17" spans="1:34" ht="15.75">
      <c r="A17" s="157"/>
      <c r="B17" s="544"/>
      <c r="C17" s="544"/>
      <c r="D17" s="158"/>
      <c r="E17" s="159"/>
      <c r="F17" s="149"/>
      <c r="G17" s="131"/>
      <c r="H17" s="123"/>
      <c r="I17" s="123"/>
      <c r="J17" s="151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60"/>
      <c r="W17" s="120"/>
      <c r="X17" s="120"/>
      <c r="Y17" s="161"/>
      <c r="Z17" s="120"/>
      <c r="AA17" s="160"/>
      <c r="AB17" s="162"/>
      <c r="AC17" s="163"/>
      <c r="AD17" s="131"/>
      <c r="AE17" s="122"/>
      <c r="AF17" s="152"/>
      <c r="AG17" s="152"/>
      <c r="AH17" s="152"/>
    </row>
    <row r="18" spans="1:34" ht="15.75">
      <c r="A18" s="164"/>
      <c r="B18" s="545"/>
      <c r="C18" s="545"/>
      <c r="D18" s="165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152"/>
      <c r="AG18" s="152"/>
      <c r="AH18" s="152"/>
    </row>
    <row r="19" spans="1:34" ht="15.75">
      <c r="A19" s="164"/>
      <c r="B19" s="457"/>
      <c r="C19" s="457"/>
      <c r="D19" s="165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152"/>
      <c r="AG19" s="152"/>
      <c r="AH19" s="152"/>
    </row>
    <row r="20" spans="1:34" ht="15.75">
      <c r="A20" s="157"/>
      <c r="B20" s="544"/>
      <c r="C20" s="544"/>
      <c r="D20" s="158"/>
      <c r="E20" s="159"/>
      <c r="F20" s="149"/>
      <c r="G20" s="131"/>
      <c r="H20" s="123"/>
      <c r="I20" s="123"/>
      <c r="J20" s="151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60"/>
      <c r="W20" s="120"/>
      <c r="X20" s="120"/>
      <c r="Y20" s="161"/>
      <c r="Z20" s="120"/>
      <c r="AA20" s="160"/>
      <c r="AB20" s="162"/>
      <c r="AC20" s="163"/>
      <c r="AD20" s="131"/>
      <c r="AE20" s="122"/>
      <c r="AF20" s="152"/>
      <c r="AG20" s="152"/>
      <c r="AH20" s="152"/>
    </row>
    <row r="21" spans="1:34" ht="15.75">
      <c r="A21" s="164"/>
      <c r="B21" s="545"/>
      <c r="C21" s="545"/>
      <c r="D21" s="165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152"/>
      <c r="AG21" s="152"/>
      <c r="AH21" s="152"/>
    </row>
    <row r="22" spans="1:34" ht="15.75">
      <c r="A22" s="164"/>
      <c r="B22" s="457"/>
      <c r="C22" s="457"/>
      <c r="D22" s="165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152"/>
      <c r="AG22" s="152"/>
      <c r="AH22" s="152"/>
    </row>
    <row r="23" spans="1:34" ht="15.75">
      <c r="A23" s="157"/>
      <c r="B23" s="544"/>
      <c r="C23" s="544"/>
      <c r="D23" s="158"/>
      <c r="E23" s="159"/>
      <c r="F23" s="149"/>
      <c r="G23" s="131"/>
      <c r="H23" s="123"/>
      <c r="I23" s="123"/>
      <c r="J23" s="151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60"/>
      <c r="W23" s="120"/>
      <c r="X23" s="120"/>
      <c r="Y23" s="161"/>
      <c r="Z23" s="120"/>
      <c r="AA23" s="160"/>
      <c r="AB23" s="162"/>
      <c r="AC23" s="163"/>
      <c r="AD23" s="131"/>
      <c r="AE23" s="122"/>
      <c r="AF23" s="152"/>
      <c r="AG23" s="152"/>
      <c r="AH23" s="152"/>
    </row>
    <row r="24" spans="1:34" ht="15.75" hidden="1">
      <c r="A24" s="164"/>
      <c r="B24" s="545"/>
      <c r="C24" s="545"/>
      <c r="D24" s="165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152"/>
      <c r="AG24" s="152"/>
      <c r="AH24" s="152"/>
    </row>
    <row r="25" spans="1:34" ht="15.75" hidden="1">
      <c r="A25" s="164"/>
      <c r="B25" s="457"/>
      <c r="C25" s="457"/>
      <c r="D25" s="165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152"/>
      <c r="AG25" s="152"/>
      <c r="AH25" s="152"/>
    </row>
    <row r="26" spans="1:34" ht="189" hidden="1">
      <c r="A26" s="157" t="s">
        <v>331</v>
      </c>
      <c r="B26" s="544" t="s">
        <v>1</v>
      </c>
      <c r="C26" s="544"/>
      <c r="D26" s="158" t="s">
        <v>334</v>
      </c>
      <c r="E26" s="159">
        <v>10000000</v>
      </c>
      <c r="F26" s="149">
        <v>100</v>
      </c>
      <c r="G26" s="131" t="s">
        <v>333</v>
      </c>
      <c r="H26" s="123" t="s">
        <v>39</v>
      </c>
      <c r="I26" s="123">
        <v>100</v>
      </c>
      <c r="J26" s="151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60"/>
      <c r="W26" s="120"/>
      <c r="X26" s="120"/>
      <c r="Y26" s="161"/>
      <c r="Z26" s="120"/>
      <c r="AA26" s="160">
        <v>10000000</v>
      </c>
      <c r="AB26" s="162"/>
      <c r="AC26" s="163"/>
      <c r="AD26" s="131"/>
      <c r="AE26" s="122"/>
      <c r="AF26" s="152"/>
      <c r="AG26" s="152"/>
      <c r="AH26" s="152"/>
    </row>
    <row r="27" spans="1:34" ht="15.75" hidden="1">
      <c r="A27" s="164"/>
      <c r="B27" s="545" t="s">
        <v>31</v>
      </c>
      <c r="C27" s="545"/>
      <c r="D27" s="165" t="s">
        <v>332</v>
      </c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152"/>
      <c r="AG27" s="152"/>
      <c r="AH27" s="152"/>
    </row>
    <row r="28" spans="1:34" ht="15.75" hidden="1">
      <c r="A28" s="164"/>
      <c r="B28" s="457" t="s">
        <v>32</v>
      </c>
      <c r="C28" s="457"/>
      <c r="D28" s="165" t="s">
        <v>335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152"/>
      <c r="AG28" s="152"/>
      <c r="AH28" s="152"/>
    </row>
    <row r="29" spans="1:34" ht="189" hidden="1">
      <c r="A29" s="157" t="s">
        <v>331</v>
      </c>
      <c r="B29" s="544" t="s">
        <v>1</v>
      </c>
      <c r="C29" s="544"/>
      <c r="D29" s="158" t="s">
        <v>336</v>
      </c>
      <c r="E29" s="159">
        <v>0</v>
      </c>
      <c r="F29" s="149">
        <v>100</v>
      </c>
      <c r="G29" s="131" t="s">
        <v>337</v>
      </c>
      <c r="H29" s="123" t="s">
        <v>39</v>
      </c>
      <c r="I29" s="123">
        <v>100</v>
      </c>
      <c r="J29" s="151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60"/>
      <c r="W29" s="120"/>
      <c r="X29" s="120"/>
      <c r="Y29" s="161"/>
      <c r="Z29" s="120"/>
      <c r="AA29" s="160"/>
      <c r="AB29" s="162"/>
      <c r="AC29" s="163"/>
      <c r="AD29" s="131"/>
      <c r="AE29" s="122"/>
      <c r="AF29" s="152"/>
      <c r="AG29" s="152"/>
      <c r="AH29" s="152"/>
    </row>
    <row r="30" spans="1:34" ht="15.75" hidden="1">
      <c r="A30" s="164"/>
      <c r="B30" s="545" t="s">
        <v>31</v>
      </c>
      <c r="C30" s="545"/>
      <c r="D30" s="165" t="s">
        <v>332</v>
      </c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454"/>
      <c r="AF30" s="152"/>
      <c r="AG30" s="152"/>
      <c r="AH30" s="152"/>
    </row>
    <row r="31" spans="1:34" ht="31.5" hidden="1">
      <c r="A31" s="164"/>
      <c r="B31" s="457" t="s">
        <v>32</v>
      </c>
      <c r="C31" s="457"/>
      <c r="D31" s="165" t="s">
        <v>338</v>
      </c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454"/>
      <c r="AF31" s="152"/>
      <c r="AG31" s="152"/>
      <c r="AH31" s="152"/>
    </row>
    <row r="32" spans="1:34" ht="189" hidden="1">
      <c r="A32" s="157" t="s">
        <v>331</v>
      </c>
      <c r="B32" s="544" t="s">
        <v>1</v>
      </c>
      <c r="C32" s="544"/>
      <c r="D32" s="158" t="s">
        <v>339</v>
      </c>
      <c r="E32" s="159">
        <v>0</v>
      </c>
      <c r="F32" s="149"/>
      <c r="G32" s="131" t="s">
        <v>340</v>
      </c>
      <c r="H32" s="123"/>
      <c r="I32" s="123"/>
      <c r="J32" s="151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60"/>
      <c r="W32" s="120"/>
      <c r="X32" s="120"/>
      <c r="Y32" s="161"/>
      <c r="Z32" s="120"/>
      <c r="AA32" s="160"/>
      <c r="AB32" s="162"/>
      <c r="AC32" s="163"/>
      <c r="AD32" s="131"/>
      <c r="AE32" s="122"/>
      <c r="AF32" s="152"/>
      <c r="AG32" s="152"/>
      <c r="AH32" s="152"/>
    </row>
    <row r="33" spans="1:34" ht="15.75" hidden="1">
      <c r="A33" s="164"/>
      <c r="B33" s="545" t="s">
        <v>31</v>
      </c>
      <c r="C33" s="545"/>
      <c r="D33" s="165" t="s">
        <v>332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152"/>
      <c r="AG33" s="152"/>
      <c r="AH33" s="152"/>
    </row>
    <row r="34" spans="1:34" ht="15.75" hidden="1">
      <c r="A34" s="164"/>
      <c r="B34" s="457" t="s">
        <v>32</v>
      </c>
      <c r="C34" s="457"/>
      <c r="D34" s="165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152"/>
      <c r="AG34" s="152"/>
      <c r="AH34" s="152"/>
    </row>
    <row r="35" spans="1:34" ht="189" hidden="1">
      <c r="A35" s="157" t="s">
        <v>331</v>
      </c>
      <c r="B35" s="544" t="s">
        <v>1</v>
      </c>
      <c r="C35" s="544"/>
      <c r="D35" s="158" t="s">
        <v>339</v>
      </c>
      <c r="E35" s="159">
        <v>15450000</v>
      </c>
      <c r="F35" s="149">
        <v>1</v>
      </c>
      <c r="G35" s="131" t="s">
        <v>341</v>
      </c>
      <c r="H35" s="123" t="s">
        <v>48</v>
      </c>
      <c r="I35" s="123">
        <v>1</v>
      </c>
      <c r="J35" s="151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60"/>
      <c r="W35" s="120"/>
      <c r="X35" s="120"/>
      <c r="Y35" s="161">
        <v>15450000</v>
      </c>
      <c r="Z35" s="120"/>
      <c r="AA35" s="160"/>
      <c r="AB35" s="162"/>
      <c r="AC35" s="163"/>
      <c r="AD35" s="131"/>
      <c r="AE35" s="122"/>
      <c r="AF35" s="152"/>
      <c r="AG35" s="152"/>
      <c r="AH35" s="152"/>
    </row>
    <row r="36" spans="1:34" ht="15.75" hidden="1">
      <c r="A36" s="164"/>
      <c r="B36" s="545" t="s">
        <v>31</v>
      </c>
      <c r="C36" s="545"/>
      <c r="D36" s="165" t="s">
        <v>332</v>
      </c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152"/>
      <c r="AG36" s="152"/>
      <c r="AH36" s="152"/>
    </row>
    <row r="37" spans="1:34" ht="15.75" hidden="1">
      <c r="A37" s="164"/>
      <c r="B37" s="457" t="s">
        <v>32</v>
      </c>
      <c r="C37" s="457"/>
      <c r="D37" s="165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454"/>
      <c r="Y37" s="454"/>
      <c r="Z37" s="454"/>
      <c r="AA37" s="454"/>
      <c r="AB37" s="454"/>
      <c r="AC37" s="454"/>
      <c r="AD37" s="454"/>
      <c r="AE37" s="454"/>
      <c r="AF37" s="152"/>
      <c r="AG37" s="152"/>
      <c r="AH37" s="152"/>
    </row>
    <row r="38" spans="1:34" ht="189" hidden="1">
      <c r="A38" s="157" t="s">
        <v>331</v>
      </c>
      <c r="B38" s="544" t="s">
        <v>1</v>
      </c>
      <c r="C38" s="544"/>
      <c r="D38" s="158" t="s">
        <v>339</v>
      </c>
      <c r="E38" s="159">
        <v>0</v>
      </c>
      <c r="F38" s="149">
        <v>1</v>
      </c>
      <c r="G38" s="131" t="s">
        <v>342</v>
      </c>
      <c r="H38" s="123" t="s">
        <v>48</v>
      </c>
      <c r="I38" s="123">
        <v>1</v>
      </c>
      <c r="J38" s="151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60"/>
      <c r="W38" s="120"/>
      <c r="X38" s="120"/>
      <c r="Y38" s="161"/>
      <c r="Z38" s="120"/>
      <c r="AA38" s="160"/>
      <c r="AB38" s="162"/>
      <c r="AC38" s="163"/>
      <c r="AD38" s="131"/>
      <c r="AE38" s="122"/>
      <c r="AF38" s="152"/>
      <c r="AG38" s="152"/>
      <c r="AH38" s="152"/>
    </row>
    <row r="39" spans="1:34" ht="15.75" hidden="1">
      <c r="A39" s="164"/>
      <c r="B39" s="545" t="s">
        <v>31</v>
      </c>
      <c r="C39" s="545"/>
      <c r="D39" s="165" t="s">
        <v>344</v>
      </c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152"/>
      <c r="AG39" s="152"/>
      <c r="AH39" s="152"/>
    </row>
    <row r="40" spans="1:34" ht="15.75" hidden="1">
      <c r="A40" s="164"/>
      <c r="B40" s="457" t="s">
        <v>32</v>
      </c>
      <c r="C40" s="457"/>
      <c r="D40" s="165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152"/>
      <c r="AG40" s="152"/>
      <c r="AH40" s="152"/>
    </row>
    <row r="41" spans="1:34" ht="94.5" hidden="1">
      <c r="A41" s="157" t="s">
        <v>343</v>
      </c>
      <c r="B41" s="544" t="s">
        <v>1</v>
      </c>
      <c r="C41" s="544"/>
      <c r="D41" s="158" t="s">
        <v>345</v>
      </c>
      <c r="E41" s="159">
        <v>0</v>
      </c>
      <c r="F41" s="149">
        <v>1</v>
      </c>
      <c r="G41" s="131" t="s">
        <v>346</v>
      </c>
      <c r="H41" s="123" t="s">
        <v>48</v>
      </c>
      <c r="I41" s="123">
        <v>1</v>
      </c>
      <c r="J41" s="151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60"/>
      <c r="W41" s="120"/>
      <c r="X41" s="120"/>
      <c r="Y41" s="161"/>
      <c r="Z41" s="120"/>
      <c r="AA41" s="160"/>
      <c r="AB41" s="162"/>
      <c r="AC41" s="163"/>
      <c r="AD41" s="131"/>
      <c r="AE41" s="122"/>
      <c r="AF41" s="152"/>
      <c r="AG41" s="152"/>
      <c r="AH41" s="152"/>
    </row>
    <row r="42" spans="1:34" ht="15.75" hidden="1">
      <c r="A42" s="164"/>
      <c r="B42" s="545" t="s">
        <v>31</v>
      </c>
      <c r="C42" s="545"/>
      <c r="D42" s="165" t="s">
        <v>344</v>
      </c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152"/>
      <c r="AG42" s="152"/>
      <c r="AH42" s="152"/>
    </row>
    <row r="43" spans="1:34" ht="15.75" hidden="1">
      <c r="A43" s="164"/>
      <c r="B43" s="457" t="s">
        <v>32</v>
      </c>
      <c r="C43" s="457"/>
      <c r="D43" s="165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4"/>
      <c r="AF43" s="152"/>
      <c r="AG43" s="152"/>
      <c r="AH43" s="152"/>
    </row>
    <row r="44" spans="1:34" ht="94.5" hidden="1">
      <c r="A44" s="157" t="s">
        <v>343</v>
      </c>
      <c r="B44" s="544" t="s">
        <v>1</v>
      </c>
      <c r="C44" s="544"/>
      <c r="D44" s="158" t="s">
        <v>345</v>
      </c>
      <c r="E44" s="159">
        <v>0</v>
      </c>
      <c r="F44" s="149">
        <v>1</v>
      </c>
      <c r="G44" s="131" t="s">
        <v>347</v>
      </c>
      <c r="H44" s="123" t="s">
        <v>48</v>
      </c>
      <c r="I44" s="123">
        <v>1</v>
      </c>
      <c r="J44" s="151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60"/>
      <c r="W44" s="120"/>
      <c r="X44" s="120"/>
      <c r="Y44" s="161"/>
      <c r="Z44" s="120"/>
      <c r="AA44" s="160"/>
      <c r="AB44" s="162"/>
      <c r="AC44" s="163"/>
      <c r="AD44" s="131"/>
      <c r="AE44" s="122"/>
      <c r="AF44" s="152"/>
      <c r="AG44" s="152"/>
      <c r="AH44" s="152"/>
    </row>
    <row r="45" spans="1:34" ht="15.75" hidden="1">
      <c r="A45" s="164"/>
      <c r="B45" s="545" t="s">
        <v>31</v>
      </c>
      <c r="C45" s="545"/>
      <c r="D45" s="165" t="s">
        <v>344</v>
      </c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4"/>
      <c r="AF45" s="152"/>
      <c r="AG45" s="152"/>
      <c r="AH45" s="152"/>
    </row>
    <row r="46" spans="1:34" ht="15.75" hidden="1">
      <c r="A46" s="164"/>
      <c r="B46" s="457" t="s">
        <v>32</v>
      </c>
      <c r="C46" s="457"/>
      <c r="D46" s="165" t="s">
        <v>330</v>
      </c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152"/>
      <c r="AG46" s="152"/>
      <c r="AH46" s="152"/>
    </row>
    <row r="47" spans="1:34" ht="94.5" hidden="1">
      <c r="A47" s="157" t="s">
        <v>343</v>
      </c>
      <c r="B47" s="544" t="s">
        <v>1</v>
      </c>
      <c r="C47" s="544"/>
      <c r="D47" s="158" t="s">
        <v>348</v>
      </c>
      <c r="E47" s="159">
        <v>0</v>
      </c>
      <c r="F47" s="149">
        <v>1</v>
      </c>
      <c r="G47" s="131" t="s">
        <v>349</v>
      </c>
      <c r="H47" s="123" t="s">
        <v>48</v>
      </c>
      <c r="I47" s="123">
        <v>1</v>
      </c>
      <c r="J47" s="151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60"/>
      <c r="W47" s="120"/>
      <c r="X47" s="120"/>
      <c r="Y47" s="161"/>
      <c r="Z47" s="120"/>
      <c r="AA47" s="160"/>
      <c r="AB47" s="162"/>
      <c r="AC47" s="163"/>
      <c r="AD47" s="131"/>
      <c r="AE47" s="122"/>
      <c r="AF47" s="152"/>
      <c r="AG47" s="152"/>
      <c r="AH47" s="152"/>
    </row>
    <row r="48" spans="1:34" ht="31.5" hidden="1">
      <c r="A48" s="164"/>
      <c r="B48" s="545" t="s">
        <v>31</v>
      </c>
      <c r="C48" s="545"/>
      <c r="D48" s="165" t="s">
        <v>351</v>
      </c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152"/>
      <c r="AG48" s="152"/>
      <c r="AH48" s="152"/>
    </row>
    <row r="49" spans="1:34" ht="15.75" hidden="1">
      <c r="A49" s="164"/>
      <c r="B49" s="457" t="s">
        <v>32</v>
      </c>
      <c r="C49" s="457"/>
      <c r="D49" s="165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152"/>
      <c r="AG49" s="152"/>
      <c r="AH49" s="152"/>
    </row>
    <row r="50" spans="1:34" ht="60" hidden="1">
      <c r="A50" s="157" t="s">
        <v>350</v>
      </c>
      <c r="B50" s="544" t="s">
        <v>1</v>
      </c>
      <c r="C50" s="544"/>
      <c r="D50" s="158" t="s">
        <v>352</v>
      </c>
      <c r="E50" s="159">
        <v>0</v>
      </c>
      <c r="F50" s="149">
        <v>4</v>
      </c>
      <c r="G50" s="131" t="s">
        <v>353</v>
      </c>
      <c r="H50" s="123" t="s">
        <v>48</v>
      </c>
      <c r="I50" s="123">
        <v>4</v>
      </c>
      <c r="J50" s="151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60"/>
      <c r="W50" s="120"/>
      <c r="X50" s="120"/>
      <c r="Y50" s="161"/>
      <c r="Z50" s="120"/>
      <c r="AA50" s="160"/>
      <c r="AB50" s="162"/>
      <c r="AC50" s="163"/>
      <c r="AD50" s="131"/>
      <c r="AE50" s="122"/>
      <c r="AF50" s="152"/>
      <c r="AG50" s="152"/>
      <c r="AH50" s="152"/>
    </row>
    <row r="51" spans="1:34" ht="15" hidden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</row>
    <row r="52" spans="1:34" ht="15" hidden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</row>
    <row r="53" spans="1:34" ht="15" hidden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</row>
    <row r="54" spans="1:34" ht="15" hidden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</row>
    <row r="55" spans="1:34" ht="15" hidden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</row>
    <row r="56" spans="1:34" ht="15" hidden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</row>
    <row r="57" spans="1:34" ht="15" hidden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</row>
    <row r="58" spans="1:34" ht="15" hidden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</row>
    <row r="59" spans="1:34" ht="15" hidden="1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</row>
    <row r="60" spans="1:34" ht="15" hidden="1">
      <c r="A60" s="15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</row>
    <row r="61" spans="1:34" ht="15" hidden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</row>
    <row r="62" spans="1:34" ht="15" hidden="1">
      <c r="A62" s="15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</row>
    <row r="63" spans="1:34" ht="15" hidden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</row>
    <row r="64" spans="1:34" ht="15" hidden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</row>
    <row r="65" spans="1:34" ht="15" hidden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</row>
    <row r="66" spans="1:34" ht="15" hidden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</row>
    <row r="67" spans="1:34" ht="15" hidden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</row>
    <row r="68" spans="1:34" ht="15" hidden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</row>
    <row r="69" spans="1:34" ht="15" hidden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</row>
    <row r="70" spans="1:34" ht="15" hidden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</row>
    <row r="71" spans="1:34" ht="15" hidden="1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</row>
    <row r="72" spans="1:34" ht="15" hidden="1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</row>
    <row r="73" spans="1:34" ht="15" hidden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</row>
    <row r="74" spans="1:34" ht="15" hidden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</row>
    <row r="75" spans="1:34" ht="15" hidden="1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</row>
    <row r="76" spans="1:34" ht="15" hidden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</row>
    <row r="77" spans="1:34" ht="15" hidden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</row>
    <row r="78" spans="1:34" ht="15" hidden="1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</row>
    <row r="79" spans="1:34" ht="15" hidden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</row>
    <row r="80" spans="1:34" ht="15" hidden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</row>
    <row r="81" spans="1:34" ht="15" hidden="1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</row>
    <row r="82" spans="1:34" ht="15" hidden="1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</row>
    <row r="83" spans="1:34" ht="15" hidden="1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</row>
    <row r="84" spans="1:34" ht="15" hidden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</row>
    <row r="85" spans="1:34" ht="15" hidden="1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</row>
    <row r="86" spans="1:34" ht="15" hidden="1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</row>
    <row r="87" spans="1:34" ht="15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</row>
    <row r="88" spans="1:34" ht="1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</row>
  </sheetData>
  <sheetProtection/>
  <mergeCells count="75">
    <mergeCell ref="A6:D6"/>
    <mergeCell ref="E6:AC6"/>
    <mergeCell ref="B7:C7"/>
    <mergeCell ref="E7:AC8"/>
    <mergeCell ref="E10:AC11"/>
    <mergeCell ref="Z4:Z5"/>
    <mergeCell ref="A1:AC1"/>
    <mergeCell ref="A2:AC2"/>
    <mergeCell ref="B3:AC3"/>
    <mergeCell ref="A4:A5"/>
    <mergeCell ref="B4:D5"/>
    <mergeCell ref="E4:E5"/>
    <mergeCell ref="F4:F5"/>
    <mergeCell ref="G4:I4"/>
    <mergeCell ref="J4:U4"/>
    <mergeCell ref="V4:Y4"/>
    <mergeCell ref="B12:C12"/>
    <mergeCell ref="A13:D13"/>
    <mergeCell ref="AA4:AA5"/>
    <mergeCell ref="AB4:AB5"/>
    <mergeCell ref="B8:C8"/>
    <mergeCell ref="B9:C9"/>
    <mergeCell ref="B10:C10"/>
    <mergeCell ref="B11:C11"/>
    <mergeCell ref="Z13:AC13"/>
    <mergeCell ref="AC4:AC5"/>
    <mergeCell ref="B14:C14"/>
    <mergeCell ref="B15:C15"/>
    <mergeCell ref="E15:AE16"/>
    <mergeCell ref="B16:C16"/>
    <mergeCell ref="B17:C17"/>
    <mergeCell ref="B18:C18"/>
    <mergeCell ref="E18:AE19"/>
    <mergeCell ref="B19:C19"/>
    <mergeCell ref="B20:C20"/>
    <mergeCell ref="B21:C21"/>
    <mergeCell ref="E21:AE22"/>
    <mergeCell ref="B22:C22"/>
    <mergeCell ref="B23:C23"/>
    <mergeCell ref="B24:C24"/>
    <mergeCell ref="E24:AE25"/>
    <mergeCell ref="B25:C25"/>
    <mergeCell ref="B26:C26"/>
    <mergeCell ref="B27:C27"/>
    <mergeCell ref="E27:AE28"/>
    <mergeCell ref="B28:C28"/>
    <mergeCell ref="B29:C29"/>
    <mergeCell ref="B30:C30"/>
    <mergeCell ref="E30:AE31"/>
    <mergeCell ref="B31:C31"/>
    <mergeCell ref="B32:C32"/>
    <mergeCell ref="B33:C33"/>
    <mergeCell ref="E33:AE34"/>
    <mergeCell ref="B34:C34"/>
    <mergeCell ref="B35:C35"/>
    <mergeCell ref="B36:C36"/>
    <mergeCell ref="E36:AE37"/>
    <mergeCell ref="B37:C37"/>
    <mergeCell ref="B38:C38"/>
    <mergeCell ref="B39:C39"/>
    <mergeCell ref="E39:AE40"/>
    <mergeCell ref="B40:C40"/>
    <mergeCell ref="B50:C50"/>
    <mergeCell ref="B44:C44"/>
    <mergeCell ref="B45:C45"/>
    <mergeCell ref="E45:AE46"/>
    <mergeCell ref="B46:C46"/>
    <mergeCell ref="B47:C47"/>
    <mergeCell ref="B48:C48"/>
    <mergeCell ref="E48:AE49"/>
    <mergeCell ref="B49:C49"/>
    <mergeCell ref="B41:C41"/>
    <mergeCell ref="B42:C42"/>
    <mergeCell ref="E42:AE43"/>
    <mergeCell ref="B43:C43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190" scale="2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82"/>
  <sheetViews>
    <sheetView zoomScalePageLayoutView="0" workbookViewId="0" topLeftCell="A56">
      <selection activeCell="A71" sqref="A71"/>
    </sheetView>
  </sheetViews>
  <sheetFormatPr defaultColWidth="11.421875" defaultRowHeight="12.75"/>
  <cols>
    <col min="1" max="1" width="21.7109375" style="0" customWidth="1"/>
    <col min="3" max="3" width="21.8515625" style="0" customWidth="1"/>
    <col min="4" max="4" width="44.7109375" style="0" customWidth="1"/>
    <col min="5" max="5" width="40.7109375" style="0" customWidth="1"/>
    <col min="7" max="7" width="27.421875" style="0" customWidth="1"/>
    <col min="22" max="22" width="26.8515625" style="0" customWidth="1"/>
    <col min="23" max="23" width="28.8515625" style="0" customWidth="1"/>
    <col min="24" max="24" width="21.140625" style="0" customWidth="1"/>
    <col min="25" max="25" width="32.421875" style="0" customWidth="1"/>
  </cols>
  <sheetData>
    <row r="1" spans="1:29" ht="18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102"/>
    </row>
    <row r="2" spans="1:29" ht="23.25">
      <c r="A2" s="377" t="s">
        <v>28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78"/>
    </row>
    <row r="3" spans="1:29" ht="23.25">
      <c r="A3" s="583" t="s">
        <v>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5"/>
    </row>
    <row r="4" spans="1:29" ht="18">
      <c r="A4" s="25" t="s">
        <v>30</v>
      </c>
      <c r="B4" s="586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8"/>
    </row>
    <row r="5" spans="1:29" ht="20.25">
      <c r="A5" s="573" t="s">
        <v>0</v>
      </c>
      <c r="B5" s="589" t="s">
        <v>1</v>
      </c>
      <c r="C5" s="590"/>
      <c r="D5" s="591"/>
      <c r="E5" s="595" t="s">
        <v>2</v>
      </c>
      <c r="F5" s="597" t="s">
        <v>3</v>
      </c>
      <c r="G5" s="573" t="s">
        <v>4</v>
      </c>
      <c r="H5" s="573"/>
      <c r="I5" s="573"/>
      <c r="J5" s="573" t="s">
        <v>5</v>
      </c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66"/>
      <c r="W5" s="566"/>
      <c r="X5" s="566"/>
      <c r="Y5" s="567"/>
      <c r="Z5" s="568" t="s">
        <v>29</v>
      </c>
      <c r="AA5" s="568" t="s">
        <v>27</v>
      </c>
      <c r="AB5" s="571" t="s">
        <v>6</v>
      </c>
      <c r="AC5" s="573" t="s">
        <v>24</v>
      </c>
    </row>
    <row r="6" spans="1:29" ht="20.25">
      <c r="A6" s="574"/>
      <c r="B6" s="592"/>
      <c r="C6" s="593"/>
      <c r="D6" s="594"/>
      <c r="E6" s="596"/>
      <c r="F6" s="597"/>
      <c r="G6" s="26" t="s">
        <v>7</v>
      </c>
      <c r="H6" s="101" t="s">
        <v>8</v>
      </c>
      <c r="I6" s="100" t="s">
        <v>9</v>
      </c>
      <c r="J6" s="101" t="s">
        <v>10</v>
      </c>
      <c r="K6" s="101" t="s">
        <v>11</v>
      </c>
      <c r="L6" s="101" t="s">
        <v>12</v>
      </c>
      <c r="M6" s="101" t="s">
        <v>13</v>
      </c>
      <c r="N6" s="101" t="s">
        <v>14</v>
      </c>
      <c r="O6" s="101" t="s">
        <v>15</v>
      </c>
      <c r="P6" s="101" t="s">
        <v>15</v>
      </c>
      <c r="Q6" s="101" t="s">
        <v>13</v>
      </c>
      <c r="R6" s="101" t="s">
        <v>16</v>
      </c>
      <c r="S6" s="101" t="s">
        <v>17</v>
      </c>
      <c r="T6" s="101" t="s">
        <v>18</v>
      </c>
      <c r="U6" s="101" t="s">
        <v>19</v>
      </c>
      <c r="V6" s="103" t="s">
        <v>497</v>
      </c>
      <c r="W6" s="27" t="s">
        <v>21</v>
      </c>
      <c r="X6" s="27" t="s">
        <v>22</v>
      </c>
      <c r="Y6" s="27" t="s">
        <v>23</v>
      </c>
      <c r="Z6" s="569"/>
      <c r="AA6" s="570"/>
      <c r="AB6" s="572"/>
      <c r="AC6" s="574"/>
    </row>
    <row r="7" spans="1:29" ht="55.5" customHeight="1">
      <c r="A7" s="575" t="s">
        <v>354</v>
      </c>
      <c r="B7" s="576"/>
      <c r="C7" s="576"/>
      <c r="D7" s="577"/>
      <c r="E7" s="578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80"/>
    </row>
    <row r="8" spans="1:29" ht="52.5">
      <c r="A8" s="77"/>
      <c r="B8" s="556" t="s">
        <v>31</v>
      </c>
      <c r="C8" s="557"/>
      <c r="D8" s="84" t="s">
        <v>356</v>
      </c>
      <c r="E8" s="558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608"/>
    </row>
    <row r="9" spans="1:29" ht="26.25">
      <c r="A9" s="78"/>
      <c r="B9" s="564" t="s">
        <v>32</v>
      </c>
      <c r="C9" s="565"/>
      <c r="D9" s="84"/>
      <c r="E9" s="609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1"/>
    </row>
    <row r="10" spans="1:29" ht="102">
      <c r="A10" s="69" t="s">
        <v>355</v>
      </c>
      <c r="B10" s="550" t="s">
        <v>1</v>
      </c>
      <c r="C10" s="551"/>
      <c r="D10" s="73" t="s">
        <v>357</v>
      </c>
      <c r="E10" s="74">
        <v>37450000</v>
      </c>
      <c r="F10" s="72">
        <v>100</v>
      </c>
      <c r="G10" s="55" t="s">
        <v>358</v>
      </c>
      <c r="H10" s="64" t="s">
        <v>39</v>
      </c>
      <c r="I10" s="64">
        <v>100</v>
      </c>
      <c r="J10" s="8"/>
      <c r="K10" s="6"/>
      <c r="L10" s="6"/>
      <c r="M10" s="6"/>
      <c r="N10" s="6"/>
      <c r="O10" s="6"/>
      <c r="P10" s="6"/>
      <c r="Q10" s="68"/>
      <c r="R10" s="68"/>
      <c r="S10" s="68"/>
      <c r="T10" s="68"/>
      <c r="U10" s="80"/>
      <c r="V10" s="14"/>
      <c r="W10" s="75"/>
      <c r="X10" s="15"/>
      <c r="Y10" s="79"/>
      <c r="Z10" s="70"/>
      <c r="AA10" s="34"/>
      <c r="AB10" s="29"/>
      <c r="AC10" s="81"/>
    </row>
    <row r="11" spans="1:29" ht="52.5">
      <c r="A11" s="77"/>
      <c r="B11" s="556" t="s">
        <v>31</v>
      </c>
      <c r="C11" s="557"/>
      <c r="D11" s="84" t="s">
        <v>360</v>
      </c>
      <c r="E11" s="558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608"/>
    </row>
    <row r="12" spans="1:29" ht="78.75">
      <c r="A12" s="78"/>
      <c r="B12" s="564" t="s">
        <v>32</v>
      </c>
      <c r="C12" s="565"/>
      <c r="D12" s="84" t="s">
        <v>361</v>
      </c>
      <c r="E12" s="609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1"/>
    </row>
    <row r="13" spans="1:29" ht="180">
      <c r="A13" s="69" t="s">
        <v>359</v>
      </c>
      <c r="B13" s="550" t="s">
        <v>1</v>
      </c>
      <c r="C13" s="551"/>
      <c r="D13" s="73" t="s">
        <v>362</v>
      </c>
      <c r="E13" s="74">
        <v>19600000</v>
      </c>
      <c r="F13" s="72">
        <v>2</v>
      </c>
      <c r="G13" s="55" t="s">
        <v>184</v>
      </c>
      <c r="H13" s="64" t="s">
        <v>48</v>
      </c>
      <c r="I13" s="64">
        <v>2</v>
      </c>
      <c r="J13" s="8"/>
      <c r="K13" s="6"/>
      <c r="L13" s="6"/>
      <c r="M13" s="6"/>
      <c r="N13" s="6"/>
      <c r="O13" s="6"/>
      <c r="P13" s="6"/>
      <c r="Q13" s="68"/>
      <c r="R13" s="68"/>
      <c r="S13" s="68"/>
      <c r="T13" s="68"/>
      <c r="U13" s="80"/>
      <c r="V13" s="14"/>
      <c r="W13" s="75">
        <v>5600000</v>
      </c>
      <c r="X13" s="15"/>
      <c r="Y13" s="79">
        <v>14000000</v>
      </c>
      <c r="Z13" s="70"/>
      <c r="AA13" s="34"/>
      <c r="AB13" s="29"/>
      <c r="AC13" s="81"/>
    </row>
    <row r="14" spans="1:29" ht="105">
      <c r="A14" s="77"/>
      <c r="B14" s="556" t="s">
        <v>31</v>
      </c>
      <c r="C14" s="557"/>
      <c r="D14" s="84" t="s">
        <v>364</v>
      </c>
      <c r="E14" s="558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608"/>
    </row>
    <row r="15" spans="1:29" ht="52.5">
      <c r="A15" s="78"/>
      <c r="B15" s="564" t="s">
        <v>32</v>
      </c>
      <c r="C15" s="565"/>
      <c r="D15" s="84" t="s">
        <v>365</v>
      </c>
      <c r="E15" s="609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1"/>
    </row>
    <row r="16" spans="1:29" ht="108">
      <c r="A16" s="69" t="s">
        <v>363</v>
      </c>
      <c r="B16" s="550" t="s">
        <v>1</v>
      </c>
      <c r="C16" s="551"/>
      <c r="D16" s="73" t="s">
        <v>366</v>
      </c>
      <c r="E16" s="74">
        <v>10000000</v>
      </c>
      <c r="F16" s="72">
        <v>4</v>
      </c>
      <c r="G16" s="55" t="s">
        <v>367</v>
      </c>
      <c r="H16" s="64" t="s">
        <v>48</v>
      </c>
      <c r="I16" s="64">
        <v>4</v>
      </c>
      <c r="J16" s="8"/>
      <c r="K16" s="6"/>
      <c r="L16" s="6"/>
      <c r="M16" s="6"/>
      <c r="N16" s="6"/>
      <c r="O16" s="6"/>
      <c r="P16" s="6"/>
      <c r="Q16" s="68"/>
      <c r="R16" s="68"/>
      <c r="S16" s="68"/>
      <c r="T16" s="68"/>
      <c r="U16" s="80"/>
      <c r="V16" s="14"/>
      <c r="W16" s="75"/>
      <c r="X16" s="15"/>
      <c r="Y16" s="79">
        <v>10000000</v>
      </c>
      <c r="Z16" s="70"/>
      <c r="AA16" s="34"/>
      <c r="AB16" s="29"/>
      <c r="AC16" s="81"/>
    </row>
    <row r="17" spans="1:29" ht="105">
      <c r="A17" s="77"/>
      <c r="B17" s="556" t="s">
        <v>31</v>
      </c>
      <c r="C17" s="557"/>
      <c r="D17" s="84" t="s">
        <v>364</v>
      </c>
      <c r="E17" s="558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608"/>
    </row>
    <row r="18" spans="1:29" ht="52.5">
      <c r="A18" s="78"/>
      <c r="B18" s="564" t="s">
        <v>32</v>
      </c>
      <c r="C18" s="565"/>
      <c r="D18" s="84" t="s">
        <v>368</v>
      </c>
      <c r="E18" s="609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1"/>
    </row>
    <row r="19" spans="1:29" ht="108">
      <c r="A19" s="69" t="s">
        <v>363</v>
      </c>
      <c r="B19" s="550" t="s">
        <v>1</v>
      </c>
      <c r="C19" s="551"/>
      <c r="D19" s="73" t="s">
        <v>369</v>
      </c>
      <c r="E19" s="74">
        <v>8300000</v>
      </c>
      <c r="F19" s="72">
        <v>100</v>
      </c>
      <c r="G19" s="55" t="s">
        <v>370</v>
      </c>
      <c r="H19" s="64" t="s">
        <v>39</v>
      </c>
      <c r="I19" s="64">
        <v>100</v>
      </c>
      <c r="J19" s="8"/>
      <c r="K19" s="6"/>
      <c r="L19" s="6"/>
      <c r="M19" s="6"/>
      <c r="N19" s="6"/>
      <c r="O19" s="6"/>
      <c r="P19" s="6"/>
      <c r="Q19" s="68"/>
      <c r="R19" s="68"/>
      <c r="S19" s="68"/>
      <c r="T19" s="68"/>
      <c r="U19" s="80"/>
      <c r="V19" s="14"/>
      <c r="W19" s="75">
        <v>2300000</v>
      </c>
      <c r="X19" s="15"/>
      <c r="Y19" s="79">
        <v>6000000</v>
      </c>
      <c r="Z19" s="70"/>
      <c r="AA19" s="34"/>
      <c r="AB19" s="29"/>
      <c r="AC19" s="81"/>
    </row>
    <row r="20" spans="1:29" ht="105">
      <c r="A20" s="77"/>
      <c r="B20" s="556" t="s">
        <v>31</v>
      </c>
      <c r="C20" s="557"/>
      <c r="D20" s="84" t="s">
        <v>364</v>
      </c>
      <c r="E20" s="558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608"/>
    </row>
    <row r="21" spans="1:29" ht="52.5">
      <c r="A21" s="78"/>
      <c r="B21" s="564" t="s">
        <v>32</v>
      </c>
      <c r="C21" s="565"/>
      <c r="D21" s="84" t="s">
        <v>371</v>
      </c>
      <c r="E21" s="609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0"/>
      <c r="AC21" s="611"/>
    </row>
    <row r="22" spans="1:29" ht="108">
      <c r="A22" s="69" t="s">
        <v>363</v>
      </c>
      <c r="B22" s="550" t="s">
        <v>1</v>
      </c>
      <c r="C22" s="551"/>
      <c r="D22" s="73" t="s">
        <v>372</v>
      </c>
      <c r="E22" s="74">
        <v>0</v>
      </c>
      <c r="F22" s="72">
        <v>80</v>
      </c>
      <c r="G22" s="55" t="s">
        <v>373</v>
      </c>
      <c r="H22" s="64" t="s">
        <v>39</v>
      </c>
      <c r="I22" s="64">
        <v>80</v>
      </c>
      <c r="J22" s="8"/>
      <c r="K22" s="6"/>
      <c r="L22" s="6"/>
      <c r="M22" s="6"/>
      <c r="N22" s="6"/>
      <c r="O22" s="6"/>
      <c r="P22" s="6"/>
      <c r="Q22" s="68"/>
      <c r="R22" s="68"/>
      <c r="S22" s="68"/>
      <c r="T22" s="68"/>
      <c r="U22" s="80"/>
      <c r="V22" s="14"/>
      <c r="W22" s="75"/>
      <c r="X22" s="15"/>
      <c r="Y22" s="79"/>
      <c r="Z22" s="70"/>
      <c r="AA22" s="34"/>
      <c r="AB22" s="29"/>
      <c r="AC22" s="81"/>
    </row>
    <row r="23" spans="1:29" ht="105">
      <c r="A23" s="77"/>
      <c r="B23" s="556" t="s">
        <v>31</v>
      </c>
      <c r="C23" s="557"/>
      <c r="D23" s="84" t="s">
        <v>364</v>
      </c>
      <c r="E23" s="558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608"/>
    </row>
    <row r="24" spans="1:29" ht="52.5">
      <c r="A24" s="78"/>
      <c r="B24" s="564" t="s">
        <v>32</v>
      </c>
      <c r="C24" s="565"/>
      <c r="D24" s="84" t="s">
        <v>374</v>
      </c>
      <c r="E24" s="609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1"/>
    </row>
    <row r="25" spans="1:29" ht="108">
      <c r="A25" s="69" t="s">
        <v>363</v>
      </c>
      <c r="B25" s="550" t="s">
        <v>1</v>
      </c>
      <c r="C25" s="551"/>
      <c r="D25" s="73" t="s">
        <v>375</v>
      </c>
      <c r="E25" s="74">
        <v>2400000</v>
      </c>
      <c r="F25" s="72">
        <v>100</v>
      </c>
      <c r="G25" s="55" t="s">
        <v>376</v>
      </c>
      <c r="H25" s="64" t="s">
        <v>39</v>
      </c>
      <c r="I25" s="64">
        <v>100</v>
      </c>
      <c r="J25" s="8"/>
      <c r="K25" s="6"/>
      <c r="L25" s="6"/>
      <c r="M25" s="6"/>
      <c r="N25" s="6"/>
      <c r="O25" s="6"/>
      <c r="P25" s="6"/>
      <c r="Q25" s="68"/>
      <c r="R25" s="68"/>
      <c r="S25" s="68"/>
      <c r="T25" s="68"/>
      <c r="U25" s="80"/>
      <c r="V25" s="14"/>
      <c r="W25" s="75">
        <v>2400000</v>
      </c>
      <c r="X25" s="15"/>
      <c r="Y25" s="79"/>
      <c r="Z25" s="70"/>
      <c r="AA25" s="34"/>
      <c r="AB25" s="29"/>
      <c r="AC25" s="81"/>
    </row>
    <row r="26" spans="1:29" ht="52.5">
      <c r="A26" s="77"/>
      <c r="B26" s="556" t="s">
        <v>31</v>
      </c>
      <c r="C26" s="557"/>
      <c r="D26" s="84" t="s">
        <v>378</v>
      </c>
      <c r="E26" s="558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608"/>
    </row>
    <row r="27" spans="1:29" ht="52.5">
      <c r="A27" s="78"/>
      <c r="B27" s="564" t="s">
        <v>32</v>
      </c>
      <c r="C27" s="565"/>
      <c r="D27" s="84" t="s">
        <v>379</v>
      </c>
      <c r="E27" s="609"/>
      <c r="F27" s="610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1"/>
    </row>
    <row r="28" spans="1:29" ht="209.25">
      <c r="A28" s="69" t="s">
        <v>377</v>
      </c>
      <c r="B28" s="550" t="s">
        <v>1</v>
      </c>
      <c r="C28" s="551"/>
      <c r="D28" s="73" t="s">
        <v>380</v>
      </c>
      <c r="E28" s="74">
        <v>0</v>
      </c>
      <c r="F28" s="72">
        <v>4</v>
      </c>
      <c r="G28" s="55" t="s">
        <v>381</v>
      </c>
      <c r="H28" s="64" t="s">
        <v>48</v>
      </c>
      <c r="I28" s="64">
        <v>4</v>
      </c>
      <c r="J28" s="8"/>
      <c r="K28" s="6"/>
      <c r="L28" s="6"/>
      <c r="M28" s="6"/>
      <c r="N28" s="6"/>
      <c r="O28" s="6"/>
      <c r="P28" s="6"/>
      <c r="Q28" s="68"/>
      <c r="R28" s="68"/>
      <c r="S28" s="68"/>
      <c r="T28" s="68"/>
      <c r="U28" s="80"/>
      <c r="V28" s="14"/>
      <c r="W28" s="75"/>
      <c r="X28" s="15"/>
      <c r="Y28" s="79"/>
      <c r="Z28" s="70"/>
      <c r="AA28" s="34"/>
      <c r="AB28" s="29"/>
      <c r="AC28" s="81"/>
    </row>
    <row r="29" spans="1:29" ht="52.5">
      <c r="A29" s="77"/>
      <c r="B29" s="556" t="s">
        <v>31</v>
      </c>
      <c r="C29" s="557"/>
      <c r="D29" s="84" t="s">
        <v>383</v>
      </c>
      <c r="E29" s="558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608"/>
    </row>
    <row r="30" spans="1:29" ht="26.25">
      <c r="A30" s="78"/>
      <c r="B30" s="564" t="s">
        <v>32</v>
      </c>
      <c r="C30" s="565"/>
      <c r="D30" s="84"/>
      <c r="E30" s="609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0"/>
      <c r="T30" s="610"/>
      <c r="U30" s="610"/>
      <c r="V30" s="610"/>
      <c r="W30" s="610"/>
      <c r="X30" s="610"/>
      <c r="Y30" s="610"/>
      <c r="Z30" s="610"/>
      <c r="AA30" s="610"/>
      <c r="AB30" s="610"/>
      <c r="AC30" s="611"/>
    </row>
    <row r="31" spans="1:29" ht="76.5">
      <c r="A31" s="69" t="s">
        <v>382</v>
      </c>
      <c r="B31" s="550" t="s">
        <v>1</v>
      </c>
      <c r="C31" s="551"/>
      <c r="D31" s="73" t="s">
        <v>384</v>
      </c>
      <c r="E31" s="74">
        <v>6500000</v>
      </c>
      <c r="F31" s="72">
        <v>80</v>
      </c>
      <c r="G31" s="55" t="s">
        <v>385</v>
      </c>
      <c r="H31" s="64" t="s">
        <v>39</v>
      </c>
      <c r="I31" s="64">
        <v>80</v>
      </c>
      <c r="J31" s="8"/>
      <c r="K31" s="6"/>
      <c r="L31" s="6"/>
      <c r="M31" s="6"/>
      <c r="N31" s="6"/>
      <c r="O31" s="6"/>
      <c r="P31" s="6"/>
      <c r="Q31" s="68"/>
      <c r="R31" s="68"/>
      <c r="S31" s="68"/>
      <c r="T31" s="68"/>
      <c r="U31" s="80"/>
      <c r="V31" s="14"/>
      <c r="W31" s="75">
        <v>6500000</v>
      </c>
      <c r="X31" s="15"/>
      <c r="Y31" s="79"/>
      <c r="Z31" s="70"/>
      <c r="AA31" s="34"/>
      <c r="AB31" s="29"/>
      <c r="AC31" s="81"/>
    </row>
    <row r="32" spans="1:29" ht="27">
      <c r="A32" s="77"/>
      <c r="B32" s="556" t="s">
        <v>31</v>
      </c>
      <c r="C32" s="557"/>
      <c r="D32" s="84" t="s">
        <v>387</v>
      </c>
      <c r="E32" s="558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608"/>
    </row>
    <row r="33" spans="1:29" ht="26.25">
      <c r="A33" s="78"/>
      <c r="B33" s="564" t="s">
        <v>32</v>
      </c>
      <c r="C33" s="565"/>
      <c r="D33" s="84"/>
      <c r="E33" s="609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1"/>
    </row>
    <row r="34" spans="1:29" ht="93">
      <c r="A34" s="69" t="s">
        <v>386</v>
      </c>
      <c r="B34" s="550" t="s">
        <v>1</v>
      </c>
      <c r="C34" s="551"/>
      <c r="D34" s="73" t="s">
        <v>388</v>
      </c>
      <c r="E34" s="74">
        <v>0</v>
      </c>
      <c r="F34" s="72">
        <v>30</v>
      </c>
      <c r="G34" s="55" t="s">
        <v>389</v>
      </c>
      <c r="H34" s="64" t="s">
        <v>39</v>
      </c>
      <c r="I34" s="64">
        <v>30</v>
      </c>
      <c r="J34" s="8"/>
      <c r="K34" s="6"/>
      <c r="L34" s="6"/>
      <c r="M34" s="6"/>
      <c r="N34" s="6"/>
      <c r="O34" s="6"/>
      <c r="P34" s="6"/>
      <c r="Q34" s="68"/>
      <c r="R34" s="68"/>
      <c r="S34" s="68"/>
      <c r="T34" s="68"/>
      <c r="U34" s="80"/>
      <c r="V34" s="14"/>
      <c r="W34" s="75"/>
      <c r="X34" s="15"/>
      <c r="Y34" s="79"/>
      <c r="Z34" s="70"/>
      <c r="AA34" s="34"/>
      <c r="AB34" s="29"/>
      <c r="AC34" s="81"/>
    </row>
    <row r="35" spans="1:29" ht="27">
      <c r="A35" s="77"/>
      <c r="B35" s="556" t="s">
        <v>31</v>
      </c>
      <c r="C35" s="557"/>
      <c r="D35" s="84" t="s">
        <v>387</v>
      </c>
      <c r="E35" s="558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608"/>
    </row>
    <row r="36" spans="1:29" ht="26.25">
      <c r="A36" s="78"/>
      <c r="B36" s="564" t="s">
        <v>32</v>
      </c>
      <c r="C36" s="565"/>
      <c r="D36" s="84"/>
      <c r="E36" s="609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1"/>
    </row>
    <row r="37" spans="1:29" ht="76.5">
      <c r="A37" s="69" t="s">
        <v>386</v>
      </c>
      <c r="B37" s="550" t="s">
        <v>1</v>
      </c>
      <c r="C37" s="551"/>
      <c r="D37" s="73" t="s">
        <v>388</v>
      </c>
      <c r="E37" s="74">
        <v>0</v>
      </c>
      <c r="F37" s="72">
        <v>100</v>
      </c>
      <c r="G37" s="55" t="s">
        <v>390</v>
      </c>
      <c r="H37" s="64" t="s">
        <v>39</v>
      </c>
      <c r="I37" s="64">
        <v>100</v>
      </c>
      <c r="J37" s="8"/>
      <c r="K37" s="6"/>
      <c r="L37" s="6"/>
      <c r="M37" s="6"/>
      <c r="N37" s="6"/>
      <c r="O37" s="6"/>
      <c r="P37" s="6"/>
      <c r="Q37" s="68"/>
      <c r="R37" s="68"/>
      <c r="S37" s="68"/>
      <c r="T37" s="68"/>
      <c r="U37" s="80"/>
      <c r="V37" s="14"/>
      <c r="W37" s="75"/>
      <c r="X37" s="15"/>
      <c r="Y37" s="79"/>
      <c r="Z37" s="70"/>
      <c r="AA37" s="34"/>
      <c r="AB37" s="29"/>
      <c r="AC37" s="81"/>
    </row>
    <row r="38" spans="1:29" ht="27">
      <c r="A38" s="77"/>
      <c r="B38" s="556" t="s">
        <v>31</v>
      </c>
      <c r="C38" s="557"/>
      <c r="D38" s="84" t="s">
        <v>387</v>
      </c>
      <c r="E38" s="558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608"/>
    </row>
    <row r="39" spans="1:29" ht="26.25">
      <c r="A39" s="78"/>
      <c r="B39" s="564" t="s">
        <v>32</v>
      </c>
      <c r="C39" s="565"/>
      <c r="D39" s="84"/>
      <c r="E39" s="609"/>
      <c r="F39" s="610"/>
      <c r="G39" s="610"/>
      <c r="H39" s="610"/>
      <c r="I39" s="610"/>
      <c r="J39" s="610"/>
      <c r="K39" s="610"/>
      <c r="L39" s="610"/>
      <c r="M39" s="610"/>
      <c r="N39" s="610"/>
      <c r="O39" s="610"/>
      <c r="P39" s="610"/>
      <c r="Q39" s="610"/>
      <c r="R39" s="610"/>
      <c r="S39" s="610"/>
      <c r="T39" s="610"/>
      <c r="U39" s="610"/>
      <c r="V39" s="610"/>
      <c r="W39" s="610"/>
      <c r="X39" s="610"/>
      <c r="Y39" s="610"/>
      <c r="Z39" s="610"/>
      <c r="AA39" s="610"/>
      <c r="AB39" s="610"/>
      <c r="AC39" s="611"/>
    </row>
    <row r="40" spans="1:29" ht="116.25">
      <c r="A40" s="69" t="s">
        <v>386</v>
      </c>
      <c r="B40" s="550" t="s">
        <v>1</v>
      </c>
      <c r="C40" s="551"/>
      <c r="D40" s="73" t="s">
        <v>388</v>
      </c>
      <c r="E40" s="74">
        <v>0</v>
      </c>
      <c r="F40" s="72">
        <v>76</v>
      </c>
      <c r="G40" s="55" t="s">
        <v>391</v>
      </c>
      <c r="H40" s="64" t="s">
        <v>39</v>
      </c>
      <c r="I40" s="64">
        <v>76</v>
      </c>
      <c r="J40" s="8"/>
      <c r="K40" s="6"/>
      <c r="L40" s="6"/>
      <c r="M40" s="6"/>
      <c r="N40" s="6"/>
      <c r="O40" s="6"/>
      <c r="P40" s="6"/>
      <c r="Q40" s="68"/>
      <c r="R40" s="68"/>
      <c r="S40" s="68"/>
      <c r="T40" s="68"/>
      <c r="U40" s="80"/>
      <c r="V40" s="14"/>
      <c r="W40" s="75"/>
      <c r="X40" s="15"/>
      <c r="Y40" s="79"/>
      <c r="Z40" s="70"/>
      <c r="AA40" s="34"/>
      <c r="AB40" s="29"/>
      <c r="AC40" s="81"/>
    </row>
    <row r="41" spans="1:29" ht="27">
      <c r="A41" s="77"/>
      <c r="B41" s="556" t="s">
        <v>31</v>
      </c>
      <c r="C41" s="557"/>
      <c r="D41" s="84" t="s">
        <v>387</v>
      </c>
      <c r="E41" s="558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608"/>
    </row>
    <row r="42" spans="1:29" ht="26.25">
      <c r="A42" s="78"/>
      <c r="B42" s="564" t="s">
        <v>32</v>
      </c>
      <c r="C42" s="565"/>
      <c r="D42" s="84"/>
      <c r="E42" s="609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0"/>
      <c r="T42" s="610"/>
      <c r="U42" s="610"/>
      <c r="V42" s="610"/>
      <c r="W42" s="610"/>
      <c r="X42" s="610"/>
      <c r="Y42" s="610"/>
      <c r="Z42" s="610"/>
      <c r="AA42" s="610"/>
      <c r="AB42" s="610"/>
      <c r="AC42" s="611"/>
    </row>
    <row r="43" spans="1:29" ht="76.5">
      <c r="A43" s="69" t="s">
        <v>386</v>
      </c>
      <c r="B43" s="550" t="s">
        <v>1</v>
      </c>
      <c r="C43" s="551"/>
      <c r="D43" s="73" t="s">
        <v>388</v>
      </c>
      <c r="E43" s="74">
        <v>0</v>
      </c>
      <c r="F43" s="72">
        <v>24</v>
      </c>
      <c r="G43" s="55" t="s">
        <v>392</v>
      </c>
      <c r="H43" s="64" t="s">
        <v>39</v>
      </c>
      <c r="I43" s="64">
        <v>24</v>
      </c>
      <c r="J43" s="8"/>
      <c r="K43" s="6"/>
      <c r="L43" s="6"/>
      <c r="M43" s="6"/>
      <c r="N43" s="6"/>
      <c r="O43" s="6"/>
      <c r="P43" s="6"/>
      <c r="Q43" s="68"/>
      <c r="R43" s="68"/>
      <c r="S43" s="68"/>
      <c r="T43" s="68"/>
      <c r="U43" s="80"/>
      <c r="V43" s="14"/>
      <c r="W43" s="75"/>
      <c r="X43" s="15"/>
      <c r="Y43" s="79"/>
      <c r="Z43" s="70"/>
      <c r="AA43" s="34"/>
      <c r="AB43" s="29"/>
      <c r="AC43" s="81"/>
    </row>
    <row r="44" spans="1:29" ht="27">
      <c r="A44" s="77"/>
      <c r="B44" s="556" t="s">
        <v>31</v>
      </c>
      <c r="C44" s="557"/>
      <c r="D44" s="84" t="s">
        <v>387</v>
      </c>
      <c r="E44" s="558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608"/>
    </row>
    <row r="45" spans="1:29" ht="26.25">
      <c r="A45" s="78"/>
      <c r="B45" s="564" t="s">
        <v>32</v>
      </c>
      <c r="C45" s="565"/>
      <c r="D45" s="84"/>
      <c r="E45" s="609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1"/>
    </row>
    <row r="46" spans="1:29" ht="102">
      <c r="A46" s="69" t="s">
        <v>386</v>
      </c>
      <c r="B46" s="550" t="s">
        <v>1</v>
      </c>
      <c r="C46" s="551"/>
      <c r="D46" s="73" t="s">
        <v>393</v>
      </c>
      <c r="E46" s="74">
        <v>0</v>
      </c>
      <c r="F46" s="72">
        <v>80</v>
      </c>
      <c r="G46" s="55" t="s">
        <v>394</v>
      </c>
      <c r="H46" s="64" t="s">
        <v>39</v>
      </c>
      <c r="I46" s="64">
        <v>80</v>
      </c>
      <c r="J46" s="8"/>
      <c r="K46" s="6"/>
      <c r="L46" s="6"/>
      <c r="M46" s="6"/>
      <c r="N46" s="6"/>
      <c r="O46" s="6"/>
      <c r="P46" s="6"/>
      <c r="Q46" s="68"/>
      <c r="R46" s="68"/>
      <c r="S46" s="68"/>
      <c r="T46" s="68"/>
      <c r="U46" s="80"/>
      <c r="V46" s="14"/>
      <c r="W46" s="75"/>
      <c r="X46" s="15"/>
      <c r="Y46" s="79"/>
      <c r="Z46" s="70"/>
      <c r="AA46" s="34"/>
      <c r="AB46" s="29"/>
      <c r="AC46" s="81"/>
    </row>
    <row r="47" spans="1:29" ht="27">
      <c r="A47" s="77"/>
      <c r="B47" s="556" t="s">
        <v>31</v>
      </c>
      <c r="C47" s="557"/>
      <c r="D47" s="84" t="s">
        <v>387</v>
      </c>
      <c r="E47" s="558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608"/>
    </row>
    <row r="48" spans="1:29" ht="26.25">
      <c r="A48" s="78"/>
      <c r="B48" s="564" t="s">
        <v>32</v>
      </c>
      <c r="C48" s="565"/>
      <c r="D48" s="84"/>
      <c r="E48" s="609"/>
      <c r="F48" s="610"/>
      <c r="G48" s="610"/>
      <c r="H48" s="610"/>
      <c r="I48" s="610"/>
      <c r="J48" s="610"/>
      <c r="K48" s="610"/>
      <c r="L48" s="610"/>
      <c r="M48" s="610"/>
      <c r="N48" s="610"/>
      <c r="O48" s="610"/>
      <c r="P48" s="610"/>
      <c r="Q48" s="610"/>
      <c r="R48" s="610"/>
      <c r="S48" s="610"/>
      <c r="T48" s="610"/>
      <c r="U48" s="610"/>
      <c r="V48" s="610"/>
      <c r="W48" s="610"/>
      <c r="X48" s="610"/>
      <c r="Y48" s="610"/>
      <c r="Z48" s="610"/>
      <c r="AA48" s="610"/>
      <c r="AB48" s="610"/>
      <c r="AC48" s="611"/>
    </row>
    <row r="49" spans="1:29" ht="102">
      <c r="A49" s="69" t="s">
        <v>386</v>
      </c>
      <c r="B49" s="550" t="s">
        <v>1</v>
      </c>
      <c r="C49" s="551"/>
      <c r="D49" s="73" t="s">
        <v>393</v>
      </c>
      <c r="E49" s="74">
        <v>0</v>
      </c>
      <c r="F49" s="72">
        <v>50</v>
      </c>
      <c r="G49" s="55" t="s">
        <v>395</v>
      </c>
      <c r="H49" s="64" t="s">
        <v>39</v>
      </c>
      <c r="I49" s="64">
        <v>50</v>
      </c>
      <c r="J49" s="8"/>
      <c r="K49" s="6"/>
      <c r="L49" s="6"/>
      <c r="M49" s="6"/>
      <c r="N49" s="6"/>
      <c r="O49" s="6"/>
      <c r="P49" s="6"/>
      <c r="Q49" s="68"/>
      <c r="R49" s="68"/>
      <c r="S49" s="68"/>
      <c r="T49" s="68"/>
      <c r="U49" s="80"/>
      <c r="V49" s="14"/>
      <c r="W49" s="75"/>
      <c r="X49" s="15"/>
      <c r="Y49" s="79"/>
      <c r="Z49" s="70"/>
      <c r="AA49" s="34"/>
      <c r="AB49" s="29"/>
      <c r="AC49" s="81"/>
    </row>
    <row r="50" spans="1:29" ht="52.5">
      <c r="A50" s="77"/>
      <c r="B50" s="556" t="s">
        <v>31</v>
      </c>
      <c r="C50" s="557"/>
      <c r="D50" s="84" t="s">
        <v>397</v>
      </c>
      <c r="E50" s="558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608"/>
    </row>
    <row r="51" spans="1:29" ht="78.75">
      <c r="A51" s="78"/>
      <c r="B51" s="564" t="s">
        <v>32</v>
      </c>
      <c r="C51" s="565"/>
      <c r="D51" s="84" t="s">
        <v>398</v>
      </c>
      <c r="E51" s="609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1"/>
    </row>
    <row r="52" spans="1:29" ht="139.5">
      <c r="A52" s="69" t="s">
        <v>396</v>
      </c>
      <c r="B52" s="550" t="s">
        <v>1</v>
      </c>
      <c r="C52" s="551"/>
      <c r="D52" s="73" t="s">
        <v>399</v>
      </c>
      <c r="E52" s="74">
        <v>3000000</v>
      </c>
      <c r="F52" s="72">
        <v>2</v>
      </c>
      <c r="G52" s="55" t="s">
        <v>400</v>
      </c>
      <c r="H52" s="64" t="s">
        <v>48</v>
      </c>
      <c r="I52" s="64">
        <v>2</v>
      </c>
      <c r="J52" s="8"/>
      <c r="K52" s="6"/>
      <c r="L52" s="6"/>
      <c r="M52" s="6"/>
      <c r="N52" s="6"/>
      <c r="O52" s="6"/>
      <c r="P52" s="6"/>
      <c r="Q52" s="68"/>
      <c r="R52" s="68"/>
      <c r="S52" s="68"/>
      <c r="T52" s="68"/>
      <c r="U52" s="80"/>
      <c r="V52" s="14"/>
      <c r="W52" s="75">
        <v>3000000</v>
      </c>
      <c r="X52" s="15"/>
      <c r="Y52" s="79"/>
      <c r="Z52" s="70"/>
      <c r="AA52" s="34"/>
      <c r="AB52" s="29"/>
      <c r="AC52" s="81"/>
    </row>
    <row r="53" spans="1:29" ht="52.5">
      <c r="A53" s="77"/>
      <c r="B53" s="556" t="s">
        <v>31</v>
      </c>
      <c r="C53" s="557"/>
      <c r="D53" s="84" t="s">
        <v>397</v>
      </c>
      <c r="E53" s="558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608"/>
    </row>
    <row r="54" spans="1:29" ht="105">
      <c r="A54" s="78"/>
      <c r="B54" s="564" t="s">
        <v>32</v>
      </c>
      <c r="C54" s="565"/>
      <c r="D54" s="84" t="s">
        <v>401</v>
      </c>
      <c r="E54" s="609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0"/>
      <c r="X54" s="610"/>
      <c r="Y54" s="610"/>
      <c r="Z54" s="610"/>
      <c r="AA54" s="610"/>
      <c r="AB54" s="610"/>
      <c r="AC54" s="611"/>
    </row>
    <row r="55" spans="1:29" ht="139.5">
      <c r="A55" s="69" t="s">
        <v>396</v>
      </c>
      <c r="B55" s="550" t="s">
        <v>1</v>
      </c>
      <c r="C55" s="551"/>
      <c r="D55" s="73" t="s">
        <v>402</v>
      </c>
      <c r="E55" s="74">
        <v>0</v>
      </c>
      <c r="F55" s="72">
        <v>1</v>
      </c>
      <c r="G55" s="55" t="s">
        <v>403</v>
      </c>
      <c r="H55" s="64" t="s">
        <v>48</v>
      </c>
      <c r="I55" s="64">
        <v>1</v>
      </c>
      <c r="J55" s="8"/>
      <c r="K55" s="6"/>
      <c r="L55" s="6"/>
      <c r="M55" s="6"/>
      <c r="N55" s="6"/>
      <c r="O55" s="6"/>
      <c r="P55" s="6"/>
      <c r="Q55" s="68"/>
      <c r="R55" s="68"/>
      <c r="S55" s="68"/>
      <c r="T55" s="68"/>
      <c r="U55" s="80"/>
      <c r="V55" s="14"/>
      <c r="W55" s="75"/>
      <c r="X55" s="15"/>
      <c r="Y55" s="79"/>
      <c r="Z55" s="70"/>
      <c r="AA55" s="34"/>
      <c r="AB55" s="29"/>
      <c r="AC55" s="81"/>
    </row>
    <row r="56" spans="1:29" ht="52.5">
      <c r="A56" s="77"/>
      <c r="B56" s="556" t="s">
        <v>31</v>
      </c>
      <c r="C56" s="557"/>
      <c r="D56" s="84" t="s">
        <v>397</v>
      </c>
      <c r="E56" s="558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608"/>
    </row>
    <row r="57" spans="1:29" ht="78.75">
      <c r="A57" s="78"/>
      <c r="B57" s="564" t="s">
        <v>32</v>
      </c>
      <c r="C57" s="565"/>
      <c r="D57" s="84" t="s">
        <v>404</v>
      </c>
      <c r="E57" s="609"/>
      <c r="F57" s="610"/>
      <c r="G57" s="610"/>
      <c r="H57" s="610"/>
      <c r="I57" s="610"/>
      <c r="J57" s="610"/>
      <c r="K57" s="610"/>
      <c r="L57" s="610"/>
      <c r="M57" s="610"/>
      <c r="N57" s="610"/>
      <c r="O57" s="610"/>
      <c r="P57" s="610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0"/>
      <c r="AC57" s="611"/>
    </row>
    <row r="58" spans="1:29" ht="204">
      <c r="A58" s="69" t="s">
        <v>396</v>
      </c>
      <c r="B58" s="550" t="s">
        <v>1</v>
      </c>
      <c r="C58" s="551"/>
      <c r="D58" s="73" t="s">
        <v>405</v>
      </c>
      <c r="E58" s="74">
        <v>0</v>
      </c>
      <c r="F58" s="72">
        <v>100</v>
      </c>
      <c r="G58" s="55" t="s">
        <v>406</v>
      </c>
      <c r="H58" s="64" t="s">
        <v>39</v>
      </c>
      <c r="I58" s="64">
        <v>100</v>
      </c>
      <c r="J58" s="8"/>
      <c r="K58" s="6"/>
      <c r="L58" s="6"/>
      <c r="M58" s="6"/>
      <c r="N58" s="6"/>
      <c r="O58" s="6"/>
      <c r="P58" s="6"/>
      <c r="Q58" s="68"/>
      <c r="R58" s="68"/>
      <c r="S58" s="68"/>
      <c r="T58" s="68"/>
      <c r="U58" s="80"/>
      <c r="V58" s="14"/>
      <c r="W58" s="75"/>
      <c r="X58" s="15"/>
      <c r="Y58" s="79"/>
      <c r="Z58" s="70"/>
      <c r="AA58" s="34"/>
      <c r="AB58" s="29"/>
      <c r="AC58" s="81"/>
    </row>
    <row r="59" spans="1:29" ht="52.5">
      <c r="A59" s="77"/>
      <c r="B59" s="556" t="s">
        <v>31</v>
      </c>
      <c r="C59" s="557"/>
      <c r="D59" s="84" t="s">
        <v>397</v>
      </c>
      <c r="E59" s="558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608"/>
    </row>
    <row r="60" spans="1:29" ht="78.75">
      <c r="A60" s="78"/>
      <c r="B60" s="564" t="s">
        <v>32</v>
      </c>
      <c r="C60" s="565"/>
      <c r="D60" s="84" t="s">
        <v>361</v>
      </c>
      <c r="E60" s="609"/>
      <c r="F60" s="610"/>
      <c r="G60" s="610"/>
      <c r="H60" s="610"/>
      <c r="I60" s="610"/>
      <c r="J60" s="610"/>
      <c r="K60" s="610"/>
      <c r="L60" s="610"/>
      <c r="M60" s="610"/>
      <c r="N60" s="610"/>
      <c r="O60" s="610"/>
      <c r="P60" s="610"/>
      <c r="Q60" s="610"/>
      <c r="R60" s="610"/>
      <c r="S60" s="610"/>
      <c r="T60" s="610"/>
      <c r="U60" s="610"/>
      <c r="V60" s="610"/>
      <c r="W60" s="610"/>
      <c r="X60" s="610"/>
      <c r="Y60" s="610"/>
      <c r="Z60" s="610"/>
      <c r="AA60" s="610"/>
      <c r="AB60" s="610"/>
      <c r="AC60" s="611"/>
    </row>
    <row r="61" spans="1:29" ht="255.75">
      <c r="A61" s="69" t="s">
        <v>396</v>
      </c>
      <c r="B61" s="550" t="s">
        <v>1</v>
      </c>
      <c r="C61" s="551"/>
      <c r="D61" s="73" t="s">
        <v>405</v>
      </c>
      <c r="E61" s="74">
        <v>2000000</v>
      </c>
      <c r="F61" s="72">
        <v>1</v>
      </c>
      <c r="G61" s="55" t="s">
        <v>407</v>
      </c>
      <c r="H61" s="64" t="s">
        <v>48</v>
      </c>
      <c r="I61" s="64">
        <v>1</v>
      </c>
      <c r="J61" s="8"/>
      <c r="K61" s="6"/>
      <c r="L61" s="6"/>
      <c r="M61" s="6"/>
      <c r="N61" s="6"/>
      <c r="O61" s="6"/>
      <c r="P61" s="6"/>
      <c r="Q61" s="68"/>
      <c r="R61" s="68"/>
      <c r="S61" s="68"/>
      <c r="T61" s="68"/>
      <c r="U61" s="80"/>
      <c r="V61" s="14"/>
      <c r="W61" s="75">
        <v>2000000</v>
      </c>
      <c r="X61" s="15"/>
      <c r="Y61" s="79"/>
      <c r="Z61" s="70"/>
      <c r="AA61" s="34"/>
      <c r="AB61" s="29"/>
      <c r="AC61" s="81"/>
    </row>
    <row r="62" spans="1:29" ht="52.5">
      <c r="A62" s="77"/>
      <c r="B62" s="556" t="s">
        <v>31</v>
      </c>
      <c r="C62" s="557"/>
      <c r="D62" s="84" t="s">
        <v>409</v>
      </c>
      <c r="E62" s="558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608"/>
    </row>
    <row r="63" spans="1:29" ht="52.5">
      <c r="A63" s="78"/>
      <c r="B63" s="564" t="s">
        <v>32</v>
      </c>
      <c r="C63" s="565"/>
      <c r="D63" s="84" t="s">
        <v>410</v>
      </c>
      <c r="E63" s="609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0"/>
      <c r="Y63" s="610"/>
      <c r="Z63" s="610"/>
      <c r="AA63" s="610"/>
      <c r="AB63" s="610"/>
      <c r="AC63" s="611"/>
    </row>
    <row r="64" spans="1:29" ht="186">
      <c r="A64" s="69" t="s">
        <v>408</v>
      </c>
      <c r="B64" s="550" t="s">
        <v>1</v>
      </c>
      <c r="C64" s="551"/>
      <c r="D64" s="73" t="s">
        <v>411</v>
      </c>
      <c r="E64" s="74">
        <v>4560000</v>
      </c>
      <c r="F64" s="72">
        <v>1</v>
      </c>
      <c r="G64" s="55" t="s">
        <v>412</v>
      </c>
      <c r="H64" s="64" t="s">
        <v>48</v>
      </c>
      <c r="I64" s="64">
        <v>1</v>
      </c>
      <c r="J64" s="8"/>
      <c r="K64" s="6"/>
      <c r="L64" s="6"/>
      <c r="M64" s="6"/>
      <c r="N64" s="6"/>
      <c r="O64" s="6"/>
      <c r="P64" s="6"/>
      <c r="Q64" s="68"/>
      <c r="R64" s="68"/>
      <c r="S64" s="68"/>
      <c r="T64" s="68"/>
      <c r="U64" s="80"/>
      <c r="V64" s="14"/>
      <c r="W64" s="75">
        <v>4560000</v>
      </c>
      <c r="X64" s="15"/>
      <c r="Y64" s="79"/>
      <c r="Z64" s="70"/>
      <c r="AA64" s="34"/>
      <c r="AB64" s="29"/>
      <c r="AC64" s="81"/>
    </row>
    <row r="65" spans="1:29" ht="52.5">
      <c r="A65" s="77"/>
      <c r="B65" s="556" t="s">
        <v>31</v>
      </c>
      <c r="C65" s="557"/>
      <c r="D65" s="84" t="s">
        <v>409</v>
      </c>
      <c r="E65" s="558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608"/>
    </row>
    <row r="66" spans="1:29" ht="52.5">
      <c r="A66" s="78"/>
      <c r="B66" s="564" t="s">
        <v>32</v>
      </c>
      <c r="C66" s="565"/>
      <c r="D66" s="84" t="s">
        <v>410</v>
      </c>
      <c r="E66" s="609"/>
      <c r="F66" s="610"/>
      <c r="G66" s="610"/>
      <c r="H66" s="610"/>
      <c r="I66" s="610"/>
      <c r="J66" s="610"/>
      <c r="K66" s="610"/>
      <c r="L66" s="610"/>
      <c r="M66" s="610"/>
      <c r="N66" s="610"/>
      <c r="O66" s="610"/>
      <c r="P66" s="610"/>
      <c r="Q66" s="610"/>
      <c r="R66" s="610"/>
      <c r="S66" s="610"/>
      <c r="T66" s="610"/>
      <c r="U66" s="610"/>
      <c r="V66" s="610"/>
      <c r="W66" s="610"/>
      <c r="X66" s="610"/>
      <c r="Y66" s="610"/>
      <c r="Z66" s="610"/>
      <c r="AA66" s="610"/>
      <c r="AB66" s="610"/>
      <c r="AC66" s="611"/>
    </row>
    <row r="67" spans="1:29" ht="209.25">
      <c r="A67" s="69" t="s">
        <v>408</v>
      </c>
      <c r="B67" s="550" t="s">
        <v>1</v>
      </c>
      <c r="C67" s="551"/>
      <c r="D67" s="73" t="s">
        <v>411</v>
      </c>
      <c r="E67" s="74">
        <v>2599000</v>
      </c>
      <c r="F67" s="72">
        <v>1</v>
      </c>
      <c r="G67" s="55" t="s">
        <v>413</v>
      </c>
      <c r="H67" s="64" t="s">
        <v>48</v>
      </c>
      <c r="I67" s="64">
        <v>1</v>
      </c>
      <c r="J67" s="8"/>
      <c r="K67" s="6"/>
      <c r="L67" s="6"/>
      <c r="M67" s="6"/>
      <c r="N67" s="6"/>
      <c r="O67" s="6"/>
      <c r="P67" s="6"/>
      <c r="Q67" s="68"/>
      <c r="R67" s="68"/>
      <c r="S67" s="68"/>
      <c r="T67" s="68"/>
      <c r="U67" s="80"/>
      <c r="V67" s="14"/>
      <c r="W67" s="75">
        <v>2599000</v>
      </c>
      <c r="X67" s="15"/>
      <c r="Y67" s="79"/>
      <c r="Z67" s="70"/>
      <c r="AA67" s="34"/>
      <c r="AB67" s="29"/>
      <c r="AC67" s="81"/>
    </row>
    <row r="68" spans="1:29" ht="52.5">
      <c r="A68" s="77"/>
      <c r="B68" s="556" t="s">
        <v>31</v>
      </c>
      <c r="C68" s="557"/>
      <c r="D68" s="84" t="s">
        <v>409</v>
      </c>
      <c r="E68" s="558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559"/>
      <c r="Z68" s="559"/>
      <c r="AA68" s="559"/>
      <c r="AB68" s="559"/>
      <c r="AC68" s="608"/>
    </row>
    <row r="69" spans="1:29" ht="26.25">
      <c r="A69" s="78"/>
      <c r="B69" s="564" t="s">
        <v>32</v>
      </c>
      <c r="C69" s="565"/>
      <c r="D69" s="84"/>
      <c r="E69" s="609"/>
      <c r="F69" s="610"/>
      <c r="G69" s="610"/>
      <c r="H69" s="610"/>
      <c r="I69" s="610"/>
      <c r="J69" s="610"/>
      <c r="K69" s="610"/>
      <c r="L69" s="610"/>
      <c r="M69" s="610"/>
      <c r="N69" s="610"/>
      <c r="O69" s="610"/>
      <c r="P69" s="610"/>
      <c r="Q69" s="610"/>
      <c r="R69" s="610"/>
      <c r="S69" s="610"/>
      <c r="T69" s="610"/>
      <c r="U69" s="610"/>
      <c r="V69" s="610"/>
      <c r="W69" s="610"/>
      <c r="X69" s="610"/>
      <c r="Y69" s="610"/>
      <c r="Z69" s="610"/>
      <c r="AA69" s="610"/>
      <c r="AB69" s="610"/>
      <c r="AC69" s="611"/>
    </row>
    <row r="70" spans="1:29" ht="108">
      <c r="A70" s="69" t="s">
        <v>408</v>
      </c>
      <c r="B70" s="550" t="s">
        <v>1</v>
      </c>
      <c r="C70" s="551"/>
      <c r="D70" s="73" t="s">
        <v>414</v>
      </c>
      <c r="E70" s="74">
        <v>0</v>
      </c>
      <c r="F70" s="72">
        <v>1</v>
      </c>
      <c r="G70" s="55" t="s">
        <v>415</v>
      </c>
      <c r="H70" s="64" t="s">
        <v>48</v>
      </c>
      <c r="I70" s="64">
        <v>1</v>
      </c>
      <c r="J70" s="8"/>
      <c r="K70" s="6"/>
      <c r="L70" s="6"/>
      <c r="M70" s="6"/>
      <c r="N70" s="6"/>
      <c r="O70" s="6"/>
      <c r="P70" s="6"/>
      <c r="Q70" s="68"/>
      <c r="R70" s="68"/>
      <c r="S70" s="68"/>
      <c r="T70" s="68"/>
      <c r="U70" s="80"/>
      <c r="V70" s="14"/>
      <c r="W70" s="75"/>
      <c r="X70" s="15"/>
      <c r="Y70" s="79"/>
      <c r="Z70" s="70"/>
      <c r="AA70" s="34"/>
      <c r="AB70" s="29"/>
      <c r="AC70" s="81"/>
    </row>
    <row r="71" spans="1:29" ht="52.5">
      <c r="A71" s="77"/>
      <c r="B71" s="556" t="s">
        <v>31</v>
      </c>
      <c r="C71" s="557"/>
      <c r="D71" s="84" t="s">
        <v>409</v>
      </c>
      <c r="E71" s="558"/>
      <c r="F71" s="559"/>
      <c r="G71" s="559"/>
      <c r="H71" s="559"/>
      <c r="I71" s="559"/>
      <c r="J71" s="559"/>
      <c r="K71" s="559"/>
      <c r="L71" s="559"/>
      <c r="M71" s="559"/>
      <c r="N71" s="559"/>
      <c r="O71" s="559"/>
      <c r="P71" s="559"/>
      <c r="Q71" s="559"/>
      <c r="R71" s="559"/>
      <c r="S71" s="559"/>
      <c r="T71" s="559"/>
      <c r="U71" s="559"/>
      <c r="V71" s="559"/>
      <c r="W71" s="559"/>
      <c r="X71" s="559"/>
      <c r="Y71" s="559"/>
      <c r="Z71" s="559"/>
      <c r="AA71" s="559"/>
      <c r="AB71" s="559"/>
      <c r="AC71" s="608"/>
    </row>
    <row r="72" spans="1:29" ht="26.25">
      <c r="A72" s="78"/>
      <c r="B72" s="564" t="s">
        <v>32</v>
      </c>
      <c r="C72" s="565"/>
      <c r="D72" s="84"/>
      <c r="E72" s="609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0"/>
      <c r="T72" s="610"/>
      <c r="U72" s="610"/>
      <c r="V72" s="610"/>
      <c r="W72" s="610"/>
      <c r="X72" s="610"/>
      <c r="Y72" s="610"/>
      <c r="Z72" s="610"/>
      <c r="AA72" s="610"/>
      <c r="AB72" s="610"/>
      <c r="AC72" s="611"/>
    </row>
    <row r="73" spans="1:29" ht="108">
      <c r="A73" s="69" t="s">
        <v>408</v>
      </c>
      <c r="B73" s="550" t="s">
        <v>1</v>
      </c>
      <c r="C73" s="551"/>
      <c r="D73" s="73" t="s">
        <v>414</v>
      </c>
      <c r="E73" s="74">
        <v>0</v>
      </c>
      <c r="F73" s="72">
        <v>100</v>
      </c>
      <c r="G73" s="55" t="s">
        <v>416</v>
      </c>
      <c r="H73" s="64" t="s">
        <v>39</v>
      </c>
      <c r="I73" s="64">
        <v>100</v>
      </c>
      <c r="J73" s="8"/>
      <c r="K73" s="6"/>
      <c r="L73" s="6"/>
      <c r="M73" s="6"/>
      <c r="N73" s="6"/>
      <c r="O73" s="6"/>
      <c r="P73" s="6"/>
      <c r="Q73" s="68"/>
      <c r="R73" s="68"/>
      <c r="S73" s="68"/>
      <c r="T73" s="68"/>
      <c r="U73" s="80"/>
      <c r="V73" s="14"/>
      <c r="W73" s="75"/>
      <c r="X73" s="15"/>
      <c r="Y73" s="79"/>
      <c r="Z73" s="70"/>
      <c r="AA73" s="34"/>
      <c r="AB73" s="29"/>
      <c r="AC73" s="81"/>
    </row>
    <row r="74" spans="1:29" ht="52.5">
      <c r="A74" s="77"/>
      <c r="B74" s="556" t="s">
        <v>31</v>
      </c>
      <c r="C74" s="557"/>
      <c r="D74" s="84" t="s">
        <v>409</v>
      </c>
      <c r="E74" s="558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59"/>
      <c r="Y74" s="559"/>
      <c r="Z74" s="559"/>
      <c r="AA74" s="559"/>
      <c r="AB74" s="559"/>
      <c r="AC74" s="608"/>
    </row>
    <row r="75" spans="1:29" ht="26.25">
      <c r="A75" s="78"/>
      <c r="B75" s="564" t="s">
        <v>32</v>
      </c>
      <c r="C75" s="565"/>
      <c r="D75" s="84"/>
      <c r="E75" s="609"/>
      <c r="F75" s="610"/>
      <c r="G75" s="610"/>
      <c r="H75" s="610"/>
      <c r="I75" s="610"/>
      <c r="J75" s="610"/>
      <c r="K75" s="610"/>
      <c r="L75" s="610"/>
      <c r="M75" s="610"/>
      <c r="N75" s="610"/>
      <c r="O75" s="610"/>
      <c r="P75" s="610"/>
      <c r="Q75" s="610"/>
      <c r="R75" s="610"/>
      <c r="S75" s="610"/>
      <c r="T75" s="610"/>
      <c r="U75" s="610"/>
      <c r="V75" s="610"/>
      <c r="W75" s="610"/>
      <c r="X75" s="610"/>
      <c r="Y75" s="610"/>
      <c r="Z75" s="610"/>
      <c r="AA75" s="610"/>
      <c r="AB75" s="610"/>
      <c r="AC75" s="611"/>
    </row>
    <row r="76" spans="1:29" ht="108">
      <c r="A76" s="69" t="s">
        <v>408</v>
      </c>
      <c r="B76" s="550" t="s">
        <v>1</v>
      </c>
      <c r="C76" s="551"/>
      <c r="D76" s="73" t="s">
        <v>414</v>
      </c>
      <c r="E76" s="74">
        <v>3706310</v>
      </c>
      <c r="F76" s="72">
        <v>100</v>
      </c>
      <c r="G76" s="55" t="s">
        <v>417</v>
      </c>
      <c r="H76" s="64" t="s">
        <v>39</v>
      </c>
      <c r="I76" s="64">
        <v>100</v>
      </c>
      <c r="J76" s="8"/>
      <c r="K76" s="6"/>
      <c r="L76" s="6"/>
      <c r="M76" s="6"/>
      <c r="N76" s="6"/>
      <c r="O76" s="6"/>
      <c r="P76" s="6"/>
      <c r="Q76" s="68"/>
      <c r="R76" s="68"/>
      <c r="S76" s="68"/>
      <c r="T76" s="68"/>
      <c r="U76" s="80"/>
      <c r="V76" s="14"/>
      <c r="W76" s="75">
        <v>3706310</v>
      </c>
      <c r="X76" s="15"/>
      <c r="Y76" s="79"/>
      <c r="Z76" s="70"/>
      <c r="AA76" s="34"/>
      <c r="AB76" s="29"/>
      <c r="AC76" s="81"/>
    </row>
    <row r="77" spans="1:29" ht="52.5">
      <c r="A77" s="77"/>
      <c r="B77" s="556" t="s">
        <v>31</v>
      </c>
      <c r="C77" s="557"/>
      <c r="D77" s="84" t="s">
        <v>409</v>
      </c>
      <c r="E77" s="558"/>
      <c r="F77" s="559"/>
      <c r="G77" s="559"/>
      <c r="H77" s="559"/>
      <c r="I77" s="559"/>
      <c r="J77" s="559"/>
      <c r="K77" s="559"/>
      <c r="L77" s="559"/>
      <c r="M77" s="559"/>
      <c r="N77" s="559"/>
      <c r="O77" s="559"/>
      <c r="P77" s="559"/>
      <c r="Q77" s="559"/>
      <c r="R77" s="559"/>
      <c r="S77" s="559"/>
      <c r="T77" s="559"/>
      <c r="U77" s="559"/>
      <c r="V77" s="559"/>
      <c r="W77" s="559"/>
      <c r="X77" s="559"/>
      <c r="Y77" s="559"/>
      <c r="Z77" s="559"/>
      <c r="AA77" s="559"/>
      <c r="AB77" s="559"/>
      <c r="AC77" s="560"/>
    </row>
    <row r="78" spans="1:29" ht="26.25">
      <c r="A78" s="78"/>
      <c r="B78" s="564" t="s">
        <v>32</v>
      </c>
      <c r="C78" s="565"/>
      <c r="D78" s="84"/>
      <c r="E78" s="605"/>
      <c r="F78" s="606"/>
      <c r="G78" s="606"/>
      <c r="H78" s="606"/>
      <c r="I78" s="606"/>
      <c r="J78" s="606"/>
      <c r="K78" s="606"/>
      <c r="L78" s="606"/>
      <c r="M78" s="606"/>
      <c r="N78" s="606"/>
      <c r="O78" s="606"/>
      <c r="P78" s="606"/>
      <c r="Q78" s="606"/>
      <c r="R78" s="606"/>
      <c r="S78" s="606"/>
      <c r="T78" s="606"/>
      <c r="U78" s="606"/>
      <c r="V78" s="606"/>
      <c r="W78" s="606"/>
      <c r="X78" s="606"/>
      <c r="Y78" s="606"/>
      <c r="Z78" s="606"/>
      <c r="AA78" s="606"/>
      <c r="AB78" s="606"/>
      <c r="AC78" s="607"/>
    </row>
    <row r="79" spans="1:29" ht="139.5">
      <c r="A79" s="82" t="s">
        <v>408</v>
      </c>
      <c r="B79" s="550" t="s">
        <v>1</v>
      </c>
      <c r="C79" s="604"/>
      <c r="D79" s="85" t="s">
        <v>414</v>
      </c>
      <c r="E79" s="86">
        <v>0</v>
      </c>
      <c r="F79" s="83">
        <v>0</v>
      </c>
      <c r="G79" s="87" t="s">
        <v>418</v>
      </c>
      <c r="H79" s="88"/>
      <c r="I79" s="88"/>
      <c r="J79" s="89"/>
      <c r="K79" s="90"/>
      <c r="L79" s="90"/>
      <c r="M79" s="90"/>
      <c r="N79" s="90"/>
      <c r="O79" s="90"/>
      <c r="P79" s="90"/>
      <c r="Q79" s="91"/>
      <c r="R79" s="91"/>
      <c r="S79" s="91"/>
      <c r="T79" s="91"/>
      <c r="U79" s="92"/>
      <c r="V79" s="94"/>
      <c r="W79" s="95"/>
      <c r="X79" s="94"/>
      <c r="Y79" s="93"/>
      <c r="Z79" s="96"/>
      <c r="AA79" s="97"/>
      <c r="AB79" s="98"/>
      <c r="AC79" s="99"/>
    </row>
    <row r="80" spans="1:29" ht="52.5">
      <c r="A80" s="77"/>
      <c r="B80" s="556" t="s">
        <v>31</v>
      </c>
      <c r="C80" s="557"/>
      <c r="D80" s="84" t="s">
        <v>409</v>
      </c>
      <c r="E80" s="558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60"/>
    </row>
    <row r="81" spans="1:29" ht="26.25">
      <c r="A81" s="78"/>
      <c r="B81" s="564" t="s">
        <v>32</v>
      </c>
      <c r="C81" s="565"/>
      <c r="D81" s="84"/>
      <c r="E81" s="605"/>
      <c r="F81" s="606"/>
      <c r="G81" s="606"/>
      <c r="H81" s="606"/>
      <c r="I81" s="606"/>
      <c r="J81" s="606"/>
      <c r="K81" s="606"/>
      <c r="L81" s="606"/>
      <c r="M81" s="606"/>
      <c r="N81" s="606"/>
      <c r="O81" s="606"/>
      <c r="P81" s="606"/>
      <c r="Q81" s="606"/>
      <c r="R81" s="606"/>
      <c r="S81" s="606"/>
      <c r="T81" s="606"/>
      <c r="U81" s="606"/>
      <c r="V81" s="606"/>
      <c r="W81" s="606"/>
      <c r="X81" s="606"/>
      <c r="Y81" s="606"/>
      <c r="Z81" s="606"/>
      <c r="AA81" s="606"/>
      <c r="AB81" s="606"/>
      <c r="AC81" s="607"/>
    </row>
    <row r="82" spans="1:29" ht="108">
      <c r="A82" s="82" t="s">
        <v>408</v>
      </c>
      <c r="B82" s="550" t="s">
        <v>1</v>
      </c>
      <c r="C82" s="604"/>
      <c r="D82" s="85" t="s">
        <v>414</v>
      </c>
      <c r="E82" s="86">
        <v>0</v>
      </c>
      <c r="F82" s="83">
        <v>1</v>
      </c>
      <c r="G82" s="87" t="s">
        <v>419</v>
      </c>
      <c r="H82" s="88" t="s">
        <v>48</v>
      </c>
      <c r="I82" s="88">
        <v>1</v>
      </c>
      <c r="J82" s="89"/>
      <c r="K82" s="90"/>
      <c r="L82" s="90"/>
      <c r="M82" s="90"/>
      <c r="N82" s="90"/>
      <c r="O82" s="90"/>
      <c r="P82" s="90"/>
      <c r="Q82" s="91"/>
      <c r="R82" s="91"/>
      <c r="S82" s="91"/>
      <c r="T82" s="91"/>
      <c r="U82" s="92"/>
      <c r="V82" s="94"/>
      <c r="W82" s="95"/>
      <c r="X82" s="94"/>
      <c r="Y82" s="93"/>
      <c r="Z82" s="96"/>
      <c r="AA82" s="97"/>
      <c r="AB82" s="98"/>
      <c r="AC82" s="99"/>
    </row>
  </sheetData>
  <sheetProtection/>
  <mergeCells count="117">
    <mergeCell ref="A1:AB1"/>
    <mergeCell ref="A2:AC2"/>
    <mergeCell ref="A3:AC3"/>
    <mergeCell ref="B4:AC4"/>
    <mergeCell ref="A5:A6"/>
    <mergeCell ref="B5:D6"/>
    <mergeCell ref="E5:E6"/>
    <mergeCell ref="F5:F6"/>
    <mergeCell ref="G5:I5"/>
    <mergeCell ref="J5:U5"/>
    <mergeCell ref="V5:Y5"/>
    <mergeCell ref="Z5:Z6"/>
    <mergeCell ref="AA5:AA6"/>
    <mergeCell ref="AB5:AB6"/>
    <mergeCell ref="AC5:AC6"/>
    <mergeCell ref="A7:D7"/>
    <mergeCell ref="E7:AC7"/>
    <mergeCell ref="B8:C8"/>
    <mergeCell ref="E8:AC9"/>
    <mergeCell ref="B9:C9"/>
    <mergeCell ref="B10:C10"/>
    <mergeCell ref="B11:C11"/>
    <mergeCell ref="E11:AC12"/>
    <mergeCell ref="B12:C12"/>
    <mergeCell ref="B13:C13"/>
    <mergeCell ref="B14:C14"/>
    <mergeCell ref="E14:AC15"/>
    <mergeCell ref="B15:C15"/>
    <mergeCell ref="B16:C16"/>
    <mergeCell ref="B17:C17"/>
    <mergeCell ref="E17:AC18"/>
    <mergeCell ref="B18:C18"/>
    <mergeCell ref="B19:C19"/>
    <mergeCell ref="B20:C20"/>
    <mergeCell ref="E20:AC21"/>
    <mergeCell ref="B21:C21"/>
    <mergeCell ref="B22:C22"/>
    <mergeCell ref="B23:C23"/>
    <mergeCell ref="E23:AC24"/>
    <mergeCell ref="B24:C24"/>
    <mergeCell ref="B25:C25"/>
    <mergeCell ref="B26:C26"/>
    <mergeCell ref="E26:AC27"/>
    <mergeCell ref="B27:C27"/>
    <mergeCell ref="B28:C28"/>
    <mergeCell ref="B29:C29"/>
    <mergeCell ref="E29:AC30"/>
    <mergeCell ref="B30:C30"/>
    <mergeCell ref="B31:C31"/>
    <mergeCell ref="B32:C32"/>
    <mergeCell ref="E32:AC33"/>
    <mergeCell ref="B33:C33"/>
    <mergeCell ref="B34:C34"/>
    <mergeCell ref="B35:C35"/>
    <mergeCell ref="E35:AC36"/>
    <mergeCell ref="B36:C36"/>
    <mergeCell ref="B37:C37"/>
    <mergeCell ref="B38:C38"/>
    <mergeCell ref="E38:AC39"/>
    <mergeCell ref="B39:C39"/>
    <mergeCell ref="B40:C40"/>
    <mergeCell ref="B41:C41"/>
    <mergeCell ref="E41:AC42"/>
    <mergeCell ref="B42:C42"/>
    <mergeCell ref="B43:C43"/>
    <mergeCell ref="B44:C44"/>
    <mergeCell ref="E44:AC45"/>
    <mergeCell ref="B45:C45"/>
    <mergeCell ref="B46:C46"/>
    <mergeCell ref="B47:C47"/>
    <mergeCell ref="E47:AC48"/>
    <mergeCell ref="B48:C48"/>
    <mergeCell ref="B49:C49"/>
    <mergeCell ref="B50:C50"/>
    <mergeCell ref="E50:AC51"/>
    <mergeCell ref="B51:C51"/>
    <mergeCell ref="B52:C52"/>
    <mergeCell ref="B53:C53"/>
    <mergeCell ref="E53:AC54"/>
    <mergeCell ref="B54:C54"/>
    <mergeCell ref="B55:C55"/>
    <mergeCell ref="B56:C56"/>
    <mergeCell ref="E56:AC57"/>
    <mergeCell ref="B57:C57"/>
    <mergeCell ref="B58:C58"/>
    <mergeCell ref="B59:C59"/>
    <mergeCell ref="E59:AC60"/>
    <mergeCell ref="B60:C60"/>
    <mergeCell ref="B72:C72"/>
    <mergeCell ref="B61:C61"/>
    <mergeCell ref="B62:C62"/>
    <mergeCell ref="E62:AC63"/>
    <mergeCell ref="B63:C63"/>
    <mergeCell ref="B64:C64"/>
    <mergeCell ref="B65:C65"/>
    <mergeCell ref="E65:AC66"/>
    <mergeCell ref="B66:C66"/>
    <mergeCell ref="B77:C77"/>
    <mergeCell ref="E77:AC78"/>
    <mergeCell ref="B78:C78"/>
    <mergeCell ref="B67:C67"/>
    <mergeCell ref="B68:C68"/>
    <mergeCell ref="E68:AC69"/>
    <mergeCell ref="B69:C69"/>
    <mergeCell ref="B70:C70"/>
    <mergeCell ref="B71:C71"/>
    <mergeCell ref="E71:AC72"/>
    <mergeCell ref="B79:C79"/>
    <mergeCell ref="B80:C80"/>
    <mergeCell ref="E80:AC81"/>
    <mergeCell ref="B81:C81"/>
    <mergeCell ref="B82:C82"/>
    <mergeCell ref="B73:C73"/>
    <mergeCell ref="B74:C74"/>
    <mergeCell ref="E74:AC75"/>
    <mergeCell ref="B75:C75"/>
    <mergeCell ref="B76:C76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0">
      <selection activeCell="A98" sqref="A98"/>
    </sheetView>
  </sheetViews>
  <sheetFormatPr defaultColWidth="11.421875" defaultRowHeight="12.75"/>
  <cols>
    <col min="1" max="1" width="28.140625" style="0" customWidth="1"/>
    <col min="4" max="4" width="62.00390625" style="0" customWidth="1"/>
    <col min="5" max="5" width="35.140625" style="0" customWidth="1"/>
    <col min="6" max="6" width="19.421875" style="0" customWidth="1"/>
    <col min="7" max="7" width="18.8515625" style="0" customWidth="1"/>
    <col min="23" max="23" width="26.8515625" style="0" bestFit="1" customWidth="1"/>
  </cols>
  <sheetData>
    <row r="1" spans="1:29" ht="18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102"/>
    </row>
    <row r="2" spans="1:29" ht="23.25">
      <c r="A2" s="377" t="s">
        <v>28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78"/>
    </row>
    <row r="3" spans="1:29" ht="23.25">
      <c r="A3" s="583" t="s">
        <v>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5"/>
    </row>
    <row r="4" spans="1:29" ht="18">
      <c r="A4" s="25" t="s">
        <v>30</v>
      </c>
      <c r="B4" s="586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8"/>
    </row>
    <row r="5" spans="1:29" ht="20.25">
      <c r="A5" s="573" t="s">
        <v>0</v>
      </c>
      <c r="B5" s="589" t="s">
        <v>1</v>
      </c>
      <c r="C5" s="590"/>
      <c r="D5" s="591"/>
      <c r="E5" s="595" t="s">
        <v>2</v>
      </c>
      <c r="F5" s="597" t="s">
        <v>3</v>
      </c>
      <c r="G5" s="573" t="s">
        <v>4</v>
      </c>
      <c r="H5" s="573"/>
      <c r="I5" s="573"/>
      <c r="J5" s="573" t="s">
        <v>5</v>
      </c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66"/>
      <c r="W5" s="566"/>
      <c r="X5" s="566"/>
      <c r="Y5" s="567"/>
      <c r="Z5" s="568" t="s">
        <v>29</v>
      </c>
      <c r="AA5" s="568" t="s">
        <v>27</v>
      </c>
      <c r="AB5" s="571" t="s">
        <v>6</v>
      </c>
      <c r="AC5" s="573" t="s">
        <v>24</v>
      </c>
    </row>
    <row r="6" spans="1:29" ht="40.5">
      <c r="A6" s="574"/>
      <c r="B6" s="592"/>
      <c r="C6" s="593"/>
      <c r="D6" s="594"/>
      <c r="E6" s="596"/>
      <c r="F6" s="597"/>
      <c r="G6" s="26" t="s">
        <v>7</v>
      </c>
      <c r="H6" s="101" t="s">
        <v>8</v>
      </c>
      <c r="I6" s="100" t="s">
        <v>9</v>
      </c>
      <c r="J6" s="101" t="s">
        <v>10</v>
      </c>
      <c r="K6" s="101" t="s">
        <v>11</v>
      </c>
      <c r="L6" s="101" t="s">
        <v>12</v>
      </c>
      <c r="M6" s="101" t="s">
        <v>13</v>
      </c>
      <c r="N6" s="101" t="s">
        <v>14</v>
      </c>
      <c r="O6" s="101" t="s">
        <v>15</v>
      </c>
      <c r="P6" s="101" t="s">
        <v>15</v>
      </c>
      <c r="Q6" s="101" t="s">
        <v>13</v>
      </c>
      <c r="R6" s="101" t="s">
        <v>16</v>
      </c>
      <c r="S6" s="101" t="s">
        <v>17</v>
      </c>
      <c r="T6" s="101" t="s">
        <v>18</v>
      </c>
      <c r="U6" s="101" t="s">
        <v>19</v>
      </c>
      <c r="V6" s="103" t="s">
        <v>497</v>
      </c>
      <c r="W6" s="27" t="s">
        <v>21</v>
      </c>
      <c r="X6" s="27" t="s">
        <v>22</v>
      </c>
      <c r="Y6" s="27" t="s">
        <v>23</v>
      </c>
      <c r="Z6" s="569"/>
      <c r="AA6" s="570"/>
      <c r="AB6" s="572"/>
      <c r="AC6" s="574"/>
    </row>
    <row r="7" spans="1:29" ht="58.5" customHeight="1">
      <c r="A7" s="575" t="s">
        <v>420</v>
      </c>
      <c r="B7" s="576"/>
      <c r="C7" s="576"/>
      <c r="D7" s="577"/>
      <c r="E7" s="578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80"/>
    </row>
    <row r="8" spans="1:29" ht="27">
      <c r="A8" s="77"/>
      <c r="B8" s="556" t="s">
        <v>31</v>
      </c>
      <c r="C8" s="557"/>
      <c r="D8" s="84" t="s">
        <v>422</v>
      </c>
      <c r="E8" s="558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608"/>
    </row>
    <row r="9" spans="1:29" ht="157.5">
      <c r="A9" s="78"/>
      <c r="B9" s="564" t="s">
        <v>32</v>
      </c>
      <c r="C9" s="565"/>
      <c r="D9" s="84" t="s">
        <v>423</v>
      </c>
      <c r="E9" s="609"/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10"/>
      <c r="S9" s="610"/>
      <c r="T9" s="610"/>
      <c r="U9" s="610"/>
      <c r="V9" s="610"/>
      <c r="W9" s="610"/>
      <c r="X9" s="610"/>
      <c r="Y9" s="610"/>
      <c r="Z9" s="610"/>
      <c r="AA9" s="610"/>
      <c r="AB9" s="610"/>
      <c r="AC9" s="611"/>
    </row>
    <row r="10" spans="1:29" ht="90">
      <c r="A10" s="69" t="s">
        <v>421</v>
      </c>
      <c r="B10" s="550" t="s">
        <v>1</v>
      </c>
      <c r="C10" s="551"/>
      <c r="D10" s="73" t="s">
        <v>424</v>
      </c>
      <c r="E10" s="115">
        <v>1700000</v>
      </c>
      <c r="F10" s="72">
        <v>1</v>
      </c>
      <c r="G10" s="55" t="s">
        <v>425</v>
      </c>
      <c r="H10" s="64" t="s">
        <v>48</v>
      </c>
      <c r="I10" s="64">
        <v>1</v>
      </c>
      <c r="J10" s="8"/>
      <c r="K10" s="6"/>
      <c r="L10" s="6"/>
      <c r="M10" s="6"/>
      <c r="N10" s="6"/>
      <c r="O10" s="6"/>
      <c r="P10" s="6"/>
      <c r="Q10" s="68"/>
      <c r="R10" s="68"/>
      <c r="S10" s="68"/>
      <c r="T10" s="68"/>
      <c r="U10" s="80"/>
      <c r="V10" s="14"/>
      <c r="W10" s="116">
        <v>1700000</v>
      </c>
      <c r="X10" s="15"/>
      <c r="Y10" s="79"/>
      <c r="Z10" s="70"/>
      <c r="AA10" s="34"/>
      <c r="AB10" s="29"/>
      <c r="AC10" s="81"/>
    </row>
    <row r="11" spans="1:29" ht="27">
      <c r="A11" s="77"/>
      <c r="B11" s="556" t="s">
        <v>31</v>
      </c>
      <c r="C11" s="557"/>
      <c r="D11" s="84" t="s">
        <v>426</v>
      </c>
      <c r="E11" s="558"/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608"/>
    </row>
    <row r="12" spans="1:29" ht="78.75">
      <c r="A12" s="78"/>
      <c r="B12" s="564" t="s">
        <v>32</v>
      </c>
      <c r="C12" s="565"/>
      <c r="D12" s="84" t="s">
        <v>496</v>
      </c>
      <c r="E12" s="609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1"/>
    </row>
    <row r="13" spans="1:29" ht="139.5">
      <c r="A13" s="69" t="s">
        <v>421</v>
      </c>
      <c r="B13" s="550" t="s">
        <v>1</v>
      </c>
      <c r="C13" s="551"/>
      <c r="D13" s="73" t="s">
        <v>427</v>
      </c>
      <c r="E13" s="74">
        <v>1300000</v>
      </c>
      <c r="F13" s="72">
        <v>1</v>
      </c>
      <c r="G13" s="55" t="s">
        <v>428</v>
      </c>
      <c r="H13" s="64" t="s">
        <v>48</v>
      </c>
      <c r="I13" s="64">
        <v>1</v>
      </c>
      <c r="J13" s="8"/>
      <c r="K13" s="6"/>
      <c r="L13" s="6"/>
      <c r="M13" s="6"/>
      <c r="N13" s="6"/>
      <c r="O13" s="6"/>
      <c r="P13" s="6"/>
      <c r="Q13" s="68"/>
      <c r="R13" s="68"/>
      <c r="S13" s="68"/>
      <c r="T13" s="68"/>
      <c r="U13" s="80"/>
      <c r="V13" s="14"/>
      <c r="W13" s="75">
        <v>1300000</v>
      </c>
      <c r="X13" s="15"/>
      <c r="Y13" s="79"/>
      <c r="Z13" s="70"/>
      <c r="AA13" s="34"/>
      <c r="AB13" s="29"/>
      <c r="AC13" s="81"/>
    </row>
    <row r="14" spans="1:29" ht="52.5">
      <c r="A14" s="77"/>
      <c r="B14" s="556" t="s">
        <v>31</v>
      </c>
      <c r="C14" s="557"/>
      <c r="D14" s="84" t="s">
        <v>429</v>
      </c>
      <c r="E14" s="558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608"/>
    </row>
    <row r="15" spans="1:29" ht="52.5">
      <c r="A15" s="78"/>
      <c r="B15" s="564" t="s">
        <v>32</v>
      </c>
      <c r="C15" s="565"/>
      <c r="D15" s="84" t="s">
        <v>430</v>
      </c>
      <c r="E15" s="609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  <c r="Y15" s="610"/>
      <c r="Z15" s="610"/>
      <c r="AA15" s="610"/>
      <c r="AB15" s="610"/>
      <c r="AC15" s="611"/>
    </row>
    <row r="16" spans="1:29" ht="162.75">
      <c r="A16" s="69" t="s">
        <v>421</v>
      </c>
      <c r="B16" s="550" t="s">
        <v>1</v>
      </c>
      <c r="C16" s="551"/>
      <c r="D16" s="73" t="s">
        <v>431</v>
      </c>
      <c r="E16" s="74">
        <v>2300000</v>
      </c>
      <c r="F16" s="72">
        <v>2</v>
      </c>
      <c r="G16" s="55" t="s">
        <v>432</v>
      </c>
      <c r="H16" s="64" t="s">
        <v>48</v>
      </c>
      <c r="I16" s="64">
        <v>2</v>
      </c>
      <c r="J16" s="8"/>
      <c r="K16" s="6"/>
      <c r="L16" s="6"/>
      <c r="M16" s="6"/>
      <c r="N16" s="6"/>
      <c r="O16" s="6"/>
      <c r="P16" s="6"/>
      <c r="Q16" s="68"/>
      <c r="R16" s="68"/>
      <c r="S16" s="68"/>
      <c r="T16" s="68"/>
      <c r="U16" s="80"/>
      <c r="V16" s="14"/>
      <c r="W16" s="75">
        <v>2300000</v>
      </c>
      <c r="X16" s="15"/>
      <c r="Y16" s="79"/>
      <c r="Z16" s="70"/>
      <c r="AA16" s="34"/>
      <c r="AB16" s="29"/>
      <c r="AC16" s="81"/>
    </row>
    <row r="17" spans="1:29" ht="43.5" customHeight="1">
      <c r="A17" s="77"/>
      <c r="B17" s="556" t="s">
        <v>31</v>
      </c>
      <c r="C17" s="557"/>
      <c r="D17" s="84" t="s">
        <v>433</v>
      </c>
      <c r="E17" s="558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608"/>
    </row>
    <row r="18" spans="1:29" ht="52.5">
      <c r="A18" s="78"/>
      <c r="B18" s="564" t="s">
        <v>32</v>
      </c>
      <c r="C18" s="565"/>
      <c r="D18" s="84" t="s">
        <v>434</v>
      </c>
      <c r="E18" s="609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0"/>
      <c r="AC18" s="611"/>
    </row>
    <row r="19" spans="1:29" ht="186">
      <c r="A19" s="69" t="s">
        <v>421</v>
      </c>
      <c r="B19" s="550" t="s">
        <v>1</v>
      </c>
      <c r="C19" s="551"/>
      <c r="D19" s="73" t="s">
        <v>435</v>
      </c>
      <c r="E19" s="74">
        <v>1250000</v>
      </c>
      <c r="F19" s="72"/>
      <c r="G19" s="55" t="s">
        <v>436</v>
      </c>
      <c r="H19" s="64"/>
      <c r="I19" s="64"/>
      <c r="J19" s="8"/>
      <c r="K19" s="6"/>
      <c r="L19" s="6"/>
      <c r="M19" s="6"/>
      <c r="N19" s="6"/>
      <c r="O19" s="6"/>
      <c r="P19" s="6"/>
      <c r="Q19" s="68"/>
      <c r="R19" s="68"/>
      <c r="S19" s="68"/>
      <c r="T19" s="68"/>
      <c r="U19" s="80"/>
      <c r="V19" s="14"/>
      <c r="W19" s="75">
        <v>1250000</v>
      </c>
      <c r="X19" s="15"/>
      <c r="Y19" s="79"/>
      <c r="Z19" s="70"/>
      <c r="AA19" s="34"/>
      <c r="AB19" s="29"/>
      <c r="AC19" s="81"/>
    </row>
    <row r="20" spans="1:29" ht="52.5">
      <c r="A20" s="77"/>
      <c r="B20" s="556" t="s">
        <v>31</v>
      </c>
      <c r="C20" s="557"/>
      <c r="D20" s="84" t="s">
        <v>433</v>
      </c>
      <c r="E20" s="558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608"/>
    </row>
    <row r="21" spans="1:29" ht="52.5">
      <c r="A21" s="78"/>
      <c r="B21" s="564" t="s">
        <v>32</v>
      </c>
      <c r="C21" s="565"/>
      <c r="D21" s="84" t="s">
        <v>437</v>
      </c>
      <c r="E21" s="609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  <c r="Y21" s="610"/>
      <c r="Z21" s="610"/>
      <c r="AA21" s="610"/>
      <c r="AB21" s="610"/>
      <c r="AC21" s="611"/>
    </row>
    <row r="22" spans="1:29" ht="186">
      <c r="A22" s="69" t="s">
        <v>421</v>
      </c>
      <c r="B22" s="550" t="s">
        <v>1</v>
      </c>
      <c r="C22" s="551"/>
      <c r="D22" s="73" t="s">
        <v>435</v>
      </c>
      <c r="E22" s="74">
        <v>1200000</v>
      </c>
      <c r="F22" s="72">
        <v>100</v>
      </c>
      <c r="G22" s="55" t="s">
        <v>438</v>
      </c>
      <c r="H22" s="64" t="s">
        <v>39</v>
      </c>
      <c r="I22" s="64">
        <v>100</v>
      </c>
      <c r="J22" s="8"/>
      <c r="K22" s="6"/>
      <c r="L22" s="6"/>
      <c r="M22" s="6"/>
      <c r="N22" s="6"/>
      <c r="O22" s="6"/>
      <c r="P22" s="6"/>
      <c r="Q22" s="68"/>
      <c r="R22" s="68"/>
      <c r="S22" s="68"/>
      <c r="T22" s="68"/>
      <c r="U22" s="80"/>
      <c r="V22" s="14"/>
      <c r="W22" s="75">
        <v>1200000</v>
      </c>
      <c r="X22" s="15"/>
      <c r="Y22" s="79"/>
      <c r="Z22" s="70"/>
      <c r="AA22" s="34"/>
      <c r="AB22" s="29"/>
      <c r="AC22" s="81"/>
    </row>
    <row r="23" spans="1:29" ht="52.5">
      <c r="A23" s="77"/>
      <c r="B23" s="556" t="s">
        <v>31</v>
      </c>
      <c r="C23" s="557"/>
      <c r="D23" s="84" t="s">
        <v>439</v>
      </c>
      <c r="E23" s="558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608"/>
    </row>
    <row r="24" spans="1:29" ht="26.25">
      <c r="A24" s="78"/>
      <c r="B24" s="564" t="s">
        <v>32</v>
      </c>
      <c r="C24" s="565"/>
      <c r="D24" s="84" t="s">
        <v>440</v>
      </c>
      <c r="E24" s="609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1"/>
    </row>
    <row r="25" spans="1:29" ht="186">
      <c r="A25" s="69" t="s">
        <v>421</v>
      </c>
      <c r="B25" s="550" t="s">
        <v>1</v>
      </c>
      <c r="C25" s="551"/>
      <c r="D25" s="73" t="s">
        <v>441</v>
      </c>
      <c r="E25" s="74">
        <v>1500000</v>
      </c>
      <c r="F25" s="72">
        <v>100</v>
      </c>
      <c r="G25" s="55" t="s">
        <v>442</v>
      </c>
      <c r="H25" s="64" t="s">
        <v>39</v>
      </c>
      <c r="I25" s="64">
        <v>100</v>
      </c>
      <c r="J25" s="8"/>
      <c r="K25" s="6"/>
      <c r="L25" s="6"/>
      <c r="M25" s="6"/>
      <c r="N25" s="6"/>
      <c r="O25" s="6"/>
      <c r="P25" s="6"/>
      <c r="Q25" s="68"/>
      <c r="R25" s="68"/>
      <c r="S25" s="68"/>
      <c r="T25" s="68"/>
      <c r="U25" s="80"/>
      <c r="V25" s="14"/>
      <c r="W25" s="75">
        <v>1500000</v>
      </c>
      <c r="X25" s="15"/>
      <c r="Y25" s="79"/>
      <c r="Z25" s="70"/>
      <c r="AA25" s="34"/>
      <c r="AB25" s="29"/>
      <c r="AC25" s="81"/>
    </row>
    <row r="26" spans="1:29" ht="52.5">
      <c r="A26" s="77"/>
      <c r="B26" s="556" t="s">
        <v>31</v>
      </c>
      <c r="C26" s="557"/>
      <c r="D26" s="84" t="s">
        <v>443</v>
      </c>
      <c r="E26" s="558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60"/>
    </row>
    <row r="27" spans="1:29" ht="52.5">
      <c r="A27" s="78"/>
      <c r="B27" s="564" t="s">
        <v>32</v>
      </c>
      <c r="C27" s="565"/>
      <c r="D27" s="84" t="s">
        <v>444</v>
      </c>
      <c r="E27" s="605"/>
      <c r="F27" s="606"/>
      <c r="G27" s="606"/>
      <c r="H27" s="606"/>
      <c r="I27" s="606"/>
      <c r="J27" s="606"/>
      <c r="K27" s="606"/>
      <c r="L27" s="606"/>
      <c r="M27" s="606"/>
      <c r="N27" s="606"/>
      <c r="O27" s="606"/>
      <c r="P27" s="606"/>
      <c r="Q27" s="606"/>
      <c r="R27" s="606"/>
      <c r="S27" s="606"/>
      <c r="T27" s="606"/>
      <c r="U27" s="606"/>
      <c r="V27" s="606"/>
      <c r="W27" s="606"/>
      <c r="X27" s="606"/>
      <c r="Y27" s="606"/>
      <c r="Z27" s="606"/>
      <c r="AA27" s="606"/>
      <c r="AB27" s="606"/>
      <c r="AC27" s="607"/>
    </row>
    <row r="28" spans="1:29" ht="209.25">
      <c r="A28" s="82" t="s">
        <v>421</v>
      </c>
      <c r="B28" s="550" t="s">
        <v>1</v>
      </c>
      <c r="C28" s="604"/>
      <c r="D28" s="85" t="s">
        <v>445</v>
      </c>
      <c r="E28" s="86">
        <v>1200000</v>
      </c>
      <c r="F28" s="83">
        <v>1</v>
      </c>
      <c r="G28" s="87" t="s">
        <v>446</v>
      </c>
      <c r="H28" s="88" t="s">
        <v>48</v>
      </c>
      <c r="I28" s="88">
        <v>1</v>
      </c>
      <c r="J28" s="89"/>
      <c r="K28" s="90"/>
      <c r="L28" s="90"/>
      <c r="M28" s="90"/>
      <c r="N28" s="90"/>
      <c r="O28" s="90"/>
      <c r="P28" s="90"/>
      <c r="Q28" s="91"/>
      <c r="R28" s="91"/>
      <c r="S28" s="91"/>
      <c r="T28" s="91"/>
      <c r="U28" s="92"/>
      <c r="V28" s="94"/>
      <c r="W28" s="95">
        <v>1200000</v>
      </c>
      <c r="X28" s="94"/>
      <c r="Y28" s="93"/>
      <c r="Z28" s="96"/>
      <c r="AA28" s="97"/>
      <c r="AB28" s="98"/>
      <c r="AC28" s="99"/>
    </row>
    <row r="29" spans="1:29" ht="27">
      <c r="A29" s="77"/>
      <c r="B29" s="556" t="s">
        <v>31</v>
      </c>
      <c r="C29" s="557"/>
      <c r="D29" s="84" t="s">
        <v>447</v>
      </c>
      <c r="E29" s="558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60"/>
    </row>
    <row r="30" spans="1:29" ht="52.5">
      <c r="A30" s="78"/>
      <c r="B30" s="564" t="s">
        <v>32</v>
      </c>
      <c r="C30" s="565"/>
      <c r="D30" s="84" t="s">
        <v>448</v>
      </c>
      <c r="E30" s="605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7"/>
    </row>
    <row r="31" spans="1:29" ht="204">
      <c r="A31" s="82" t="s">
        <v>421</v>
      </c>
      <c r="B31" s="550" t="s">
        <v>1</v>
      </c>
      <c r="C31" s="604"/>
      <c r="D31" s="85" t="s">
        <v>449</v>
      </c>
      <c r="E31" s="86">
        <v>1000000</v>
      </c>
      <c r="F31" s="83">
        <v>1</v>
      </c>
      <c r="G31" s="87" t="s">
        <v>450</v>
      </c>
      <c r="H31" s="88" t="s">
        <v>48</v>
      </c>
      <c r="I31" s="88">
        <v>1</v>
      </c>
      <c r="J31" s="89"/>
      <c r="K31" s="90"/>
      <c r="L31" s="90"/>
      <c r="M31" s="90"/>
      <c r="N31" s="90"/>
      <c r="O31" s="90"/>
      <c r="P31" s="90"/>
      <c r="Q31" s="91"/>
      <c r="R31" s="91"/>
      <c r="S31" s="91"/>
      <c r="T31" s="91"/>
      <c r="U31" s="92"/>
      <c r="V31" s="94"/>
      <c r="W31" s="95">
        <v>1000000</v>
      </c>
      <c r="X31" s="94"/>
      <c r="Y31" s="93"/>
      <c r="Z31" s="96"/>
      <c r="AA31" s="97"/>
      <c r="AB31" s="98"/>
      <c r="AC31" s="99"/>
    </row>
    <row r="32" spans="1:29" ht="27">
      <c r="A32" s="77"/>
      <c r="B32" s="556" t="s">
        <v>31</v>
      </c>
      <c r="C32" s="557"/>
      <c r="D32" s="84" t="s">
        <v>451</v>
      </c>
      <c r="E32" s="558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60"/>
    </row>
    <row r="33" spans="1:29" ht="52.5">
      <c r="A33" s="78"/>
      <c r="B33" s="564" t="s">
        <v>32</v>
      </c>
      <c r="C33" s="565"/>
      <c r="D33" s="84" t="s">
        <v>452</v>
      </c>
      <c r="E33" s="605"/>
      <c r="F33" s="606"/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606"/>
      <c r="X33" s="606"/>
      <c r="Y33" s="606"/>
      <c r="Z33" s="606"/>
      <c r="AA33" s="606"/>
      <c r="AB33" s="606"/>
      <c r="AC33" s="607"/>
    </row>
    <row r="34" spans="1:29" ht="178.5">
      <c r="A34" s="82" t="s">
        <v>421</v>
      </c>
      <c r="B34" s="550" t="s">
        <v>1</v>
      </c>
      <c r="C34" s="604"/>
      <c r="D34" s="85" t="s">
        <v>453</v>
      </c>
      <c r="E34" s="86">
        <v>1250000</v>
      </c>
      <c r="F34" s="83">
        <v>1</v>
      </c>
      <c r="G34" s="87" t="s">
        <v>454</v>
      </c>
      <c r="H34" s="88" t="s">
        <v>48</v>
      </c>
      <c r="I34" s="88">
        <v>1</v>
      </c>
      <c r="J34" s="89"/>
      <c r="K34" s="90"/>
      <c r="L34" s="90"/>
      <c r="M34" s="90"/>
      <c r="N34" s="90"/>
      <c r="O34" s="90"/>
      <c r="P34" s="90"/>
      <c r="Q34" s="91"/>
      <c r="R34" s="91"/>
      <c r="S34" s="91"/>
      <c r="T34" s="91"/>
      <c r="U34" s="92"/>
      <c r="V34" s="94"/>
      <c r="W34" s="95">
        <v>1250000</v>
      </c>
      <c r="X34" s="94"/>
      <c r="Y34" s="93"/>
      <c r="Z34" s="96"/>
      <c r="AA34" s="97"/>
      <c r="AB34" s="98"/>
      <c r="AC34" s="99"/>
    </row>
    <row r="35" spans="1:29" ht="27">
      <c r="A35" s="77"/>
      <c r="B35" s="556" t="s">
        <v>31</v>
      </c>
      <c r="C35" s="557"/>
      <c r="D35" s="84" t="s">
        <v>451</v>
      </c>
      <c r="E35" s="558"/>
      <c r="F35" s="559"/>
      <c r="G35" s="559"/>
      <c r="H35" s="559"/>
      <c r="I35" s="559"/>
      <c r="J35" s="559"/>
      <c r="K35" s="559"/>
      <c r="L35" s="559"/>
      <c r="M35" s="559"/>
      <c r="N35" s="559"/>
      <c r="O35" s="559"/>
      <c r="P35" s="559"/>
      <c r="Q35" s="559"/>
      <c r="R35" s="559"/>
      <c r="S35" s="559"/>
      <c r="T35" s="559"/>
      <c r="U35" s="559"/>
      <c r="V35" s="559"/>
      <c r="W35" s="559"/>
      <c r="X35" s="559"/>
      <c r="Y35" s="559"/>
      <c r="Z35" s="559"/>
      <c r="AA35" s="559"/>
      <c r="AB35" s="559"/>
      <c r="AC35" s="560"/>
    </row>
    <row r="36" spans="1:29" ht="26.25">
      <c r="A36" s="78"/>
      <c r="B36" s="564" t="s">
        <v>32</v>
      </c>
      <c r="C36" s="565"/>
      <c r="D36" s="84" t="s">
        <v>455</v>
      </c>
      <c r="E36" s="605"/>
      <c r="F36" s="606"/>
      <c r="G36" s="606"/>
      <c r="H36" s="606"/>
      <c r="I36" s="606"/>
      <c r="J36" s="606"/>
      <c r="K36" s="606"/>
      <c r="L36" s="606"/>
      <c r="M36" s="606"/>
      <c r="N36" s="606"/>
      <c r="O36" s="606"/>
      <c r="P36" s="606"/>
      <c r="Q36" s="606"/>
      <c r="R36" s="606"/>
      <c r="S36" s="606"/>
      <c r="T36" s="606"/>
      <c r="U36" s="606"/>
      <c r="V36" s="606"/>
      <c r="W36" s="606"/>
      <c r="X36" s="606"/>
      <c r="Y36" s="606"/>
      <c r="Z36" s="606"/>
      <c r="AA36" s="606"/>
      <c r="AB36" s="606"/>
      <c r="AC36" s="607"/>
    </row>
    <row r="37" spans="1:29" ht="178.5">
      <c r="A37" s="82" t="s">
        <v>421</v>
      </c>
      <c r="B37" s="550" t="s">
        <v>1</v>
      </c>
      <c r="C37" s="604"/>
      <c r="D37" s="85" t="s">
        <v>453</v>
      </c>
      <c r="E37" s="86">
        <v>1000000</v>
      </c>
      <c r="F37" s="83">
        <v>3</v>
      </c>
      <c r="G37" s="87" t="s">
        <v>456</v>
      </c>
      <c r="H37" s="88" t="s">
        <v>48</v>
      </c>
      <c r="I37" s="88">
        <v>3</v>
      </c>
      <c r="J37" s="89"/>
      <c r="K37" s="90"/>
      <c r="L37" s="90"/>
      <c r="M37" s="90"/>
      <c r="N37" s="90"/>
      <c r="O37" s="90"/>
      <c r="P37" s="90"/>
      <c r="Q37" s="91"/>
      <c r="R37" s="91"/>
      <c r="S37" s="91"/>
      <c r="T37" s="91"/>
      <c r="U37" s="92"/>
      <c r="V37" s="94"/>
      <c r="W37" s="95">
        <v>1000000</v>
      </c>
      <c r="X37" s="94"/>
      <c r="Y37" s="93"/>
      <c r="Z37" s="96"/>
      <c r="AA37" s="97"/>
      <c r="AB37" s="98"/>
      <c r="AC37" s="99"/>
    </row>
    <row r="38" spans="1:29" ht="27">
      <c r="A38" s="77"/>
      <c r="B38" s="556" t="s">
        <v>31</v>
      </c>
      <c r="C38" s="557"/>
      <c r="D38" s="84" t="s">
        <v>457</v>
      </c>
      <c r="E38" s="558"/>
      <c r="F38" s="559"/>
      <c r="G38" s="559"/>
      <c r="H38" s="559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559"/>
      <c r="U38" s="559"/>
      <c r="V38" s="559"/>
      <c r="W38" s="559"/>
      <c r="X38" s="559"/>
      <c r="Y38" s="559"/>
      <c r="Z38" s="559"/>
      <c r="AA38" s="559"/>
      <c r="AB38" s="559"/>
      <c r="AC38" s="560"/>
    </row>
    <row r="39" spans="1:29" ht="26.25">
      <c r="A39" s="78"/>
      <c r="B39" s="564" t="s">
        <v>32</v>
      </c>
      <c r="C39" s="565"/>
      <c r="D39" s="84" t="s">
        <v>458</v>
      </c>
      <c r="E39" s="605"/>
      <c r="F39" s="606"/>
      <c r="G39" s="606"/>
      <c r="H39" s="606"/>
      <c r="I39" s="606"/>
      <c r="J39" s="606"/>
      <c r="K39" s="606"/>
      <c r="L39" s="606"/>
      <c r="M39" s="606"/>
      <c r="N39" s="606"/>
      <c r="O39" s="606"/>
      <c r="P39" s="606"/>
      <c r="Q39" s="606"/>
      <c r="R39" s="606"/>
      <c r="S39" s="606"/>
      <c r="T39" s="606"/>
      <c r="U39" s="606"/>
      <c r="V39" s="606"/>
      <c r="W39" s="606"/>
      <c r="X39" s="606"/>
      <c r="Y39" s="606"/>
      <c r="Z39" s="606"/>
      <c r="AA39" s="606"/>
      <c r="AB39" s="606"/>
      <c r="AC39" s="607"/>
    </row>
    <row r="40" spans="1:29" ht="178.5">
      <c r="A40" s="82" t="s">
        <v>421</v>
      </c>
      <c r="B40" s="550" t="s">
        <v>1</v>
      </c>
      <c r="C40" s="604"/>
      <c r="D40" s="85" t="s">
        <v>459</v>
      </c>
      <c r="E40" s="86">
        <v>1000000</v>
      </c>
      <c r="F40" s="83">
        <v>1</v>
      </c>
      <c r="G40" s="87" t="s">
        <v>460</v>
      </c>
      <c r="H40" s="88" t="s">
        <v>48</v>
      </c>
      <c r="I40" s="88">
        <v>1</v>
      </c>
      <c r="J40" s="89"/>
      <c r="K40" s="90"/>
      <c r="L40" s="90"/>
      <c r="M40" s="90"/>
      <c r="N40" s="90"/>
      <c r="O40" s="90"/>
      <c r="P40" s="90"/>
      <c r="Q40" s="91"/>
      <c r="R40" s="91"/>
      <c r="S40" s="91"/>
      <c r="T40" s="91"/>
      <c r="U40" s="92"/>
      <c r="V40" s="94"/>
      <c r="W40" s="95">
        <v>1000000</v>
      </c>
      <c r="X40" s="94"/>
      <c r="Y40" s="93"/>
      <c r="Z40" s="96"/>
      <c r="AA40" s="97"/>
      <c r="AB40" s="98"/>
      <c r="AC40" s="99"/>
    </row>
    <row r="41" spans="1:29" ht="27">
      <c r="A41" s="77"/>
      <c r="B41" s="556" t="s">
        <v>31</v>
      </c>
      <c r="C41" s="557"/>
      <c r="D41" s="84" t="s">
        <v>461</v>
      </c>
      <c r="E41" s="558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560"/>
    </row>
    <row r="42" spans="1:29" ht="26.25">
      <c r="A42" s="78"/>
      <c r="B42" s="564" t="s">
        <v>32</v>
      </c>
      <c r="C42" s="565"/>
      <c r="D42" s="84" t="s">
        <v>462</v>
      </c>
      <c r="E42" s="605"/>
      <c r="F42" s="606"/>
      <c r="G42" s="606"/>
      <c r="H42" s="606"/>
      <c r="I42" s="606"/>
      <c r="J42" s="606"/>
      <c r="K42" s="606"/>
      <c r="L42" s="606"/>
      <c r="M42" s="606"/>
      <c r="N42" s="606"/>
      <c r="O42" s="606"/>
      <c r="P42" s="606"/>
      <c r="Q42" s="606"/>
      <c r="R42" s="606"/>
      <c r="S42" s="606"/>
      <c r="T42" s="606"/>
      <c r="U42" s="606"/>
      <c r="V42" s="606"/>
      <c r="W42" s="606"/>
      <c r="X42" s="606"/>
      <c r="Y42" s="606"/>
      <c r="Z42" s="606"/>
      <c r="AA42" s="606"/>
      <c r="AB42" s="606"/>
      <c r="AC42" s="607"/>
    </row>
    <row r="43" spans="1:29" ht="153">
      <c r="A43" s="82" t="s">
        <v>421</v>
      </c>
      <c r="B43" s="550" t="s">
        <v>1</v>
      </c>
      <c r="C43" s="604"/>
      <c r="D43" s="85" t="s">
        <v>463</v>
      </c>
      <c r="E43" s="86">
        <v>1000000</v>
      </c>
      <c r="F43" s="83">
        <v>1</v>
      </c>
      <c r="G43" s="87" t="s">
        <v>464</v>
      </c>
      <c r="H43" s="88" t="s">
        <v>48</v>
      </c>
      <c r="I43" s="88">
        <v>1</v>
      </c>
      <c r="J43" s="89"/>
      <c r="K43" s="90"/>
      <c r="L43" s="90"/>
      <c r="M43" s="90"/>
      <c r="N43" s="90"/>
      <c r="O43" s="90"/>
      <c r="P43" s="90"/>
      <c r="Q43" s="91"/>
      <c r="R43" s="91"/>
      <c r="S43" s="91"/>
      <c r="T43" s="91"/>
      <c r="U43" s="92"/>
      <c r="V43" s="94"/>
      <c r="W43" s="95">
        <v>1000000</v>
      </c>
      <c r="X43" s="94"/>
      <c r="Y43" s="93"/>
      <c r="Z43" s="96"/>
      <c r="AA43" s="97"/>
      <c r="AB43" s="98"/>
      <c r="AC43" s="99"/>
    </row>
    <row r="44" spans="1:29" ht="27">
      <c r="A44" s="77"/>
      <c r="B44" s="556" t="s">
        <v>31</v>
      </c>
      <c r="C44" s="557"/>
      <c r="D44" s="84" t="s">
        <v>465</v>
      </c>
      <c r="E44" s="558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60"/>
    </row>
    <row r="45" spans="1:29" ht="26.25">
      <c r="A45" s="78"/>
      <c r="B45" s="564" t="s">
        <v>32</v>
      </c>
      <c r="C45" s="565"/>
      <c r="D45" s="84" t="s">
        <v>466</v>
      </c>
      <c r="E45" s="605"/>
      <c r="F45" s="606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6"/>
      <c r="R45" s="606"/>
      <c r="S45" s="606"/>
      <c r="T45" s="606"/>
      <c r="U45" s="606"/>
      <c r="V45" s="606"/>
      <c r="W45" s="606"/>
      <c r="X45" s="606"/>
      <c r="Y45" s="606"/>
      <c r="Z45" s="606"/>
      <c r="AA45" s="606"/>
      <c r="AB45" s="606"/>
      <c r="AC45" s="607"/>
    </row>
    <row r="46" spans="1:29" ht="162.75">
      <c r="A46" s="82" t="s">
        <v>421</v>
      </c>
      <c r="B46" s="550" t="s">
        <v>1</v>
      </c>
      <c r="C46" s="604"/>
      <c r="D46" s="85" t="s">
        <v>467</v>
      </c>
      <c r="E46" s="86">
        <v>1000000</v>
      </c>
      <c r="F46" s="83">
        <v>1</v>
      </c>
      <c r="G46" s="87" t="s">
        <v>468</v>
      </c>
      <c r="H46" s="88" t="s">
        <v>48</v>
      </c>
      <c r="I46" s="88">
        <v>1</v>
      </c>
      <c r="J46" s="89"/>
      <c r="K46" s="90"/>
      <c r="L46" s="90"/>
      <c r="M46" s="90"/>
      <c r="N46" s="90"/>
      <c r="O46" s="90"/>
      <c r="P46" s="90"/>
      <c r="Q46" s="91"/>
      <c r="R46" s="91"/>
      <c r="S46" s="91"/>
      <c r="T46" s="91"/>
      <c r="U46" s="92"/>
      <c r="V46" s="94"/>
      <c r="W46" s="95">
        <v>1000000</v>
      </c>
      <c r="X46" s="94"/>
      <c r="Y46" s="93"/>
      <c r="Z46" s="96"/>
      <c r="AA46" s="97"/>
      <c r="AB46" s="98"/>
      <c r="AC46" s="99"/>
    </row>
    <row r="47" spans="1:29" ht="27">
      <c r="A47" s="77"/>
      <c r="B47" s="556" t="s">
        <v>31</v>
      </c>
      <c r="C47" s="557"/>
      <c r="D47" s="84" t="s">
        <v>469</v>
      </c>
      <c r="E47" s="558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60"/>
    </row>
    <row r="48" spans="1:29" ht="78.75">
      <c r="A48" s="78"/>
      <c r="B48" s="564" t="s">
        <v>32</v>
      </c>
      <c r="C48" s="565"/>
      <c r="D48" s="84" t="s">
        <v>470</v>
      </c>
      <c r="E48" s="605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6"/>
      <c r="AC48" s="607"/>
    </row>
    <row r="49" spans="1:29" ht="139.5">
      <c r="A49" s="82" t="s">
        <v>421</v>
      </c>
      <c r="B49" s="550" t="s">
        <v>1</v>
      </c>
      <c r="C49" s="604"/>
      <c r="D49" s="85" t="s">
        <v>471</v>
      </c>
      <c r="E49" s="86">
        <v>1000000</v>
      </c>
      <c r="F49" s="83"/>
      <c r="G49" s="87" t="s">
        <v>472</v>
      </c>
      <c r="H49" s="88" t="s">
        <v>48</v>
      </c>
      <c r="I49" s="88"/>
      <c r="J49" s="89"/>
      <c r="K49" s="90"/>
      <c r="L49" s="90"/>
      <c r="M49" s="90"/>
      <c r="N49" s="90"/>
      <c r="O49" s="90"/>
      <c r="P49" s="90"/>
      <c r="Q49" s="91"/>
      <c r="R49" s="91"/>
      <c r="S49" s="91"/>
      <c r="T49" s="91"/>
      <c r="U49" s="92"/>
      <c r="V49" s="94"/>
      <c r="W49" s="95">
        <v>1000000</v>
      </c>
      <c r="X49" s="94"/>
      <c r="Y49" s="93"/>
      <c r="Z49" s="96"/>
      <c r="AA49" s="97"/>
      <c r="AB49" s="98"/>
      <c r="AC49" s="99"/>
    </row>
    <row r="50" spans="1:29" ht="52.5">
      <c r="A50" s="77"/>
      <c r="B50" s="556" t="s">
        <v>31</v>
      </c>
      <c r="C50" s="557"/>
      <c r="D50" s="84" t="s">
        <v>473</v>
      </c>
      <c r="E50" s="558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60"/>
    </row>
    <row r="51" spans="1:29" ht="26.25">
      <c r="A51" s="78"/>
      <c r="B51" s="564" t="s">
        <v>32</v>
      </c>
      <c r="C51" s="565"/>
      <c r="D51" s="84" t="s">
        <v>474</v>
      </c>
      <c r="E51" s="605"/>
      <c r="F51" s="606"/>
      <c r="G51" s="606"/>
      <c r="H51" s="606"/>
      <c r="I51" s="606"/>
      <c r="J51" s="606"/>
      <c r="K51" s="606"/>
      <c r="L51" s="606"/>
      <c r="M51" s="606"/>
      <c r="N51" s="606"/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6"/>
      <c r="AC51" s="607"/>
    </row>
    <row r="52" spans="1:29" ht="204">
      <c r="A52" s="82" t="s">
        <v>421</v>
      </c>
      <c r="B52" s="550" t="s">
        <v>1</v>
      </c>
      <c r="C52" s="604"/>
      <c r="D52" s="85" t="s">
        <v>475</v>
      </c>
      <c r="E52" s="86"/>
      <c r="F52" s="83"/>
      <c r="G52" s="87" t="s">
        <v>472</v>
      </c>
      <c r="H52" s="88" t="s">
        <v>48</v>
      </c>
      <c r="I52" s="88"/>
      <c r="J52" s="89"/>
      <c r="K52" s="90"/>
      <c r="L52" s="90"/>
      <c r="M52" s="90"/>
      <c r="N52" s="90"/>
      <c r="O52" s="90"/>
      <c r="P52" s="90"/>
      <c r="Q52" s="91"/>
      <c r="R52" s="91"/>
      <c r="S52" s="91"/>
      <c r="T52" s="91"/>
      <c r="U52" s="92"/>
      <c r="V52" s="94"/>
      <c r="W52" s="95"/>
      <c r="X52" s="94"/>
      <c r="Y52" s="93"/>
      <c r="Z52" s="96"/>
      <c r="AA52" s="97"/>
      <c r="AB52" s="98"/>
      <c r="AC52" s="99"/>
    </row>
    <row r="53" spans="1:29" ht="52.5">
      <c r="A53" s="77"/>
      <c r="B53" s="556" t="s">
        <v>31</v>
      </c>
      <c r="C53" s="557"/>
      <c r="D53" s="84" t="s">
        <v>476</v>
      </c>
      <c r="E53" s="558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60"/>
    </row>
    <row r="54" spans="1:29" ht="52.5">
      <c r="A54" s="78"/>
      <c r="B54" s="564" t="s">
        <v>32</v>
      </c>
      <c r="C54" s="565"/>
      <c r="D54" s="84" t="s">
        <v>477</v>
      </c>
      <c r="E54" s="605"/>
      <c r="F54" s="606"/>
      <c r="G54" s="606"/>
      <c r="H54" s="606"/>
      <c r="I54" s="606"/>
      <c r="J54" s="606"/>
      <c r="K54" s="606"/>
      <c r="L54" s="606"/>
      <c r="M54" s="606"/>
      <c r="N54" s="606"/>
      <c r="O54" s="606"/>
      <c r="P54" s="606"/>
      <c r="Q54" s="606"/>
      <c r="R54" s="606"/>
      <c r="S54" s="606"/>
      <c r="T54" s="606"/>
      <c r="U54" s="606"/>
      <c r="V54" s="606"/>
      <c r="W54" s="606"/>
      <c r="X54" s="606"/>
      <c r="Y54" s="606"/>
      <c r="Z54" s="606"/>
      <c r="AA54" s="606"/>
      <c r="AB54" s="606"/>
      <c r="AC54" s="607"/>
    </row>
    <row r="55" spans="1:29" ht="162.75">
      <c r="A55" s="82" t="s">
        <v>421</v>
      </c>
      <c r="B55" s="550" t="s">
        <v>1</v>
      </c>
      <c r="C55" s="604"/>
      <c r="D55" s="85" t="s">
        <v>478</v>
      </c>
      <c r="E55" s="86"/>
      <c r="F55" s="83"/>
      <c r="G55" s="87" t="s">
        <v>479</v>
      </c>
      <c r="H55" s="88" t="s">
        <v>48</v>
      </c>
      <c r="I55" s="88"/>
      <c r="J55" s="89"/>
      <c r="K55" s="90"/>
      <c r="L55" s="90"/>
      <c r="M55" s="90"/>
      <c r="N55" s="90"/>
      <c r="O55" s="90"/>
      <c r="P55" s="90"/>
      <c r="Q55" s="91"/>
      <c r="R55" s="91"/>
      <c r="S55" s="91"/>
      <c r="T55" s="91"/>
      <c r="U55" s="92"/>
      <c r="V55" s="94"/>
      <c r="W55" s="95"/>
      <c r="X55" s="94"/>
      <c r="Y55" s="93"/>
      <c r="Z55" s="96"/>
      <c r="AA55" s="97"/>
      <c r="AB55" s="98"/>
      <c r="AC55" s="99"/>
    </row>
    <row r="56" spans="1:29" ht="52.5">
      <c r="A56" s="77"/>
      <c r="B56" s="556" t="s">
        <v>31</v>
      </c>
      <c r="C56" s="557"/>
      <c r="D56" s="84" t="s">
        <v>480</v>
      </c>
      <c r="E56" s="558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559"/>
      <c r="AA56" s="559"/>
      <c r="AB56" s="559"/>
      <c r="AC56" s="560"/>
    </row>
    <row r="57" spans="1:29" ht="105">
      <c r="A57" s="78"/>
      <c r="B57" s="564" t="s">
        <v>32</v>
      </c>
      <c r="C57" s="565"/>
      <c r="D57" s="84" t="s">
        <v>481</v>
      </c>
      <c r="E57" s="605"/>
      <c r="F57" s="606"/>
      <c r="G57" s="606"/>
      <c r="H57" s="606"/>
      <c r="I57" s="606"/>
      <c r="J57" s="606"/>
      <c r="K57" s="606"/>
      <c r="L57" s="606"/>
      <c r="M57" s="606"/>
      <c r="N57" s="606"/>
      <c r="O57" s="606"/>
      <c r="P57" s="606"/>
      <c r="Q57" s="606"/>
      <c r="R57" s="606"/>
      <c r="S57" s="606"/>
      <c r="T57" s="606"/>
      <c r="U57" s="606"/>
      <c r="V57" s="606"/>
      <c r="W57" s="606"/>
      <c r="X57" s="606"/>
      <c r="Y57" s="606"/>
      <c r="Z57" s="606"/>
      <c r="AA57" s="606"/>
      <c r="AB57" s="606"/>
      <c r="AC57" s="607"/>
    </row>
    <row r="58" spans="1:29" ht="255.75">
      <c r="A58" s="82" t="s">
        <v>421</v>
      </c>
      <c r="B58" s="550" t="s">
        <v>1</v>
      </c>
      <c r="C58" s="604"/>
      <c r="D58" s="85" t="s">
        <v>482</v>
      </c>
      <c r="E58" s="86"/>
      <c r="F58" s="83">
        <v>100</v>
      </c>
      <c r="G58" s="87" t="s">
        <v>483</v>
      </c>
      <c r="H58" s="88" t="s">
        <v>39</v>
      </c>
      <c r="I58" s="88">
        <v>100</v>
      </c>
      <c r="J58" s="89"/>
      <c r="K58" s="90"/>
      <c r="L58" s="90"/>
      <c r="M58" s="90"/>
      <c r="N58" s="90"/>
      <c r="O58" s="90"/>
      <c r="P58" s="90"/>
      <c r="Q58" s="91"/>
      <c r="R58" s="91"/>
      <c r="S58" s="91"/>
      <c r="T58" s="91"/>
      <c r="U58" s="92"/>
      <c r="V58" s="94"/>
      <c r="W58" s="95"/>
      <c r="X58" s="94"/>
      <c r="Y58" s="93"/>
      <c r="Z58" s="96"/>
      <c r="AA58" s="97"/>
      <c r="AB58" s="98"/>
      <c r="AC58" s="99"/>
    </row>
    <row r="59" spans="1:29" ht="27">
      <c r="A59" s="77"/>
      <c r="B59" s="556" t="s">
        <v>31</v>
      </c>
      <c r="C59" s="557"/>
      <c r="D59" s="84" t="s">
        <v>484</v>
      </c>
      <c r="E59" s="558"/>
      <c r="F59" s="559"/>
      <c r="G59" s="559"/>
      <c r="H59" s="559"/>
      <c r="I59" s="559"/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560"/>
    </row>
    <row r="60" spans="1:29" ht="26.25">
      <c r="A60" s="78"/>
      <c r="B60" s="564" t="s">
        <v>32</v>
      </c>
      <c r="C60" s="565"/>
      <c r="D60" s="84" t="s">
        <v>485</v>
      </c>
      <c r="E60" s="605"/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6"/>
      <c r="R60" s="606"/>
      <c r="S60" s="606"/>
      <c r="T60" s="606"/>
      <c r="U60" s="606"/>
      <c r="V60" s="606"/>
      <c r="W60" s="606"/>
      <c r="X60" s="606"/>
      <c r="Y60" s="606"/>
      <c r="Z60" s="606"/>
      <c r="AA60" s="606"/>
      <c r="AB60" s="606"/>
      <c r="AC60" s="607"/>
    </row>
    <row r="61" spans="1:29" ht="232.5">
      <c r="A61" s="82" t="s">
        <v>421</v>
      </c>
      <c r="B61" s="550" t="s">
        <v>1</v>
      </c>
      <c r="C61" s="604"/>
      <c r="D61" s="85" t="s">
        <v>486</v>
      </c>
      <c r="E61" s="86"/>
      <c r="F61" s="83">
        <v>90</v>
      </c>
      <c r="G61" s="87" t="s">
        <v>487</v>
      </c>
      <c r="H61" s="88" t="s">
        <v>39</v>
      </c>
      <c r="I61" s="88">
        <v>90</v>
      </c>
      <c r="J61" s="89"/>
      <c r="K61" s="90"/>
      <c r="L61" s="90"/>
      <c r="M61" s="90"/>
      <c r="N61" s="90"/>
      <c r="O61" s="90"/>
      <c r="P61" s="90"/>
      <c r="Q61" s="91"/>
      <c r="R61" s="91"/>
      <c r="S61" s="91"/>
      <c r="T61" s="91"/>
      <c r="U61" s="92"/>
      <c r="V61" s="94"/>
      <c r="W61" s="95"/>
      <c r="X61" s="94"/>
      <c r="Y61" s="93"/>
      <c r="Z61" s="96"/>
      <c r="AA61" s="97"/>
      <c r="AB61" s="98"/>
      <c r="AC61" s="99"/>
    </row>
    <row r="62" spans="1:29" ht="52.5">
      <c r="A62" s="77"/>
      <c r="B62" s="556" t="s">
        <v>31</v>
      </c>
      <c r="C62" s="557"/>
      <c r="D62" s="84" t="s">
        <v>488</v>
      </c>
      <c r="E62" s="558"/>
      <c r="F62" s="559"/>
      <c r="G62" s="559"/>
      <c r="H62" s="559"/>
      <c r="I62" s="559"/>
      <c r="J62" s="559"/>
      <c r="K62" s="559"/>
      <c r="L62" s="559"/>
      <c r="M62" s="559"/>
      <c r="N62" s="559"/>
      <c r="O62" s="559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59"/>
      <c r="AA62" s="559"/>
      <c r="AB62" s="559"/>
      <c r="AC62" s="560"/>
    </row>
    <row r="63" spans="1:29" ht="52.5">
      <c r="A63" s="78"/>
      <c r="B63" s="564" t="s">
        <v>32</v>
      </c>
      <c r="C63" s="565"/>
      <c r="D63" s="84" t="s">
        <v>489</v>
      </c>
      <c r="E63" s="605"/>
      <c r="F63" s="606"/>
      <c r="G63" s="606"/>
      <c r="H63" s="606"/>
      <c r="I63" s="606"/>
      <c r="J63" s="606"/>
      <c r="K63" s="606"/>
      <c r="L63" s="606"/>
      <c r="M63" s="606"/>
      <c r="N63" s="606"/>
      <c r="O63" s="606"/>
      <c r="P63" s="606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  <c r="AB63" s="606"/>
      <c r="AC63" s="607"/>
    </row>
    <row r="64" spans="1:29" ht="139.5">
      <c r="A64" s="82" t="s">
        <v>421</v>
      </c>
      <c r="B64" s="550" t="s">
        <v>1</v>
      </c>
      <c r="C64" s="604"/>
      <c r="D64" s="85" t="s">
        <v>490</v>
      </c>
      <c r="E64" s="86">
        <v>1200000</v>
      </c>
      <c r="F64" s="83">
        <v>1</v>
      </c>
      <c r="G64" s="87" t="s">
        <v>491</v>
      </c>
      <c r="H64" s="88" t="s">
        <v>48</v>
      </c>
      <c r="I64" s="88">
        <v>1</v>
      </c>
      <c r="J64" s="89"/>
      <c r="K64" s="90"/>
      <c r="L64" s="90"/>
      <c r="M64" s="90"/>
      <c r="N64" s="90"/>
      <c r="O64" s="90"/>
      <c r="P64" s="90"/>
      <c r="Q64" s="91"/>
      <c r="R64" s="91"/>
      <c r="S64" s="91"/>
      <c r="T64" s="91"/>
      <c r="U64" s="92"/>
      <c r="V64" s="94"/>
      <c r="W64" s="95">
        <v>1200000</v>
      </c>
      <c r="X64" s="94"/>
      <c r="Y64" s="93"/>
      <c r="Z64" s="96"/>
      <c r="AA64" s="97"/>
      <c r="AB64" s="98"/>
      <c r="AC64" s="99"/>
    </row>
    <row r="65" spans="1:29" ht="27">
      <c r="A65" s="77"/>
      <c r="B65" s="556" t="s">
        <v>31</v>
      </c>
      <c r="C65" s="557"/>
      <c r="D65" s="84" t="s">
        <v>422</v>
      </c>
      <c r="E65" s="558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560"/>
    </row>
    <row r="66" spans="1:29" ht="157.5">
      <c r="A66" s="78"/>
      <c r="B66" s="564" t="s">
        <v>32</v>
      </c>
      <c r="C66" s="565"/>
      <c r="D66" s="84" t="s">
        <v>493</v>
      </c>
      <c r="E66" s="605"/>
      <c r="F66" s="606"/>
      <c r="G66" s="606"/>
      <c r="H66" s="606"/>
      <c r="I66" s="606"/>
      <c r="J66" s="606"/>
      <c r="K66" s="606"/>
      <c r="L66" s="606"/>
      <c r="M66" s="606"/>
      <c r="N66" s="606"/>
      <c r="O66" s="606"/>
      <c r="P66" s="606"/>
      <c r="Q66" s="606"/>
      <c r="R66" s="606"/>
      <c r="S66" s="606"/>
      <c r="T66" s="606"/>
      <c r="U66" s="606"/>
      <c r="V66" s="606"/>
      <c r="W66" s="606"/>
      <c r="X66" s="606"/>
      <c r="Y66" s="606"/>
      <c r="Z66" s="606"/>
      <c r="AA66" s="606"/>
      <c r="AB66" s="606"/>
      <c r="AC66" s="607"/>
    </row>
    <row r="67" spans="1:29" ht="126">
      <c r="A67" s="82" t="s">
        <v>492</v>
      </c>
      <c r="B67" s="550" t="s">
        <v>1</v>
      </c>
      <c r="C67" s="604"/>
      <c r="D67" s="85" t="s">
        <v>494</v>
      </c>
      <c r="E67" s="86">
        <v>2300000</v>
      </c>
      <c r="F67" s="83">
        <v>1</v>
      </c>
      <c r="G67" s="87" t="s">
        <v>495</v>
      </c>
      <c r="H67" s="88" t="s">
        <v>48</v>
      </c>
      <c r="I67" s="88">
        <v>1</v>
      </c>
      <c r="J67" s="89"/>
      <c r="K67" s="90"/>
      <c r="L67" s="90"/>
      <c r="M67" s="90"/>
      <c r="N67" s="90"/>
      <c r="O67" s="90"/>
      <c r="P67" s="90"/>
      <c r="Q67" s="91"/>
      <c r="R67" s="91"/>
      <c r="S67" s="91"/>
      <c r="T67" s="91"/>
      <c r="U67" s="92"/>
      <c r="V67" s="94"/>
      <c r="W67" s="95">
        <v>2300000</v>
      </c>
      <c r="X67" s="94"/>
      <c r="Y67" s="93"/>
      <c r="Z67" s="96"/>
      <c r="AA67" s="97"/>
      <c r="AB67" s="98"/>
      <c r="AC67" s="99"/>
    </row>
  </sheetData>
  <sheetProtection/>
  <mergeCells count="97">
    <mergeCell ref="A1:AB1"/>
    <mergeCell ref="A2:AC2"/>
    <mergeCell ref="A3:AC3"/>
    <mergeCell ref="B4:AC4"/>
    <mergeCell ref="A5:A6"/>
    <mergeCell ref="B5:D6"/>
    <mergeCell ref="E5:E6"/>
    <mergeCell ref="F5:F6"/>
    <mergeCell ref="G5:I5"/>
    <mergeCell ref="J5:U5"/>
    <mergeCell ref="V5:Y5"/>
    <mergeCell ref="Z5:Z6"/>
    <mergeCell ref="AA5:AA6"/>
    <mergeCell ref="AB5:AB6"/>
    <mergeCell ref="AC5:AC6"/>
    <mergeCell ref="A7:D7"/>
    <mergeCell ref="E7:AC7"/>
    <mergeCell ref="B8:C8"/>
    <mergeCell ref="E8:AC9"/>
    <mergeCell ref="B9:C9"/>
    <mergeCell ref="B10:C10"/>
    <mergeCell ref="B11:C11"/>
    <mergeCell ref="E11:AC12"/>
    <mergeCell ref="B12:C12"/>
    <mergeCell ref="B13:C13"/>
    <mergeCell ref="B14:C14"/>
    <mergeCell ref="E14:AC15"/>
    <mergeCell ref="B15:C15"/>
    <mergeCell ref="B16:C16"/>
    <mergeCell ref="B17:C17"/>
    <mergeCell ref="E17:AC18"/>
    <mergeCell ref="B18:C18"/>
    <mergeCell ref="B19:C19"/>
    <mergeCell ref="B20:C20"/>
    <mergeCell ref="E20:AC21"/>
    <mergeCell ref="B21:C21"/>
    <mergeCell ref="B22:C22"/>
    <mergeCell ref="B23:C23"/>
    <mergeCell ref="E23:AC24"/>
    <mergeCell ref="B24:C24"/>
    <mergeCell ref="B25:C25"/>
    <mergeCell ref="B26:C26"/>
    <mergeCell ref="E26:AC27"/>
    <mergeCell ref="B27:C27"/>
    <mergeCell ref="B28:C28"/>
    <mergeCell ref="B29:C29"/>
    <mergeCell ref="E29:AC30"/>
    <mergeCell ref="B30:C30"/>
    <mergeCell ref="B31:C31"/>
    <mergeCell ref="B32:C32"/>
    <mergeCell ref="E32:AC33"/>
    <mergeCell ref="B33:C33"/>
    <mergeCell ref="B34:C34"/>
    <mergeCell ref="B35:C35"/>
    <mergeCell ref="E35:AC36"/>
    <mergeCell ref="B36:C36"/>
    <mergeCell ref="B37:C37"/>
    <mergeCell ref="B38:C38"/>
    <mergeCell ref="E38:AC39"/>
    <mergeCell ref="B39:C39"/>
    <mergeCell ref="B40:C40"/>
    <mergeCell ref="B41:C41"/>
    <mergeCell ref="E41:AC42"/>
    <mergeCell ref="B42:C42"/>
    <mergeCell ref="B43:C43"/>
    <mergeCell ref="B44:C44"/>
    <mergeCell ref="E44:AC45"/>
    <mergeCell ref="B45:C45"/>
    <mergeCell ref="B46:C46"/>
    <mergeCell ref="B47:C47"/>
    <mergeCell ref="E47:AC48"/>
    <mergeCell ref="B48:C48"/>
    <mergeCell ref="B49:C49"/>
    <mergeCell ref="B50:C50"/>
    <mergeCell ref="E50:AC51"/>
    <mergeCell ref="B51:C51"/>
    <mergeCell ref="B52:C52"/>
    <mergeCell ref="B53:C53"/>
    <mergeCell ref="E53:AC54"/>
    <mergeCell ref="B54:C54"/>
    <mergeCell ref="B55:C55"/>
    <mergeCell ref="B56:C56"/>
    <mergeCell ref="E56:AC57"/>
    <mergeCell ref="B57:C57"/>
    <mergeCell ref="B58:C58"/>
    <mergeCell ref="B59:C59"/>
    <mergeCell ref="E59:AC60"/>
    <mergeCell ref="B60:C60"/>
    <mergeCell ref="B67:C67"/>
    <mergeCell ref="B61:C61"/>
    <mergeCell ref="B62:C62"/>
    <mergeCell ref="E62:AC63"/>
    <mergeCell ref="B63:C63"/>
    <mergeCell ref="B64:C64"/>
    <mergeCell ref="B65:C65"/>
    <mergeCell ref="E65:AC66"/>
    <mergeCell ref="B66:C6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zoomScalePageLayoutView="0" workbookViewId="0" topLeftCell="A1">
      <selection activeCell="A2" sqref="A2:AC2"/>
    </sheetView>
  </sheetViews>
  <sheetFormatPr defaultColWidth="11.421875" defaultRowHeight="12.75"/>
  <cols>
    <col min="1" max="1" width="31.421875" style="225" customWidth="1"/>
    <col min="2" max="2" width="13.28125" style="225" customWidth="1"/>
    <col min="3" max="3" width="16.140625" style="225" customWidth="1"/>
    <col min="4" max="4" width="62.00390625" style="225" customWidth="1"/>
    <col min="5" max="5" width="35.8515625" style="225" customWidth="1"/>
    <col min="6" max="6" width="21.7109375" style="225" customWidth="1"/>
    <col min="7" max="7" width="43.421875" style="225" customWidth="1"/>
    <col min="8" max="9" width="11.421875" style="225" customWidth="1"/>
    <col min="10" max="10" width="7.7109375" style="225" customWidth="1"/>
    <col min="11" max="11" width="8.00390625" style="225" customWidth="1"/>
    <col min="12" max="12" width="8.8515625" style="225" customWidth="1"/>
    <col min="13" max="13" width="7.140625" style="225" customWidth="1"/>
    <col min="14" max="14" width="8.140625" style="225" customWidth="1"/>
    <col min="15" max="21" width="11.421875" style="225" customWidth="1"/>
    <col min="22" max="22" width="26.8515625" style="225" bestFit="1" customWidth="1"/>
    <col min="23" max="23" width="27.421875" style="225" customWidth="1"/>
    <col min="24" max="24" width="25.421875" style="225" bestFit="1" customWidth="1"/>
    <col min="25" max="25" width="24.140625" style="225" bestFit="1" customWidth="1"/>
    <col min="26" max="26" width="17.7109375" style="225" customWidth="1"/>
    <col min="27" max="27" width="19.421875" style="225" customWidth="1"/>
    <col min="28" max="28" width="25.421875" style="225" bestFit="1" customWidth="1"/>
    <col min="29" max="29" width="33.140625" style="225" customWidth="1"/>
    <col min="30" max="16384" width="11.421875" style="225" customWidth="1"/>
  </cols>
  <sheetData>
    <row r="1" spans="1:29" ht="15">
      <c r="A1" s="437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224"/>
    </row>
    <row r="2" spans="1:29" ht="15.75">
      <c r="A2" s="456" t="s">
        <v>507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8"/>
    </row>
    <row r="3" spans="1:29" ht="15.75">
      <c r="A3" s="459" t="s">
        <v>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1"/>
    </row>
    <row r="4" spans="1:29" ht="15.75">
      <c r="A4" s="226" t="s">
        <v>30</v>
      </c>
      <c r="B4" s="227"/>
      <c r="C4" s="439" t="s">
        <v>103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1"/>
    </row>
    <row r="5" spans="1:29" ht="51.75" customHeight="1">
      <c r="A5" s="447" t="s">
        <v>0</v>
      </c>
      <c r="B5" s="462" t="s">
        <v>1</v>
      </c>
      <c r="C5" s="463"/>
      <c r="D5" s="464"/>
      <c r="E5" s="332" t="s">
        <v>2</v>
      </c>
      <c r="F5" s="468" t="s">
        <v>3</v>
      </c>
      <c r="G5" s="447" t="s">
        <v>4</v>
      </c>
      <c r="H5" s="447"/>
      <c r="I5" s="447"/>
      <c r="J5" s="447" t="s">
        <v>5</v>
      </c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69"/>
      <c r="W5" s="469"/>
      <c r="X5" s="469"/>
      <c r="Y5" s="470"/>
      <c r="Z5" s="443" t="s">
        <v>29</v>
      </c>
      <c r="AA5" s="443" t="s">
        <v>27</v>
      </c>
      <c r="AB5" s="445" t="s">
        <v>6</v>
      </c>
      <c r="AC5" s="447" t="s">
        <v>24</v>
      </c>
    </row>
    <row r="6" spans="1:29" ht="57.75" customHeight="1">
      <c r="A6" s="448"/>
      <c r="B6" s="465"/>
      <c r="C6" s="466"/>
      <c r="D6" s="467"/>
      <c r="E6" s="333"/>
      <c r="F6" s="468"/>
      <c r="G6" s="231" t="s">
        <v>7</v>
      </c>
      <c r="H6" s="230" t="s">
        <v>8</v>
      </c>
      <c r="I6" s="229" t="s">
        <v>9</v>
      </c>
      <c r="J6" s="230" t="s">
        <v>10</v>
      </c>
      <c r="K6" s="230" t="s">
        <v>11</v>
      </c>
      <c r="L6" s="230" t="s">
        <v>12</v>
      </c>
      <c r="M6" s="230" t="s">
        <v>13</v>
      </c>
      <c r="N6" s="230" t="s">
        <v>14</v>
      </c>
      <c r="O6" s="230" t="s">
        <v>15</v>
      </c>
      <c r="P6" s="230" t="s">
        <v>15</v>
      </c>
      <c r="Q6" s="230" t="s">
        <v>13</v>
      </c>
      <c r="R6" s="230" t="s">
        <v>16</v>
      </c>
      <c r="S6" s="230" t="s">
        <v>17</v>
      </c>
      <c r="T6" s="230" t="s">
        <v>18</v>
      </c>
      <c r="U6" s="230" t="s">
        <v>19</v>
      </c>
      <c r="V6" s="229" t="s">
        <v>497</v>
      </c>
      <c r="W6" s="232" t="s">
        <v>21</v>
      </c>
      <c r="X6" s="232" t="s">
        <v>22</v>
      </c>
      <c r="Y6" s="232" t="s">
        <v>23</v>
      </c>
      <c r="Z6" s="471"/>
      <c r="AA6" s="444"/>
      <c r="AB6" s="446"/>
      <c r="AC6" s="448"/>
    </row>
    <row r="7" spans="1:29" ht="15.75">
      <c r="A7" s="449"/>
      <c r="B7" s="435" t="s">
        <v>103</v>
      </c>
      <c r="C7" s="452"/>
      <c r="D7" s="436"/>
      <c r="E7" s="429"/>
      <c r="F7" s="430"/>
      <c r="G7" s="430"/>
      <c r="H7" s="430"/>
      <c r="I7" s="430"/>
      <c r="J7" s="430"/>
      <c r="K7" s="430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30"/>
      <c r="X7" s="430"/>
      <c r="Y7" s="430"/>
      <c r="Z7" s="430"/>
      <c r="AA7" s="430"/>
      <c r="AB7" s="430"/>
      <c r="AC7" s="431"/>
    </row>
    <row r="8" spans="1:29" ht="76.5" customHeight="1">
      <c r="A8" s="450"/>
      <c r="B8" s="427" t="s">
        <v>31</v>
      </c>
      <c r="C8" s="428"/>
      <c r="D8" s="233" t="s">
        <v>106</v>
      </c>
      <c r="E8" s="453"/>
      <c r="F8" s="454"/>
      <c r="G8" s="454"/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5"/>
    </row>
    <row r="9" spans="1:29" ht="15.75">
      <c r="A9" s="451"/>
      <c r="B9" s="435" t="s">
        <v>32</v>
      </c>
      <c r="C9" s="436"/>
      <c r="D9" s="233" t="s">
        <v>592</v>
      </c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4"/>
    </row>
    <row r="10" spans="1:29" ht="90.75" customHeight="1">
      <c r="A10" s="132" t="s">
        <v>104</v>
      </c>
      <c r="B10" s="435" t="s">
        <v>1</v>
      </c>
      <c r="C10" s="436"/>
      <c r="D10" s="234" t="s">
        <v>591</v>
      </c>
      <c r="E10" s="138">
        <v>9000000</v>
      </c>
      <c r="F10" s="126">
        <v>6</v>
      </c>
      <c r="G10" s="5" t="s">
        <v>105</v>
      </c>
      <c r="H10" s="126" t="s">
        <v>48</v>
      </c>
      <c r="I10" s="6">
        <v>6</v>
      </c>
      <c r="J10" s="127"/>
      <c r="K10" s="6"/>
      <c r="L10" s="6" t="s">
        <v>508</v>
      </c>
      <c r="M10" s="6" t="s">
        <v>508</v>
      </c>
      <c r="N10" s="6"/>
      <c r="O10" s="6"/>
      <c r="P10" s="6"/>
      <c r="Q10" s="6"/>
      <c r="R10" s="6"/>
      <c r="S10" s="6"/>
      <c r="T10" s="6"/>
      <c r="U10" s="6"/>
      <c r="V10" s="133"/>
      <c r="W10" s="136">
        <v>9000000</v>
      </c>
      <c r="X10" s="10"/>
      <c r="Y10" s="133"/>
      <c r="Z10" s="7"/>
      <c r="AA10" s="134"/>
      <c r="AB10" s="5"/>
      <c r="AC10" s="216" t="s">
        <v>645</v>
      </c>
    </row>
    <row r="11" spans="1:29" ht="31.5">
      <c r="A11" s="425"/>
      <c r="B11" s="427" t="s">
        <v>31</v>
      </c>
      <c r="C11" s="428"/>
      <c r="D11" s="233" t="s">
        <v>107</v>
      </c>
      <c r="E11" s="429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1"/>
    </row>
    <row r="12" spans="1:29" ht="15.75">
      <c r="A12" s="426"/>
      <c r="B12" s="435" t="s">
        <v>32</v>
      </c>
      <c r="C12" s="436"/>
      <c r="D12" s="233" t="s">
        <v>593</v>
      </c>
      <c r="E12" s="432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4"/>
    </row>
    <row r="13" spans="1:29" ht="120.75" customHeight="1">
      <c r="A13" s="135" t="s">
        <v>104</v>
      </c>
      <c r="B13" s="435" t="s">
        <v>1</v>
      </c>
      <c r="C13" s="436"/>
      <c r="D13" s="235" t="s">
        <v>594</v>
      </c>
      <c r="E13" s="138">
        <v>22948939</v>
      </c>
      <c r="F13" s="126">
        <v>3</v>
      </c>
      <c r="G13" s="5" t="s">
        <v>595</v>
      </c>
      <c r="H13" s="126" t="s">
        <v>48</v>
      </c>
      <c r="I13" s="6">
        <v>2</v>
      </c>
      <c r="J13" s="127"/>
      <c r="K13" s="6"/>
      <c r="L13" s="6" t="s">
        <v>508</v>
      </c>
      <c r="M13" s="6" t="s">
        <v>508</v>
      </c>
      <c r="N13" s="6" t="s">
        <v>508</v>
      </c>
      <c r="O13" s="6" t="s">
        <v>508</v>
      </c>
      <c r="P13" s="6" t="s">
        <v>508</v>
      </c>
      <c r="Q13" s="6" t="s">
        <v>508</v>
      </c>
      <c r="R13" s="6"/>
      <c r="S13" s="6"/>
      <c r="T13" s="6"/>
      <c r="U13" s="6"/>
      <c r="V13" s="133"/>
      <c r="W13" s="136">
        <f>+E13</f>
        <v>22948939</v>
      </c>
      <c r="X13" s="10"/>
      <c r="Y13" s="133"/>
      <c r="Z13" s="7"/>
      <c r="AA13" s="134"/>
      <c r="AB13" s="5"/>
      <c r="AC13" s="216" t="s">
        <v>645</v>
      </c>
    </row>
    <row r="14" spans="1:29" ht="54" customHeight="1" hidden="1">
      <c r="A14" s="425"/>
      <c r="B14" s="427" t="s">
        <v>31</v>
      </c>
      <c r="C14" s="428"/>
      <c r="D14" s="233" t="s">
        <v>107</v>
      </c>
      <c r="E14" s="429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1"/>
    </row>
    <row r="15" spans="1:29" ht="63.75" customHeight="1" hidden="1">
      <c r="A15" s="426"/>
      <c r="B15" s="435" t="s">
        <v>32</v>
      </c>
      <c r="C15" s="436"/>
      <c r="D15" s="233" t="s">
        <v>109</v>
      </c>
      <c r="E15" s="432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4"/>
    </row>
    <row r="16" spans="1:29" ht="81" customHeight="1" hidden="1">
      <c r="A16" s="135" t="s">
        <v>104</v>
      </c>
      <c r="B16" s="435" t="s">
        <v>1</v>
      </c>
      <c r="C16" s="436"/>
      <c r="D16" s="235" t="s">
        <v>502</v>
      </c>
      <c r="E16" s="138">
        <f>SUM(V16+W16)</f>
        <v>31438482</v>
      </c>
      <c r="F16" s="126">
        <v>1</v>
      </c>
      <c r="G16" s="5" t="s">
        <v>108</v>
      </c>
      <c r="H16" s="126" t="s">
        <v>48</v>
      </c>
      <c r="I16" s="6">
        <v>1</v>
      </c>
      <c r="J16" s="12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3">
        <v>10000000</v>
      </c>
      <c r="W16" s="136">
        <v>21438482</v>
      </c>
      <c r="X16" s="10"/>
      <c r="Y16" s="133"/>
      <c r="Z16" s="7"/>
      <c r="AA16" s="134"/>
      <c r="AB16" s="5" t="s">
        <v>500</v>
      </c>
      <c r="AC16" s="216"/>
    </row>
    <row r="17" spans="1:29" ht="15.75">
      <c r="A17" s="425"/>
      <c r="B17" s="427" t="s">
        <v>31</v>
      </c>
      <c r="C17" s="428"/>
      <c r="D17" s="233" t="s">
        <v>110</v>
      </c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1"/>
    </row>
    <row r="18" spans="1:29" ht="31.5">
      <c r="A18" s="426"/>
      <c r="B18" s="435" t="s">
        <v>32</v>
      </c>
      <c r="C18" s="436"/>
      <c r="D18" s="233" t="s">
        <v>635</v>
      </c>
      <c r="E18" s="432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</row>
    <row r="19" spans="1:30" ht="103.5" customHeight="1">
      <c r="A19" s="135" t="s">
        <v>104</v>
      </c>
      <c r="B19" s="435" t="s">
        <v>1</v>
      </c>
      <c r="C19" s="436"/>
      <c r="D19" s="236" t="s">
        <v>111</v>
      </c>
      <c r="E19" s="138">
        <v>45717000</v>
      </c>
      <c r="F19" s="126">
        <v>100</v>
      </c>
      <c r="G19" s="5" t="s">
        <v>112</v>
      </c>
      <c r="H19" s="126" t="s">
        <v>39</v>
      </c>
      <c r="I19" s="6">
        <v>100</v>
      </c>
      <c r="J19" s="127"/>
      <c r="K19" s="6" t="s">
        <v>505</v>
      </c>
      <c r="L19" s="6" t="s">
        <v>505</v>
      </c>
      <c r="M19" s="6" t="s">
        <v>505</v>
      </c>
      <c r="N19" s="6" t="s">
        <v>505</v>
      </c>
      <c r="O19" s="6" t="s">
        <v>505</v>
      </c>
      <c r="P19" s="6" t="s">
        <v>505</v>
      </c>
      <c r="Q19" s="6" t="s">
        <v>505</v>
      </c>
      <c r="R19" s="6" t="s">
        <v>505</v>
      </c>
      <c r="S19" s="6" t="s">
        <v>505</v>
      </c>
      <c r="T19" s="6" t="s">
        <v>505</v>
      </c>
      <c r="U19" s="6"/>
      <c r="V19" s="133"/>
      <c r="W19" s="136">
        <v>45717000</v>
      </c>
      <c r="X19" s="10"/>
      <c r="Y19" s="133"/>
      <c r="Z19" s="7"/>
      <c r="AA19" s="134"/>
      <c r="AB19" s="5"/>
      <c r="AC19" s="216" t="s">
        <v>645</v>
      </c>
      <c r="AD19" s="242"/>
    </row>
    <row r="20" spans="1:29" ht="15.75">
      <c r="A20" s="425"/>
      <c r="B20" s="427" t="s">
        <v>31</v>
      </c>
      <c r="C20" s="428"/>
      <c r="D20" s="233" t="s">
        <v>114</v>
      </c>
      <c r="E20" s="429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1"/>
    </row>
    <row r="21" spans="1:29" ht="15.75">
      <c r="A21" s="426"/>
      <c r="B21" s="435" t="s">
        <v>32</v>
      </c>
      <c r="C21" s="436"/>
      <c r="D21" s="233" t="s">
        <v>636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</row>
    <row r="22" spans="1:29" ht="99.75" customHeight="1">
      <c r="A22" s="135" t="s">
        <v>113</v>
      </c>
      <c r="B22" s="435" t="s">
        <v>1</v>
      </c>
      <c r="C22" s="436"/>
      <c r="D22" s="236" t="s">
        <v>115</v>
      </c>
      <c r="E22" s="138">
        <v>30000000</v>
      </c>
      <c r="F22" s="126">
        <v>100</v>
      </c>
      <c r="G22" s="5" t="s">
        <v>116</v>
      </c>
      <c r="H22" s="126" t="s">
        <v>39</v>
      </c>
      <c r="I22" s="6">
        <v>100</v>
      </c>
      <c r="J22" s="127"/>
      <c r="K22" s="6" t="s">
        <v>505</v>
      </c>
      <c r="L22" s="6" t="s">
        <v>505</v>
      </c>
      <c r="M22" s="6" t="s">
        <v>505</v>
      </c>
      <c r="N22" s="6" t="s">
        <v>505</v>
      </c>
      <c r="O22" s="6" t="s">
        <v>505</v>
      </c>
      <c r="P22" s="6" t="s">
        <v>505</v>
      </c>
      <c r="Q22" s="6" t="s">
        <v>505</v>
      </c>
      <c r="R22" s="6" t="s">
        <v>505</v>
      </c>
      <c r="S22" s="6" t="s">
        <v>505</v>
      </c>
      <c r="T22" s="6" t="s">
        <v>505</v>
      </c>
      <c r="U22" s="6"/>
      <c r="V22" s="133"/>
      <c r="W22" s="136">
        <v>30000000</v>
      </c>
      <c r="X22" s="136"/>
      <c r="Y22" s="133"/>
      <c r="Z22" s="7"/>
      <c r="AA22" s="134"/>
      <c r="AB22" s="5"/>
      <c r="AC22" s="216" t="s">
        <v>645</v>
      </c>
    </row>
    <row r="23" spans="1:29" ht="15.75">
      <c r="A23" s="425"/>
      <c r="B23" s="427" t="s">
        <v>31</v>
      </c>
      <c r="C23" s="428"/>
      <c r="D23" s="233" t="s">
        <v>114</v>
      </c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1"/>
    </row>
    <row r="24" spans="1:29" ht="15.75">
      <c r="A24" s="426"/>
      <c r="B24" s="435" t="s">
        <v>32</v>
      </c>
      <c r="C24" s="436"/>
      <c r="D24" s="233" t="s">
        <v>637</v>
      </c>
      <c r="E24" s="432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4"/>
    </row>
    <row r="25" spans="1:29" ht="100.5" customHeight="1">
      <c r="A25" s="135" t="s">
        <v>113</v>
      </c>
      <c r="B25" s="435" t="s">
        <v>1</v>
      </c>
      <c r="C25" s="436"/>
      <c r="D25" s="236" t="s">
        <v>117</v>
      </c>
      <c r="E25" s="138">
        <v>13432894</v>
      </c>
      <c r="F25" s="126">
        <v>100</v>
      </c>
      <c r="G25" s="5" t="s">
        <v>118</v>
      </c>
      <c r="H25" s="126" t="s">
        <v>39</v>
      </c>
      <c r="I25" s="6">
        <v>100</v>
      </c>
      <c r="J25" s="127"/>
      <c r="K25" s="6" t="s">
        <v>505</v>
      </c>
      <c r="L25" s="6" t="s">
        <v>505</v>
      </c>
      <c r="M25" s="6" t="s">
        <v>505</v>
      </c>
      <c r="N25" s="6" t="s">
        <v>505</v>
      </c>
      <c r="O25" s="6" t="s">
        <v>505</v>
      </c>
      <c r="P25" s="6" t="s">
        <v>505</v>
      </c>
      <c r="Q25" s="6" t="s">
        <v>505</v>
      </c>
      <c r="R25" s="6" t="s">
        <v>505</v>
      </c>
      <c r="S25" s="6" t="s">
        <v>505</v>
      </c>
      <c r="T25" s="6" t="s">
        <v>505</v>
      </c>
      <c r="U25" s="6"/>
      <c r="V25" s="133"/>
      <c r="W25" s="136">
        <v>13432894</v>
      </c>
      <c r="X25" s="136"/>
      <c r="Y25" s="133"/>
      <c r="Z25" s="7"/>
      <c r="AA25" s="134"/>
      <c r="AB25" s="5"/>
      <c r="AC25" s="216" t="s">
        <v>645</v>
      </c>
    </row>
    <row r="26" spans="1:29" ht="25.5" customHeight="1" hidden="1">
      <c r="A26" s="425"/>
      <c r="B26" s="427" t="s">
        <v>31</v>
      </c>
      <c r="C26" s="428"/>
      <c r="D26" s="233" t="s">
        <v>114</v>
      </c>
      <c r="E26" s="429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1"/>
    </row>
    <row r="27" spans="1:29" ht="31.5" hidden="1">
      <c r="A27" s="426"/>
      <c r="B27" s="435" t="s">
        <v>32</v>
      </c>
      <c r="C27" s="436"/>
      <c r="D27" s="233" t="s">
        <v>119</v>
      </c>
      <c r="E27" s="432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4"/>
    </row>
    <row r="28" spans="1:29" ht="99" customHeight="1" hidden="1">
      <c r="A28" s="135" t="s">
        <v>113</v>
      </c>
      <c r="B28" s="435" t="s">
        <v>1</v>
      </c>
      <c r="C28" s="436"/>
      <c r="D28" s="236" t="s">
        <v>120</v>
      </c>
      <c r="E28" s="138">
        <v>0</v>
      </c>
      <c r="F28" s="126">
        <v>100</v>
      </c>
      <c r="G28" s="5" t="s">
        <v>121</v>
      </c>
      <c r="H28" s="126" t="s">
        <v>39</v>
      </c>
      <c r="I28" s="6">
        <v>100</v>
      </c>
      <c r="J28" s="12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33"/>
      <c r="W28" s="136"/>
      <c r="X28" s="136"/>
      <c r="Y28" s="133"/>
      <c r="Z28" s="7"/>
      <c r="AA28" s="134"/>
      <c r="AB28" s="5" t="s">
        <v>499</v>
      </c>
      <c r="AC28" s="216"/>
    </row>
    <row r="29" spans="1:29" ht="37.5" customHeight="1" hidden="1">
      <c r="A29" s="425"/>
      <c r="B29" s="427" t="s">
        <v>31</v>
      </c>
      <c r="C29" s="428"/>
      <c r="D29" s="233" t="s">
        <v>114</v>
      </c>
      <c r="E29" s="429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1"/>
    </row>
    <row r="30" spans="1:29" ht="60" customHeight="1" hidden="1">
      <c r="A30" s="426"/>
      <c r="B30" s="435" t="s">
        <v>32</v>
      </c>
      <c r="C30" s="436"/>
      <c r="D30" s="233" t="s">
        <v>122</v>
      </c>
      <c r="E30" s="432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4"/>
    </row>
    <row r="31" spans="1:29" ht="144" customHeight="1" hidden="1">
      <c r="A31" s="135" t="s">
        <v>113</v>
      </c>
      <c r="B31" s="435" t="s">
        <v>1</v>
      </c>
      <c r="C31" s="436"/>
      <c r="D31" s="236" t="s">
        <v>124</v>
      </c>
      <c r="E31" s="138">
        <v>0</v>
      </c>
      <c r="F31" s="126">
        <v>1</v>
      </c>
      <c r="G31" s="5" t="s">
        <v>123</v>
      </c>
      <c r="H31" s="126" t="s">
        <v>48</v>
      </c>
      <c r="I31" s="6">
        <v>1</v>
      </c>
      <c r="J31" s="12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33"/>
      <c r="W31" s="136"/>
      <c r="X31" s="136"/>
      <c r="Y31" s="133"/>
      <c r="Z31" s="7"/>
      <c r="AA31" s="134"/>
      <c r="AB31" s="5"/>
      <c r="AC31" s="216"/>
    </row>
    <row r="32" spans="1:29" ht="15.75" hidden="1">
      <c r="A32" s="425"/>
      <c r="B32" s="427" t="s">
        <v>31</v>
      </c>
      <c r="C32" s="428"/>
      <c r="D32" s="233" t="s">
        <v>126</v>
      </c>
      <c r="E32" s="429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1"/>
    </row>
    <row r="33" spans="1:29" ht="15.75" hidden="1">
      <c r="A33" s="426"/>
      <c r="B33" s="435" t="s">
        <v>32</v>
      </c>
      <c r="C33" s="436"/>
      <c r="D33" s="233" t="s">
        <v>127</v>
      </c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4"/>
    </row>
    <row r="34" spans="1:29" ht="72.75" customHeight="1" hidden="1">
      <c r="A34" s="135" t="s">
        <v>125</v>
      </c>
      <c r="B34" s="435" t="s">
        <v>1</v>
      </c>
      <c r="C34" s="436"/>
      <c r="D34" s="236"/>
      <c r="E34" s="138">
        <v>0</v>
      </c>
      <c r="F34" s="126">
        <v>1</v>
      </c>
      <c r="G34" s="5" t="s">
        <v>128</v>
      </c>
      <c r="H34" s="126" t="s">
        <v>48</v>
      </c>
      <c r="I34" s="6">
        <v>1</v>
      </c>
      <c r="J34" s="12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33"/>
      <c r="W34" s="136"/>
      <c r="X34" s="136"/>
      <c r="Y34" s="133"/>
      <c r="Z34" s="7"/>
      <c r="AA34" s="134"/>
      <c r="AB34" s="5"/>
      <c r="AC34" s="216"/>
    </row>
    <row r="35" spans="1:29" ht="84.75" customHeight="1" hidden="1">
      <c r="A35" s="425"/>
      <c r="B35" s="427" t="s">
        <v>31</v>
      </c>
      <c r="C35" s="428"/>
      <c r="D35" s="233" t="s">
        <v>130</v>
      </c>
      <c r="E35" s="429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1"/>
    </row>
    <row r="36" spans="1:29" ht="76.5" customHeight="1" hidden="1">
      <c r="A36" s="426"/>
      <c r="B36" s="435" t="s">
        <v>32</v>
      </c>
      <c r="C36" s="436"/>
      <c r="D36" s="233" t="s">
        <v>132</v>
      </c>
      <c r="E36" s="432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</row>
    <row r="37" spans="1:29" ht="135.75" customHeight="1" hidden="1">
      <c r="A37" s="135" t="s">
        <v>129</v>
      </c>
      <c r="B37" s="435" t="s">
        <v>1</v>
      </c>
      <c r="C37" s="436"/>
      <c r="D37" s="236" t="s">
        <v>131</v>
      </c>
      <c r="E37" s="138">
        <v>0</v>
      </c>
      <c r="F37" s="126">
        <v>100</v>
      </c>
      <c r="G37" s="5" t="s">
        <v>133</v>
      </c>
      <c r="H37" s="126" t="s">
        <v>39</v>
      </c>
      <c r="I37" s="6">
        <v>100</v>
      </c>
      <c r="J37" s="12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33"/>
      <c r="W37" s="136"/>
      <c r="X37" s="136"/>
      <c r="Y37" s="133"/>
      <c r="Z37" s="7"/>
      <c r="AA37" s="134"/>
      <c r="AB37" s="5"/>
      <c r="AC37" s="216"/>
    </row>
    <row r="38" spans="1:29" ht="31.5" hidden="1">
      <c r="A38" s="425"/>
      <c r="B38" s="427" t="s">
        <v>31</v>
      </c>
      <c r="C38" s="428"/>
      <c r="D38" s="233" t="s">
        <v>136</v>
      </c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04"/>
    </row>
    <row r="39" spans="1:29" ht="15.75" hidden="1">
      <c r="A39" s="426"/>
      <c r="B39" s="435" t="s">
        <v>32</v>
      </c>
      <c r="C39" s="436"/>
      <c r="D39" s="233"/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07"/>
    </row>
    <row r="40" spans="1:29" ht="120" customHeight="1" hidden="1">
      <c r="A40" s="135" t="s">
        <v>134</v>
      </c>
      <c r="B40" s="435" t="s">
        <v>1</v>
      </c>
      <c r="C40" s="436"/>
      <c r="D40" s="236" t="s">
        <v>135</v>
      </c>
      <c r="E40" s="138">
        <v>0</v>
      </c>
      <c r="F40" s="126">
        <v>100</v>
      </c>
      <c r="G40" s="5" t="s">
        <v>137</v>
      </c>
      <c r="H40" s="126" t="s">
        <v>39</v>
      </c>
      <c r="I40" s="6">
        <v>100</v>
      </c>
      <c r="J40" s="12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33"/>
      <c r="W40" s="136"/>
      <c r="X40" s="136"/>
      <c r="Y40" s="133"/>
      <c r="Z40" s="7"/>
      <c r="AA40" s="134"/>
      <c r="AB40" s="5"/>
      <c r="AC40" s="216"/>
    </row>
    <row r="41" spans="1:29" ht="141" customHeight="1" hidden="1">
      <c r="A41" s="425"/>
      <c r="B41" s="427" t="s">
        <v>31</v>
      </c>
      <c r="C41" s="428"/>
      <c r="D41" s="233" t="s">
        <v>138</v>
      </c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1"/>
    </row>
    <row r="42" spans="1:29" ht="163.5" customHeight="1" hidden="1">
      <c r="A42" s="426"/>
      <c r="B42" s="435" t="s">
        <v>32</v>
      </c>
      <c r="C42" s="436"/>
      <c r="D42" s="233" t="s">
        <v>139</v>
      </c>
      <c r="E42" s="432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4"/>
    </row>
    <row r="43" spans="1:29" ht="147.75" customHeight="1" hidden="1">
      <c r="A43" s="135" t="s">
        <v>140</v>
      </c>
      <c r="B43" s="435" t="s">
        <v>1</v>
      </c>
      <c r="C43" s="436"/>
      <c r="D43" s="236" t="s">
        <v>141</v>
      </c>
      <c r="E43" s="138">
        <v>0</v>
      </c>
      <c r="F43" s="126">
        <v>80</v>
      </c>
      <c r="G43" s="137" t="s">
        <v>143</v>
      </c>
      <c r="H43" s="138" t="s">
        <v>39</v>
      </c>
      <c r="I43" s="126">
        <v>80</v>
      </c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</row>
    <row r="44" spans="1:29" ht="67.5" customHeight="1">
      <c r="A44" s="439" t="s">
        <v>501</v>
      </c>
      <c r="B44" s="440"/>
      <c r="C44" s="440"/>
      <c r="D44" s="441"/>
      <c r="E44" s="237">
        <f>+E25+E22+E19+E13+E10</f>
        <v>121098833</v>
      </c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9"/>
      <c r="V44" s="240"/>
      <c r="W44" s="240">
        <f>SUM(W43+W40+W37+W34+W31+W28+W25+W22+W19+W16+W13+W10)</f>
        <v>142537315</v>
      </c>
      <c r="X44" s="241">
        <f>SUM(X10:X43)</f>
        <v>0</v>
      </c>
      <c r="Y44" s="442">
        <f>SUM(V44+W44+X44)</f>
        <v>142537315</v>
      </c>
      <c r="Z44" s="440"/>
      <c r="AA44" s="440"/>
      <c r="AB44" s="440"/>
      <c r="AC44" s="441"/>
    </row>
  </sheetData>
  <sheetProtection/>
  <mergeCells count="80">
    <mergeCell ref="A44:D44"/>
    <mergeCell ref="A29:A30"/>
    <mergeCell ref="B14:C14"/>
    <mergeCell ref="E14:AC15"/>
    <mergeCell ref="B15:C15"/>
    <mergeCell ref="B16:C16"/>
    <mergeCell ref="A17:A18"/>
    <mergeCell ref="B17:C17"/>
    <mergeCell ref="E17:AC18"/>
    <mergeCell ref="B18:C18"/>
    <mergeCell ref="A2:AC2"/>
    <mergeCell ref="A3:AC3"/>
    <mergeCell ref="A5:A6"/>
    <mergeCell ref="B5:D6"/>
    <mergeCell ref="E5:E6"/>
    <mergeCell ref="F5:F6"/>
    <mergeCell ref="G5:I5"/>
    <mergeCell ref="J5:U5"/>
    <mergeCell ref="V5:Y5"/>
    <mergeCell ref="Z5:Z6"/>
    <mergeCell ref="AA5:AA6"/>
    <mergeCell ref="AB5:AB6"/>
    <mergeCell ref="AC5:AC6"/>
    <mergeCell ref="A7:A9"/>
    <mergeCell ref="B7:D7"/>
    <mergeCell ref="E7:AC9"/>
    <mergeCell ref="B8:C8"/>
    <mergeCell ref="B9:C9"/>
    <mergeCell ref="B10:C10"/>
    <mergeCell ref="B31:C31"/>
    <mergeCell ref="B24:C24"/>
    <mergeCell ref="B25:C25"/>
    <mergeCell ref="B28:C28"/>
    <mergeCell ref="B27:C27"/>
    <mergeCell ref="Y44:AC44"/>
    <mergeCell ref="B34:C34"/>
    <mergeCell ref="B42:C42"/>
    <mergeCell ref="B43:C43"/>
    <mergeCell ref="AC38:AC39"/>
    <mergeCell ref="B19:C19"/>
    <mergeCell ref="B35:C35"/>
    <mergeCell ref="E35:AC36"/>
    <mergeCell ref="B39:C39"/>
    <mergeCell ref="B40:C40"/>
    <mergeCell ref="E20:AC21"/>
    <mergeCell ref="B21:C21"/>
    <mergeCell ref="B22:C22"/>
    <mergeCell ref="A23:A24"/>
    <mergeCell ref="B23:C23"/>
    <mergeCell ref="E23:AC24"/>
    <mergeCell ref="A14:A15"/>
    <mergeCell ref="B29:C29"/>
    <mergeCell ref="E29:AC30"/>
    <mergeCell ref="B30:C30"/>
    <mergeCell ref="E26:AC27"/>
    <mergeCell ref="B26:C26"/>
    <mergeCell ref="A26:A27"/>
    <mergeCell ref="A20:A21"/>
    <mergeCell ref="B20:C20"/>
    <mergeCell ref="A1:AB1"/>
    <mergeCell ref="C4:AC4"/>
    <mergeCell ref="A38:A39"/>
    <mergeCell ref="B38:C38"/>
    <mergeCell ref="E38:AB39"/>
    <mergeCell ref="A11:A12"/>
    <mergeCell ref="B11:C11"/>
    <mergeCell ref="E11:AC12"/>
    <mergeCell ref="B12:C12"/>
    <mergeCell ref="B13:C13"/>
    <mergeCell ref="A32:A33"/>
    <mergeCell ref="B32:C32"/>
    <mergeCell ref="E32:AC33"/>
    <mergeCell ref="B33:C33"/>
    <mergeCell ref="A35:A36"/>
    <mergeCell ref="A41:A42"/>
    <mergeCell ref="B41:C41"/>
    <mergeCell ref="B36:C36"/>
    <mergeCell ref="B37:C37"/>
    <mergeCell ref="E41:AC42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5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view="pageBreakPreview" zoomScale="60" zoomScalePageLayoutView="0" workbookViewId="0" topLeftCell="A1">
      <selection activeCell="A2" sqref="A2:AC2"/>
    </sheetView>
  </sheetViews>
  <sheetFormatPr defaultColWidth="11.421875" defaultRowHeight="12.75"/>
  <cols>
    <col min="1" max="1" width="35.421875" style="225" customWidth="1"/>
    <col min="2" max="2" width="11.421875" style="225" customWidth="1"/>
    <col min="3" max="3" width="19.8515625" style="225" customWidth="1"/>
    <col min="4" max="4" width="65.28125" style="225" customWidth="1"/>
    <col min="5" max="5" width="39.28125" style="225" customWidth="1"/>
    <col min="6" max="6" width="20.8515625" style="225" customWidth="1"/>
    <col min="7" max="7" width="40.00390625" style="225" customWidth="1"/>
    <col min="8" max="21" width="11.421875" style="225" customWidth="1"/>
    <col min="22" max="22" width="39.140625" style="225" customWidth="1"/>
    <col min="23" max="23" width="32.421875" style="225" customWidth="1"/>
    <col min="24" max="24" width="35.8515625" style="225" customWidth="1"/>
    <col min="25" max="25" width="31.421875" style="225" customWidth="1"/>
    <col min="26" max="26" width="29.421875" style="225" customWidth="1"/>
    <col min="27" max="27" width="22.8515625" style="225" customWidth="1"/>
    <col min="28" max="28" width="19.421875" style="225" customWidth="1"/>
    <col min="29" max="29" width="26.8515625" style="225" customWidth="1"/>
    <col min="30" max="16384" width="11.421875" style="225" customWidth="1"/>
  </cols>
  <sheetData>
    <row r="1" spans="1:29" ht="15">
      <c r="A1" s="437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224"/>
    </row>
    <row r="2" spans="1:29" ht="15.75">
      <c r="A2" s="456" t="s">
        <v>661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8"/>
    </row>
    <row r="3" spans="1:29" ht="15.75">
      <c r="A3" s="459" t="s">
        <v>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1"/>
    </row>
    <row r="4" spans="1:29" ht="30" customHeight="1">
      <c r="A4" s="226" t="s">
        <v>30</v>
      </c>
      <c r="B4" s="227"/>
      <c r="C4" s="439" t="s">
        <v>646</v>
      </c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1"/>
    </row>
    <row r="5" spans="1:29" ht="15.75">
      <c r="A5" s="447" t="s">
        <v>0</v>
      </c>
      <c r="B5" s="462" t="s">
        <v>1</v>
      </c>
      <c r="C5" s="463"/>
      <c r="D5" s="464"/>
      <c r="E5" s="332" t="s">
        <v>2</v>
      </c>
      <c r="F5" s="482" t="s">
        <v>3</v>
      </c>
      <c r="G5" s="447" t="s">
        <v>4</v>
      </c>
      <c r="H5" s="447"/>
      <c r="I5" s="447"/>
      <c r="J5" s="447" t="s">
        <v>5</v>
      </c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69"/>
      <c r="W5" s="469"/>
      <c r="X5" s="469"/>
      <c r="Y5" s="470"/>
      <c r="Z5" s="443" t="s">
        <v>29</v>
      </c>
      <c r="AA5" s="443" t="s">
        <v>27</v>
      </c>
      <c r="AB5" s="445" t="s">
        <v>6</v>
      </c>
      <c r="AC5" s="447" t="s">
        <v>24</v>
      </c>
    </row>
    <row r="6" spans="1:29" ht="67.5" customHeight="1">
      <c r="A6" s="448"/>
      <c r="B6" s="465"/>
      <c r="C6" s="466"/>
      <c r="D6" s="467"/>
      <c r="E6" s="333"/>
      <c r="F6" s="483"/>
      <c r="G6" s="230" t="s">
        <v>7</v>
      </c>
      <c r="H6" s="230" t="s">
        <v>8</v>
      </c>
      <c r="I6" s="229" t="s">
        <v>9</v>
      </c>
      <c r="J6" s="230" t="s">
        <v>10</v>
      </c>
      <c r="K6" s="230" t="s">
        <v>11</v>
      </c>
      <c r="L6" s="230" t="s">
        <v>12</v>
      </c>
      <c r="M6" s="230" t="s">
        <v>13</v>
      </c>
      <c r="N6" s="230" t="s">
        <v>14</v>
      </c>
      <c r="O6" s="230" t="s">
        <v>15</v>
      </c>
      <c r="P6" s="230" t="s">
        <v>15</v>
      </c>
      <c r="Q6" s="230" t="s">
        <v>13</v>
      </c>
      <c r="R6" s="230" t="s">
        <v>16</v>
      </c>
      <c r="S6" s="230" t="s">
        <v>17</v>
      </c>
      <c r="T6" s="230" t="s">
        <v>18</v>
      </c>
      <c r="U6" s="230" t="s">
        <v>19</v>
      </c>
      <c r="V6" s="229" t="s">
        <v>497</v>
      </c>
      <c r="W6" s="232" t="s">
        <v>21</v>
      </c>
      <c r="X6" s="232" t="s">
        <v>22</v>
      </c>
      <c r="Y6" s="232" t="s">
        <v>23</v>
      </c>
      <c r="Z6" s="471"/>
      <c r="AA6" s="444"/>
      <c r="AB6" s="446"/>
      <c r="AC6" s="448"/>
    </row>
    <row r="7" spans="1:29" ht="15.75">
      <c r="A7" s="435" t="s">
        <v>520</v>
      </c>
      <c r="B7" s="452"/>
      <c r="C7" s="452"/>
      <c r="D7" s="436"/>
      <c r="E7" s="484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6"/>
    </row>
    <row r="8" spans="1:29" ht="31.5">
      <c r="A8" s="449"/>
      <c r="B8" s="474" t="s">
        <v>31</v>
      </c>
      <c r="C8" s="475"/>
      <c r="D8" s="243" t="s">
        <v>521</v>
      </c>
      <c r="E8" s="429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1"/>
    </row>
    <row r="9" spans="1:29" ht="26.25" customHeight="1">
      <c r="A9" s="451"/>
      <c r="B9" s="435" t="s">
        <v>32</v>
      </c>
      <c r="C9" s="436"/>
      <c r="D9" s="233" t="s">
        <v>522</v>
      </c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4"/>
    </row>
    <row r="10" spans="1:29" ht="90.75" customHeight="1">
      <c r="A10" s="235" t="s">
        <v>647</v>
      </c>
      <c r="B10" s="459" t="s">
        <v>1</v>
      </c>
      <c r="C10" s="461"/>
      <c r="D10" s="7" t="s">
        <v>523</v>
      </c>
      <c r="E10" s="128">
        <v>115563263</v>
      </c>
      <c r="F10" s="248">
        <v>3</v>
      </c>
      <c r="G10" s="5" t="s">
        <v>524</v>
      </c>
      <c r="H10" s="249" t="s">
        <v>48</v>
      </c>
      <c r="I10" s="249">
        <v>3</v>
      </c>
      <c r="J10" s="151"/>
      <c r="K10" s="250"/>
      <c r="L10" s="250" t="s">
        <v>508</v>
      </c>
      <c r="M10" s="250" t="s">
        <v>508</v>
      </c>
      <c r="N10" s="250" t="s">
        <v>508</v>
      </c>
      <c r="O10" s="250" t="s">
        <v>508</v>
      </c>
      <c r="P10" s="250" t="s">
        <v>508</v>
      </c>
      <c r="Q10" s="250" t="s">
        <v>508</v>
      </c>
      <c r="R10" s="250" t="s">
        <v>508</v>
      </c>
      <c r="S10" s="250" t="s">
        <v>508</v>
      </c>
      <c r="T10" s="250"/>
      <c r="U10" s="250"/>
      <c r="V10" s="251"/>
      <c r="W10" s="252">
        <f>E10</f>
        <v>115563263</v>
      </c>
      <c r="X10" s="125"/>
      <c r="Y10" s="125"/>
      <c r="Z10" s="253"/>
      <c r="AA10" s="254"/>
      <c r="AB10" s="13"/>
      <c r="AC10" s="126" t="s">
        <v>648</v>
      </c>
    </row>
    <row r="11" spans="1:29" ht="31.5">
      <c r="A11" s="449"/>
      <c r="B11" s="427" t="s">
        <v>31</v>
      </c>
      <c r="C11" s="428"/>
      <c r="D11" s="243" t="s">
        <v>521</v>
      </c>
      <c r="E11" s="476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8"/>
    </row>
    <row r="12" spans="1:29" ht="26.25" customHeight="1">
      <c r="A12" s="451"/>
      <c r="B12" s="435" t="s">
        <v>32</v>
      </c>
      <c r="C12" s="436"/>
      <c r="D12" s="262" t="s">
        <v>525</v>
      </c>
      <c r="E12" s="479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1"/>
    </row>
    <row r="13" spans="1:29" ht="60">
      <c r="A13" s="235" t="s">
        <v>142</v>
      </c>
      <c r="B13" s="439" t="s">
        <v>1</v>
      </c>
      <c r="C13" s="441"/>
      <c r="D13" s="243" t="s">
        <v>521</v>
      </c>
      <c r="E13" s="244">
        <v>67000000</v>
      </c>
      <c r="F13" s="245">
        <v>3</v>
      </c>
      <c r="G13" s="5" t="s">
        <v>524</v>
      </c>
      <c r="H13" s="126" t="s">
        <v>48</v>
      </c>
      <c r="I13" s="126">
        <v>3</v>
      </c>
      <c r="J13" s="127"/>
      <c r="K13" s="6"/>
      <c r="L13" s="6"/>
      <c r="M13" s="6"/>
      <c r="N13" s="6" t="s">
        <v>508</v>
      </c>
      <c r="O13" s="6" t="s">
        <v>508</v>
      </c>
      <c r="P13" s="6" t="s">
        <v>508</v>
      </c>
      <c r="Q13" s="6" t="s">
        <v>508</v>
      </c>
      <c r="R13" s="6"/>
      <c r="S13" s="6"/>
      <c r="T13" s="6"/>
      <c r="U13" s="6"/>
      <c r="V13" s="255"/>
      <c r="W13" s="244">
        <v>67000000</v>
      </c>
      <c r="X13" s="118"/>
      <c r="Y13" s="118"/>
      <c r="Z13" s="7"/>
      <c r="AA13" s="134"/>
      <c r="AB13" s="5"/>
      <c r="AC13" s="126" t="s">
        <v>648</v>
      </c>
    </row>
    <row r="14" spans="1:29" ht="15.75">
      <c r="A14" s="449"/>
      <c r="B14" s="427" t="s">
        <v>31</v>
      </c>
      <c r="C14" s="428"/>
      <c r="D14" s="228" t="s">
        <v>526</v>
      </c>
      <c r="E14" s="476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8"/>
    </row>
    <row r="15" spans="1:29" ht="26.25" customHeight="1">
      <c r="A15" s="451"/>
      <c r="B15" s="435" t="s">
        <v>32</v>
      </c>
      <c r="C15" s="436"/>
      <c r="D15" s="233" t="s">
        <v>527</v>
      </c>
      <c r="E15" s="479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1"/>
    </row>
    <row r="16" spans="1:29" ht="88.5" customHeight="1">
      <c r="A16" s="235" t="s">
        <v>144</v>
      </c>
      <c r="B16" s="439" t="s">
        <v>1</v>
      </c>
      <c r="C16" s="441"/>
      <c r="D16" s="256" t="s">
        <v>528</v>
      </c>
      <c r="E16" s="244">
        <v>20000000</v>
      </c>
      <c r="F16" s="245">
        <v>1</v>
      </c>
      <c r="G16" s="5" t="s">
        <v>145</v>
      </c>
      <c r="H16" s="126" t="s">
        <v>48</v>
      </c>
      <c r="I16" s="126">
        <v>1</v>
      </c>
      <c r="J16" s="127"/>
      <c r="K16" s="6"/>
      <c r="L16" s="6"/>
      <c r="M16" s="6"/>
      <c r="N16" s="6"/>
      <c r="O16" s="6"/>
      <c r="P16" s="6" t="s">
        <v>508</v>
      </c>
      <c r="Q16" s="6" t="s">
        <v>508</v>
      </c>
      <c r="R16" s="6"/>
      <c r="S16" s="6"/>
      <c r="T16" s="6"/>
      <c r="U16" s="6"/>
      <c r="V16" s="255"/>
      <c r="W16" s="244">
        <v>20000000</v>
      </c>
      <c r="X16" s="118"/>
      <c r="Y16" s="118"/>
      <c r="Z16" s="7"/>
      <c r="AA16" s="134"/>
      <c r="AB16" s="5"/>
      <c r="AC16" s="126" t="s">
        <v>648</v>
      </c>
    </row>
    <row r="17" spans="1:29" ht="15.75">
      <c r="A17" s="449"/>
      <c r="B17" s="427" t="s">
        <v>31</v>
      </c>
      <c r="C17" s="428"/>
      <c r="D17" s="228" t="s">
        <v>526</v>
      </c>
      <c r="E17" s="476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8"/>
    </row>
    <row r="18" spans="1:29" ht="26.25" customHeight="1">
      <c r="A18" s="451"/>
      <c r="B18" s="435" t="s">
        <v>32</v>
      </c>
      <c r="C18" s="436"/>
      <c r="D18" s="233" t="s">
        <v>529</v>
      </c>
      <c r="E18" s="479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81"/>
    </row>
    <row r="19" spans="1:29" ht="87" customHeight="1">
      <c r="A19" s="235" t="s">
        <v>144</v>
      </c>
      <c r="B19" s="439" t="s">
        <v>1</v>
      </c>
      <c r="C19" s="441"/>
      <c r="D19" s="233" t="s">
        <v>529</v>
      </c>
      <c r="E19" s="244">
        <v>20000000</v>
      </c>
      <c r="F19" s="245">
        <v>2</v>
      </c>
      <c r="G19" s="5" t="s">
        <v>145</v>
      </c>
      <c r="H19" s="126" t="s">
        <v>48</v>
      </c>
      <c r="I19" s="126">
        <v>2</v>
      </c>
      <c r="J19" s="127"/>
      <c r="K19" s="6"/>
      <c r="L19" s="6"/>
      <c r="M19" s="6"/>
      <c r="N19" s="6"/>
      <c r="O19" s="6"/>
      <c r="P19" s="6"/>
      <c r="Q19" s="6" t="s">
        <v>508</v>
      </c>
      <c r="R19" s="6" t="s">
        <v>508</v>
      </c>
      <c r="S19" s="6" t="s">
        <v>508</v>
      </c>
      <c r="T19" s="6"/>
      <c r="U19" s="6"/>
      <c r="V19" s="255"/>
      <c r="W19" s="244">
        <v>20000000</v>
      </c>
      <c r="X19" s="118"/>
      <c r="Y19" s="118"/>
      <c r="Z19" s="7"/>
      <c r="AA19" s="134"/>
      <c r="AB19" s="5"/>
      <c r="AC19" s="126" t="s">
        <v>648</v>
      </c>
    </row>
    <row r="20" spans="1:29" ht="15.75">
      <c r="A20" s="449"/>
      <c r="B20" s="427" t="s">
        <v>31</v>
      </c>
      <c r="C20" s="428"/>
      <c r="D20" s="228" t="s">
        <v>526</v>
      </c>
      <c r="E20" s="476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8"/>
    </row>
    <row r="21" spans="1:29" ht="26.25" customHeight="1">
      <c r="A21" s="451"/>
      <c r="B21" s="435" t="s">
        <v>32</v>
      </c>
      <c r="C21" s="436"/>
      <c r="D21" s="233" t="s">
        <v>530</v>
      </c>
      <c r="E21" s="479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1"/>
    </row>
    <row r="22" spans="1:29" ht="105" customHeight="1">
      <c r="A22" s="235" t="s">
        <v>531</v>
      </c>
      <c r="B22" s="439" t="s">
        <v>1</v>
      </c>
      <c r="C22" s="441"/>
      <c r="D22" s="256" t="s">
        <v>146</v>
      </c>
      <c r="E22" s="244">
        <v>1000000</v>
      </c>
      <c r="F22" s="245"/>
      <c r="G22" s="5" t="s">
        <v>532</v>
      </c>
      <c r="H22" s="126"/>
      <c r="I22" s="126"/>
      <c r="J22" s="127"/>
      <c r="K22" s="6"/>
      <c r="L22" s="6"/>
      <c r="M22" s="6"/>
      <c r="N22" s="6"/>
      <c r="O22" s="6" t="s">
        <v>508</v>
      </c>
      <c r="P22" s="6" t="s">
        <v>508</v>
      </c>
      <c r="Q22" s="6" t="s">
        <v>508</v>
      </c>
      <c r="R22" s="6"/>
      <c r="S22" s="6"/>
      <c r="T22" s="6"/>
      <c r="U22" s="6"/>
      <c r="V22" s="246"/>
      <c r="W22" s="244">
        <v>1000000</v>
      </c>
      <c r="X22" s="118"/>
      <c r="Y22" s="118"/>
      <c r="Z22" s="7"/>
      <c r="AA22" s="134"/>
      <c r="AB22" s="5"/>
      <c r="AC22" s="126" t="s">
        <v>648</v>
      </c>
    </row>
    <row r="23" spans="1:29" ht="31.5">
      <c r="A23" s="449"/>
      <c r="B23" s="474" t="s">
        <v>31</v>
      </c>
      <c r="C23" s="475"/>
      <c r="D23" s="243" t="s">
        <v>521</v>
      </c>
      <c r="E23" s="476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/>
      <c r="AB23" s="477"/>
      <c r="AC23" s="478"/>
    </row>
    <row r="24" spans="1:29" ht="26.25" customHeight="1">
      <c r="A24" s="451"/>
      <c r="B24" s="435" t="s">
        <v>32</v>
      </c>
      <c r="C24" s="436"/>
      <c r="D24" s="233" t="s">
        <v>533</v>
      </c>
      <c r="E24" s="479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1"/>
    </row>
    <row r="25" spans="1:29" ht="96.75" customHeight="1">
      <c r="A25" s="235" t="s">
        <v>534</v>
      </c>
      <c r="B25" s="439" t="s">
        <v>1</v>
      </c>
      <c r="C25" s="441"/>
      <c r="D25" s="256" t="s">
        <v>533</v>
      </c>
      <c r="E25" s="244">
        <v>35000000</v>
      </c>
      <c r="F25" s="245">
        <v>2</v>
      </c>
      <c r="G25" s="5" t="s">
        <v>535</v>
      </c>
      <c r="H25" s="126" t="s">
        <v>536</v>
      </c>
      <c r="I25" s="126">
        <v>1</v>
      </c>
      <c r="J25" s="127"/>
      <c r="K25" s="6"/>
      <c r="L25" s="6"/>
      <c r="M25" s="6" t="s">
        <v>508</v>
      </c>
      <c r="N25" s="6" t="s">
        <v>508</v>
      </c>
      <c r="O25" s="6" t="s">
        <v>508</v>
      </c>
      <c r="P25" s="6" t="s">
        <v>508</v>
      </c>
      <c r="Q25" s="6"/>
      <c r="R25" s="6"/>
      <c r="S25" s="6"/>
      <c r="T25" s="6"/>
      <c r="U25" s="6"/>
      <c r="V25" s="247"/>
      <c r="W25" s="244">
        <v>35000000</v>
      </c>
      <c r="X25" s="118"/>
      <c r="Y25" s="118"/>
      <c r="Z25" s="7"/>
      <c r="AA25" s="134"/>
      <c r="AB25" s="5"/>
      <c r="AC25" s="126" t="s">
        <v>648</v>
      </c>
    </row>
    <row r="26" spans="1:29" ht="39.75" customHeight="1">
      <c r="A26" s="449"/>
      <c r="B26" s="474" t="s">
        <v>31</v>
      </c>
      <c r="C26" s="475"/>
      <c r="D26" s="243" t="s">
        <v>521</v>
      </c>
      <c r="E26" s="476"/>
      <c r="F26" s="477"/>
      <c r="G26" s="477"/>
      <c r="H26" s="477"/>
      <c r="I26" s="477"/>
      <c r="J26" s="477"/>
      <c r="K26" s="477"/>
      <c r="L26" s="477"/>
      <c r="M26" s="477"/>
      <c r="N26" s="477"/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7"/>
      <c r="AC26" s="478"/>
    </row>
    <row r="27" spans="1:29" ht="54" customHeight="1">
      <c r="A27" s="451"/>
      <c r="B27" s="435" t="s">
        <v>32</v>
      </c>
      <c r="C27" s="436"/>
      <c r="D27" s="233" t="s">
        <v>537</v>
      </c>
      <c r="E27" s="479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81"/>
    </row>
    <row r="28" spans="1:29" ht="93.75" customHeight="1">
      <c r="A28" s="235" t="s">
        <v>144</v>
      </c>
      <c r="B28" s="439" t="s">
        <v>1</v>
      </c>
      <c r="C28" s="441"/>
      <c r="D28" s="233" t="s">
        <v>537</v>
      </c>
      <c r="E28" s="244">
        <v>45000000</v>
      </c>
      <c r="F28" s="245">
        <v>2</v>
      </c>
      <c r="G28" s="5" t="s">
        <v>538</v>
      </c>
      <c r="H28" s="126" t="s">
        <v>536</v>
      </c>
      <c r="I28" s="126">
        <v>2</v>
      </c>
      <c r="J28" s="127" t="s">
        <v>508</v>
      </c>
      <c r="K28" s="6" t="s">
        <v>508</v>
      </c>
      <c r="L28" s="6" t="s">
        <v>508</v>
      </c>
      <c r="M28" s="6" t="s">
        <v>508</v>
      </c>
      <c r="N28" s="6" t="s">
        <v>508</v>
      </c>
      <c r="O28" s="6" t="s">
        <v>508</v>
      </c>
      <c r="P28" s="6" t="s">
        <v>508</v>
      </c>
      <c r="Q28" s="6" t="s">
        <v>508</v>
      </c>
      <c r="R28" s="6" t="s">
        <v>508</v>
      </c>
      <c r="S28" s="6" t="s">
        <v>508</v>
      </c>
      <c r="T28" s="6" t="s">
        <v>508</v>
      </c>
      <c r="U28" s="6" t="s">
        <v>508</v>
      </c>
      <c r="V28" s="247"/>
      <c r="W28" s="244">
        <v>45000000</v>
      </c>
      <c r="X28" s="118"/>
      <c r="Y28" s="118"/>
      <c r="Z28" s="7"/>
      <c r="AA28" s="134"/>
      <c r="AB28" s="5"/>
      <c r="AC28" s="126" t="s">
        <v>648</v>
      </c>
    </row>
    <row r="29" spans="1:29" ht="48" customHeight="1">
      <c r="A29" s="449"/>
      <c r="B29" s="474" t="s">
        <v>31</v>
      </c>
      <c r="C29" s="475"/>
      <c r="D29" s="243" t="s">
        <v>521</v>
      </c>
      <c r="E29" s="476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8"/>
    </row>
    <row r="30" spans="1:29" ht="31.5">
      <c r="A30" s="451"/>
      <c r="B30" s="435" t="s">
        <v>32</v>
      </c>
      <c r="C30" s="436"/>
      <c r="D30" s="233" t="s">
        <v>539</v>
      </c>
      <c r="E30" s="479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1"/>
    </row>
    <row r="31" spans="1:29" ht="31.5">
      <c r="A31" s="235" t="s">
        <v>540</v>
      </c>
      <c r="B31" s="439" t="s">
        <v>1</v>
      </c>
      <c r="C31" s="441"/>
      <c r="D31" s="233" t="s">
        <v>539</v>
      </c>
      <c r="E31" s="244">
        <v>10500000</v>
      </c>
      <c r="F31" s="245"/>
      <c r="G31" s="5"/>
      <c r="H31" s="126"/>
      <c r="I31" s="126"/>
      <c r="J31" s="127" t="s">
        <v>508</v>
      </c>
      <c r="K31" s="6" t="s">
        <v>508</v>
      </c>
      <c r="L31" s="6" t="s">
        <v>508</v>
      </c>
      <c r="M31" s="6" t="s">
        <v>508</v>
      </c>
      <c r="N31" s="6" t="s">
        <v>508</v>
      </c>
      <c r="O31" s="6" t="s">
        <v>508</v>
      </c>
      <c r="P31" s="6" t="s">
        <v>508</v>
      </c>
      <c r="Q31" s="6" t="s">
        <v>508</v>
      </c>
      <c r="R31" s="6" t="s">
        <v>508</v>
      </c>
      <c r="S31" s="6" t="s">
        <v>508</v>
      </c>
      <c r="T31" s="6" t="s">
        <v>508</v>
      </c>
      <c r="U31" s="6" t="s">
        <v>508</v>
      </c>
      <c r="V31" s="247"/>
      <c r="W31" s="244">
        <f>E31</f>
        <v>10500000</v>
      </c>
      <c r="X31" s="118"/>
      <c r="Y31" s="118"/>
      <c r="Z31" s="7"/>
      <c r="AA31" s="134"/>
      <c r="AB31" s="5"/>
      <c r="AC31" s="126" t="s">
        <v>648</v>
      </c>
    </row>
    <row r="32" spans="1:29" ht="31.5">
      <c r="A32" s="449"/>
      <c r="B32" s="474" t="s">
        <v>31</v>
      </c>
      <c r="C32" s="475"/>
      <c r="D32" s="243" t="s">
        <v>521</v>
      </c>
      <c r="E32" s="476"/>
      <c r="F32" s="477"/>
      <c r="G32" s="477"/>
      <c r="H32" s="477"/>
      <c r="I32" s="477"/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/>
      <c r="AB32" s="477"/>
      <c r="AC32" s="478"/>
    </row>
    <row r="33" spans="1:29" ht="31.5">
      <c r="A33" s="451"/>
      <c r="B33" s="435" t="s">
        <v>32</v>
      </c>
      <c r="C33" s="436"/>
      <c r="D33" s="233" t="s">
        <v>541</v>
      </c>
      <c r="E33" s="479"/>
      <c r="F33" s="480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1"/>
    </row>
    <row r="34" spans="1:29" ht="31.5">
      <c r="A34" s="235" t="str">
        <f>A31</f>
        <v>fomentar el Cuidado los recursos naturales</v>
      </c>
      <c r="B34" s="439" t="s">
        <v>1</v>
      </c>
      <c r="C34" s="441"/>
      <c r="D34" s="233" t="s">
        <v>541</v>
      </c>
      <c r="E34" s="244">
        <v>5000000</v>
      </c>
      <c r="F34" s="245"/>
      <c r="G34" s="5"/>
      <c r="H34" s="126"/>
      <c r="I34" s="126"/>
      <c r="J34" s="127" t="s">
        <v>508</v>
      </c>
      <c r="K34" s="6" t="s">
        <v>508</v>
      </c>
      <c r="L34" s="6" t="s">
        <v>508</v>
      </c>
      <c r="M34" s="6" t="s">
        <v>508</v>
      </c>
      <c r="N34" s="6" t="s">
        <v>508</v>
      </c>
      <c r="O34" s="6" t="s">
        <v>508</v>
      </c>
      <c r="P34" s="6" t="s">
        <v>508</v>
      </c>
      <c r="Q34" s="6" t="s">
        <v>508</v>
      </c>
      <c r="R34" s="6" t="s">
        <v>508</v>
      </c>
      <c r="S34" s="6" t="s">
        <v>508</v>
      </c>
      <c r="T34" s="6" t="s">
        <v>508</v>
      </c>
      <c r="U34" s="6" t="s">
        <v>508</v>
      </c>
      <c r="V34" s="247"/>
      <c r="W34" s="244">
        <f>E34</f>
        <v>5000000</v>
      </c>
      <c r="X34" s="118"/>
      <c r="Y34" s="118"/>
      <c r="Z34" s="7"/>
      <c r="AA34" s="134"/>
      <c r="AB34" s="5"/>
      <c r="AC34" s="126" t="s">
        <v>648</v>
      </c>
    </row>
    <row r="35" spans="1:29" ht="31.5">
      <c r="A35" s="449"/>
      <c r="B35" s="474" t="s">
        <v>31</v>
      </c>
      <c r="C35" s="475"/>
      <c r="D35" s="243" t="s">
        <v>521</v>
      </c>
      <c r="E35" s="476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/>
      <c r="AB35" s="477"/>
      <c r="AC35" s="478"/>
    </row>
    <row r="36" spans="1:29" ht="31.5">
      <c r="A36" s="451"/>
      <c r="B36" s="435" t="s">
        <v>32</v>
      </c>
      <c r="C36" s="436"/>
      <c r="D36" s="233" t="s">
        <v>541</v>
      </c>
      <c r="E36" s="479"/>
      <c r="F36" s="480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0"/>
      <c r="Y36" s="480"/>
      <c r="Z36" s="480"/>
      <c r="AA36" s="480"/>
      <c r="AB36" s="480"/>
      <c r="AC36" s="481"/>
    </row>
    <row r="37" spans="1:29" ht="30">
      <c r="A37" s="235" t="str">
        <f>A34</f>
        <v>fomentar el Cuidado los recursos naturales</v>
      </c>
      <c r="B37" s="439" t="s">
        <v>1</v>
      </c>
      <c r="C37" s="441"/>
      <c r="D37" s="233" t="s">
        <v>542</v>
      </c>
      <c r="E37" s="244">
        <v>1000000</v>
      </c>
      <c r="F37" s="245"/>
      <c r="G37" s="5"/>
      <c r="H37" s="126"/>
      <c r="I37" s="126"/>
      <c r="J37" s="127" t="s">
        <v>508</v>
      </c>
      <c r="K37" s="6" t="s">
        <v>508</v>
      </c>
      <c r="L37" s="6" t="s">
        <v>508</v>
      </c>
      <c r="M37" s="6" t="s">
        <v>508</v>
      </c>
      <c r="N37" s="6" t="s">
        <v>508</v>
      </c>
      <c r="O37" s="6" t="s">
        <v>508</v>
      </c>
      <c r="P37" s="6" t="s">
        <v>508</v>
      </c>
      <c r="Q37" s="6" t="s">
        <v>508</v>
      </c>
      <c r="R37" s="6" t="s">
        <v>508</v>
      </c>
      <c r="S37" s="6" t="s">
        <v>508</v>
      </c>
      <c r="T37" s="6" t="s">
        <v>508</v>
      </c>
      <c r="U37" s="6" t="s">
        <v>508</v>
      </c>
      <c r="V37" s="247"/>
      <c r="W37" s="244">
        <f>E37</f>
        <v>1000000</v>
      </c>
      <c r="X37" s="118"/>
      <c r="Y37" s="118"/>
      <c r="Z37" s="7"/>
      <c r="AA37" s="134"/>
      <c r="AB37" s="5"/>
      <c r="AC37" s="126" t="s">
        <v>648</v>
      </c>
    </row>
    <row r="38" spans="1:29" ht="15.75">
      <c r="A38" s="439" t="s">
        <v>501</v>
      </c>
      <c r="B38" s="440"/>
      <c r="C38" s="440"/>
      <c r="D38" s="441"/>
      <c r="E38" s="257">
        <f>E10+E13+E16+E19+E22+E25+E28+E31+E34+E37</f>
        <v>320063263</v>
      </c>
      <c r="F38" s="258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60"/>
      <c r="V38" s="257"/>
      <c r="W38" s="257">
        <f>E38</f>
        <v>320063263</v>
      </c>
      <c r="X38" s="241"/>
      <c r="Y38" s="261"/>
      <c r="Z38" s="442"/>
      <c r="AA38" s="472"/>
      <c r="AB38" s="472"/>
      <c r="AC38" s="473"/>
    </row>
  </sheetData>
  <sheetProtection/>
  <mergeCells count="69">
    <mergeCell ref="V5:Y5"/>
    <mergeCell ref="Z5:Z6"/>
    <mergeCell ref="AA5:AA6"/>
    <mergeCell ref="AB5:AB6"/>
    <mergeCell ref="AC5:AC6"/>
    <mergeCell ref="A7:D7"/>
    <mergeCell ref="E7:AC7"/>
    <mergeCell ref="A1:AB1"/>
    <mergeCell ref="A2:AC2"/>
    <mergeCell ref="A3:AC3"/>
    <mergeCell ref="C4:AC4"/>
    <mergeCell ref="A5:A6"/>
    <mergeCell ref="B5:D6"/>
    <mergeCell ref="E5:E6"/>
    <mergeCell ref="F5:F6"/>
    <mergeCell ref="G5:I5"/>
    <mergeCell ref="J5:U5"/>
    <mergeCell ref="E8:AC9"/>
    <mergeCell ref="B9:C9"/>
    <mergeCell ref="B10:C10"/>
    <mergeCell ref="A11:A12"/>
    <mergeCell ref="B11:C11"/>
    <mergeCell ref="E11:AC12"/>
    <mergeCell ref="B12:C12"/>
    <mergeCell ref="A8:A9"/>
    <mergeCell ref="B8:C8"/>
    <mergeCell ref="B13:C13"/>
    <mergeCell ref="A14:A15"/>
    <mergeCell ref="B14:C14"/>
    <mergeCell ref="E14:AC15"/>
    <mergeCell ref="B15:C15"/>
    <mergeCell ref="B16:C16"/>
    <mergeCell ref="B25:C25"/>
    <mergeCell ref="A17:A18"/>
    <mergeCell ref="B17:C17"/>
    <mergeCell ref="E17:AC18"/>
    <mergeCell ref="B18:C18"/>
    <mergeCell ref="B19:C19"/>
    <mergeCell ref="A20:A21"/>
    <mergeCell ref="B20:C20"/>
    <mergeCell ref="E20:AC21"/>
    <mergeCell ref="B21:C21"/>
    <mergeCell ref="B28:C28"/>
    <mergeCell ref="A26:A27"/>
    <mergeCell ref="B26:C26"/>
    <mergeCell ref="E26:AC27"/>
    <mergeCell ref="B27:C27"/>
    <mergeCell ref="B22:C22"/>
    <mergeCell ref="A23:A24"/>
    <mergeCell ref="B23:C23"/>
    <mergeCell ref="E23:AC24"/>
    <mergeCell ref="B24:C24"/>
    <mergeCell ref="A29:A30"/>
    <mergeCell ref="B29:C29"/>
    <mergeCell ref="E29:AC30"/>
    <mergeCell ref="B30:C30"/>
    <mergeCell ref="B31:C31"/>
    <mergeCell ref="A32:A33"/>
    <mergeCell ref="B32:C32"/>
    <mergeCell ref="E32:AC33"/>
    <mergeCell ref="B33:C33"/>
    <mergeCell ref="A38:D38"/>
    <mergeCell ref="Z38:AC38"/>
    <mergeCell ref="B34:C34"/>
    <mergeCell ref="A35:A36"/>
    <mergeCell ref="B35:C35"/>
    <mergeCell ref="E35:AC36"/>
    <mergeCell ref="B36:C36"/>
    <mergeCell ref="B37:C37"/>
  </mergeCells>
  <printOptions horizontalCentered="1" verticalCentered="1"/>
  <pageMargins left="0.25" right="0.25" top="0.75" bottom="0.75" header="0.3" footer="0.3"/>
  <pageSetup fitToHeight="1" fitToWidth="1" orientation="landscape" paperSize="5" scale="27" r:id="rId1"/>
  <rowBreaks count="2" manualBreakCount="2">
    <brk id="17" max="255" man="1"/>
    <brk id="34" max="255" man="1"/>
  </rowBreaks>
  <colBreaks count="2" manualBreakCount="2">
    <brk id="4" max="65535" man="1"/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0"/>
  <sheetViews>
    <sheetView zoomScalePageLayoutView="0" workbookViewId="0" topLeftCell="B1">
      <selection activeCell="E12" sqref="E12"/>
    </sheetView>
  </sheetViews>
  <sheetFormatPr defaultColWidth="11.421875" defaultRowHeight="12.75"/>
  <cols>
    <col min="1" max="1" width="27.140625" style="225" customWidth="1"/>
    <col min="2" max="2" width="11.421875" style="225" customWidth="1"/>
    <col min="3" max="3" width="17.421875" style="225" customWidth="1"/>
    <col min="4" max="4" width="96.7109375" style="225" customWidth="1"/>
    <col min="5" max="5" width="36.8515625" style="225" customWidth="1"/>
    <col min="6" max="6" width="29.8515625" style="225" customWidth="1"/>
    <col min="7" max="7" width="47.421875" style="225" customWidth="1"/>
    <col min="8" max="21" width="11.421875" style="225" customWidth="1"/>
    <col min="22" max="22" width="31.421875" style="225" customWidth="1"/>
    <col min="23" max="23" width="32.7109375" style="225" customWidth="1"/>
    <col min="24" max="24" width="29.421875" style="225" customWidth="1"/>
    <col min="25" max="25" width="31.421875" style="225" customWidth="1"/>
    <col min="26" max="26" width="33.421875" style="225" customWidth="1"/>
    <col min="27" max="27" width="37.8515625" style="225" customWidth="1"/>
    <col min="28" max="28" width="32.140625" style="225" customWidth="1"/>
    <col min="29" max="29" width="35.8515625" style="225" customWidth="1"/>
    <col min="30" max="16384" width="11.421875" style="225" customWidth="1"/>
  </cols>
  <sheetData>
    <row r="1" spans="1:29" ht="15.75">
      <c r="A1" s="508" t="s">
        <v>507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10"/>
    </row>
    <row r="2" spans="1:29" ht="23.25" customHeight="1">
      <c r="A2" s="490" t="s">
        <v>649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2"/>
    </row>
    <row r="3" spans="1:29" ht="15.75">
      <c r="A3" s="263" t="s">
        <v>30</v>
      </c>
      <c r="B3" s="511" t="s">
        <v>650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3"/>
    </row>
    <row r="4" spans="1:29" ht="15.75">
      <c r="A4" s="514" t="s">
        <v>0</v>
      </c>
      <c r="B4" s="516" t="s">
        <v>1</v>
      </c>
      <c r="C4" s="517"/>
      <c r="D4" s="518"/>
      <c r="E4" s="522" t="s">
        <v>2</v>
      </c>
      <c r="F4" s="514" t="s">
        <v>3</v>
      </c>
      <c r="G4" s="514" t="s">
        <v>4</v>
      </c>
      <c r="H4" s="514"/>
      <c r="I4" s="514"/>
      <c r="J4" s="514" t="s">
        <v>5</v>
      </c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24"/>
      <c r="W4" s="524"/>
      <c r="X4" s="524"/>
      <c r="Y4" s="525"/>
      <c r="Z4" s="526" t="s">
        <v>29</v>
      </c>
      <c r="AA4" s="526" t="s">
        <v>27</v>
      </c>
      <c r="AB4" s="532" t="s">
        <v>6</v>
      </c>
      <c r="AC4" s="514" t="s">
        <v>24</v>
      </c>
    </row>
    <row r="5" spans="1:29" ht="27" customHeight="1">
      <c r="A5" s="515"/>
      <c r="B5" s="519"/>
      <c r="C5" s="520"/>
      <c r="D5" s="521"/>
      <c r="E5" s="523"/>
      <c r="F5" s="514"/>
      <c r="G5" s="265" t="s">
        <v>7</v>
      </c>
      <c r="H5" s="265" t="s">
        <v>8</v>
      </c>
      <c r="I5" s="264" t="s">
        <v>9</v>
      </c>
      <c r="J5" s="265" t="s">
        <v>10</v>
      </c>
      <c r="K5" s="265" t="s">
        <v>11</v>
      </c>
      <c r="L5" s="265" t="s">
        <v>12</v>
      </c>
      <c r="M5" s="265" t="s">
        <v>13</v>
      </c>
      <c r="N5" s="265" t="s">
        <v>14</v>
      </c>
      <c r="O5" s="265" t="s">
        <v>15</v>
      </c>
      <c r="P5" s="265" t="s">
        <v>15</v>
      </c>
      <c r="Q5" s="265" t="s">
        <v>13</v>
      </c>
      <c r="R5" s="265" t="s">
        <v>16</v>
      </c>
      <c r="S5" s="265" t="s">
        <v>17</v>
      </c>
      <c r="T5" s="265" t="s">
        <v>18</v>
      </c>
      <c r="U5" s="265" t="s">
        <v>19</v>
      </c>
      <c r="V5" s="264" t="s">
        <v>497</v>
      </c>
      <c r="W5" s="264" t="s">
        <v>21</v>
      </c>
      <c r="X5" s="264" t="s">
        <v>22</v>
      </c>
      <c r="Y5" s="264" t="s">
        <v>23</v>
      </c>
      <c r="Z5" s="527"/>
      <c r="AA5" s="531"/>
      <c r="AB5" s="526"/>
      <c r="AC5" s="515"/>
    </row>
    <row r="6" spans="1:29" ht="84" customHeight="1">
      <c r="A6" s="493"/>
      <c r="B6" s="533"/>
      <c r="C6" s="533"/>
      <c r="D6" s="494"/>
      <c r="E6" s="534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6"/>
    </row>
    <row r="7" spans="1:29" ht="67.5" customHeight="1">
      <c r="A7" s="142"/>
      <c r="B7" s="506" t="s">
        <v>31</v>
      </c>
      <c r="C7" s="507"/>
      <c r="D7" s="268" t="s">
        <v>607</v>
      </c>
      <c r="E7" s="497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9"/>
    </row>
    <row r="8" spans="1:29" ht="69.75" customHeight="1">
      <c r="A8" s="143"/>
      <c r="B8" s="493" t="s">
        <v>599</v>
      </c>
      <c r="C8" s="494"/>
      <c r="D8" s="269" t="s">
        <v>608</v>
      </c>
      <c r="E8" s="500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2"/>
    </row>
    <row r="9" spans="1:29" ht="150" customHeight="1">
      <c r="A9" s="139" t="s">
        <v>609</v>
      </c>
      <c r="B9" s="495" t="s">
        <v>1</v>
      </c>
      <c r="C9" s="496"/>
      <c r="D9" s="139"/>
      <c r="E9" s="272">
        <v>11256110</v>
      </c>
      <c r="F9" s="145" t="s">
        <v>610</v>
      </c>
      <c r="G9" s="139"/>
      <c r="H9" s="144"/>
      <c r="I9" s="144"/>
      <c r="J9" s="145"/>
      <c r="K9" s="139"/>
      <c r="L9" s="139" t="s">
        <v>663</v>
      </c>
      <c r="M9" s="139" t="s">
        <v>611</v>
      </c>
      <c r="N9" s="139" t="s">
        <v>612</v>
      </c>
      <c r="O9" s="139"/>
      <c r="P9" s="139"/>
      <c r="Q9" s="139"/>
      <c r="R9" s="139"/>
      <c r="S9" s="139"/>
      <c r="T9" s="139"/>
      <c r="U9" s="139"/>
      <c r="V9" s="140"/>
      <c r="W9" s="169">
        <v>11256110</v>
      </c>
      <c r="X9" s="140"/>
      <c r="Y9" s="146"/>
      <c r="Z9" s="270"/>
      <c r="AA9" s="271"/>
      <c r="AB9" s="147"/>
      <c r="AC9" s="141" t="s">
        <v>596</v>
      </c>
    </row>
    <row r="10" spans="1:29" ht="102.75" customHeight="1">
      <c r="A10" s="142"/>
      <c r="B10" s="506" t="s">
        <v>31</v>
      </c>
      <c r="C10" s="507"/>
      <c r="D10" s="266" t="s">
        <v>634</v>
      </c>
      <c r="E10" s="497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9"/>
    </row>
    <row r="11" spans="1:29" ht="27" customHeight="1">
      <c r="A11" s="143"/>
      <c r="B11" s="493" t="s">
        <v>599</v>
      </c>
      <c r="C11" s="494"/>
      <c r="D11" s="269" t="s">
        <v>613</v>
      </c>
      <c r="E11" s="500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2"/>
    </row>
    <row r="12" spans="1:29" ht="52.5" customHeight="1">
      <c r="A12" s="139"/>
      <c r="B12" s="495" t="s">
        <v>1</v>
      </c>
      <c r="C12" s="496"/>
      <c r="D12" s="139"/>
      <c r="E12" s="272" t="s">
        <v>614</v>
      </c>
      <c r="F12" s="145">
        <v>100</v>
      </c>
      <c r="G12" s="139" t="s">
        <v>615</v>
      </c>
      <c r="H12" s="144" t="s">
        <v>8</v>
      </c>
      <c r="I12" s="144">
        <v>100</v>
      </c>
      <c r="J12" s="145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69" t="s">
        <v>614</v>
      </c>
      <c r="X12" s="140"/>
      <c r="Y12" s="146"/>
      <c r="Z12" s="270"/>
      <c r="AA12" s="271"/>
      <c r="AB12" s="147"/>
      <c r="AC12" s="141" t="s">
        <v>596</v>
      </c>
    </row>
    <row r="13" spans="1:29" ht="112.5" customHeight="1">
      <c r="A13" s="503" t="s">
        <v>501</v>
      </c>
      <c r="B13" s="504"/>
      <c r="C13" s="504"/>
      <c r="D13" s="505"/>
      <c r="E13" s="273" t="s">
        <v>616</v>
      </c>
      <c r="F13" s="274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6"/>
      <c r="V13" s="277"/>
      <c r="W13" s="277"/>
      <c r="X13" s="278"/>
      <c r="Y13" s="279"/>
      <c r="Z13" s="528"/>
      <c r="AA13" s="529"/>
      <c r="AB13" s="529"/>
      <c r="AC13" s="530"/>
    </row>
    <row r="14" ht="52.5" customHeight="1" hidden="1"/>
    <row r="15" ht="52.5" customHeight="1" hidden="1"/>
    <row r="16" spans="1:29" ht="100.5" customHeight="1" hidden="1">
      <c r="A16" s="9" t="s">
        <v>147</v>
      </c>
      <c r="B16" s="487" t="s">
        <v>1</v>
      </c>
      <c r="C16" s="488"/>
      <c r="D16" s="280" t="s">
        <v>148</v>
      </c>
      <c r="E16" s="281">
        <v>0</v>
      </c>
      <c r="F16" s="282">
        <v>1</v>
      </c>
      <c r="G16" s="5" t="s">
        <v>149</v>
      </c>
      <c r="H16" s="126" t="s">
        <v>48</v>
      </c>
      <c r="I16" s="126">
        <v>1</v>
      </c>
      <c r="J16" s="12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4"/>
      <c r="W16" s="148"/>
      <c r="X16" s="14"/>
      <c r="Y16" s="16"/>
      <c r="Z16" s="283"/>
      <c r="AA16" s="284"/>
      <c r="AB16" s="130"/>
      <c r="AC16" s="285"/>
    </row>
    <row r="17" spans="1:29" ht="15.75" hidden="1">
      <c r="A17" s="166"/>
      <c r="B17" s="474" t="s">
        <v>31</v>
      </c>
      <c r="C17" s="475"/>
      <c r="D17" s="243" t="s">
        <v>150</v>
      </c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1"/>
    </row>
    <row r="18" spans="1:29" ht="63.75" customHeight="1" hidden="1">
      <c r="A18" s="167"/>
      <c r="B18" s="435" t="s">
        <v>32</v>
      </c>
      <c r="C18" s="436"/>
      <c r="D18" s="233" t="s">
        <v>151</v>
      </c>
      <c r="E18" s="432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</row>
    <row r="19" spans="1:29" ht="99" customHeight="1" hidden="1">
      <c r="A19" s="9" t="s">
        <v>147</v>
      </c>
      <c r="B19" s="487" t="s">
        <v>1</v>
      </c>
      <c r="C19" s="488"/>
      <c r="D19" s="280" t="s">
        <v>152</v>
      </c>
      <c r="E19" s="281">
        <v>0</v>
      </c>
      <c r="F19" s="286">
        <v>60</v>
      </c>
      <c r="G19" s="5" t="s">
        <v>153</v>
      </c>
      <c r="H19" s="126" t="s">
        <v>39</v>
      </c>
      <c r="I19" s="126">
        <v>60</v>
      </c>
      <c r="J19" s="12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4"/>
      <c r="W19" s="148"/>
      <c r="X19" s="14"/>
      <c r="Y19" s="16"/>
      <c r="Z19" s="283"/>
      <c r="AA19" s="284"/>
      <c r="AB19" s="130"/>
      <c r="AC19" s="285"/>
    </row>
    <row r="20" spans="1:29" ht="37.5" customHeight="1" hidden="1">
      <c r="A20" s="166"/>
      <c r="B20" s="474" t="s">
        <v>31</v>
      </c>
      <c r="C20" s="475"/>
      <c r="D20" s="243" t="s">
        <v>154</v>
      </c>
      <c r="E20" s="429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1"/>
    </row>
    <row r="21" spans="1:29" ht="73.5" customHeight="1" hidden="1">
      <c r="A21" s="167"/>
      <c r="B21" s="435" t="s">
        <v>32</v>
      </c>
      <c r="C21" s="436"/>
      <c r="D21" s="233" t="s">
        <v>155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</row>
    <row r="22" spans="1:29" ht="147" customHeight="1" hidden="1">
      <c r="A22" s="6" t="s">
        <v>147</v>
      </c>
      <c r="B22" s="487" t="s">
        <v>1</v>
      </c>
      <c r="C22" s="488"/>
      <c r="D22" s="287" t="s">
        <v>156</v>
      </c>
      <c r="E22" s="281">
        <f>15000000+2000000</f>
        <v>17000000</v>
      </c>
      <c r="F22" s="286">
        <v>90</v>
      </c>
      <c r="G22" s="5" t="s">
        <v>157</v>
      </c>
      <c r="H22" s="126" t="s">
        <v>39</v>
      </c>
      <c r="I22" s="126">
        <v>90</v>
      </c>
      <c r="J22" s="12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48">
        <v>15000000</v>
      </c>
      <c r="W22" s="148"/>
      <c r="X22" s="14"/>
      <c r="Y22" s="16"/>
      <c r="Z22" s="283"/>
      <c r="AA22" s="284"/>
      <c r="AB22" s="130"/>
      <c r="AC22" s="285"/>
    </row>
    <row r="23" spans="1:29" ht="15.75" hidden="1">
      <c r="A23" s="166"/>
      <c r="B23" s="474" t="s">
        <v>31</v>
      </c>
      <c r="C23" s="475"/>
      <c r="D23" s="243" t="s">
        <v>154</v>
      </c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1"/>
    </row>
    <row r="24" spans="1:29" ht="67.5" customHeight="1" hidden="1">
      <c r="A24" s="167"/>
      <c r="B24" s="435" t="s">
        <v>32</v>
      </c>
      <c r="C24" s="436"/>
      <c r="D24" s="233" t="s">
        <v>158</v>
      </c>
      <c r="E24" s="432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4"/>
    </row>
    <row r="25" spans="1:29" ht="105" customHeight="1" hidden="1">
      <c r="A25" s="6" t="s">
        <v>147</v>
      </c>
      <c r="B25" s="487" t="s">
        <v>1</v>
      </c>
      <c r="C25" s="488"/>
      <c r="D25" s="287" t="s">
        <v>159</v>
      </c>
      <c r="E25" s="281">
        <v>40000000</v>
      </c>
      <c r="F25" s="286">
        <v>3</v>
      </c>
      <c r="G25" s="5" t="s">
        <v>160</v>
      </c>
      <c r="H25" s="126" t="s">
        <v>48</v>
      </c>
      <c r="I25" s="126">
        <v>3</v>
      </c>
      <c r="J25" s="12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48">
        <v>40000000</v>
      </c>
      <c r="W25" s="148"/>
      <c r="X25" s="14"/>
      <c r="Y25" s="16"/>
      <c r="Z25" s="283"/>
      <c r="AA25" s="284"/>
      <c r="AB25" s="130"/>
      <c r="AC25" s="285"/>
    </row>
    <row r="26" spans="1:29" ht="15.75" hidden="1">
      <c r="A26" s="166"/>
      <c r="B26" s="474" t="s">
        <v>31</v>
      </c>
      <c r="C26" s="475"/>
      <c r="D26" s="243" t="s">
        <v>154</v>
      </c>
      <c r="E26" s="429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1"/>
    </row>
    <row r="27" spans="1:29" ht="15.75" hidden="1">
      <c r="A27" s="167"/>
      <c r="B27" s="435" t="s">
        <v>32</v>
      </c>
      <c r="C27" s="436"/>
      <c r="D27" s="233" t="s">
        <v>158</v>
      </c>
      <c r="E27" s="432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4"/>
    </row>
    <row r="28" spans="1:29" ht="99" customHeight="1" hidden="1">
      <c r="A28" s="6" t="s">
        <v>147</v>
      </c>
      <c r="B28" s="487" t="s">
        <v>1</v>
      </c>
      <c r="C28" s="488"/>
      <c r="D28" s="287" t="s">
        <v>498</v>
      </c>
      <c r="E28" s="281">
        <v>0</v>
      </c>
      <c r="F28" s="286">
        <v>1</v>
      </c>
      <c r="G28" s="5" t="s">
        <v>161</v>
      </c>
      <c r="H28" s="126" t="s">
        <v>48</v>
      </c>
      <c r="I28" s="126">
        <v>1</v>
      </c>
      <c r="J28" s="12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4"/>
      <c r="W28" s="148"/>
      <c r="X28" s="14"/>
      <c r="Y28" s="16"/>
      <c r="Z28" s="283"/>
      <c r="AA28" s="284"/>
      <c r="AB28" s="130"/>
      <c r="AC28" s="285"/>
    </row>
    <row r="29" spans="1:29" ht="15.75" hidden="1">
      <c r="A29" s="166"/>
      <c r="B29" s="474" t="s">
        <v>31</v>
      </c>
      <c r="C29" s="475"/>
      <c r="D29" s="243" t="s">
        <v>154</v>
      </c>
      <c r="E29" s="429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1"/>
    </row>
    <row r="30" spans="1:29" ht="15.75" hidden="1">
      <c r="A30" s="167"/>
      <c r="B30" s="435" t="s">
        <v>32</v>
      </c>
      <c r="C30" s="436"/>
      <c r="D30" s="233" t="s">
        <v>162</v>
      </c>
      <c r="E30" s="432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4"/>
    </row>
    <row r="31" spans="1:29" ht="105" customHeight="1" hidden="1">
      <c r="A31" s="6" t="s">
        <v>147</v>
      </c>
      <c r="B31" s="489" t="s">
        <v>1</v>
      </c>
      <c r="C31" s="489"/>
      <c r="D31" s="287" t="s">
        <v>163</v>
      </c>
      <c r="E31" s="281">
        <f>10935433+11600000+8000000+5200000</f>
        <v>35735433</v>
      </c>
      <c r="F31" s="286">
        <v>1</v>
      </c>
      <c r="G31" s="5" t="s">
        <v>164</v>
      </c>
      <c r="H31" s="126" t="s">
        <v>48</v>
      </c>
      <c r="I31" s="126">
        <v>1</v>
      </c>
      <c r="J31" s="12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68">
        <v>5200000</v>
      </c>
      <c r="W31" s="148">
        <f>10935433+11600000+8000000</f>
        <v>30535433</v>
      </c>
      <c r="X31" s="14"/>
      <c r="Y31" s="16"/>
      <c r="Z31" s="283"/>
      <c r="AA31" s="284"/>
      <c r="AB31" s="130"/>
      <c r="AC31" s="285"/>
    </row>
    <row r="32" spans="1:29" ht="15.75" hidden="1">
      <c r="A32" s="166"/>
      <c r="B32" s="474" t="s">
        <v>31</v>
      </c>
      <c r="C32" s="475"/>
      <c r="D32" s="243" t="s">
        <v>154</v>
      </c>
      <c r="E32" s="429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1"/>
    </row>
    <row r="33" spans="1:29" ht="15.75" hidden="1">
      <c r="A33" s="167"/>
      <c r="B33" s="435" t="s">
        <v>32</v>
      </c>
      <c r="C33" s="436"/>
      <c r="D33" s="233" t="s">
        <v>158</v>
      </c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4"/>
    </row>
    <row r="34" spans="1:29" ht="106.5" customHeight="1" hidden="1">
      <c r="A34" s="6" t="s">
        <v>147</v>
      </c>
      <c r="B34" s="487" t="s">
        <v>1</v>
      </c>
      <c r="C34" s="488"/>
      <c r="D34" s="287" t="s">
        <v>165</v>
      </c>
      <c r="E34" s="281">
        <v>0</v>
      </c>
      <c r="F34" s="286">
        <v>1</v>
      </c>
      <c r="G34" s="5" t="s">
        <v>161</v>
      </c>
      <c r="H34" s="126" t="s">
        <v>48</v>
      </c>
      <c r="I34" s="126">
        <v>1</v>
      </c>
      <c r="J34" s="12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4"/>
      <c r="W34" s="148"/>
      <c r="X34" s="14"/>
      <c r="Y34" s="16"/>
      <c r="Z34" s="283"/>
      <c r="AA34" s="284"/>
      <c r="AB34" s="130"/>
      <c r="AC34" s="285"/>
    </row>
    <row r="35" spans="1:29" ht="15.75" hidden="1">
      <c r="A35" s="166"/>
      <c r="B35" s="474" t="s">
        <v>31</v>
      </c>
      <c r="C35" s="475"/>
      <c r="D35" s="243" t="s">
        <v>154</v>
      </c>
      <c r="E35" s="429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1"/>
    </row>
    <row r="36" spans="1:29" ht="15.75" hidden="1">
      <c r="A36" s="167"/>
      <c r="B36" s="435" t="s">
        <v>32</v>
      </c>
      <c r="C36" s="436"/>
      <c r="D36" s="233" t="s">
        <v>166</v>
      </c>
      <c r="E36" s="432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</row>
    <row r="37" spans="1:29" ht="105" customHeight="1" hidden="1">
      <c r="A37" s="6" t="s">
        <v>147</v>
      </c>
      <c r="B37" s="487" t="s">
        <v>1</v>
      </c>
      <c r="C37" s="488"/>
      <c r="D37" s="287" t="s">
        <v>168</v>
      </c>
      <c r="E37" s="281">
        <v>0</v>
      </c>
      <c r="F37" s="286">
        <v>1</v>
      </c>
      <c r="G37" s="5" t="s">
        <v>167</v>
      </c>
      <c r="H37" s="126" t="s">
        <v>48</v>
      </c>
      <c r="I37" s="126">
        <v>1</v>
      </c>
      <c r="J37" s="12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4"/>
      <c r="W37" s="148"/>
      <c r="X37" s="14"/>
      <c r="Y37" s="16"/>
      <c r="Z37" s="283"/>
      <c r="AA37" s="284"/>
      <c r="AB37" s="130"/>
      <c r="AC37" s="285"/>
    </row>
    <row r="38" spans="1:29" ht="15.75" hidden="1">
      <c r="A38" s="166"/>
      <c r="B38" s="474" t="s">
        <v>31</v>
      </c>
      <c r="C38" s="475"/>
      <c r="D38" s="243" t="s">
        <v>154</v>
      </c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1"/>
    </row>
    <row r="39" spans="1:29" ht="15.75" hidden="1">
      <c r="A39" s="167"/>
      <c r="B39" s="435" t="s">
        <v>32</v>
      </c>
      <c r="C39" s="436"/>
      <c r="D39" s="233" t="s">
        <v>169</v>
      </c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4"/>
    </row>
    <row r="40" spans="1:29" ht="112.5" customHeight="1" hidden="1">
      <c r="A40" s="6" t="s">
        <v>147</v>
      </c>
      <c r="B40" s="487" t="s">
        <v>1</v>
      </c>
      <c r="C40" s="488"/>
      <c r="D40" s="287" t="s">
        <v>170</v>
      </c>
      <c r="E40" s="281">
        <f>1842446+1800000</f>
        <v>3642446</v>
      </c>
      <c r="F40" s="286">
        <v>1</v>
      </c>
      <c r="G40" s="5" t="s">
        <v>171</v>
      </c>
      <c r="H40" s="126" t="s">
        <v>48</v>
      </c>
      <c r="I40" s="126">
        <v>1</v>
      </c>
      <c r="J40" s="12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68">
        <v>1800000</v>
      </c>
      <c r="W40" s="148">
        <v>1842446</v>
      </c>
      <c r="X40" s="14"/>
      <c r="Y40" s="16"/>
      <c r="Z40" s="283"/>
      <c r="AA40" s="284"/>
      <c r="AB40" s="130"/>
      <c r="AC40" s="285"/>
    </row>
    <row r="41" spans="1:29" ht="15.75" hidden="1">
      <c r="A41" s="166"/>
      <c r="B41" s="474" t="s">
        <v>31</v>
      </c>
      <c r="C41" s="475"/>
      <c r="D41" s="243" t="s">
        <v>172</v>
      </c>
      <c r="E41" s="429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0"/>
      <c r="AB41" s="430"/>
      <c r="AC41" s="431"/>
    </row>
    <row r="42" spans="1:29" ht="15.75" hidden="1">
      <c r="A42" s="167"/>
      <c r="B42" s="435" t="s">
        <v>32</v>
      </c>
      <c r="C42" s="436"/>
      <c r="D42" s="233" t="s">
        <v>173</v>
      </c>
      <c r="E42" s="432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4"/>
    </row>
    <row r="43" spans="1:29" ht="114.75" customHeight="1" hidden="1">
      <c r="A43" s="6" t="s">
        <v>174</v>
      </c>
      <c r="B43" s="487" t="s">
        <v>1</v>
      </c>
      <c r="C43" s="488"/>
      <c r="D43" s="287" t="s">
        <v>175</v>
      </c>
      <c r="E43" s="281">
        <v>0</v>
      </c>
      <c r="F43" s="286">
        <v>50</v>
      </c>
      <c r="G43" s="5" t="s">
        <v>176</v>
      </c>
      <c r="H43" s="126" t="s">
        <v>39</v>
      </c>
      <c r="I43" s="126">
        <v>50</v>
      </c>
      <c r="J43" s="12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4"/>
      <c r="W43" s="148"/>
      <c r="X43" s="14"/>
      <c r="Y43" s="16"/>
      <c r="Z43" s="283"/>
      <c r="AA43" s="284"/>
      <c r="AB43" s="130"/>
      <c r="AC43" s="285"/>
    </row>
    <row r="44" spans="1:29" ht="15.75" hidden="1">
      <c r="A44" s="166"/>
      <c r="B44" s="474" t="s">
        <v>31</v>
      </c>
      <c r="C44" s="475"/>
      <c r="D44" s="243" t="s">
        <v>177</v>
      </c>
      <c r="E44" s="429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1"/>
    </row>
    <row r="45" spans="1:29" ht="31.5" hidden="1">
      <c r="A45" s="167"/>
      <c r="B45" s="435" t="s">
        <v>32</v>
      </c>
      <c r="C45" s="436"/>
      <c r="D45" s="233" t="s">
        <v>178</v>
      </c>
      <c r="E45" s="432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4"/>
    </row>
    <row r="46" spans="1:29" ht="102.75" customHeight="1" hidden="1">
      <c r="A46" s="6" t="s">
        <v>174</v>
      </c>
      <c r="B46" s="487" t="s">
        <v>1</v>
      </c>
      <c r="C46" s="488"/>
      <c r="D46" s="287" t="s">
        <v>179</v>
      </c>
      <c r="E46" s="281">
        <v>0</v>
      </c>
      <c r="F46" s="286">
        <v>1</v>
      </c>
      <c r="G46" s="5" t="s">
        <v>180</v>
      </c>
      <c r="H46" s="126" t="s">
        <v>48</v>
      </c>
      <c r="I46" s="126">
        <v>1</v>
      </c>
      <c r="J46" s="12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4"/>
      <c r="W46" s="148"/>
      <c r="X46" s="14"/>
      <c r="Y46" s="16"/>
      <c r="Z46" s="283"/>
      <c r="AA46" s="284"/>
      <c r="AB46" s="130"/>
      <c r="AC46" s="285"/>
    </row>
    <row r="47" spans="1:29" ht="15.75" hidden="1">
      <c r="A47" s="166"/>
      <c r="B47" s="474" t="s">
        <v>31</v>
      </c>
      <c r="C47" s="475"/>
      <c r="D47" s="243" t="s">
        <v>181</v>
      </c>
      <c r="E47" s="429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  <c r="AC47" s="431"/>
    </row>
    <row r="48" spans="1:29" ht="31.5" hidden="1">
      <c r="A48" s="167"/>
      <c r="B48" s="435" t="s">
        <v>32</v>
      </c>
      <c r="C48" s="436"/>
      <c r="D48" s="233" t="s">
        <v>182</v>
      </c>
      <c r="E48" s="432"/>
      <c r="F48" s="433"/>
      <c r="G48" s="433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  <c r="AA48" s="433"/>
      <c r="AB48" s="433"/>
      <c r="AC48" s="434"/>
    </row>
    <row r="49" spans="1:29" ht="124.5" customHeight="1" hidden="1">
      <c r="A49" s="6" t="s">
        <v>174</v>
      </c>
      <c r="B49" s="487" t="s">
        <v>1</v>
      </c>
      <c r="C49" s="488"/>
      <c r="D49" s="287" t="s">
        <v>183</v>
      </c>
      <c r="E49" s="281">
        <v>3000000</v>
      </c>
      <c r="F49" s="286">
        <v>2</v>
      </c>
      <c r="G49" s="5" t="s">
        <v>184</v>
      </c>
      <c r="H49" s="126" t="s">
        <v>48</v>
      </c>
      <c r="I49" s="126">
        <v>2</v>
      </c>
      <c r="J49" s="12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0"/>
      <c r="W49" s="136"/>
      <c r="X49" s="10"/>
      <c r="Y49" s="11"/>
      <c r="Z49" s="288"/>
      <c r="AA49" s="134"/>
      <c r="AB49" s="5"/>
      <c r="AC49" s="216"/>
    </row>
    <row r="50" spans="1:29" ht="63.75" customHeight="1" hidden="1">
      <c r="A50" s="439" t="s">
        <v>501</v>
      </c>
      <c r="B50" s="440"/>
      <c r="C50" s="440"/>
      <c r="D50" s="441"/>
      <c r="E50" s="257" t="e">
        <f>SUM(E49+E46+E43+E40+E37+E34+E31+E28+E25+E22+E19+E16+E13+E10)</f>
        <v>#VALUE!</v>
      </c>
      <c r="F50" s="258"/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60"/>
      <c r="V50" s="257">
        <f>SUM(V49+V46+V43+V40+V37+V34+V31+V28+V25+V22+V19+V16+V13+V10)</f>
        <v>62000000</v>
      </c>
      <c r="W50" s="257">
        <f>SUM(W49+W46+W43+W40+W37+W34+W31+W28+W25+W22+W19+W16+W13+W10)</f>
        <v>32377879</v>
      </c>
      <c r="X50" s="241">
        <f>SUM(X49+X46+X43+X40+X37+X34+X31)</f>
        <v>0</v>
      </c>
      <c r="Y50" s="261">
        <f>SUM(Y49+Y46+Y43+Y40+Y37+Y34+Y31+Y28+Y25+Y22+Y19+Y16+Y13+Y10)</f>
        <v>0</v>
      </c>
      <c r="Z50" s="442">
        <f>SUM(V50+W50)</f>
        <v>94377879</v>
      </c>
      <c r="AA50" s="472"/>
      <c r="AB50" s="472"/>
      <c r="AC50" s="473"/>
    </row>
    <row r="51" ht="30" customHeight="1" hidden="1"/>
    <row r="52" ht="84.75" customHeight="1" hidden="1"/>
    <row r="53" ht="15" hidden="1"/>
    <row r="54" ht="15" hidden="1"/>
    <row r="55" ht="15" hidden="1"/>
    <row r="56" ht="15" hidden="1"/>
    <row r="57" ht="15" hidden="1"/>
  </sheetData>
  <sheetProtection/>
  <mergeCells count="73">
    <mergeCell ref="Z13:AC13"/>
    <mergeCell ref="AA4:AA5"/>
    <mergeCell ref="AB4:AB5"/>
    <mergeCell ref="AC4:AC5"/>
    <mergeCell ref="A6:D6"/>
    <mergeCell ref="E6:AC6"/>
    <mergeCell ref="B7:C7"/>
    <mergeCell ref="E7:AC8"/>
    <mergeCell ref="A1:AC1"/>
    <mergeCell ref="B3:AC3"/>
    <mergeCell ref="A4:A5"/>
    <mergeCell ref="B4:D5"/>
    <mergeCell ref="E4:E5"/>
    <mergeCell ref="F4:F5"/>
    <mergeCell ref="G4:I4"/>
    <mergeCell ref="J4:U4"/>
    <mergeCell ref="V4:Y4"/>
    <mergeCell ref="Z4:Z5"/>
    <mergeCell ref="A50:D50"/>
    <mergeCell ref="Z50:AC50"/>
    <mergeCell ref="B8:C8"/>
    <mergeCell ref="B9:C9"/>
    <mergeCell ref="B10:C10"/>
    <mergeCell ref="B16:C16"/>
    <mergeCell ref="E32:AC33"/>
    <mergeCell ref="B33:C33"/>
    <mergeCell ref="B22:C22"/>
    <mergeCell ref="B23:C23"/>
    <mergeCell ref="B25:C25"/>
    <mergeCell ref="B26:C26"/>
    <mergeCell ref="A2:AC2"/>
    <mergeCell ref="B11:C11"/>
    <mergeCell ref="B12:C12"/>
    <mergeCell ref="B17:C17"/>
    <mergeCell ref="E17:AC18"/>
    <mergeCell ref="B18:C18"/>
    <mergeCell ref="E10:AC11"/>
    <mergeCell ref="A13:D13"/>
    <mergeCell ref="B19:C19"/>
    <mergeCell ref="B20:C20"/>
    <mergeCell ref="E20:AC21"/>
    <mergeCell ref="B21:C21"/>
    <mergeCell ref="E29:AC30"/>
    <mergeCell ref="B30:C30"/>
    <mergeCell ref="E23:AC24"/>
    <mergeCell ref="B24:C24"/>
    <mergeCell ref="B28:C28"/>
    <mergeCell ref="B29:C29"/>
    <mergeCell ref="B49:C49"/>
    <mergeCell ref="B43:C43"/>
    <mergeCell ref="B44:C44"/>
    <mergeCell ref="E44:AC45"/>
    <mergeCell ref="B45:C45"/>
    <mergeCell ref="E26:AC27"/>
    <mergeCell ref="B27:C27"/>
    <mergeCell ref="E41:AC42"/>
    <mergeCell ref="B42:C42"/>
    <mergeCell ref="B31:C31"/>
    <mergeCell ref="B32:C32"/>
    <mergeCell ref="B37:C37"/>
    <mergeCell ref="B38:C38"/>
    <mergeCell ref="E38:AC39"/>
    <mergeCell ref="B39:C39"/>
    <mergeCell ref="B34:C34"/>
    <mergeCell ref="B35:C35"/>
    <mergeCell ref="E35:AC36"/>
    <mergeCell ref="B36:C36"/>
    <mergeCell ref="B46:C46"/>
    <mergeCell ref="B47:C47"/>
    <mergeCell ref="E47:AC48"/>
    <mergeCell ref="B48:C48"/>
    <mergeCell ref="B40:C40"/>
    <mergeCell ref="B41:C41"/>
  </mergeCells>
  <printOptions horizontalCentered="1" verticalCentered="1"/>
  <pageMargins left="0.25" right="0.25" top="0.75" bottom="0.75" header="0.3" footer="0.3"/>
  <pageSetup fitToHeight="1" fitToWidth="1" orientation="landscape" paperSize="5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:AC1"/>
    </sheetView>
  </sheetViews>
  <sheetFormatPr defaultColWidth="11.421875" defaultRowHeight="12.75"/>
  <cols>
    <col min="1" max="1" width="32.00390625" style="225" customWidth="1"/>
    <col min="2" max="2" width="11.421875" style="225" customWidth="1"/>
    <col min="3" max="3" width="19.28125" style="225" customWidth="1"/>
    <col min="4" max="4" width="85.421875" style="225" customWidth="1"/>
    <col min="5" max="5" width="34.421875" style="225" customWidth="1"/>
    <col min="6" max="6" width="24.421875" style="225" customWidth="1"/>
    <col min="7" max="7" width="36.00390625" style="225" customWidth="1"/>
    <col min="8" max="21" width="11.421875" style="225" customWidth="1"/>
    <col min="22" max="22" width="32.421875" style="225" customWidth="1"/>
    <col min="23" max="23" width="29.8515625" style="225" customWidth="1"/>
    <col min="24" max="24" width="29.140625" style="225" customWidth="1"/>
    <col min="25" max="25" width="29.421875" style="225" customWidth="1"/>
    <col min="26" max="26" width="32.8515625" style="225" customWidth="1"/>
    <col min="27" max="27" width="28.421875" style="225" customWidth="1"/>
    <col min="28" max="28" width="37.8515625" style="225" customWidth="1"/>
    <col min="29" max="29" width="33.421875" style="225" customWidth="1"/>
    <col min="30" max="16384" width="11.421875" style="225" customWidth="1"/>
  </cols>
  <sheetData>
    <row r="1" spans="1:29" ht="15.75">
      <c r="A1" s="508" t="s">
        <v>661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  <c r="Z1" s="509"/>
      <c r="AA1" s="509"/>
      <c r="AB1" s="509"/>
      <c r="AC1" s="510"/>
    </row>
    <row r="2" spans="1:29" ht="23.25" customHeight="1">
      <c r="A2" s="490" t="s">
        <v>596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2"/>
    </row>
    <row r="3" spans="1:29" ht="15.75">
      <c r="A3" s="263" t="s">
        <v>30</v>
      </c>
      <c r="B3" s="511" t="s">
        <v>651</v>
      </c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512"/>
      <c r="R3" s="512"/>
      <c r="S3" s="512"/>
      <c r="T3" s="512"/>
      <c r="U3" s="512"/>
      <c r="V3" s="512"/>
      <c r="W3" s="512"/>
      <c r="X3" s="512"/>
      <c r="Y3" s="512"/>
      <c r="Z3" s="512"/>
      <c r="AA3" s="512"/>
      <c r="AB3" s="512"/>
      <c r="AC3" s="513"/>
    </row>
    <row r="4" spans="1:29" ht="15.75">
      <c r="A4" s="514" t="s">
        <v>0</v>
      </c>
      <c r="B4" s="516" t="s">
        <v>1</v>
      </c>
      <c r="C4" s="517"/>
      <c r="D4" s="518"/>
      <c r="E4" s="522" t="s">
        <v>2</v>
      </c>
      <c r="F4" s="514" t="s">
        <v>3</v>
      </c>
      <c r="G4" s="514" t="s">
        <v>4</v>
      </c>
      <c r="H4" s="514"/>
      <c r="I4" s="514"/>
      <c r="J4" s="514" t="s">
        <v>5</v>
      </c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24"/>
      <c r="W4" s="524"/>
      <c r="X4" s="524"/>
      <c r="Y4" s="525"/>
      <c r="Z4" s="526" t="s">
        <v>29</v>
      </c>
      <c r="AA4" s="526" t="s">
        <v>27</v>
      </c>
      <c r="AB4" s="532" t="s">
        <v>6</v>
      </c>
      <c r="AC4" s="514" t="s">
        <v>24</v>
      </c>
    </row>
    <row r="5" spans="1:29" ht="42" customHeight="1">
      <c r="A5" s="515"/>
      <c r="B5" s="519"/>
      <c r="C5" s="520"/>
      <c r="D5" s="521"/>
      <c r="E5" s="523"/>
      <c r="F5" s="514"/>
      <c r="G5" s="265" t="s">
        <v>7</v>
      </c>
      <c r="H5" s="265" t="s">
        <v>8</v>
      </c>
      <c r="I5" s="264" t="s">
        <v>9</v>
      </c>
      <c r="J5" s="265" t="s">
        <v>10</v>
      </c>
      <c r="K5" s="265" t="s">
        <v>11</v>
      </c>
      <c r="L5" s="265" t="s">
        <v>12</v>
      </c>
      <c r="M5" s="265" t="s">
        <v>13</v>
      </c>
      <c r="N5" s="265" t="s">
        <v>14</v>
      </c>
      <c r="O5" s="265" t="s">
        <v>15</v>
      </c>
      <c r="P5" s="265" t="s">
        <v>15</v>
      </c>
      <c r="Q5" s="265" t="s">
        <v>13</v>
      </c>
      <c r="R5" s="265" t="s">
        <v>16</v>
      </c>
      <c r="S5" s="265" t="s">
        <v>17</v>
      </c>
      <c r="T5" s="265" t="s">
        <v>18</v>
      </c>
      <c r="U5" s="265" t="s">
        <v>19</v>
      </c>
      <c r="V5" s="264" t="s">
        <v>497</v>
      </c>
      <c r="W5" s="264" t="s">
        <v>21</v>
      </c>
      <c r="X5" s="264" t="s">
        <v>22</v>
      </c>
      <c r="Y5" s="264" t="s">
        <v>23</v>
      </c>
      <c r="Z5" s="527"/>
      <c r="AA5" s="531"/>
      <c r="AB5" s="526"/>
      <c r="AC5" s="515"/>
    </row>
    <row r="6" spans="1:29" ht="61.5" customHeight="1">
      <c r="A6" s="493" t="s">
        <v>597</v>
      </c>
      <c r="B6" s="533"/>
      <c r="C6" s="533"/>
      <c r="D6" s="494"/>
      <c r="E6" s="534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5"/>
      <c r="AB6" s="535"/>
      <c r="AC6" s="536"/>
    </row>
    <row r="7" spans="1:29" ht="33.75" customHeight="1">
      <c r="A7" s="142"/>
      <c r="B7" s="506" t="s">
        <v>31</v>
      </c>
      <c r="C7" s="507"/>
      <c r="D7" s="268" t="s">
        <v>598</v>
      </c>
      <c r="E7" s="497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9"/>
    </row>
    <row r="8" spans="1:29" ht="42" customHeight="1">
      <c r="A8" s="143"/>
      <c r="B8" s="493" t="s">
        <v>599</v>
      </c>
      <c r="C8" s="494"/>
      <c r="D8" s="267" t="s">
        <v>600</v>
      </c>
      <c r="E8" s="500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2"/>
    </row>
    <row r="9" spans="1:29" ht="153.75" customHeight="1">
      <c r="A9" s="139" t="s">
        <v>186</v>
      </c>
      <c r="B9" s="495" t="s">
        <v>1</v>
      </c>
      <c r="C9" s="496"/>
      <c r="D9" s="139"/>
      <c r="E9" s="272">
        <v>71209459</v>
      </c>
      <c r="F9" s="145">
        <v>30</v>
      </c>
      <c r="G9" s="139" t="s">
        <v>601</v>
      </c>
      <c r="H9" s="144" t="s">
        <v>8</v>
      </c>
      <c r="I9" s="144">
        <v>30</v>
      </c>
      <c r="J9" s="145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40"/>
      <c r="W9" s="169">
        <v>71209459</v>
      </c>
      <c r="X9" s="140"/>
      <c r="Y9" s="146"/>
      <c r="Z9" s="270"/>
      <c r="AA9" s="271"/>
      <c r="AB9" s="147"/>
      <c r="AC9" s="141" t="s">
        <v>602</v>
      </c>
    </row>
    <row r="10" spans="1:29" ht="139.5" customHeight="1">
      <c r="A10" s="142"/>
      <c r="B10" s="506" t="s">
        <v>31</v>
      </c>
      <c r="C10" s="507"/>
      <c r="D10" s="266" t="s">
        <v>603</v>
      </c>
      <c r="E10" s="497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9"/>
    </row>
    <row r="11" spans="1:29" ht="27" customHeight="1">
      <c r="A11" s="143"/>
      <c r="B11" s="493" t="s">
        <v>599</v>
      </c>
      <c r="C11" s="494"/>
      <c r="D11" s="267" t="s">
        <v>604</v>
      </c>
      <c r="E11" s="500"/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2"/>
    </row>
    <row r="12" spans="1:29" ht="205.5" customHeight="1">
      <c r="A12" s="139" t="s">
        <v>605</v>
      </c>
      <c r="B12" s="495" t="s">
        <v>1</v>
      </c>
      <c r="C12" s="496"/>
      <c r="D12" s="139"/>
      <c r="E12" s="272">
        <v>1000000</v>
      </c>
      <c r="F12" s="145">
        <v>100</v>
      </c>
      <c r="G12" s="139" t="s">
        <v>606</v>
      </c>
      <c r="H12" s="144" t="s">
        <v>8</v>
      </c>
      <c r="I12" s="144">
        <v>100</v>
      </c>
      <c r="J12" s="145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69">
        <v>1000000</v>
      </c>
      <c r="X12" s="140"/>
      <c r="Y12" s="146"/>
      <c r="Z12" s="270"/>
      <c r="AA12" s="271"/>
      <c r="AB12" s="147"/>
      <c r="AC12" s="141"/>
    </row>
    <row r="13" spans="1:29" ht="108.75" customHeight="1">
      <c r="A13" s="503" t="s">
        <v>501</v>
      </c>
      <c r="B13" s="504"/>
      <c r="C13" s="504"/>
      <c r="D13" s="505"/>
      <c r="E13" s="277">
        <f>+E12+E9</f>
        <v>72209459</v>
      </c>
      <c r="F13" s="274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6"/>
      <c r="V13" s="277"/>
      <c r="W13" s="277"/>
      <c r="X13" s="278"/>
      <c r="Y13" s="279"/>
      <c r="Z13" s="528"/>
      <c r="AA13" s="529"/>
      <c r="AB13" s="529"/>
      <c r="AC13" s="530"/>
    </row>
    <row r="14" spans="1:29" ht="43.5" customHeight="1" hidden="1">
      <c r="A14" s="166"/>
      <c r="B14" s="474" t="s">
        <v>31</v>
      </c>
      <c r="C14" s="475"/>
      <c r="D14" s="243" t="s">
        <v>185</v>
      </c>
      <c r="E14" s="429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1"/>
    </row>
    <row r="15" spans="1:29" ht="88.5" customHeight="1" hidden="1">
      <c r="A15" s="167"/>
      <c r="B15" s="435" t="s">
        <v>32</v>
      </c>
      <c r="C15" s="436"/>
      <c r="D15" s="233" t="s">
        <v>187</v>
      </c>
      <c r="E15" s="432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4"/>
    </row>
    <row r="16" spans="1:29" ht="187.5" customHeight="1" hidden="1">
      <c r="A16" s="6" t="s">
        <v>186</v>
      </c>
      <c r="B16" s="487" t="s">
        <v>1</v>
      </c>
      <c r="C16" s="488"/>
      <c r="D16" s="287" t="s">
        <v>188</v>
      </c>
      <c r="E16" s="281">
        <v>1000000</v>
      </c>
      <c r="F16" s="286">
        <v>2</v>
      </c>
      <c r="G16" s="5" t="s">
        <v>189</v>
      </c>
      <c r="H16" s="126" t="s">
        <v>48</v>
      </c>
      <c r="I16" s="126">
        <v>2</v>
      </c>
      <c r="J16" s="12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4"/>
      <c r="W16" s="148">
        <v>1000000</v>
      </c>
      <c r="X16" s="14"/>
      <c r="Y16" s="16"/>
      <c r="Z16" s="283"/>
      <c r="AA16" s="284"/>
      <c r="AB16" s="130"/>
      <c r="AC16" s="285"/>
    </row>
    <row r="17" spans="1:29" ht="15.75" hidden="1">
      <c r="A17" s="166"/>
      <c r="B17" s="474" t="s">
        <v>31</v>
      </c>
      <c r="C17" s="475"/>
      <c r="D17" s="243" t="s">
        <v>185</v>
      </c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1"/>
    </row>
    <row r="18" spans="1:29" ht="31.5" hidden="1">
      <c r="A18" s="167"/>
      <c r="B18" s="435" t="s">
        <v>32</v>
      </c>
      <c r="C18" s="436"/>
      <c r="D18" s="233" t="s">
        <v>187</v>
      </c>
      <c r="E18" s="432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</row>
    <row r="19" spans="1:29" ht="120.75" customHeight="1" hidden="1">
      <c r="A19" s="6" t="s">
        <v>186</v>
      </c>
      <c r="B19" s="487" t="s">
        <v>1</v>
      </c>
      <c r="C19" s="488"/>
      <c r="D19" s="287" t="s">
        <v>190</v>
      </c>
      <c r="E19" s="281">
        <v>0</v>
      </c>
      <c r="F19" s="286">
        <v>1</v>
      </c>
      <c r="G19" s="5" t="s">
        <v>191</v>
      </c>
      <c r="H19" s="126" t="s">
        <v>48</v>
      </c>
      <c r="I19" s="126">
        <v>1</v>
      </c>
      <c r="J19" s="12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4"/>
      <c r="W19" s="148"/>
      <c r="X19" s="14"/>
      <c r="Y19" s="16"/>
      <c r="Z19" s="283"/>
      <c r="AA19" s="284"/>
      <c r="AB19" s="130"/>
      <c r="AC19" s="285"/>
    </row>
    <row r="20" spans="1:29" ht="15.75" hidden="1">
      <c r="A20" s="166"/>
      <c r="B20" s="474" t="s">
        <v>31</v>
      </c>
      <c r="C20" s="475"/>
      <c r="D20" s="243" t="s">
        <v>192</v>
      </c>
      <c r="E20" s="429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1"/>
    </row>
    <row r="21" spans="1:29" ht="31.5" hidden="1">
      <c r="A21" s="167"/>
      <c r="B21" s="435" t="s">
        <v>32</v>
      </c>
      <c r="C21" s="436"/>
      <c r="D21" s="233" t="s">
        <v>193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</row>
    <row r="22" spans="1:29" ht="144" customHeight="1" hidden="1">
      <c r="A22" s="6" t="s">
        <v>186</v>
      </c>
      <c r="B22" s="487" t="s">
        <v>1</v>
      </c>
      <c r="C22" s="488"/>
      <c r="D22" s="287" t="s">
        <v>194</v>
      </c>
      <c r="E22" s="281">
        <v>14297492</v>
      </c>
      <c r="F22" s="286">
        <v>0</v>
      </c>
      <c r="G22" s="5" t="s">
        <v>195</v>
      </c>
      <c r="H22" s="126"/>
      <c r="I22" s="126"/>
      <c r="J22" s="12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48"/>
      <c r="W22" s="148">
        <v>14297492</v>
      </c>
      <c r="X22" s="14"/>
      <c r="Y22" s="16"/>
      <c r="Z22" s="283"/>
      <c r="AA22" s="284"/>
      <c r="AB22" s="130"/>
      <c r="AC22" s="285"/>
    </row>
    <row r="23" spans="1:29" ht="15.75" hidden="1">
      <c r="A23" s="166"/>
      <c r="B23" s="474" t="s">
        <v>31</v>
      </c>
      <c r="C23" s="475"/>
      <c r="D23" s="243" t="s">
        <v>192</v>
      </c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1"/>
    </row>
    <row r="24" spans="1:29" ht="15.75" hidden="1">
      <c r="A24" s="167"/>
      <c r="B24" s="435" t="s">
        <v>32</v>
      </c>
      <c r="C24" s="436"/>
      <c r="D24" s="233" t="s">
        <v>196</v>
      </c>
      <c r="E24" s="432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4"/>
    </row>
    <row r="25" spans="1:29" ht="105" customHeight="1" hidden="1">
      <c r="A25" s="6" t="s">
        <v>186</v>
      </c>
      <c r="B25" s="487" t="s">
        <v>1</v>
      </c>
      <c r="C25" s="488"/>
      <c r="D25" s="287" t="s">
        <v>197</v>
      </c>
      <c r="E25" s="281">
        <v>0</v>
      </c>
      <c r="F25" s="286">
        <v>1</v>
      </c>
      <c r="G25" s="5" t="s">
        <v>198</v>
      </c>
      <c r="H25" s="126" t="s">
        <v>48</v>
      </c>
      <c r="I25" s="126">
        <v>1</v>
      </c>
      <c r="J25" s="12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4"/>
      <c r="W25" s="148"/>
      <c r="X25" s="14"/>
      <c r="Y25" s="129"/>
      <c r="Z25" s="283"/>
      <c r="AA25" s="284"/>
      <c r="AB25" s="130"/>
      <c r="AC25" s="285"/>
    </row>
    <row r="26" spans="1:29" ht="15.75" hidden="1">
      <c r="A26" s="166"/>
      <c r="B26" s="474" t="s">
        <v>31</v>
      </c>
      <c r="C26" s="475"/>
      <c r="D26" s="243" t="s">
        <v>192</v>
      </c>
      <c r="E26" s="429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1"/>
    </row>
    <row r="27" spans="1:29" ht="61.5" customHeight="1" hidden="1">
      <c r="A27" s="167"/>
      <c r="B27" s="435" t="s">
        <v>32</v>
      </c>
      <c r="C27" s="436"/>
      <c r="D27" s="233" t="s">
        <v>199</v>
      </c>
      <c r="E27" s="432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4"/>
    </row>
    <row r="28" spans="1:29" ht="75" hidden="1">
      <c r="A28" s="6" t="s">
        <v>186</v>
      </c>
      <c r="B28" s="487" t="s">
        <v>1</v>
      </c>
      <c r="C28" s="488"/>
      <c r="D28" s="287" t="s">
        <v>200</v>
      </c>
      <c r="E28" s="281">
        <v>0</v>
      </c>
      <c r="F28" s="286">
        <v>70</v>
      </c>
      <c r="G28" s="5" t="s">
        <v>201</v>
      </c>
      <c r="H28" s="126" t="s">
        <v>39</v>
      </c>
      <c r="I28" s="126">
        <v>70</v>
      </c>
      <c r="J28" s="12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4"/>
      <c r="W28" s="148"/>
      <c r="X28" s="14"/>
      <c r="Y28" s="129"/>
      <c r="Z28" s="283"/>
      <c r="AA28" s="284"/>
      <c r="AB28" s="130"/>
      <c r="AC28" s="285"/>
    </row>
    <row r="29" spans="1:29" ht="15.75" hidden="1">
      <c r="A29" s="166"/>
      <c r="B29" s="474" t="s">
        <v>31</v>
      </c>
      <c r="C29" s="475"/>
      <c r="D29" s="243" t="s">
        <v>192</v>
      </c>
      <c r="E29" s="429"/>
      <c r="F29" s="430"/>
      <c r="G29" s="430"/>
      <c r="H29" s="430"/>
      <c r="I29" s="430"/>
      <c r="J29" s="430"/>
      <c r="K29" s="430"/>
      <c r="L29" s="430"/>
      <c r="M29" s="430"/>
      <c r="N29" s="430"/>
      <c r="O29" s="430"/>
      <c r="P29" s="430"/>
      <c r="Q29" s="430"/>
      <c r="R29" s="430"/>
      <c r="S29" s="430"/>
      <c r="T29" s="430"/>
      <c r="U29" s="430"/>
      <c r="V29" s="430"/>
      <c r="W29" s="430"/>
      <c r="X29" s="430"/>
      <c r="Y29" s="430"/>
      <c r="Z29" s="430"/>
      <c r="AA29" s="430"/>
      <c r="AB29" s="430"/>
      <c r="AC29" s="431"/>
    </row>
    <row r="30" spans="1:29" ht="31.5" hidden="1">
      <c r="A30" s="167"/>
      <c r="B30" s="435" t="s">
        <v>32</v>
      </c>
      <c r="C30" s="436"/>
      <c r="D30" s="233" t="s">
        <v>202</v>
      </c>
      <c r="E30" s="432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4"/>
    </row>
    <row r="31" spans="1:29" ht="75" hidden="1">
      <c r="A31" s="6" t="s">
        <v>186</v>
      </c>
      <c r="B31" s="487" t="s">
        <v>1</v>
      </c>
      <c r="C31" s="488"/>
      <c r="D31" s="287" t="s">
        <v>203</v>
      </c>
      <c r="E31" s="281">
        <v>0</v>
      </c>
      <c r="F31" s="286">
        <v>1</v>
      </c>
      <c r="G31" s="5" t="s">
        <v>204</v>
      </c>
      <c r="H31" s="126" t="s">
        <v>48</v>
      </c>
      <c r="I31" s="126">
        <v>1</v>
      </c>
      <c r="J31" s="12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4"/>
      <c r="W31" s="148"/>
      <c r="X31" s="14"/>
      <c r="Y31" s="129"/>
      <c r="Z31" s="283"/>
      <c r="AA31" s="284"/>
      <c r="AB31" s="130"/>
      <c r="AC31" s="285"/>
    </row>
    <row r="32" spans="1:29" ht="15.75" hidden="1">
      <c r="A32" s="166"/>
      <c r="B32" s="474" t="s">
        <v>31</v>
      </c>
      <c r="C32" s="475"/>
      <c r="D32" s="243" t="s">
        <v>192</v>
      </c>
      <c r="E32" s="429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0"/>
      <c r="S32" s="430"/>
      <c r="T32" s="430"/>
      <c r="U32" s="430"/>
      <c r="V32" s="430"/>
      <c r="W32" s="430"/>
      <c r="X32" s="430"/>
      <c r="Y32" s="430"/>
      <c r="Z32" s="430"/>
      <c r="AA32" s="430"/>
      <c r="AB32" s="430"/>
      <c r="AC32" s="431"/>
    </row>
    <row r="33" spans="1:29" ht="31.5" hidden="1">
      <c r="A33" s="167"/>
      <c r="B33" s="435" t="s">
        <v>32</v>
      </c>
      <c r="C33" s="436"/>
      <c r="D33" s="233" t="s">
        <v>205</v>
      </c>
      <c r="E33" s="432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4"/>
    </row>
    <row r="34" spans="1:29" ht="75" hidden="1">
      <c r="A34" s="6" t="s">
        <v>186</v>
      </c>
      <c r="B34" s="487" t="s">
        <v>1</v>
      </c>
      <c r="C34" s="488"/>
      <c r="D34" s="287" t="s">
        <v>206</v>
      </c>
      <c r="E34" s="281">
        <v>0</v>
      </c>
      <c r="F34" s="286"/>
      <c r="G34" s="5" t="s">
        <v>207</v>
      </c>
      <c r="H34" s="126"/>
      <c r="I34" s="126"/>
      <c r="J34" s="12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4"/>
      <c r="W34" s="148"/>
      <c r="X34" s="14"/>
      <c r="Y34" s="129"/>
      <c r="Z34" s="283"/>
      <c r="AA34" s="284"/>
      <c r="AB34" s="130"/>
      <c r="AC34" s="285"/>
    </row>
    <row r="35" spans="1:29" ht="15.75" hidden="1">
      <c r="A35" s="166"/>
      <c r="B35" s="474" t="s">
        <v>31</v>
      </c>
      <c r="C35" s="475"/>
      <c r="D35" s="243" t="s">
        <v>209</v>
      </c>
      <c r="E35" s="429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430"/>
      <c r="Z35" s="430"/>
      <c r="AA35" s="430"/>
      <c r="AB35" s="430"/>
      <c r="AC35" s="431"/>
    </row>
    <row r="36" spans="1:29" ht="31.5" hidden="1">
      <c r="A36" s="167"/>
      <c r="B36" s="435" t="s">
        <v>32</v>
      </c>
      <c r="C36" s="436"/>
      <c r="D36" s="233" t="s">
        <v>210</v>
      </c>
      <c r="E36" s="432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4"/>
    </row>
    <row r="37" spans="1:29" ht="90" hidden="1">
      <c r="A37" s="6" t="s">
        <v>208</v>
      </c>
      <c r="B37" s="487" t="s">
        <v>1</v>
      </c>
      <c r="C37" s="488"/>
      <c r="D37" s="287" t="s">
        <v>211</v>
      </c>
      <c r="E37" s="281">
        <v>0</v>
      </c>
      <c r="F37" s="286">
        <v>3</v>
      </c>
      <c r="G37" s="5" t="s">
        <v>212</v>
      </c>
      <c r="H37" s="126" t="s">
        <v>48</v>
      </c>
      <c r="I37" s="126">
        <v>3</v>
      </c>
      <c r="J37" s="12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4"/>
      <c r="W37" s="148"/>
      <c r="X37" s="14"/>
      <c r="Y37" s="129"/>
      <c r="Z37" s="283"/>
      <c r="AA37" s="284"/>
      <c r="AB37" s="130"/>
      <c r="AC37" s="285"/>
    </row>
    <row r="38" spans="1:29" ht="15.75" hidden="1">
      <c r="A38" s="166"/>
      <c r="B38" s="474" t="s">
        <v>31</v>
      </c>
      <c r="C38" s="475"/>
      <c r="D38" s="243" t="s">
        <v>213</v>
      </c>
      <c r="E38" s="429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30"/>
      <c r="AA38" s="430"/>
      <c r="AB38" s="430"/>
      <c r="AC38" s="431"/>
    </row>
    <row r="39" spans="1:29" ht="31.5" hidden="1">
      <c r="A39" s="167"/>
      <c r="B39" s="435" t="s">
        <v>32</v>
      </c>
      <c r="C39" s="436"/>
      <c r="D39" s="233" t="s">
        <v>214</v>
      </c>
      <c r="E39" s="432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  <c r="AA39" s="433"/>
      <c r="AB39" s="433"/>
      <c r="AC39" s="434"/>
    </row>
    <row r="40" spans="1:29" ht="60" hidden="1">
      <c r="A40" s="6" t="s">
        <v>213</v>
      </c>
      <c r="B40" s="487" t="s">
        <v>1</v>
      </c>
      <c r="C40" s="488"/>
      <c r="D40" s="287" t="s">
        <v>215</v>
      </c>
      <c r="E40" s="281">
        <v>18000000</v>
      </c>
      <c r="F40" s="286">
        <v>15</v>
      </c>
      <c r="G40" s="5" t="s">
        <v>216</v>
      </c>
      <c r="H40" s="126" t="s">
        <v>48</v>
      </c>
      <c r="I40" s="126">
        <v>15</v>
      </c>
      <c r="J40" s="12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68">
        <v>18000000</v>
      </c>
      <c r="W40" s="148"/>
      <c r="X40" s="14"/>
      <c r="Y40" s="129"/>
      <c r="Z40" s="283"/>
      <c r="AA40" s="284"/>
      <c r="AB40" s="130"/>
      <c r="AC40" s="285"/>
    </row>
    <row r="41" spans="1:29" ht="51.75" customHeight="1" hidden="1">
      <c r="A41" s="439" t="s">
        <v>501</v>
      </c>
      <c r="B41" s="440"/>
      <c r="C41" s="440"/>
      <c r="D41" s="441"/>
      <c r="E41" s="257">
        <f>SUM(E40+E37+E34+E31+E28++E25+E22+E19+E16+E13+E10)</f>
        <v>105506951</v>
      </c>
      <c r="F41" s="258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60"/>
      <c r="V41" s="257">
        <f>SUM(V40+V37+V34+V31+V28+V25+V22+V19+V16+V13+V10)</f>
        <v>18000000</v>
      </c>
      <c r="W41" s="257">
        <f>SUM(W40+W37+W34+W31+W28+W25+W22+W19+W16+W13+W10)</f>
        <v>15297492</v>
      </c>
      <c r="X41" s="289">
        <f>SUM(E38+X40+X37+X34+X31+X28+X25+X22+X19+X16+X13+X10)</f>
        <v>0</v>
      </c>
      <c r="Y41" s="290">
        <f>SUM(Y40+Y37+Y34+Y31+Y28+Y25+Y22+Y19+Y16+Y13+Y10)</f>
        <v>0</v>
      </c>
      <c r="Z41" s="442">
        <f>SUM(V41:Y41)</f>
        <v>33297492</v>
      </c>
      <c r="AA41" s="472"/>
      <c r="AB41" s="472"/>
      <c r="AC41" s="473"/>
    </row>
    <row r="42" ht="15" hidden="1"/>
  </sheetData>
  <sheetProtection/>
  <mergeCells count="64">
    <mergeCell ref="E10:AC11"/>
    <mergeCell ref="A13:D13"/>
    <mergeCell ref="Z13:AC13"/>
    <mergeCell ref="B10:C10"/>
    <mergeCell ref="B11:C11"/>
    <mergeCell ref="B12:C12"/>
    <mergeCell ref="A1:AC1"/>
    <mergeCell ref="B3:AC3"/>
    <mergeCell ref="A4:A5"/>
    <mergeCell ref="B4:D5"/>
    <mergeCell ref="E4:E5"/>
    <mergeCell ref="F4:F5"/>
    <mergeCell ref="G4:I4"/>
    <mergeCell ref="J4:U4"/>
    <mergeCell ref="V4:Y4"/>
    <mergeCell ref="Z4:Z5"/>
    <mergeCell ref="A2:AC2"/>
    <mergeCell ref="AA4:AA5"/>
    <mergeCell ref="AB4:AB5"/>
    <mergeCell ref="AC4:AC5"/>
    <mergeCell ref="B8:C8"/>
    <mergeCell ref="B9:C9"/>
    <mergeCell ref="A6:D6"/>
    <mergeCell ref="E6:AC6"/>
    <mergeCell ref="B7:C7"/>
    <mergeCell ref="E7:AC8"/>
    <mergeCell ref="B14:C14"/>
    <mergeCell ref="E14:AC15"/>
    <mergeCell ref="B15:C15"/>
    <mergeCell ref="B16:C16"/>
    <mergeCell ref="B17:C17"/>
    <mergeCell ref="E17:AC18"/>
    <mergeCell ref="B18:C18"/>
    <mergeCell ref="B19:C19"/>
    <mergeCell ref="B20:C20"/>
    <mergeCell ref="E20:AC21"/>
    <mergeCell ref="B21:C21"/>
    <mergeCell ref="B22:C22"/>
    <mergeCell ref="B23:C23"/>
    <mergeCell ref="E23:AC24"/>
    <mergeCell ref="B24:C24"/>
    <mergeCell ref="B25:C25"/>
    <mergeCell ref="B26:C26"/>
    <mergeCell ref="E26:AC27"/>
    <mergeCell ref="B27:C27"/>
    <mergeCell ref="B28:C28"/>
    <mergeCell ref="B29:C29"/>
    <mergeCell ref="E29:AC30"/>
    <mergeCell ref="B30:C30"/>
    <mergeCell ref="B31:C31"/>
    <mergeCell ref="B32:C32"/>
    <mergeCell ref="E32:AC33"/>
    <mergeCell ref="B33:C33"/>
    <mergeCell ref="B34:C34"/>
    <mergeCell ref="B35:C35"/>
    <mergeCell ref="E35:AC36"/>
    <mergeCell ref="B36:C36"/>
    <mergeCell ref="A41:D41"/>
    <mergeCell ref="Z41:AC41"/>
    <mergeCell ref="B37:C37"/>
    <mergeCell ref="B38:C38"/>
    <mergeCell ref="E38:AC39"/>
    <mergeCell ref="B39:C39"/>
    <mergeCell ref="B40:C40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190" scale="2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9"/>
  <sheetViews>
    <sheetView zoomScalePageLayoutView="0" workbookViewId="0" topLeftCell="A1">
      <selection activeCell="A3" sqref="A3:AC3"/>
    </sheetView>
  </sheetViews>
  <sheetFormatPr defaultColWidth="11.421875" defaultRowHeight="12.75"/>
  <cols>
    <col min="1" max="1" width="38.7109375" style="225" customWidth="1"/>
    <col min="2" max="2" width="11.421875" style="225" customWidth="1"/>
    <col min="3" max="3" width="18.00390625" style="225" customWidth="1"/>
    <col min="4" max="4" width="66.7109375" style="225" customWidth="1"/>
    <col min="5" max="5" width="34.140625" style="225" customWidth="1"/>
    <col min="6" max="6" width="32.7109375" style="225" customWidth="1"/>
    <col min="7" max="7" width="37.8515625" style="225" customWidth="1"/>
    <col min="8" max="21" width="11.421875" style="225" customWidth="1"/>
    <col min="22" max="22" width="24.8515625" style="225" customWidth="1"/>
    <col min="23" max="23" width="31.421875" style="225" customWidth="1"/>
    <col min="24" max="24" width="33.421875" style="225" customWidth="1"/>
    <col min="25" max="25" width="25.421875" style="225" customWidth="1"/>
    <col min="26" max="26" width="35.421875" style="225" customWidth="1"/>
    <col min="27" max="27" width="33.140625" style="225" customWidth="1"/>
    <col min="28" max="28" width="29.8515625" style="225" customWidth="1"/>
    <col min="29" max="29" width="32.140625" style="225" customWidth="1"/>
    <col min="30" max="16384" width="11.421875" style="225" customWidth="1"/>
  </cols>
  <sheetData>
    <row r="1" spans="1:29" ht="15">
      <c r="A1" s="437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224"/>
    </row>
    <row r="2" spans="1:29" ht="15.75">
      <c r="A2" s="456" t="s">
        <v>661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8"/>
    </row>
    <row r="3" spans="1:29" ht="15.75">
      <c r="A3" s="459" t="s">
        <v>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1"/>
    </row>
    <row r="4" spans="1:29" ht="15.75">
      <c r="A4" s="226" t="s">
        <v>30</v>
      </c>
      <c r="B4" s="439" t="s">
        <v>652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1"/>
    </row>
    <row r="5" spans="1:29" ht="15.75">
      <c r="A5" s="447" t="s">
        <v>0</v>
      </c>
      <c r="B5" s="462" t="s">
        <v>1</v>
      </c>
      <c r="C5" s="463"/>
      <c r="D5" s="464"/>
      <c r="E5" s="332" t="s">
        <v>2</v>
      </c>
      <c r="F5" s="468" t="s">
        <v>3</v>
      </c>
      <c r="G5" s="447" t="s">
        <v>4</v>
      </c>
      <c r="H5" s="447"/>
      <c r="I5" s="447"/>
      <c r="J5" s="447" t="s">
        <v>5</v>
      </c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69"/>
      <c r="W5" s="469"/>
      <c r="X5" s="469"/>
      <c r="Y5" s="470"/>
      <c r="Z5" s="443" t="s">
        <v>29</v>
      </c>
      <c r="AA5" s="443" t="s">
        <v>27</v>
      </c>
      <c r="AB5" s="543" t="s">
        <v>6</v>
      </c>
      <c r="AC5" s="447" t="s">
        <v>24</v>
      </c>
    </row>
    <row r="6" spans="1:29" ht="79.5" customHeight="1">
      <c r="A6" s="448"/>
      <c r="B6" s="465"/>
      <c r="C6" s="466"/>
      <c r="D6" s="467"/>
      <c r="E6" s="333"/>
      <c r="F6" s="468"/>
      <c r="G6" s="231" t="s">
        <v>7</v>
      </c>
      <c r="H6" s="230" t="s">
        <v>8</v>
      </c>
      <c r="I6" s="229" t="s">
        <v>9</v>
      </c>
      <c r="J6" s="230" t="s">
        <v>10</v>
      </c>
      <c r="K6" s="230" t="s">
        <v>11</v>
      </c>
      <c r="L6" s="230" t="s">
        <v>12</v>
      </c>
      <c r="M6" s="230" t="s">
        <v>13</v>
      </c>
      <c r="N6" s="230" t="s">
        <v>14</v>
      </c>
      <c r="O6" s="230" t="s">
        <v>15</v>
      </c>
      <c r="P6" s="230" t="s">
        <v>15</v>
      </c>
      <c r="Q6" s="230" t="s">
        <v>13</v>
      </c>
      <c r="R6" s="230" t="s">
        <v>16</v>
      </c>
      <c r="S6" s="230" t="s">
        <v>17</v>
      </c>
      <c r="T6" s="230" t="s">
        <v>18</v>
      </c>
      <c r="U6" s="230" t="s">
        <v>19</v>
      </c>
      <c r="V6" s="229" t="s">
        <v>497</v>
      </c>
      <c r="W6" s="229" t="s">
        <v>21</v>
      </c>
      <c r="X6" s="229" t="s">
        <v>22</v>
      </c>
      <c r="Y6" s="229" t="s">
        <v>23</v>
      </c>
      <c r="Z6" s="471"/>
      <c r="AA6" s="444"/>
      <c r="AB6" s="443"/>
      <c r="AC6" s="448"/>
    </row>
    <row r="7" spans="1:29" ht="15.75">
      <c r="A7" s="435" t="s">
        <v>217</v>
      </c>
      <c r="B7" s="452"/>
      <c r="C7" s="452"/>
      <c r="D7" s="436"/>
      <c r="E7" s="484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6"/>
    </row>
    <row r="8" spans="1:29" ht="15.75">
      <c r="A8" s="166"/>
      <c r="B8" s="474" t="s">
        <v>31</v>
      </c>
      <c r="C8" s="475"/>
      <c r="D8" s="243" t="s">
        <v>638</v>
      </c>
      <c r="E8" s="429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1"/>
    </row>
    <row r="9" spans="1:29" ht="60" customHeight="1">
      <c r="A9" s="167"/>
      <c r="B9" s="435" t="s">
        <v>32</v>
      </c>
      <c r="C9" s="436"/>
      <c r="D9" s="233" t="s">
        <v>639</v>
      </c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4"/>
    </row>
    <row r="10" spans="1:29" ht="126.75" customHeight="1">
      <c r="A10" s="6" t="s">
        <v>218</v>
      </c>
      <c r="B10" s="487" t="s">
        <v>1</v>
      </c>
      <c r="C10" s="488"/>
      <c r="D10" s="287" t="s">
        <v>640</v>
      </c>
      <c r="E10" s="281">
        <v>20000000</v>
      </c>
      <c r="F10" s="286">
        <v>2</v>
      </c>
      <c r="G10" s="5" t="s">
        <v>641</v>
      </c>
      <c r="H10" s="126" t="s">
        <v>48</v>
      </c>
      <c r="I10" s="126">
        <v>2</v>
      </c>
      <c r="J10" s="127"/>
      <c r="K10" s="6"/>
      <c r="L10" s="6"/>
      <c r="M10" s="6" t="s">
        <v>508</v>
      </c>
      <c r="N10" s="6" t="s">
        <v>508</v>
      </c>
      <c r="O10" s="6" t="s">
        <v>508</v>
      </c>
      <c r="P10" s="6" t="s">
        <v>508</v>
      </c>
      <c r="Q10" s="6"/>
      <c r="R10" s="6"/>
      <c r="S10" s="6"/>
      <c r="T10" s="6"/>
      <c r="U10" s="6"/>
      <c r="V10" s="14"/>
      <c r="W10" s="148">
        <v>20000000</v>
      </c>
      <c r="X10" s="14"/>
      <c r="Y10" s="129"/>
      <c r="Z10" s="283"/>
      <c r="AA10" s="284"/>
      <c r="AB10" s="130"/>
      <c r="AC10" s="285" t="s">
        <v>644</v>
      </c>
    </row>
    <row r="11" spans="1:29" ht="15.75">
      <c r="A11" s="166"/>
      <c r="B11" s="474" t="s">
        <v>31</v>
      </c>
      <c r="C11" s="475"/>
      <c r="D11" s="243" t="str">
        <f>+D8</f>
        <v>VIVIENDA NUEVA PARA LOS CHIVATENSES</v>
      </c>
      <c r="E11" s="429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1"/>
    </row>
    <row r="12" spans="1:29" ht="31.5">
      <c r="A12" s="167"/>
      <c r="B12" s="435" t="s">
        <v>32</v>
      </c>
      <c r="C12" s="436"/>
      <c r="D12" s="233" t="s">
        <v>642</v>
      </c>
      <c r="E12" s="432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4"/>
    </row>
    <row r="13" spans="1:29" ht="60">
      <c r="A13" s="6" t="s">
        <v>218</v>
      </c>
      <c r="B13" s="487" t="s">
        <v>1</v>
      </c>
      <c r="C13" s="488"/>
      <c r="D13" s="287" t="s">
        <v>643</v>
      </c>
      <c r="E13" s="281">
        <v>40000000</v>
      </c>
      <c r="F13" s="286">
        <v>4</v>
      </c>
      <c r="G13" s="5" t="str">
        <f>+G10</f>
        <v>No. Viviendas intervenidas</v>
      </c>
      <c r="H13" s="126" t="str">
        <f>+H10</f>
        <v>UND</v>
      </c>
      <c r="I13" s="126">
        <v>4</v>
      </c>
      <c r="J13" s="127"/>
      <c r="K13" s="6"/>
      <c r="L13" s="6"/>
      <c r="M13" s="6" t="s">
        <v>508</v>
      </c>
      <c r="N13" s="6" t="s">
        <v>508</v>
      </c>
      <c r="O13" s="6" t="s">
        <v>508</v>
      </c>
      <c r="P13" s="6" t="s">
        <v>508</v>
      </c>
      <c r="Q13" s="6"/>
      <c r="R13" s="6"/>
      <c r="S13" s="6"/>
      <c r="T13" s="6"/>
      <c r="U13" s="6"/>
      <c r="V13" s="14"/>
      <c r="W13" s="148">
        <v>40000000</v>
      </c>
      <c r="X13" s="14"/>
      <c r="Y13" s="129"/>
      <c r="Z13" s="283"/>
      <c r="AA13" s="284"/>
      <c r="AB13" s="130"/>
      <c r="AC13" s="285" t="s">
        <v>644</v>
      </c>
    </row>
    <row r="14" spans="1:29" ht="15.75" hidden="1">
      <c r="A14" s="166"/>
      <c r="B14" s="474" t="s">
        <v>31</v>
      </c>
      <c r="C14" s="475"/>
      <c r="D14" s="243" t="s">
        <v>219</v>
      </c>
      <c r="E14" s="429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/>
      <c r="U14" s="430"/>
      <c r="V14" s="430"/>
      <c r="W14" s="430"/>
      <c r="X14" s="430"/>
      <c r="Y14" s="430"/>
      <c r="Z14" s="430"/>
      <c r="AA14" s="430"/>
      <c r="AB14" s="430"/>
      <c r="AC14" s="431"/>
    </row>
    <row r="15" spans="1:29" ht="90.75" customHeight="1" hidden="1">
      <c r="A15" s="167"/>
      <c r="B15" s="435" t="s">
        <v>32</v>
      </c>
      <c r="C15" s="436"/>
      <c r="D15" s="233" t="s">
        <v>220</v>
      </c>
      <c r="E15" s="432"/>
      <c r="F15" s="433"/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4"/>
    </row>
    <row r="16" spans="1:29" ht="81" customHeight="1" hidden="1">
      <c r="A16" s="6" t="s">
        <v>218</v>
      </c>
      <c r="B16" s="487" t="s">
        <v>1</v>
      </c>
      <c r="C16" s="488"/>
      <c r="D16" s="287" t="s">
        <v>221</v>
      </c>
      <c r="E16" s="281">
        <v>0</v>
      </c>
      <c r="F16" s="286">
        <v>43</v>
      </c>
      <c r="G16" s="5" t="s">
        <v>222</v>
      </c>
      <c r="H16" s="126" t="s">
        <v>48</v>
      </c>
      <c r="I16" s="126">
        <v>43</v>
      </c>
      <c r="J16" s="12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4"/>
      <c r="W16" s="148"/>
      <c r="X16" s="14"/>
      <c r="Y16" s="129"/>
      <c r="Z16" s="283"/>
      <c r="AA16" s="284"/>
      <c r="AB16" s="130"/>
      <c r="AC16" s="285"/>
    </row>
    <row r="17" spans="1:29" ht="15.75" hidden="1">
      <c r="A17" s="166"/>
      <c r="B17" s="474" t="s">
        <v>31</v>
      </c>
      <c r="C17" s="475"/>
      <c r="D17" s="243" t="s">
        <v>219</v>
      </c>
      <c r="E17" s="429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1"/>
    </row>
    <row r="18" spans="1:29" ht="15.75" hidden="1">
      <c r="A18" s="167"/>
      <c r="B18" s="435" t="s">
        <v>32</v>
      </c>
      <c r="C18" s="436"/>
      <c r="D18" s="233" t="s">
        <v>224</v>
      </c>
      <c r="E18" s="432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4"/>
    </row>
    <row r="19" spans="1:29" ht="45" hidden="1">
      <c r="A19" s="6" t="s">
        <v>223</v>
      </c>
      <c r="B19" s="487" t="s">
        <v>1</v>
      </c>
      <c r="C19" s="488"/>
      <c r="D19" s="287" t="s">
        <v>225</v>
      </c>
      <c r="E19" s="281">
        <v>14500000</v>
      </c>
      <c r="F19" s="286">
        <v>100</v>
      </c>
      <c r="G19" s="5" t="s">
        <v>226</v>
      </c>
      <c r="H19" s="126" t="s">
        <v>48</v>
      </c>
      <c r="I19" s="126">
        <v>100</v>
      </c>
      <c r="J19" s="12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4"/>
      <c r="W19" s="148">
        <v>14500000</v>
      </c>
      <c r="X19" s="168">
        <v>100000000</v>
      </c>
      <c r="Y19" s="129"/>
      <c r="Z19" s="283"/>
      <c r="AA19" s="284"/>
      <c r="AB19" s="130"/>
      <c r="AC19" s="285"/>
    </row>
    <row r="20" spans="1:29" ht="31.5" hidden="1">
      <c r="A20" s="166"/>
      <c r="B20" s="474" t="s">
        <v>31</v>
      </c>
      <c r="C20" s="475"/>
      <c r="D20" s="243" t="s">
        <v>228</v>
      </c>
      <c r="E20" s="429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1"/>
    </row>
    <row r="21" spans="1:29" ht="15.75" hidden="1">
      <c r="A21" s="167"/>
      <c r="B21" s="435" t="s">
        <v>32</v>
      </c>
      <c r="C21" s="436"/>
      <c r="D21" s="233" t="s">
        <v>229</v>
      </c>
      <c r="E21" s="432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4"/>
    </row>
    <row r="22" spans="1:29" ht="78.75" customHeight="1" hidden="1">
      <c r="A22" s="6" t="s">
        <v>227</v>
      </c>
      <c r="B22" s="487" t="s">
        <v>1</v>
      </c>
      <c r="C22" s="488"/>
      <c r="D22" s="287" t="s">
        <v>230</v>
      </c>
      <c r="E22" s="281">
        <v>0</v>
      </c>
      <c r="F22" s="286">
        <v>1</v>
      </c>
      <c r="G22" s="5" t="s">
        <v>231</v>
      </c>
      <c r="H22" s="126" t="s">
        <v>48</v>
      </c>
      <c r="I22" s="126">
        <v>1</v>
      </c>
      <c r="J22" s="12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14"/>
      <c r="W22" s="148"/>
      <c r="X22" s="14"/>
      <c r="Y22" s="129"/>
      <c r="Z22" s="283"/>
      <c r="AA22" s="284"/>
      <c r="AB22" s="130"/>
      <c r="AC22" s="285"/>
    </row>
    <row r="23" spans="1:29" ht="31.5" hidden="1">
      <c r="A23" s="166"/>
      <c r="B23" s="474" t="s">
        <v>31</v>
      </c>
      <c r="C23" s="475"/>
      <c r="D23" s="243" t="s">
        <v>228</v>
      </c>
      <c r="E23" s="429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  <c r="R23" s="430"/>
      <c r="S23" s="430"/>
      <c r="T23" s="430"/>
      <c r="U23" s="430"/>
      <c r="V23" s="430"/>
      <c r="W23" s="430"/>
      <c r="X23" s="430"/>
      <c r="Y23" s="430"/>
      <c r="Z23" s="430"/>
      <c r="AA23" s="430"/>
      <c r="AB23" s="430"/>
      <c r="AC23" s="431"/>
    </row>
    <row r="24" spans="1:29" ht="15.75" hidden="1">
      <c r="A24" s="167"/>
      <c r="B24" s="435" t="s">
        <v>32</v>
      </c>
      <c r="C24" s="436"/>
      <c r="D24" s="233" t="s">
        <v>232</v>
      </c>
      <c r="E24" s="432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4"/>
    </row>
    <row r="25" spans="1:29" ht="45" hidden="1">
      <c r="A25" s="6" t="s">
        <v>227</v>
      </c>
      <c r="B25" s="487" t="s">
        <v>1</v>
      </c>
      <c r="C25" s="488"/>
      <c r="D25" s="287" t="s">
        <v>233</v>
      </c>
      <c r="E25" s="281">
        <v>0</v>
      </c>
      <c r="F25" s="286">
        <v>1</v>
      </c>
      <c r="G25" s="5" t="s">
        <v>234</v>
      </c>
      <c r="H25" s="126" t="s">
        <v>48</v>
      </c>
      <c r="I25" s="126">
        <v>1</v>
      </c>
      <c r="J25" s="12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4"/>
      <c r="W25" s="148"/>
      <c r="X25" s="14"/>
      <c r="Y25" s="16"/>
      <c r="Z25" s="283"/>
      <c r="AA25" s="284"/>
      <c r="AB25" s="130"/>
      <c r="AC25" s="285"/>
    </row>
    <row r="26" spans="1:29" ht="31.5" hidden="1">
      <c r="A26" s="166"/>
      <c r="B26" s="474" t="s">
        <v>31</v>
      </c>
      <c r="C26" s="475"/>
      <c r="D26" s="243" t="s">
        <v>228</v>
      </c>
      <c r="E26" s="537"/>
      <c r="F26" s="538"/>
      <c r="G26" s="538"/>
      <c r="H26" s="538"/>
      <c r="I26" s="538"/>
      <c r="J26" s="538"/>
      <c r="K26" s="538"/>
      <c r="L26" s="538"/>
      <c r="M26" s="538"/>
      <c r="N26" s="538"/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9"/>
    </row>
    <row r="27" spans="1:29" ht="15.75" hidden="1">
      <c r="A27" s="167"/>
      <c r="B27" s="435" t="s">
        <v>32</v>
      </c>
      <c r="C27" s="436"/>
      <c r="D27" s="233" t="s">
        <v>235</v>
      </c>
      <c r="E27" s="540"/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2"/>
    </row>
    <row r="28" spans="1:29" ht="45" hidden="1">
      <c r="A28" s="6" t="s">
        <v>227</v>
      </c>
      <c r="B28" s="487" t="s">
        <v>1</v>
      </c>
      <c r="C28" s="488"/>
      <c r="D28" s="287" t="s">
        <v>233</v>
      </c>
      <c r="E28" s="281">
        <v>0</v>
      </c>
      <c r="F28" s="286">
        <v>1</v>
      </c>
      <c r="G28" s="5" t="s">
        <v>236</v>
      </c>
      <c r="H28" s="126" t="s">
        <v>48</v>
      </c>
      <c r="I28" s="126">
        <v>1</v>
      </c>
      <c r="J28" s="12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0"/>
      <c r="W28" s="136"/>
      <c r="X28" s="10"/>
      <c r="Y28" s="11"/>
      <c r="Z28" s="288"/>
      <c r="AA28" s="134"/>
      <c r="AB28" s="5"/>
      <c r="AC28" s="216"/>
    </row>
    <row r="29" spans="1:29" ht="43.5" customHeight="1">
      <c r="A29" s="439" t="s">
        <v>501</v>
      </c>
      <c r="B29" s="440"/>
      <c r="C29" s="440"/>
      <c r="D29" s="441"/>
      <c r="E29" s="257">
        <v>75000000</v>
      </c>
      <c r="F29" s="258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60"/>
      <c r="V29" s="257">
        <f>SUM(V28+V25+V22+V19+V16+V13+V10)</f>
        <v>0</v>
      </c>
      <c r="W29" s="257">
        <v>60000000</v>
      </c>
      <c r="X29" s="291"/>
      <c r="Y29" s="261">
        <f>SUM(Y28+Y25+Y22+Y19+Y16+Y13+Y10)</f>
        <v>0</v>
      </c>
      <c r="Z29" s="442"/>
      <c r="AA29" s="472"/>
      <c r="AB29" s="472"/>
      <c r="AC29" s="473"/>
    </row>
  </sheetData>
  <sheetProtection/>
  <mergeCells count="47">
    <mergeCell ref="A1:AB1"/>
    <mergeCell ref="A2:AC2"/>
    <mergeCell ref="A3:AC3"/>
    <mergeCell ref="B4:AC4"/>
    <mergeCell ref="A5:A6"/>
    <mergeCell ref="B5:D6"/>
    <mergeCell ref="E5:E6"/>
    <mergeCell ref="F5:F6"/>
    <mergeCell ref="G5:I5"/>
    <mergeCell ref="J5:U5"/>
    <mergeCell ref="V5:Y5"/>
    <mergeCell ref="Z5:Z6"/>
    <mergeCell ref="AA5:AA6"/>
    <mergeCell ref="AB5:AB6"/>
    <mergeCell ref="AC5:AC6"/>
    <mergeCell ref="A7:D7"/>
    <mergeCell ref="E7:AC7"/>
    <mergeCell ref="B8:C8"/>
    <mergeCell ref="E8:AC9"/>
    <mergeCell ref="B9:C9"/>
    <mergeCell ref="B10:C10"/>
    <mergeCell ref="B11:C11"/>
    <mergeCell ref="E11:AC12"/>
    <mergeCell ref="B12:C12"/>
    <mergeCell ref="B13:C13"/>
    <mergeCell ref="B14:C14"/>
    <mergeCell ref="E14:AC15"/>
    <mergeCell ref="B15:C15"/>
    <mergeCell ref="B16:C16"/>
    <mergeCell ref="B17:C17"/>
    <mergeCell ref="E17:AC18"/>
    <mergeCell ref="B18:C18"/>
    <mergeCell ref="B19:C19"/>
    <mergeCell ref="B20:C20"/>
    <mergeCell ref="E20:AC21"/>
    <mergeCell ref="B21:C21"/>
    <mergeCell ref="B22:C22"/>
    <mergeCell ref="B23:C23"/>
    <mergeCell ref="E23:AC24"/>
    <mergeCell ref="B24:C24"/>
    <mergeCell ref="A29:D29"/>
    <mergeCell ref="Z29:AC29"/>
    <mergeCell ref="B25:C25"/>
    <mergeCell ref="B26:C26"/>
    <mergeCell ref="E26:AC27"/>
    <mergeCell ref="B27:C27"/>
    <mergeCell ref="B28:C28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190" scale="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A1">
      <selection activeCell="A3" sqref="A3:AC3"/>
    </sheetView>
  </sheetViews>
  <sheetFormatPr defaultColWidth="11.421875" defaultRowHeight="12.75"/>
  <cols>
    <col min="1" max="1" width="29.00390625" style="225" customWidth="1"/>
    <col min="2" max="2" width="11.421875" style="225" customWidth="1"/>
    <col min="3" max="3" width="17.421875" style="225" customWidth="1"/>
    <col min="4" max="4" width="47.7109375" style="225" customWidth="1"/>
    <col min="5" max="5" width="32.8515625" style="225" customWidth="1"/>
    <col min="6" max="6" width="23.00390625" style="225" customWidth="1"/>
    <col min="7" max="7" width="21.8515625" style="225" customWidth="1"/>
    <col min="8" max="21" width="11.421875" style="225" customWidth="1"/>
    <col min="22" max="22" width="20.8515625" style="225" customWidth="1"/>
    <col min="23" max="23" width="34.421875" style="225" customWidth="1"/>
    <col min="24" max="24" width="34.8515625" style="225" customWidth="1"/>
    <col min="25" max="25" width="23.140625" style="225" customWidth="1"/>
    <col min="26" max="26" width="26.421875" style="225" customWidth="1"/>
    <col min="27" max="27" width="27.140625" style="225" customWidth="1"/>
    <col min="28" max="28" width="29.140625" style="225" customWidth="1"/>
    <col min="29" max="29" width="27.8515625" style="225" customWidth="1"/>
    <col min="30" max="16384" width="11.421875" style="225" customWidth="1"/>
  </cols>
  <sheetData>
    <row r="1" spans="1:29" ht="15">
      <c r="A1" s="437"/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224"/>
    </row>
    <row r="2" spans="1:29" ht="15.75">
      <c r="A2" s="456" t="s">
        <v>661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8"/>
    </row>
    <row r="3" spans="1:29" ht="15.75">
      <c r="A3" s="459" t="s">
        <v>5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1"/>
    </row>
    <row r="4" spans="1:29" ht="15.75">
      <c r="A4" s="226" t="s">
        <v>30</v>
      </c>
      <c r="B4" s="439" t="s">
        <v>653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1"/>
    </row>
    <row r="5" spans="1:29" ht="49.5" customHeight="1">
      <c r="A5" s="447" t="s">
        <v>0</v>
      </c>
      <c r="B5" s="462" t="s">
        <v>1</v>
      </c>
      <c r="C5" s="463"/>
      <c r="D5" s="464"/>
      <c r="E5" s="332" t="s">
        <v>2</v>
      </c>
      <c r="F5" s="468" t="s">
        <v>3</v>
      </c>
      <c r="G5" s="447" t="s">
        <v>4</v>
      </c>
      <c r="H5" s="447"/>
      <c r="I5" s="447"/>
      <c r="J5" s="447" t="s">
        <v>5</v>
      </c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69"/>
      <c r="W5" s="469"/>
      <c r="X5" s="469"/>
      <c r="Y5" s="470"/>
      <c r="Z5" s="443" t="s">
        <v>29</v>
      </c>
      <c r="AA5" s="443" t="s">
        <v>27</v>
      </c>
      <c r="AB5" s="443" t="s">
        <v>6</v>
      </c>
      <c r="AC5" s="447" t="s">
        <v>24</v>
      </c>
    </row>
    <row r="6" spans="1:29" ht="42" customHeight="1">
      <c r="A6" s="448"/>
      <c r="B6" s="465"/>
      <c r="C6" s="466"/>
      <c r="D6" s="467"/>
      <c r="E6" s="333"/>
      <c r="F6" s="468"/>
      <c r="G6" s="231" t="s">
        <v>7</v>
      </c>
      <c r="H6" s="230" t="s">
        <v>8</v>
      </c>
      <c r="I6" s="229" t="s">
        <v>9</v>
      </c>
      <c r="J6" s="230" t="s">
        <v>10</v>
      </c>
      <c r="K6" s="230" t="s">
        <v>11</v>
      </c>
      <c r="L6" s="230" t="s">
        <v>12</v>
      </c>
      <c r="M6" s="230" t="s">
        <v>13</v>
      </c>
      <c r="N6" s="230" t="s">
        <v>14</v>
      </c>
      <c r="O6" s="230" t="s">
        <v>15</v>
      </c>
      <c r="P6" s="230" t="s">
        <v>15</v>
      </c>
      <c r="Q6" s="230" t="s">
        <v>13</v>
      </c>
      <c r="R6" s="230" t="s">
        <v>16</v>
      </c>
      <c r="S6" s="230" t="s">
        <v>17</v>
      </c>
      <c r="T6" s="230" t="s">
        <v>18</v>
      </c>
      <c r="U6" s="230" t="s">
        <v>19</v>
      </c>
      <c r="V6" s="229" t="s">
        <v>497</v>
      </c>
      <c r="W6" s="229" t="s">
        <v>21</v>
      </c>
      <c r="X6" s="229" t="s">
        <v>22</v>
      </c>
      <c r="Y6" s="232" t="s">
        <v>23</v>
      </c>
      <c r="Z6" s="471"/>
      <c r="AA6" s="444"/>
      <c r="AB6" s="444"/>
      <c r="AC6" s="448"/>
    </row>
    <row r="7" spans="1:29" ht="15.75">
      <c r="A7" s="435" t="s">
        <v>237</v>
      </c>
      <c r="B7" s="452"/>
      <c r="C7" s="452"/>
      <c r="D7" s="436"/>
      <c r="E7" s="484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6"/>
    </row>
    <row r="8" spans="1:29" ht="78" customHeight="1">
      <c r="A8" s="166"/>
      <c r="B8" s="474" t="s">
        <v>31</v>
      </c>
      <c r="C8" s="475"/>
      <c r="D8" s="243" t="s">
        <v>543</v>
      </c>
      <c r="E8" s="429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1"/>
    </row>
    <row r="9" spans="1:29" ht="102.75" customHeight="1">
      <c r="A9" s="167"/>
      <c r="B9" s="435" t="s">
        <v>32</v>
      </c>
      <c r="C9" s="436"/>
      <c r="D9" s="233" t="s">
        <v>544</v>
      </c>
      <c r="E9" s="432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4"/>
    </row>
    <row r="10" spans="1:29" ht="99" customHeight="1">
      <c r="A10" s="6" t="s">
        <v>545</v>
      </c>
      <c r="B10" s="487" t="s">
        <v>1</v>
      </c>
      <c r="C10" s="488"/>
      <c r="D10" s="287" t="s">
        <v>238</v>
      </c>
      <c r="E10" s="281">
        <v>7800000</v>
      </c>
      <c r="F10" s="286">
        <v>15</v>
      </c>
      <c r="G10" s="5" t="s">
        <v>546</v>
      </c>
      <c r="H10" s="126" t="s">
        <v>48</v>
      </c>
      <c r="I10" s="126">
        <v>15</v>
      </c>
      <c r="J10" s="127" t="s">
        <v>505</v>
      </c>
      <c r="K10" s="6" t="s">
        <v>505</v>
      </c>
      <c r="L10" s="6" t="s">
        <v>505</v>
      </c>
      <c r="M10" s="6" t="s">
        <v>505</v>
      </c>
      <c r="N10" s="6"/>
      <c r="O10" s="6" t="s">
        <v>505</v>
      </c>
      <c r="P10" s="6" t="s">
        <v>505</v>
      </c>
      <c r="Q10" s="6" t="s">
        <v>505</v>
      </c>
      <c r="R10" s="6" t="s">
        <v>505</v>
      </c>
      <c r="S10" s="6" t="s">
        <v>505</v>
      </c>
      <c r="T10" s="6" t="s">
        <v>505</v>
      </c>
      <c r="U10" s="6" t="s">
        <v>505</v>
      </c>
      <c r="V10" s="124"/>
      <c r="W10" s="128">
        <f>E10</f>
        <v>7800000</v>
      </c>
      <c r="X10" s="292"/>
      <c r="Y10" s="16"/>
      <c r="Z10" s="283"/>
      <c r="AA10" s="284"/>
      <c r="AB10" s="130"/>
      <c r="AC10" s="285" t="s">
        <v>654</v>
      </c>
    </row>
    <row r="11" spans="1:29" ht="57.75" customHeight="1">
      <c r="A11" s="166"/>
      <c r="B11" s="474" t="s">
        <v>31</v>
      </c>
      <c r="C11" s="475"/>
      <c r="D11" s="243" t="s">
        <v>239</v>
      </c>
      <c r="E11" s="429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0"/>
      <c r="AA11" s="430"/>
      <c r="AB11" s="430"/>
      <c r="AC11" s="431"/>
    </row>
    <row r="12" spans="1:29" ht="54" customHeight="1">
      <c r="A12" s="167"/>
      <c r="B12" s="435" t="s">
        <v>32</v>
      </c>
      <c r="C12" s="436"/>
      <c r="D12" s="233" t="s">
        <v>240</v>
      </c>
      <c r="E12" s="432"/>
      <c r="F12" s="433"/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4"/>
    </row>
    <row r="13" spans="1:29" ht="117" customHeight="1">
      <c r="A13" s="6" t="s">
        <v>547</v>
      </c>
      <c r="B13" s="487" t="s">
        <v>1</v>
      </c>
      <c r="C13" s="488"/>
      <c r="D13" s="287" t="s">
        <v>241</v>
      </c>
      <c r="E13" s="281">
        <v>28000000</v>
      </c>
      <c r="F13" s="286">
        <v>80</v>
      </c>
      <c r="G13" s="5" t="s">
        <v>242</v>
      </c>
      <c r="H13" s="126" t="s">
        <v>39</v>
      </c>
      <c r="I13" s="126">
        <v>80</v>
      </c>
      <c r="J13" s="127"/>
      <c r="K13" s="6"/>
      <c r="L13" s="6"/>
      <c r="M13" s="6"/>
      <c r="N13" s="6" t="s">
        <v>505</v>
      </c>
      <c r="O13" s="6" t="s">
        <v>505</v>
      </c>
      <c r="P13" s="6" t="s">
        <v>505</v>
      </c>
      <c r="Q13" s="6" t="s">
        <v>505</v>
      </c>
      <c r="R13" s="6" t="s">
        <v>505</v>
      </c>
      <c r="S13" s="6" t="s">
        <v>505</v>
      </c>
      <c r="T13" s="6"/>
      <c r="U13" s="6"/>
      <c r="V13" s="124"/>
      <c r="W13" s="128">
        <f>E13</f>
        <v>28000000</v>
      </c>
      <c r="X13" s="124"/>
      <c r="Y13" s="16"/>
      <c r="Z13" s="283"/>
      <c r="AA13" s="284"/>
      <c r="AB13" s="130"/>
      <c r="AC13" s="285" t="s">
        <v>654</v>
      </c>
    </row>
    <row r="14" spans="1:29" ht="82.5" customHeight="1">
      <c r="A14" s="439" t="s">
        <v>501</v>
      </c>
      <c r="B14" s="440"/>
      <c r="C14" s="440"/>
      <c r="D14" s="441"/>
      <c r="E14" s="257">
        <f>E10+E13</f>
        <v>35800000</v>
      </c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60"/>
      <c r="V14" s="257"/>
      <c r="W14" s="257">
        <f>E14</f>
        <v>35800000</v>
      </c>
      <c r="X14" s="291"/>
      <c r="Y14" s="291"/>
      <c r="Z14" s="442"/>
      <c r="AA14" s="440"/>
      <c r="AB14" s="440"/>
      <c r="AC14" s="441"/>
    </row>
    <row r="15" spans="1:29" ht="15.75">
      <c r="A15" s="164"/>
      <c r="B15" s="153"/>
      <c r="C15" s="153"/>
      <c r="D15" s="170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</row>
    <row r="16" spans="1:29" ht="118.5" customHeight="1">
      <c r="A16" s="119"/>
      <c r="B16" s="544"/>
      <c r="C16" s="544"/>
      <c r="D16" s="158"/>
      <c r="E16" s="159"/>
      <c r="F16" s="149"/>
      <c r="G16" s="131"/>
      <c r="H16" s="123"/>
      <c r="I16" s="123"/>
      <c r="J16" s="151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20"/>
      <c r="W16" s="161"/>
      <c r="X16" s="120"/>
      <c r="Y16" s="121"/>
      <c r="Z16" s="162"/>
      <c r="AA16" s="163"/>
      <c r="AB16" s="131"/>
      <c r="AC16" s="122"/>
    </row>
    <row r="17" spans="1:29" ht="15.75">
      <c r="A17" s="164"/>
      <c r="B17" s="545"/>
      <c r="C17" s="545"/>
      <c r="D17" s="165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</row>
    <row r="18" spans="1:29" ht="15.75">
      <c r="A18" s="164"/>
      <c r="B18" s="457"/>
      <c r="C18" s="457"/>
      <c r="D18" s="165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</row>
    <row r="19" spans="1:29" ht="118.5" customHeight="1">
      <c r="A19" s="119"/>
      <c r="B19" s="544"/>
      <c r="C19" s="544"/>
      <c r="D19" s="158"/>
      <c r="E19" s="159"/>
      <c r="F19" s="149"/>
      <c r="G19" s="131"/>
      <c r="H19" s="123"/>
      <c r="I19" s="123"/>
      <c r="J19" s="151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20"/>
      <c r="W19" s="161"/>
      <c r="X19" s="120"/>
      <c r="Y19" s="121"/>
      <c r="Z19" s="162"/>
      <c r="AA19" s="163"/>
      <c r="AB19" s="131"/>
      <c r="AC19" s="122"/>
    </row>
    <row r="20" spans="1:29" ht="15.75">
      <c r="A20" s="549"/>
      <c r="B20" s="545"/>
      <c r="C20" s="545"/>
      <c r="D20" s="165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  <c r="AB20" s="547"/>
      <c r="AC20" s="547"/>
    </row>
    <row r="21" spans="1:29" ht="22.5" customHeight="1">
      <c r="A21" s="549"/>
      <c r="B21" s="457"/>
      <c r="C21" s="457"/>
      <c r="D21" s="165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  <c r="AB21" s="547"/>
      <c r="AC21" s="547"/>
    </row>
    <row r="22" spans="1:29" ht="15.75">
      <c r="A22" s="30"/>
      <c r="B22" s="546"/>
      <c r="C22" s="546"/>
      <c r="D22" s="30"/>
      <c r="E22" s="171"/>
      <c r="F22" s="172"/>
      <c r="G22" s="131"/>
      <c r="H22" s="123"/>
      <c r="I22" s="123"/>
      <c r="J22" s="151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71"/>
      <c r="W22" s="120"/>
      <c r="X22" s="120"/>
      <c r="Y22" s="30"/>
      <c r="Z22" s="163"/>
      <c r="AA22" s="131"/>
      <c r="AB22" s="123"/>
      <c r="AC22" s="152"/>
    </row>
    <row r="23" spans="1:29" ht="54" customHeight="1">
      <c r="A23" s="546"/>
      <c r="B23" s="546"/>
      <c r="C23" s="546"/>
      <c r="D23" s="546"/>
      <c r="E23" s="173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73"/>
      <c r="W23" s="173"/>
      <c r="X23" s="174"/>
      <c r="Y23" s="174"/>
      <c r="Z23" s="548"/>
      <c r="AA23" s="546"/>
      <c r="AB23" s="546"/>
      <c r="AC23" s="546"/>
    </row>
    <row r="24" spans="1:29" ht="1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</row>
    <row r="25" spans="1:29" ht="1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</row>
  </sheetData>
  <sheetProtection/>
  <mergeCells count="39">
    <mergeCell ref="A23:D23"/>
    <mergeCell ref="E20:AC21"/>
    <mergeCell ref="Z23:AC23"/>
    <mergeCell ref="G5:I5"/>
    <mergeCell ref="E5:E6"/>
    <mergeCell ref="E7:AC7"/>
    <mergeCell ref="E17:AC18"/>
    <mergeCell ref="B18:C18"/>
    <mergeCell ref="B22:C22"/>
    <mergeCell ref="A20:A21"/>
    <mergeCell ref="A1:AB1"/>
    <mergeCell ref="A2:AC2"/>
    <mergeCell ref="A3:AC3"/>
    <mergeCell ref="B4:AC4"/>
    <mergeCell ref="A5:A6"/>
    <mergeCell ref="J5:U5"/>
    <mergeCell ref="V5:Y5"/>
    <mergeCell ref="Z5:Z6"/>
    <mergeCell ref="AA5:AA6"/>
    <mergeCell ref="AB5:AB6"/>
    <mergeCell ref="B20:C20"/>
    <mergeCell ref="B21:C21"/>
    <mergeCell ref="B8:C8"/>
    <mergeCell ref="E8:AC9"/>
    <mergeCell ref="B9:C9"/>
    <mergeCell ref="B10:C10"/>
    <mergeCell ref="B19:C19"/>
    <mergeCell ref="B13:C13"/>
    <mergeCell ref="A14:D14"/>
    <mergeCell ref="Z14:AC14"/>
    <mergeCell ref="B16:C16"/>
    <mergeCell ref="B17:C17"/>
    <mergeCell ref="A7:D7"/>
    <mergeCell ref="B5:D6"/>
    <mergeCell ref="F5:F6"/>
    <mergeCell ref="B11:C11"/>
    <mergeCell ref="E11:AC12"/>
    <mergeCell ref="B12:C12"/>
    <mergeCell ref="AC5:AC6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190" scale="2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1"/>
  <sheetViews>
    <sheetView zoomScalePageLayoutView="0" workbookViewId="0" topLeftCell="A1">
      <selection activeCell="A1" sqref="A1:AB1"/>
    </sheetView>
  </sheetViews>
  <sheetFormatPr defaultColWidth="11.421875" defaultRowHeight="12.75"/>
  <cols>
    <col min="1" max="1" width="31.421875" style="0" customWidth="1"/>
    <col min="3" max="3" width="16.8515625" style="0" customWidth="1"/>
    <col min="4" max="4" width="52.00390625" style="0" customWidth="1"/>
    <col min="5" max="5" width="36.7109375" style="0" customWidth="1"/>
    <col min="6" max="6" width="20.28125" style="0" customWidth="1"/>
    <col min="7" max="7" width="22.00390625" style="0" customWidth="1"/>
  </cols>
  <sheetData>
    <row r="1" spans="1:29" ht="18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102"/>
    </row>
    <row r="2" spans="1:29" ht="23.25">
      <c r="A2" s="377" t="s">
        <v>28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78"/>
    </row>
    <row r="3" spans="1:29" ht="23.25">
      <c r="A3" s="583" t="s">
        <v>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5"/>
    </row>
    <row r="4" spans="1:29" ht="18">
      <c r="A4" s="25" t="s">
        <v>30</v>
      </c>
      <c r="B4" s="586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8"/>
    </row>
    <row r="5" spans="1:29" ht="20.25">
      <c r="A5" s="573" t="s">
        <v>0</v>
      </c>
      <c r="B5" s="589" t="s">
        <v>1</v>
      </c>
      <c r="C5" s="590"/>
      <c r="D5" s="591"/>
      <c r="E5" s="595" t="s">
        <v>2</v>
      </c>
      <c r="F5" s="597" t="s">
        <v>3</v>
      </c>
      <c r="G5" s="573" t="s">
        <v>4</v>
      </c>
      <c r="H5" s="573"/>
      <c r="I5" s="573"/>
      <c r="J5" s="573" t="s">
        <v>5</v>
      </c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66"/>
      <c r="W5" s="566"/>
      <c r="X5" s="566"/>
      <c r="Y5" s="567"/>
      <c r="Z5" s="568" t="s">
        <v>29</v>
      </c>
      <c r="AA5" s="568" t="s">
        <v>27</v>
      </c>
      <c r="AB5" s="571" t="s">
        <v>6</v>
      </c>
      <c r="AC5" s="573" t="s">
        <v>24</v>
      </c>
    </row>
    <row r="6" spans="1:29" ht="40.5">
      <c r="A6" s="574"/>
      <c r="B6" s="592"/>
      <c r="C6" s="593"/>
      <c r="D6" s="594"/>
      <c r="E6" s="596"/>
      <c r="F6" s="597"/>
      <c r="G6" s="26" t="s">
        <v>7</v>
      </c>
      <c r="H6" s="101" t="s">
        <v>8</v>
      </c>
      <c r="I6" s="100" t="s">
        <v>9</v>
      </c>
      <c r="J6" s="101" t="s">
        <v>10</v>
      </c>
      <c r="K6" s="101" t="s">
        <v>11</v>
      </c>
      <c r="L6" s="101" t="s">
        <v>12</v>
      </c>
      <c r="M6" s="101" t="s">
        <v>13</v>
      </c>
      <c r="N6" s="101" t="s">
        <v>14</v>
      </c>
      <c r="O6" s="101" t="s">
        <v>15</v>
      </c>
      <c r="P6" s="101" t="s">
        <v>15</v>
      </c>
      <c r="Q6" s="101" t="s">
        <v>13</v>
      </c>
      <c r="R6" s="101" t="s">
        <v>16</v>
      </c>
      <c r="S6" s="101" t="s">
        <v>17</v>
      </c>
      <c r="T6" s="101" t="s">
        <v>18</v>
      </c>
      <c r="U6" s="101" t="s">
        <v>19</v>
      </c>
      <c r="V6" s="103" t="s">
        <v>497</v>
      </c>
      <c r="W6" s="27" t="s">
        <v>21</v>
      </c>
      <c r="X6" s="27" t="s">
        <v>22</v>
      </c>
      <c r="Y6" s="27" t="s">
        <v>23</v>
      </c>
      <c r="Z6" s="569"/>
      <c r="AA6" s="570"/>
      <c r="AB6" s="572"/>
      <c r="AC6" s="574"/>
    </row>
    <row r="7" spans="1:29" ht="27.75">
      <c r="A7" s="575" t="s">
        <v>243</v>
      </c>
      <c r="B7" s="576"/>
      <c r="C7" s="576"/>
      <c r="D7" s="577"/>
      <c r="E7" s="578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80"/>
    </row>
    <row r="8" spans="1:29" ht="78.75">
      <c r="A8" s="65"/>
      <c r="B8" s="552" t="s">
        <v>31</v>
      </c>
      <c r="C8" s="553"/>
      <c r="D8" s="67" t="s">
        <v>245</v>
      </c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6"/>
    </row>
    <row r="9" spans="1:29" ht="131.25">
      <c r="A9" s="66"/>
      <c r="B9" s="554" t="s">
        <v>32</v>
      </c>
      <c r="C9" s="555"/>
      <c r="D9" s="1" t="s">
        <v>246</v>
      </c>
      <c r="E9" s="317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9"/>
    </row>
    <row r="10" spans="1:29" ht="288">
      <c r="A10" s="69" t="s">
        <v>244</v>
      </c>
      <c r="B10" s="550" t="s">
        <v>1</v>
      </c>
      <c r="C10" s="551"/>
      <c r="D10" s="73" t="s">
        <v>247</v>
      </c>
      <c r="E10" s="74">
        <v>5000000</v>
      </c>
      <c r="F10" s="72">
        <v>1</v>
      </c>
      <c r="G10" s="55" t="s">
        <v>248</v>
      </c>
      <c r="H10" s="64" t="s">
        <v>48</v>
      </c>
      <c r="I10" s="64">
        <v>1</v>
      </c>
      <c r="J10" s="8"/>
      <c r="K10" s="6"/>
      <c r="L10" s="6"/>
      <c r="M10" s="6"/>
      <c r="N10" s="6"/>
      <c r="O10" s="6"/>
      <c r="P10" s="6"/>
      <c r="Q10" s="68"/>
      <c r="R10" s="68"/>
      <c r="S10" s="68"/>
      <c r="T10" s="68"/>
      <c r="U10" s="68"/>
      <c r="V10" s="14"/>
      <c r="W10" s="75">
        <v>5000000</v>
      </c>
      <c r="X10" s="14"/>
      <c r="Y10" s="16"/>
      <c r="Z10" s="70"/>
      <c r="AA10" s="35"/>
      <c r="AB10" s="12"/>
      <c r="AC10" s="71"/>
    </row>
    <row r="11" spans="1:29" ht="78.75">
      <c r="A11" s="65"/>
      <c r="B11" s="552" t="s">
        <v>31</v>
      </c>
      <c r="C11" s="553"/>
      <c r="D11" s="67" t="s">
        <v>245</v>
      </c>
      <c r="E11" s="314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6"/>
    </row>
    <row r="12" spans="1:29" ht="78.75">
      <c r="A12" s="66"/>
      <c r="B12" s="554" t="s">
        <v>32</v>
      </c>
      <c r="C12" s="555"/>
      <c r="D12" s="1" t="s">
        <v>249</v>
      </c>
      <c r="E12" s="317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9"/>
    </row>
    <row r="13" spans="1:29" ht="306">
      <c r="A13" s="69" t="s">
        <v>244</v>
      </c>
      <c r="B13" s="550" t="s">
        <v>1</v>
      </c>
      <c r="C13" s="551"/>
      <c r="D13" s="73" t="s">
        <v>250</v>
      </c>
      <c r="E13" s="74">
        <v>23280000</v>
      </c>
      <c r="F13" s="72">
        <v>1</v>
      </c>
      <c r="G13" s="55" t="s">
        <v>251</v>
      </c>
      <c r="H13" s="64" t="s">
        <v>48</v>
      </c>
      <c r="I13" s="64">
        <v>1</v>
      </c>
      <c r="J13" s="8"/>
      <c r="K13" s="6"/>
      <c r="L13" s="6"/>
      <c r="M13" s="6"/>
      <c r="N13" s="6"/>
      <c r="O13" s="6"/>
      <c r="P13" s="6"/>
      <c r="Q13" s="68"/>
      <c r="R13" s="68"/>
      <c r="S13" s="68"/>
      <c r="T13" s="68"/>
      <c r="U13" s="68"/>
      <c r="V13" s="14"/>
      <c r="W13" s="75">
        <v>23280000</v>
      </c>
      <c r="X13" s="14"/>
      <c r="Y13" s="16"/>
      <c r="Z13" s="70"/>
      <c r="AA13" s="35"/>
      <c r="AB13" s="12"/>
      <c r="AC13" s="71"/>
    </row>
    <row r="14" spans="1:29" ht="78.75">
      <c r="A14" s="65"/>
      <c r="B14" s="552" t="s">
        <v>31</v>
      </c>
      <c r="C14" s="553"/>
      <c r="D14" s="67" t="s">
        <v>245</v>
      </c>
      <c r="E14" s="314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6"/>
    </row>
    <row r="15" spans="1:29" ht="26.25">
      <c r="A15" s="66"/>
      <c r="B15" s="554" t="s">
        <v>32</v>
      </c>
      <c r="C15" s="555"/>
      <c r="D15" s="1"/>
      <c r="E15" s="317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9"/>
    </row>
    <row r="16" spans="1:29" ht="306">
      <c r="A16" s="69" t="s">
        <v>244</v>
      </c>
      <c r="B16" s="550" t="s">
        <v>1</v>
      </c>
      <c r="C16" s="551"/>
      <c r="D16" s="73" t="s">
        <v>252</v>
      </c>
      <c r="E16" s="74">
        <v>1000000</v>
      </c>
      <c r="F16" s="72">
        <v>1</v>
      </c>
      <c r="G16" s="55" t="s">
        <v>253</v>
      </c>
      <c r="H16" s="64" t="s">
        <v>48</v>
      </c>
      <c r="I16" s="64">
        <v>1</v>
      </c>
      <c r="J16" s="8"/>
      <c r="K16" s="6"/>
      <c r="L16" s="6"/>
      <c r="M16" s="6"/>
      <c r="N16" s="6"/>
      <c r="O16" s="6"/>
      <c r="P16" s="6"/>
      <c r="Q16" s="68"/>
      <c r="R16" s="68"/>
      <c r="S16" s="68"/>
      <c r="T16" s="68"/>
      <c r="U16" s="68"/>
      <c r="V16" s="14"/>
      <c r="W16" s="75">
        <v>1000000</v>
      </c>
      <c r="X16" s="14"/>
      <c r="Y16" s="16"/>
      <c r="Z16" s="70"/>
      <c r="AA16" s="35"/>
      <c r="AB16" s="12"/>
      <c r="AC16" s="71"/>
    </row>
    <row r="17" spans="1:29" ht="78.75">
      <c r="A17" s="65"/>
      <c r="B17" s="552" t="s">
        <v>31</v>
      </c>
      <c r="C17" s="553"/>
      <c r="D17" s="67" t="s">
        <v>245</v>
      </c>
      <c r="E17" s="314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6"/>
    </row>
    <row r="18" spans="1:29" ht="105">
      <c r="A18" s="66"/>
      <c r="B18" s="554" t="s">
        <v>32</v>
      </c>
      <c r="C18" s="555"/>
      <c r="D18" s="1" t="s">
        <v>254</v>
      </c>
      <c r="E18" s="317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9"/>
    </row>
    <row r="19" spans="1:29" ht="306">
      <c r="A19" s="69" t="s">
        <v>244</v>
      </c>
      <c r="B19" s="550" t="s">
        <v>1</v>
      </c>
      <c r="C19" s="551"/>
      <c r="D19" s="73" t="s">
        <v>255</v>
      </c>
      <c r="E19" s="74">
        <v>1200000</v>
      </c>
      <c r="F19" s="72">
        <v>1</v>
      </c>
      <c r="G19" s="55" t="s">
        <v>256</v>
      </c>
      <c r="H19" s="64" t="s">
        <v>48</v>
      </c>
      <c r="I19" s="64">
        <v>1</v>
      </c>
      <c r="J19" s="8"/>
      <c r="K19" s="6"/>
      <c r="L19" s="6"/>
      <c r="M19" s="6"/>
      <c r="N19" s="6"/>
      <c r="O19" s="6"/>
      <c r="P19" s="6"/>
      <c r="Q19" s="68"/>
      <c r="R19" s="68"/>
      <c r="S19" s="68"/>
      <c r="T19" s="68"/>
      <c r="U19" s="68"/>
      <c r="V19" s="14"/>
      <c r="W19" s="75">
        <v>1200000</v>
      </c>
      <c r="X19" s="14"/>
      <c r="Y19" s="16"/>
      <c r="Z19" s="70"/>
      <c r="AA19" s="35"/>
      <c r="AB19" s="12"/>
      <c r="AC19" s="71"/>
    </row>
    <row r="20" spans="1:29" ht="52.5">
      <c r="A20" s="65"/>
      <c r="B20" s="552" t="s">
        <v>31</v>
      </c>
      <c r="C20" s="553"/>
      <c r="D20" s="67" t="s">
        <v>258</v>
      </c>
      <c r="E20" s="314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6"/>
    </row>
    <row r="21" spans="1:29" ht="26.25">
      <c r="A21" s="66"/>
      <c r="B21" s="554" t="s">
        <v>32</v>
      </c>
      <c r="C21" s="555"/>
      <c r="D21" s="1"/>
      <c r="E21" s="317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9"/>
    </row>
    <row r="22" spans="1:29" ht="279">
      <c r="A22" s="69" t="s">
        <v>257</v>
      </c>
      <c r="B22" s="550" t="s">
        <v>1</v>
      </c>
      <c r="C22" s="551"/>
      <c r="D22" s="73" t="s">
        <v>259</v>
      </c>
      <c r="E22" s="74">
        <v>1300000</v>
      </c>
      <c r="F22" s="72">
        <v>1</v>
      </c>
      <c r="G22" s="55" t="s">
        <v>260</v>
      </c>
      <c r="H22" s="64" t="s">
        <v>48</v>
      </c>
      <c r="I22" s="64">
        <v>1</v>
      </c>
      <c r="J22" s="8"/>
      <c r="K22" s="6"/>
      <c r="L22" s="6"/>
      <c r="M22" s="6"/>
      <c r="N22" s="6"/>
      <c r="O22" s="6"/>
      <c r="P22" s="6"/>
      <c r="Q22" s="68"/>
      <c r="R22" s="68"/>
      <c r="S22" s="68"/>
      <c r="T22" s="68"/>
      <c r="U22" s="68"/>
      <c r="V22" s="14"/>
      <c r="W22" s="75">
        <v>1300000</v>
      </c>
      <c r="X22" s="14"/>
      <c r="Y22" s="16"/>
      <c r="Z22" s="70"/>
      <c r="AA22" s="35"/>
      <c r="AB22" s="12"/>
      <c r="AC22" s="71"/>
    </row>
    <row r="23" spans="1:29" ht="52.5">
      <c r="A23" s="65"/>
      <c r="B23" s="552" t="s">
        <v>31</v>
      </c>
      <c r="C23" s="553"/>
      <c r="D23" s="67" t="s">
        <v>258</v>
      </c>
      <c r="E23" s="314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6"/>
    </row>
    <row r="24" spans="1:29" ht="26.25">
      <c r="A24" s="66"/>
      <c r="B24" s="554" t="s">
        <v>32</v>
      </c>
      <c r="C24" s="555"/>
      <c r="D24" s="1"/>
      <c r="E24" s="317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9"/>
    </row>
    <row r="25" spans="1:29" ht="186">
      <c r="A25" s="69" t="s">
        <v>257</v>
      </c>
      <c r="B25" s="550" t="s">
        <v>1</v>
      </c>
      <c r="C25" s="551"/>
      <c r="D25" s="73" t="s">
        <v>261</v>
      </c>
      <c r="E25" s="74">
        <v>0</v>
      </c>
      <c r="F25" s="72">
        <v>100</v>
      </c>
      <c r="G25" s="55" t="s">
        <v>262</v>
      </c>
      <c r="H25" s="64" t="s">
        <v>39</v>
      </c>
      <c r="I25" s="64">
        <v>100</v>
      </c>
      <c r="J25" s="8"/>
      <c r="K25" s="6"/>
      <c r="L25" s="6"/>
      <c r="M25" s="6"/>
      <c r="N25" s="6"/>
      <c r="O25" s="6"/>
      <c r="P25" s="6"/>
      <c r="Q25" s="68"/>
      <c r="R25" s="68"/>
      <c r="S25" s="68"/>
      <c r="T25" s="68"/>
      <c r="U25" s="68"/>
      <c r="V25" s="14"/>
      <c r="W25" s="75"/>
      <c r="X25" s="14"/>
      <c r="Y25" s="16"/>
      <c r="Z25" s="70"/>
      <c r="AA25" s="35"/>
      <c r="AB25" s="12"/>
      <c r="AC25" s="71"/>
    </row>
    <row r="26" spans="1:29" ht="52.5">
      <c r="A26" s="65"/>
      <c r="B26" s="552" t="s">
        <v>31</v>
      </c>
      <c r="C26" s="553"/>
      <c r="D26" s="67" t="s">
        <v>258</v>
      </c>
      <c r="E26" s="314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6"/>
    </row>
    <row r="27" spans="1:29" ht="105">
      <c r="A27" s="66"/>
      <c r="B27" s="554" t="s">
        <v>32</v>
      </c>
      <c r="C27" s="555"/>
      <c r="D27" s="1" t="s">
        <v>263</v>
      </c>
      <c r="E27" s="317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9"/>
    </row>
    <row r="28" spans="1:29" ht="108">
      <c r="A28" s="69" t="s">
        <v>257</v>
      </c>
      <c r="B28" s="550" t="s">
        <v>1</v>
      </c>
      <c r="C28" s="551"/>
      <c r="D28" s="73" t="s">
        <v>264</v>
      </c>
      <c r="E28" s="74">
        <v>6700000</v>
      </c>
      <c r="F28" s="72"/>
      <c r="G28" s="55"/>
      <c r="H28" s="64"/>
      <c r="I28" s="64"/>
      <c r="J28" s="8"/>
      <c r="K28" s="6"/>
      <c r="L28" s="6"/>
      <c r="M28" s="6"/>
      <c r="N28" s="6"/>
      <c r="O28" s="6"/>
      <c r="P28" s="6"/>
      <c r="Q28" s="68"/>
      <c r="R28" s="68"/>
      <c r="S28" s="68"/>
      <c r="T28" s="68"/>
      <c r="U28" s="68"/>
      <c r="V28" s="14"/>
      <c r="W28" s="75">
        <v>6700000</v>
      </c>
      <c r="X28" s="14"/>
      <c r="Y28" s="16"/>
      <c r="Z28" s="70"/>
      <c r="AA28" s="35"/>
      <c r="AB28" s="12"/>
      <c r="AC28" s="71"/>
    </row>
    <row r="29" spans="1:29" ht="52.5">
      <c r="A29" s="77"/>
      <c r="B29" s="556" t="s">
        <v>31</v>
      </c>
      <c r="C29" s="557"/>
      <c r="D29" s="84" t="s">
        <v>258</v>
      </c>
      <c r="E29" s="558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60"/>
    </row>
    <row r="30" spans="1:29" ht="26.25">
      <c r="A30" s="78"/>
      <c r="B30" s="564" t="s">
        <v>32</v>
      </c>
      <c r="C30" s="565"/>
      <c r="D30" s="84"/>
      <c r="E30" s="561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3"/>
    </row>
    <row r="31" spans="1:29" ht="209.25">
      <c r="A31" s="69" t="s">
        <v>257</v>
      </c>
      <c r="B31" s="550" t="s">
        <v>1</v>
      </c>
      <c r="C31" s="551"/>
      <c r="D31" s="73" t="s">
        <v>265</v>
      </c>
      <c r="E31" s="74"/>
      <c r="F31" s="72">
        <v>100</v>
      </c>
      <c r="G31" s="55" t="s">
        <v>266</v>
      </c>
      <c r="H31" s="64" t="s">
        <v>39</v>
      </c>
      <c r="I31" s="64">
        <v>100</v>
      </c>
      <c r="J31" s="8"/>
      <c r="K31" s="6"/>
      <c r="L31" s="6"/>
      <c r="M31" s="6"/>
      <c r="N31" s="6"/>
      <c r="O31" s="6"/>
      <c r="P31" s="6"/>
      <c r="Q31" s="68"/>
      <c r="R31" s="68"/>
      <c r="S31" s="68"/>
      <c r="T31" s="68"/>
      <c r="U31" s="68"/>
      <c r="V31" s="14"/>
      <c r="W31" s="75"/>
      <c r="X31" s="14"/>
      <c r="Y31" s="16"/>
      <c r="Z31" s="70"/>
      <c r="AA31" s="35"/>
      <c r="AB31" s="12"/>
      <c r="AC31" s="71"/>
    </row>
  </sheetData>
  <sheetProtection/>
  <mergeCells count="49">
    <mergeCell ref="A1:AB1"/>
    <mergeCell ref="A2:AC2"/>
    <mergeCell ref="A3:AC3"/>
    <mergeCell ref="B4:AC4"/>
    <mergeCell ref="A5:A6"/>
    <mergeCell ref="B5:D6"/>
    <mergeCell ref="E5:E6"/>
    <mergeCell ref="F5:F6"/>
    <mergeCell ref="G5:I5"/>
    <mergeCell ref="J5:U5"/>
    <mergeCell ref="V5:Y5"/>
    <mergeCell ref="Z5:Z6"/>
    <mergeCell ref="AA5:AA6"/>
    <mergeCell ref="AB5:AB6"/>
    <mergeCell ref="AC5:AC6"/>
    <mergeCell ref="A7:D7"/>
    <mergeCell ref="E7:AC7"/>
    <mergeCell ref="B8:C8"/>
    <mergeCell ref="E8:AC9"/>
    <mergeCell ref="B9:C9"/>
    <mergeCell ref="B10:C10"/>
    <mergeCell ref="B11:C11"/>
    <mergeCell ref="E11:AC12"/>
    <mergeCell ref="B12:C12"/>
    <mergeCell ref="B13:C13"/>
    <mergeCell ref="B14:C14"/>
    <mergeCell ref="E14:AC15"/>
    <mergeCell ref="B15:C15"/>
    <mergeCell ref="B16:C16"/>
    <mergeCell ref="B17:C17"/>
    <mergeCell ref="E17:AC18"/>
    <mergeCell ref="B18:C18"/>
    <mergeCell ref="B19:C19"/>
    <mergeCell ref="B20:C20"/>
    <mergeCell ref="E20:AC21"/>
    <mergeCell ref="B21:C21"/>
    <mergeCell ref="B22:C22"/>
    <mergeCell ref="B23:C23"/>
    <mergeCell ref="E23:AC24"/>
    <mergeCell ref="B24:C24"/>
    <mergeCell ref="B31:C31"/>
    <mergeCell ref="B25:C25"/>
    <mergeCell ref="B26:C26"/>
    <mergeCell ref="E26:AC27"/>
    <mergeCell ref="B27:C27"/>
    <mergeCell ref="B28:C28"/>
    <mergeCell ref="B29:C29"/>
    <mergeCell ref="E29:AC30"/>
    <mergeCell ref="B30:C30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4">
      <selection activeCell="D25" sqref="D25"/>
    </sheetView>
  </sheetViews>
  <sheetFormatPr defaultColWidth="11.421875" defaultRowHeight="12.75"/>
  <cols>
    <col min="1" max="1" width="30.140625" style="0" customWidth="1"/>
    <col min="3" max="3" width="15.140625" style="0" customWidth="1"/>
    <col min="4" max="4" width="48.8515625" style="0" customWidth="1"/>
    <col min="5" max="5" width="33.28125" style="0" customWidth="1"/>
    <col min="6" max="6" width="24.140625" style="0" customWidth="1"/>
    <col min="7" max="7" width="19.28125" style="0" customWidth="1"/>
  </cols>
  <sheetData>
    <row r="1" spans="1:31" ht="18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102"/>
    </row>
    <row r="2" spans="1:31" ht="23.25">
      <c r="A2" s="377" t="s">
        <v>28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78"/>
    </row>
    <row r="3" spans="1:31" ht="23.25">
      <c r="A3" s="583" t="s">
        <v>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4"/>
      <c r="X3" s="584"/>
      <c r="Y3" s="584"/>
      <c r="Z3" s="584"/>
      <c r="AA3" s="584"/>
      <c r="AB3" s="584"/>
      <c r="AC3" s="584"/>
      <c r="AD3" s="584"/>
      <c r="AE3" s="585"/>
    </row>
    <row r="4" spans="1:31" ht="18">
      <c r="A4" s="25" t="s">
        <v>30</v>
      </c>
      <c r="B4" s="586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8"/>
    </row>
    <row r="5" spans="1:31" ht="20.25">
      <c r="A5" s="573" t="s">
        <v>0</v>
      </c>
      <c r="B5" s="589" t="s">
        <v>1</v>
      </c>
      <c r="C5" s="590"/>
      <c r="D5" s="591"/>
      <c r="E5" s="595" t="s">
        <v>2</v>
      </c>
      <c r="F5" s="597" t="s">
        <v>3</v>
      </c>
      <c r="G5" s="573" t="s">
        <v>4</v>
      </c>
      <c r="H5" s="573"/>
      <c r="I5" s="573"/>
      <c r="J5" s="573" t="s">
        <v>5</v>
      </c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98" t="s">
        <v>26</v>
      </c>
      <c r="W5" s="566"/>
      <c r="X5" s="566"/>
      <c r="Y5" s="566"/>
      <c r="Z5" s="566"/>
      <c r="AA5" s="567"/>
      <c r="AB5" s="568" t="s">
        <v>29</v>
      </c>
      <c r="AC5" s="568" t="s">
        <v>27</v>
      </c>
      <c r="AD5" s="571" t="s">
        <v>6</v>
      </c>
      <c r="AE5" s="573" t="s">
        <v>24</v>
      </c>
    </row>
    <row r="6" spans="1:31" ht="40.5">
      <c r="A6" s="574"/>
      <c r="B6" s="592"/>
      <c r="C6" s="593"/>
      <c r="D6" s="594"/>
      <c r="E6" s="596"/>
      <c r="F6" s="597"/>
      <c r="G6" s="26" t="s">
        <v>7</v>
      </c>
      <c r="H6" s="101" t="s">
        <v>8</v>
      </c>
      <c r="I6" s="100" t="s">
        <v>9</v>
      </c>
      <c r="J6" s="101" t="s">
        <v>10</v>
      </c>
      <c r="K6" s="101" t="s">
        <v>11</v>
      </c>
      <c r="L6" s="101" t="s">
        <v>12</v>
      </c>
      <c r="M6" s="101" t="s">
        <v>13</v>
      </c>
      <c r="N6" s="101" t="s">
        <v>14</v>
      </c>
      <c r="O6" s="101" t="s">
        <v>15</v>
      </c>
      <c r="P6" s="101" t="s">
        <v>15</v>
      </c>
      <c r="Q6" s="101" t="s">
        <v>13</v>
      </c>
      <c r="R6" s="101" t="s">
        <v>16</v>
      </c>
      <c r="S6" s="101" t="s">
        <v>17</v>
      </c>
      <c r="T6" s="101" t="s">
        <v>18</v>
      </c>
      <c r="U6" s="101" t="s">
        <v>19</v>
      </c>
      <c r="V6" s="27" t="s">
        <v>20</v>
      </c>
      <c r="W6" s="27" t="s">
        <v>25</v>
      </c>
      <c r="X6" s="103" t="s">
        <v>497</v>
      </c>
      <c r="Y6" s="27" t="s">
        <v>21</v>
      </c>
      <c r="Z6" s="27" t="s">
        <v>22</v>
      </c>
      <c r="AA6" s="27" t="s">
        <v>23</v>
      </c>
      <c r="AB6" s="569"/>
      <c r="AC6" s="570"/>
      <c r="AD6" s="572"/>
      <c r="AE6" s="574"/>
    </row>
    <row r="7" spans="1:31" ht="27.75">
      <c r="A7" s="575" t="s">
        <v>267</v>
      </c>
      <c r="B7" s="576"/>
      <c r="C7" s="576"/>
      <c r="D7" s="577"/>
      <c r="E7" s="578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9"/>
      <c r="AA7" s="579"/>
      <c r="AB7" s="579"/>
      <c r="AC7" s="579"/>
      <c r="AD7" s="579"/>
      <c r="AE7" s="580"/>
    </row>
    <row r="8" spans="1:31" ht="78.75">
      <c r="A8" s="65"/>
      <c r="B8" s="552" t="s">
        <v>31</v>
      </c>
      <c r="C8" s="553"/>
      <c r="D8" s="67" t="s">
        <v>269</v>
      </c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6"/>
    </row>
    <row r="9" spans="1:31" ht="183.75">
      <c r="A9" s="66"/>
      <c r="B9" s="554" t="s">
        <v>32</v>
      </c>
      <c r="C9" s="555"/>
      <c r="D9" s="1" t="s">
        <v>270</v>
      </c>
      <c r="E9" s="317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9"/>
    </row>
    <row r="10" spans="1:31" ht="255">
      <c r="A10" s="69" t="s">
        <v>268</v>
      </c>
      <c r="B10" s="550" t="s">
        <v>1</v>
      </c>
      <c r="C10" s="551"/>
      <c r="D10" s="73" t="s">
        <v>271</v>
      </c>
      <c r="E10" s="74">
        <v>2000000</v>
      </c>
      <c r="F10" s="72">
        <v>10</v>
      </c>
      <c r="G10" s="55" t="s">
        <v>272</v>
      </c>
      <c r="H10" s="64" t="s">
        <v>48</v>
      </c>
      <c r="I10" s="64">
        <v>10</v>
      </c>
      <c r="J10" s="8"/>
      <c r="K10" s="6"/>
      <c r="L10" s="6"/>
      <c r="M10" s="6"/>
      <c r="N10" s="6"/>
      <c r="O10" s="6"/>
      <c r="P10" s="6"/>
      <c r="Q10" s="68"/>
      <c r="R10" s="68"/>
      <c r="S10" s="68"/>
      <c r="T10" s="68"/>
      <c r="U10" s="68"/>
      <c r="V10" s="76">
        <v>2000000</v>
      </c>
      <c r="W10" s="14"/>
      <c r="X10" s="14"/>
      <c r="Y10" s="75"/>
      <c r="Z10" s="14"/>
      <c r="AA10" s="16"/>
      <c r="AB10" s="70"/>
      <c r="AC10" s="35"/>
      <c r="AD10" s="12"/>
      <c r="AE10" s="71"/>
    </row>
    <row r="11" spans="1:31" ht="78.75">
      <c r="A11" s="65"/>
      <c r="B11" s="552" t="s">
        <v>31</v>
      </c>
      <c r="C11" s="553"/>
      <c r="D11" s="67" t="s">
        <v>269</v>
      </c>
      <c r="E11" s="314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6"/>
    </row>
    <row r="12" spans="1:31" ht="26.25">
      <c r="A12" s="66"/>
      <c r="B12" s="554" t="s">
        <v>32</v>
      </c>
      <c r="C12" s="555"/>
      <c r="D12" s="1" t="s">
        <v>273</v>
      </c>
      <c r="E12" s="317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9"/>
    </row>
    <row r="13" spans="1:31" ht="234">
      <c r="A13" s="69" t="s">
        <v>268</v>
      </c>
      <c r="B13" s="550" t="s">
        <v>1</v>
      </c>
      <c r="C13" s="551"/>
      <c r="D13" s="73" t="s">
        <v>274</v>
      </c>
      <c r="E13" s="74">
        <v>15903136</v>
      </c>
      <c r="F13" s="72">
        <v>1</v>
      </c>
      <c r="G13" s="55" t="s">
        <v>275</v>
      </c>
      <c r="H13" s="64" t="s">
        <v>48</v>
      </c>
      <c r="I13" s="64">
        <v>1</v>
      </c>
      <c r="J13" s="8"/>
      <c r="K13" s="6"/>
      <c r="L13" s="6"/>
      <c r="M13" s="6"/>
      <c r="N13" s="6"/>
      <c r="O13" s="6"/>
      <c r="P13" s="6"/>
      <c r="Q13" s="68"/>
      <c r="R13" s="68"/>
      <c r="S13" s="68"/>
      <c r="T13" s="68"/>
      <c r="U13" s="68"/>
      <c r="V13" s="76">
        <v>12103136</v>
      </c>
      <c r="W13" s="14"/>
      <c r="X13" s="14"/>
      <c r="Y13" s="75">
        <v>4000000</v>
      </c>
      <c r="Z13" s="14"/>
      <c r="AA13" s="16"/>
      <c r="AB13" s="70"/>
      <c r="AC13" s="35"/>
      <c r="AD13" s="12"/>
      <c r="AE13" s="71"/>
    </row>
    <row r="14" spans="1:31" ht="78.75">
      <c r="A14" s="65"/>
      <c r="B14" s="552" t="s">
        <v>31</v>
      </c>
      <c r="C14" s="553"/>
      <c r="D14" s="67" t="s">
        <v>269</v>
      </c>
      <c r="E14" s="314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6"/>
    </row>
    <row r="15" spans="1:31" ht="26.25">
      <c r="A15" s="66"/>
      <c r="B15" s="554" t="s">
        <v>32</v>
      </c>
      <c r="C15" s="555"/>
      <c r="D15" s="1" t="s">
        <v>273</v>
      </c>
      <c r="E15" s="317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9"/>
    </row>
    <row r="16" spans="1:31" ht="234">
      <c r="A16" s="69" t="s">
        <v>268</v>
      </c>
      <c r="B16" s="550" t="s">
        <v>1</v>
      </c>
      <c r="C16" s="551"/>
      <c r="D16" s="73" t="s">
        <v>274</v>
      </c>
      <c r="E16" s="74">
        <v>0</v>
      </c>
      <c r="F16" s="72">
        <v>10</v>
      </c>
      <c r="G16" s="55" t="s">
        <v>276</v>
      </c>
      <c r="H16" s="64" t="s">
        <v>48</v>
      </c>
      <c r="I16" s="64">
        <v>10</v>
      </c>
      <c r="J16" s="8"/>
      <c r="K16" s="6"/>
      <c r="L16" s="6"/>
      <c r="M16" s="6"/>
      <c r="N16" s="6"/>
      <c r="O16" s="6"/>
      <c r="P16" s="6"/>
      <c r="Q16" s="68"/>
      <c r="R16" s="68"/>
      <c r="S16" s="68"/>
      <c r="T16" s="68"/>
      <c r="U16" s="68"/>
      <c r="V16" s="76"/>
      <c r="W16" s="14"/>
      <c r="X16" s="14"/>
      <c r="Y16" s="75"/>
      <c r="Z16" s="14"/>
      <c r="AA16" s="16"/>
      <c r="AB16" s="70"/>
      <c r="AC16" s="35"/>
      <c r="AD16" s="12"/>
      <c r="AE16" s="71"/>
    </row>
    <row r="17" spans="1:31" ht="78.75">
      <c r="A17" s="65"/>
      <c r="B17" s="552" t="s">
        <v>31</v>
      </c>
      <c r="C17" s="553"/>
      <c r="D17" s="67" t="s">
        <v>269</v>
      </c>
      <c r="E17" s="314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6"/>
    </row>
    <row r="18" spans="1:31" ht="52.5">
      <c r="A18" s="66"/>
      <c r="B18" s="554" t="s">
        <v>32</v>
      </c>
      <c r="C18" s="555"/>
      <c r="D18" s="1" t="s">
        <v>277</v>
      </c>
      <c r="E18" s="317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9"/>
    </row>
    <row r="19" spans="1:31" ht="234">
      <c r="A19" s="69" t="s">
        <v>268</v>
      </c>
      <c r="B19" s="550" t="s">
        <v>1</v>
      </c>
      <c r="C19" s="551"/>
      <c r="D19" s="73" t="s">
        <v>278</v>
      </c>
      <c r="E19" s="74">
        <v>34330500</v>
      </c>
      <c r="F19" s="72">
        <v>1</v>
      </c>
      <c r="G19" s="55" t="s">
        <v>278</v>
      </c>
      <c r="H19" s="64" t="s">
        <v>48</v>
      </c>
      <c r="I19" s="64">
        <v>1</v>
      </c>
      <c r="J19" s="8"/>
      <c r="K19" s="6"/>
      <c r="L19" s="6"/>
      <c r="M19" s="6"/>
      <c r="N19" s="6"/>
      <c r="O19" s="6"/>
      <c r="P19" s="6"/>
      <c r="Q19" s="68"/>
      <c r="R19" s="68"/>
      <c r="S19" s="68"/>
      <c r="T19" s="68"/>
      <c r="U19" s="68"/>
      <c r="V19" s="76">
        <v>20000000</v>
      </c>
      <c r="W19" s="14"/>
      <c r="X19" s="14"/>
      <c r="Y19" s="75"/>
      <c r="Z19" s="14"/>
      <c r="AA19" s="79">
        <v>14330500</v>
      </c>
      <c r="AB19" s="70"/>
      <c r="AC19" s="35"/>
      <c r="AD19" s="12"/>
      <c r="AE19" s="71"/>
    </row>
    <row r="20" spans="1:31" ht="78.75">
      <c r="A20" s="65"/>
      <c r="B20" s="552" t="s">
        <v>31</v>
      </c>
      <c r="C20" s="553"/>
      <c r="D20" s="67" t="s">
        <v>269</v>
      </c>
      <c r="E20" s="314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6"/>
    </row>
    <row r="21" spans="1:31" ht="52.5">
      <c r="A21" s="66"/>
      <c r="B21" s="554" t="s">
        <v>32</v>
      </c>
      <c r="C21" s="555"/>
      <c r="D21" s="1" t="s">
        <v>279</v>
      </c>
      <c r="E21" s="317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9"/>
    </row>
    <row r="22" spans="1:31" ht="234">
      <c r="A22" s="69" t="s">
        <v>268</v>
      </c>
      <c r="B22" s="550" t="s">
        <v>1</v>
      </c>
      <c r="C22" s="551"/>
      <c r="D22" s="73" t="s">
        <v>280</v>
      </c>
      <c r="E22" s="74">
        <v>2500000</v>
      </c>
      <c r="F22" s="72">
        <v>1</v>
      </c>
      <c r="G22" s="55" t="s">
        <v>281</v>
      </c>
      <c r="H22" s="64" t="s">
        <v>48</v>
      </c>
      <c r="I22" s="64">
        <v>1</v>
      </c>
      <c r="J22" s="8"/>
      <c r="K22" s="6"/>
      <c r="L22" s="6"/>
      <c r="M22" s="6"/>
      <c r="N22" s="6"/>
      <c r="O22" s="6"/>
      <c r="P22" s="6"/>
      <c r="Q22" s="68"/>
      <c r="R22" s="68"/>
      <c r="S22" s="68"/>
      <c r="T22" s="68"/>
      <c r="U22" s="68"/>
      <c r="V22" s="76"/>
      <c r="W22" s="14"/>
      <c r="X22" s="14"/>
      <c r="Y22" s="75">
        <v>2500000</v>
      </c>
      <c r="Z22" s="14"/>
      <c r="AA22" s="16"/>
      <c r="AB22" s="70"/>
      <c r="AC22" s="35"/>
      <c r="AD22" s="12"/>
      <c r="AE22" s="71"/>
    </row>
    <row r="23" spans="1:31" ht="78.75">
      <c r="A23" s="65"/>
      <c r="B23" s="552" t="s">
        <v>31</v>
      </c>
      <c r="C23" s="553"/>
      <c r="D23" s="67" t="s">
        <v>269</v>
      </c>
      <c r="E23" s="314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6"/>
    </row>
    <row r="24" spans="1:31" ht="131.25">
      <c r="A24" s="66"/>
      <c r="B24" s="554" t="s">
        <v>32</v>
      </c>
      <c r="C24" s="555"/>
      <c r="D24" s="1" t="s">
        <v>282</v>
      </c>
      <c r="E24" s="317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9"/>
    </row>
    <row r="25" spans="1:31" ht="372">
      <c r="A25" s="69" t="s">
        <v>268</v>
      </c>
      <c r="B25" s="550" t="s">
        <v>1</v>
      </c>
      <c r="C25" s="551"/>
      <c r="D25" s="73" t="s">
        <v>283</v>
      </c>
      <c r="E25" s="74">
        <v>1000000</v>
      </c>
      <c r="F25" s="72">
        <v>4</v>
      </c>
      <c r="G25" s="55" t="s">
        <v>284</v>
      </c>
      <c r="H25" s="64" t="s">
        <v>48</v>
      </c>
      <c r="I25" s="64">
        <v>4</v>
      </c>
      <c r="J25" s="8"/>
      <c r="K25" s="6"/>
      <c r="L25" s="6"/>
      <c r="M25" s="6"/>
      <c r="N25" s="6"/>
      <c r="O25" s="6"/>
      <c r="P25" s="6"/>
      <c r="Q25" s="68"/>
      <c r="R25" s="68"/>
      <c r="S25" s="68"/>
      <c r="T25" s="68"/>
      <c r="U25" s="68"/>
      <c r="V25" s="76"/>
      <c r="W25" s="14"/>
      <c r="X25" s="14"/>
      <c r="Y25" s="75">
        <v>1000000</v>
      </c>
      <c r="Z25" s="14"/>
      <c r="AA25" s="16"/>
      <c r="AB25" s="70"/>
      <c r="AC25" s="35"/>
      <c r="AD25" s="12"/>
      <c r="AE25" s="71"/>
    </row>
  </sheetData>
  <sheetProtection/>
  <mergeCells count="41">
    <mergeCell ref="A1:AD1"/>
    <mergeCell ref="A2:AE2"/>
    <mergeCell ref="A3:AE3"/>
    <mergeCell ref="B4:AE4"/>
    <mergeCell ref="A5:A6"/>
    <mergeCell ref="B5:D6"/>
    <mergeCell ref="E5:E6"/>
    <mergeCell ref="F5:F6"/>
    <mergeCell ref="G5:I5"/>
    <mergeCell ref="J5:U5"/>
    <mergeCell ref="V5:AA5"/>
    <mergeCell ref="AB5:AB6"/>
    <mergeCell ref="AC5:AC6"/>
    <mergeCell ref="AD5:AD6"/>
    <mergeCell ref="AE5:AE6"/>
    <mergeCell ref="A7:D7"/>
    <mergeCell ref="E7:AE7"/>
    <mergeCell ref="B8:C8"/>
    <mergeCell ref="E8:AE9"/>
    <mergeCell ref="B9:C9"/>
    <mergeCell ref="B10:C10"/>
    <mergeCell ref="B11:C11"/>
    <mergeCell ref="E11:AE12"/>
    <mergeCell ref="B12:C12"/>
    <mergeCell ref="B13:C13"/>
    <mergeCell ref="B14:C14"/>
    <mergeCell ref="E14:AE15"/>
    <mergeCell ref="B15:C15"/>
    <mergeCell ref="B16:C16"/>
    <mergeCell ref="B17:C17"/>
    <mergeCell ref="E17:AE18"/>
    <mergeCell ref="B18:C18"/>
    <mergeCell ref="B25:C25"/>
    <mergeCell ref="B19:C19"/>
    <mergeCell ref="B20:C20"/>
    <mergeCell ref="E20:AE21"/>
    <mergeCell ref="B21:C21"/>
    <mergeCell ref="B22:C22"/>
    <mergeCell ref="B23:C23"/>
    <mergeCell ref="E23:AE24"/>
    <mergeCell ref="B24:C24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Mayra Leguizamon</cp:lastModifiedBy>
  <cp:lastPrinted>2014-01-30T17:38:06Z</cp:lastPrinted>
  <dcterms:created xsi:type="dcterms:W3CDTF">2009-05-01T16:54:53Z</dcterms:created>
  <dcterms:modified xsi:type="dcterms:W3CDTF">2014-02-05T17:13:02Z</dcterms:modified>
  <cp:category/>
  <cp:version/>
  <cp:contentType/>
  <cp:contentStatus/>
</cp:coreProperties>
</file>