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ROGRAMACION" sheetId="1" r:id="rId1"/>
  </sheets>
  <externalReferences>
    <externalReference r:id="rId4"/>
  </externalReferences>
  <definedNames>
    <definedName name="_xlnm.Print_Area" localSheetId="0">'PROGRAMACION'!$A$1:$AD$308</definedName>
    <definedName name="_xlnm.Print_Titles" localSheetId="0">'PROGRAMACION'!$1:$4</definedName>
  </definedNames>
  <calcPr fullCalcOnLoad="1"/>
</workbook>
</file>

<file path=xl/comments1.xml><?xml version="1.0" encoding="utf-8"?>
<comments xmlns="http://schemas.openxmlformats.org/spreadsheetml/2006/main">
  <authors>
    <author>SANDRA</author>
    <author>USUARIO</author>
    <author>CRISTIAN G.</author>
    <author>Hackeado por:</author>
    <author>LINA</author>
    <author>ELBER SANCHEZ</author>
    <author>end user</author>
  </authors>
  <commentList>
    <comment ref="G47" authorId="0">
      <text>
        <r>
          <rPr>
            <b/>
            <sz val="9"/>
            <rFont val="Tahoma"/>
            <family val="2"/>
          </rPr>
          <t xml:space="preserve">INDICADOR No.3
</t>
        </r>
      </text>
    </comment>
    <comment ref="D248" authorId="1">
      <text>
        <r>
          <rPr>
            <b/>
            <sz val="14"/>
            <rFont val="Tahoma"/>
            <family val="2"/>
          </rPr>
          <t>USUARIO:</t>
        </r>
        <r>
          <rPr>
            <sz val="14"/>
            <rFont val="Tahoma"/>
            <family val="2"/>
          </rPr>
          <t xml:space="preserve">
proyecto nuevo</t>
        </r>
      </text>
    </comment>
    <comment ref="A237" authorId="2">
      <text>
        <r>
          <rPr>
            <b/>
            <sz val="9"/>
            <rFont val="Tahoma"/>
            <family val="2"/>
          </rPr>
          <t>CRISTIAN G.:</t>
        </r>
        <r>
          <rPr>
            <sz val="9"/>
            <rFont val="Tahoma"/>
            <family val="2"/>
          </rPr>
          <t xml:space="preserve">
</t>
        </r>
      </text>
    </comment>
    <comment ref="AA143" authorId="3">
      <text>
        <r>
          <rPr>
            <b/>
            <sz val="8"/>
            <rFont val="Tahoma"/>
            <family val="2"/>
          </rPr>
          <t>Hackeado por::</t>
        </r>
        <r>
          <rPr>
            <sz val="8"/>
            <rFont val="Tahoma"/>
            <family val="2"/>
          </rPr>
          <t xml:space="preserve">
SUSCRIPTORES CUSIANA GAS 2008= 17542, META 5%=877</t>
        </r>
      </text>
    </comment>
    <comment ref="AA114" authorId="3">
      <text>
        <r>
          <rPr>
            <b/>
            <sz val="8"/>
            <rFont val="Tahoma"/>
            <family val="2"/>
          </rPr>
          <t>Hackeado por::</t>
        </r>
        <r>
          <rPr>
            <sz val="8"/>
            <rFont val="Tahoma"/>
            <family val="2"/>
          </rPr>
          <t xml:space="preserve">
vigencias futuras 2008 =1563.02 ml
Tramos=380 ml
calle 40=350.5 ml
Rosal= 417.0 ml
Maria Paz= 1181 ml</t>
        </r>
      </text>
    </comment>
    <comment ref="AA117" authorId="4">
      <text>
        <r>
          <rPr>
            <b/>
            <sz val="8"/>
            <rFont val="Tahoma"/>
            <family val="2"/>
          </rPr>
          <t>OBRAS:</t>
        </r>
        <r>
          <rPr>
            <sz val="8"/>
            <rFont val="Tahoma"/>
            <family val="2"/>
          </rPr>
          <t xml:space="preserve">
11.424: Morichal
3.923: Tilo
192: Vega y Guamalera
52.817: Niata, Gayaque y Barbascos
1200: Tilo Norte
1200: Union</t>
        </r>
      </text>
    </comment>
    <comment ref="F306" authorId="2">
      <text>
        <r>
          <rPr>
            <b/>
            <sz val="9"/>
            <rFont val="Tahoma"/>
            <family val="2"/>
          </rPr>
          <t>CRISTIAN G.:</t>
        </r>
        <r>
          <rPr>
            <sz val="9"/>
            <rFont val="Tahoma"/>
            <family val="2"/>
          </rPr>
          <t xml:space="preserve">
</t>
        </r>
      </text>
    </comment>
    <comment ref="AA162" authorId="5">
      <text>
        <r>
          <rPr>
            <b/>
            <sz val="9"/>
            <rFont val="Tahoma"/>
            <family val="2"/>
          </rPr>
          <t>ELBER SANCHEZ:</t>
        </r>
        <r>
          <rPr>
            <sz val="9"/>
            <rFont val="Tahoma"/>
            <family val="2"/>
          </rPr>
          <t xml:space="preserve">
meta total= 100</t>
        </r>
      </text>
    </comment>
    <comment ref="AA164" authorId="5">
      <text>
        <r>
          <rPr>
            <b/>
            <sz val="9"/>
            <rFont val="Tahoma"/>
            <family val="2"/>
          </rPr>
          <t>ELBER SANCHEZ:</t>
        </r>
        <r>
          <rPr>
            <sz val="9"/>
            <rFont val="Tahoma"/>
            <family val="2"/>
          </rPr>
          <t xml:space="preserve">
meta total= 10</t>
        </r>
      </text>
    </comment>
    <comment ref="I79" authorId="6">
      <text>
        <r>
          <rPr>
            <b/>
            <sz val="8"/>
            <rFont val="Tahoma"/>
            <family val="2"/>
          </rPr>
          <t>end user:</t>
        </r>
        <r>
          <rPr>
            <sz val="8"/>
            <rFont val="Tahoma"/>
            <family val="2"/>
          </rPr>
          <t xml:space="preserve">
se adicionaron 40 activadades mas.  </t>
        </r>
      </text>
    </comment>
    <comment ref="G86" authorId="0">
      <text>
        <r>
          <rPr>
            <b/>
            <sz val="9"/>
            <rFont val="Tahoma"/>
            <family val="2"/>
          </rPr>
          <t>INDICADOR No:1</t>
        </r>
      </text>
    </comment>
    <comment ref="G87" authorId="0">
      <text>
        <r>
          <rPr>
            <b/>
            <sz val="9"/>
            <rFont val="Tahoma"/>
            <family val="2"/>
          </rPr>
          <t>INDICADOR No.2</t>
        </r>
      </text>
    </comment>
    <comment ref="G88" authorId="0">
      <text>
        <r>
          <rPr>
            <b/>
            <sz val="9"/>
            <rFont val="Tahoma"/>
            <family val="2"/>
          </rPr>
          <t xml:space="preserve">INDICADOR No.3
</t>
        </r>
      </text>
    </comment>
    <comment ref="G105" authorId="0">
      <text>
        <r>
          <rPr>
            <b/>
            <sz val="9"/>
            <rFont val="Tahoma"/>
            <family val="2"/>
          </rPr>
          <t>2</t>
        </r>
      </text>
    </comment>
    <comment ref="G106" authorId="0">
      <text>
        <r>
          <rPr>
            <b/>
            <sz val="9"/>
            <rFont val="Tahoma"/>
            <family val="2"/>
          </rPr>
          <t>4</t>
        </r>
      </text>
    </comment>
    <comment ref="G107" authorId="0">
      <text>
        <r>
          <rPr>
            <b/>
            <sz val="9"/>
            <rFont val="Tahoma"/>
            <family val="2"/>
          </rPr>
          <t>5</t>
        </r>
      </text>
    </comment>
    <comment ref="G108" authorId="0">
      <text>
        <r>
          <rPr>
            <b/>
            <sz val="9"/>
            <rFont val="Tahoma"/>
            <family val="2"/>
          </rPr>
          <t>6</t>
        </r>
      </text>
    </comment>
    <comment ref="G109" authorId="0">
      <text>
        <r>
          <rPr>
            <b/>
            <sz val="9"/>
            <rFont val="Tahoma"/>
            <family val="2"/>
          </rPr>
          <t>7</t>
        </r>
      </text>
    </comment>
  </commentList>
</comments>
</file>

<file path=xl/sharedStrings.xml><?xml version="1.0" encoding="utf-8"?>
<sst xmlns="http://schemas.openxmlformats.org/spreadsheetml/2006/main" count="1122" uniqueCount="768">
  <si>
    <t>META (PLAN)</t>
  </si>
  <si>
    <t>PROYECTO</t>
  </si>
  <si>
    <t>VALOR PROYECTO</t>
  </si>
  <si>
    <t>META DEL PROYECTO (OBJETIVOS ESPECIFICOS)</t>
  </si>
  <si>
    <t>META PROGRAMADA (PRODUCTO)</t>
  </si>
  <si>
    <t>PROGRAMACION</t>
  </si>
  <si>
    <t>OBSERVACIONES</t>
  </si>
  <si>
    <t>INDICADOR</t>
  </si>
  <si>
    <t>UN</t>
  </si>
  <si>
    <t>CANT</t>
  </si>
  <si>
    <t>E</t>
  </si>
  <si>
    <t>F</t>
  </si>
  <si>
    <t>M</t>
  </si>
  <si>
    <t>A</t>
  </si>
  <si>
    <t xml:space="preserve">M </t>
  </si>
  <si>
    <t>J</t>
  </si>
  <si>
    <t>S</t>
  </si>
  <si>
    <t>O</t>
  </si>
  <si>
    <t>N</t>
  </si>
  <si>
    <t>D</t>
  </si>
  <si>
    <t>ICLD</t>
  </si>
  <si>
    <t>SGP</t>
  </si>
  <si>
    <t>REG</t>
  </si>
  <si>
    <t>OTROS</t>
  </si>
  <si>
    <t>RESPONSABLE</t>
  </si>
  <si>
    <t>ICDE</t>
  </si>
  <si>
    <t>FUENTE FINANCIACION (millones de pesos)</t>
  </si>
  <si>
    <t>RELACION PROGRAMA DE GOBIERNO</t>
  </si>
  <si>
    <t>PLAN DE ACCION 2012</t>
  </si>
  <si>
    <t>PROGRAMACION TRIMESTRE</t>
  </si>
  <si>
    <t xml:space="preserve">PROGRAMA: </t>
  </si>
  <si>
    <t>ASEGURAMIENTO Y PRESTACION DE SERVICIOS.</t>
  </si>
  <si>
    <t>Ampliación, continuidad y accesibilidad de la población al sistema general de seguridad social en salud en el Municipio.</t>
  </si>
  <si>
    <t>SALUD PÙBLICA, UNA RESPONSABILIDAD SOCIAL.</t>
  </si>
  <si>
    <t xml:space="preserve">GESTION INTEGRAL PARA EL DESARROLLO DEL PLAN MUNICIPAL DE SALUD.  </t>
  </si>
  <si>
    <t>Acciones de salud publica complementarias en el logro de la cobertura en salud de la población en el municipio de Yopal.</t>
  </si>
  <si>
    <t xml:space="preserve">Acciones intersectoriales y comunitarias para la prevenciòn y vigilancia </t>
  </si>
  <si>
    <t>SALUD INFANTIL</t>
  </si>
  <si>
    <t>Acciones de salud publica complementarias del plan de intervenciones colectivas en el municipio de Yopal.</t>
  </si>
  <si>
    <t>SALUD SEXUAL Y REPRODUCTIVA.</t>
  </si>
  <si>
    <t xml:space="preserve">SALUD MENTAL.  </t>
  </si>
  <si>
    <t>SALUD NUTRICIONAL.</t>
  </si>
  <si>
    <t>ENFERMEDADES TRANSMISIBLES Y  ZOONOSIS.</t>
  </si>
  <si>
    <t>PROGRAMA</t>
  </si>
  <si>
    <t>SUBPROGRAMA</t>
  </si>
  <si>
    <t>SEGURIDAD SANITARIA Y AMBIENTAL.</t>
  </si>
  <si>
    <t>SECTOR SALUD</t>
  </si>
  <si>
    <t xml:space="preserve">SECTOR EDUCACION </t>
  </si>
  <si>
    <t>YOPAL, EDUCACIÓN PARA TODOS Y TODAS</t>
  </si>
  <si>
    <t>Administración del sistema general de participaciones para la financiación del servicio educativo en el municipio de yopal.</t>
  </si>
  <si>
    <t xml:space="preserve">YOPAL, CIUDAD CON EDUCACION DE BUENA CALIDAD. </t>
  </si>
  <si>
    <t>Ampliación de la cobertura en preescolar, básica y media del municipio de Yopal</t>
  </si>
  <si>
    <t>YOPAL EDUCADA E INCLUYENTE</t>
  </si>
  <si>
    <t>Implementación de competencias educativas de preescolar, básica y media para ser pertinentes con el Municipio de Yopal.</t>
  </si>
  <si>
    <t>EDUCACION, GESTION EFICIENTE</t>
  </si>
  <si>
    <t>Implementación de un modelo de gestión eficiente y eficaz en el sector educativo del municipio de Yopal</t>
  </si>
  <si>
    <t>SECTOR CULTURA</t>
  </si>
  <si>
    <t>YOPAL VIVE CULTURA</t>
  </si>
  <si>
    <t>Generación de una nueva cultura social para el fortalecimiento de las expresiones culturales  en el Municipio de Yopal</t>
  </si>
  <si>
    <t>SECTOR RECREACION Y DEPORTE</t>
  </si>
  <si>
    <t>CON DEPORTE, DIVIERTETE  Y   VIVE SANO</t>
  </si>
  <si>
    <t>Mejoramiento de la utilización del tiempo libre para elevar el nivel  Educativo de los estudiantes de preescolar,  básica y media en el municipio de Yopal</t>
  </si>
  <si>
    <t>PROYECTOS</t>
  </si>
  <si>
    <t>SECTOR POBLACION VULNERABLE</t>
  </si>
  <si>
    <t>DESDE EL COMIENZO YOPAL VIVE EL CAMBIO</t>
  </si>
  <si>
    <t>Asistencia  integral de la primera infancia del municipio de Yopal</t>
  </si>
  <si>
    <t>Acciones integrales para el desarrollo social, participativo y empresarial de la Juventud en el Municipio de Yopal</t>
  </si>
  <si>
    <t>ATENCION INTEGRAL A LA DISCAPACIDAD Y AL ADULTO MAYOR, TODOS CON AMOR.</t>
  </si>
  <si>
    <t>Asistencia  integral al adulto mayor del Municipio de Yopal</t>
  </si>
  <si>
    <t>PAPA, MAMA  E HIJOS UN COMBO FELIZ</t>
  </si>
  <si>
    <t>SECTOR SANEAMIENTO BASICO</t>
  </si>
  <si>
    <t>AGUA POTABLE Y SANEAMIENTO BASICO CIMIENTOS DE UNA CIUDAD JUSTA Y EQUITATIVA</t>
  </si>
  <si>
    <t>Construcción, ampliación y optimización de la cobertura y servicio integral de agua potable y saneamiento básico con calidad en el sector urbano del municipio de Yopal-Casanare.</t>
  </si>
  <si>
    <t>AGUA POTABLE Y SANEAMIENTO BASICO PARA EL CAMPO</t>
  </si>
  <si>
    <t>Construcción, ampliación y optimización de la cobertura y servicio integral de agua potable y saneamiento básico con calidad en centros poblados y área rural del municipio de Yopal-Casanare.</t>
  </si>
  <si>
    <t xml:space="preserve">EFICIENCIA, CALIDAD Y SOSTENIBILIDAD DE LA EAAY COMO EJE DE UNA COMUNIDAD REGIONAL    </t>
  </si>
  <si>
    <t>Optimización en la prestación de los servicios públicos domiciliarios en la ciudad capital del departamento de casanare.</t>
  </si>
  <si>
    <t>SECTOR MOVILIDAD</t>
  </si>
  <si>
    <t>YOPAL, MOVILIDAD SEGURA Y EFICIENTE.</t>
  </si>
  <si>
    <t xml:space="preserve">Implementación del sistema de movilidad seguro y eficiente, cultura y prevención de la mortalidad vial en el municipio de Yopal </t>
  </si>
  <si>
    <t xml:space="preserve">SECTOR VIAL </t>
  </si>
  <si>
    <t>MÁS Y MEJORES VIAS URBANAS PARA UN YOPAL CIUDAD CAPITAL</t>
  </si>
  <si>
    <t>Construcción, conservación y mejoramiento de las vías urbanas garantizando seguridad, movilidad y competitividad del municipio de Yopal.</t>
  </si>
  <si>
    <t>VIAS RURALES Y CAMINOS PARA INTEGRAR A YOPAL CIUDAD CAPITAL</t>
  </si>
  <si>
    <t xml:space="preserve">Construcción, conservación y mejoramiento de la red vial del campo, garantizando la productividad del municipio de Yopal- Casanare. </t>
  </si>
  <si>
    <t>SECTOR ENERGIA Y GAS</t>
  </si>
  <si>
    <t>ENERGIA Y ALUMBRADO PARA UNA CIUDAD PRODUCTIVA Y COMPETITIVA</t>
  </si>
  <si>
    <t>Ampliación de Cobertura y tecnificación de energía y alumbrado público para la productividad y competitividad del municipio de Yopal</t>
  </si>
  <si>
    <t>MAS HOGARES  CON GAS</t>
  </si>
  <si>
    <t>Construcción, ampliación y mejoramiento de redes de gas natural para la productividad y competitividad del Municipio de Yopal-Casanare.</t>
  </si>
  <si>
    <t>SECTOR EQUIPAMIENTO</t>
  </si>
  <si>
    <t xml:space="preserve">UN  EQUIPAMENTO URBANO ACORDE A LOS PRECEPTOS DE CIUDAD CAPITAL  </t>
  </si>
  <si>
    <t>Construcción y mejoramiento del equipamiento municipal, garantizando una institucionalidad al servicio de la comunidad en el municipio de Yopal-Casanare.</t>
  </si>
  <si>
    <t>SECTOR VIVIENDA</t>
  </si>
  <si>
    <t>VIVIENDA Y HABITAT</t>
  </si>
  <si>
    <t>Mejoramiento de la calidad del hábitat urbano y rural del municipio de Yopal.</t>
  </si>
  <si>
    <t>SECTOR ORDENAMIENTO</t>
  </si>
  <si>
    <t>PLANEACIÓN AL DÍA</t>
  </si>
  <si>
    <t>Actualización eficiente y participativa del Plan de Ordenamiento Territorial del Municipio de Yopal</t>
  </si>
  <si>
    <t>Fortalecimiento del Banco de Programas y Proyectos para la eficiente inversión en el municipio de Yopal</t>
  </si>
  <si>
    <t>Establecimiento y optimización de los indicadores de calidad de vida y desarrollo del municipio de Yopal</t>
  </si>
  <si>
    <t xml:space="preserve">Identificación, clasificación y selección de potenciales beneficiarios de subsidios de  programas sociales en el municipio de Yopal </t>
  </si>
  <si>
    <t>SECTOR AMBIENTE</t>
  </si>
  <si>
    <t xml:space="preserve">SOMOS VERDE  </t>
  </si>
  <si>
    <t>Recuperación, control y seguimiento del componente ambiental y conservación de cuencas abastecedoras del  municipio de Yopal</t>
  </si>
  <si>
    <t>SECTOR DESASTRES</t>
  </si>
  <si>
    <t>UNA CAPITAL QUE PREVIENE DESASTRES Y ATIENDE  EMERGENCIAS</t>
  </si>
  <si>
    <t>Prevención y atención integral de emergencias y desastres en el municipio de Yopal</t>
  </si>
  <si>
    <t>SECTOR ESPACIO PUBLICO</t>
  </si>
  <si>
    <t>ESPACIO PÚBLICO INTEGRADOR DE CIUDAD</t>
  </si>
  <si>
    <t xml:space="preserve">Implementación de un espacio público armónico para la convivencia en el municipio de Yopal </t>
  </si>
  <si>
    <t>SECTOR PRODUCTIVO</t>
  </si>
  <si>
    <t>SISTEMAS DE PRODUCCION TECNIFICADA Y SOSTENIBLES</t>
  </si>
  <si>
    <t>Impulsar el desarrollo del sector pecuario y piscícola para mejorar la productividad y competitividad de los productores del municipio de Yopal.</t>
  </si>
  <si>
    <t>Ampliación y diversificación de sistemas agrícolas, forestales y agroforestales en forma tecnificada y sostenible en el Municipio de Yopal.</t>
  </si>
  <si>
    <t xml:space="preserve">APOYO AL DESARROLLO E INTEGRACION INDUSTRIAL Y EMPRESARIAL  </t>
  </si>
  <si>
    <t>Implementación de ambientes  para el desarrollo productivo y empresarial  en el Municipio de Yopal.</t>
  </si>
  <si>
    <t>Impulsar , consolidar y promocionar  corredores y espacios para el desarrollo turístico del Municipio de Yopal.</t>
  </si>
  <si>
    <t>NUEVOS MERCADOS</t>
  </si>
  <si>
    <t>Implementación de nuevas tecnologías para la industrialización y comercialización de la producción agropecuaria en el municipio de Yopal.</t>
  </si>
  <si>
    <t xml:space="preserve">FINANCIACION PARA LA COMPETITIVIDAD </t>
  </si>
  <si>
    <t>Fortalecimiento mediante el sistema de financiación a los sectores productivo y social para el desarrollo integral de la economía Yopaleña.</t>
  </si>
  <si>
    <t>SECTOR  PARTICIPACION COMUNITARIA Y CONVIVENCIA</t>
  </si>
  <si>
    <t>UNA CAPITAL QUE PARTICIPA, CONCERTA Y FORMA</t>
  </si>
  <si>
    <t>Fortalecimiento a los procesos y convocatoria y participación ciudadana.</t>
  </si>
  <si>
    <t>Construcción del tejido social del municipio de Yopal</t>
  </si>
  <si>
    <t>UNA CAPITAL CON CULTURA Y SEGURIDAD CIUDADANA.</t>
  </si>
  <si>
    <t>Apoyo y fortalecimiento de la cultura, convivencia y seguridad en el municipio de Yopal.</t>
  </si>
  <si>
    <t>UNA CAPITAL INCLUYENTE QUE RESTITUYE Y RESTABLECE LOS DERECHOS A NIÑOS, NIÑAS Y POBLACIÓN VULNERABLE</t>
  </si>
  <si>
    <t>Asistencia y atención de los conflictos familiares y sociales de la población vulnerable del municipio de Yopal.</t>
  </si>
  <si>
    <t>Asistencia integral a la población desplazada , desmovilizada y vulnerable en el Municipio de Yopal.</t>
  </si>
  <si>
    <t>protección  y resocialización de adolescentes en conflicto con la ley en el Municipio de Yopal.</t>
  </si>
  <si>
    <t>SECTOR INSTITUCIONAL</t>
  </si>
  <si>
    <t>UNA CAPITAL CON UNA INSTITUCIONALIDAD AL SERVICIO DE LA COMUNIDAD.</t>
  </si>
  <si>
    <t>Implementación, seguimiento y evaluación los sistemas MECÍ y gestión de calidad en la alcaldía de Yopal.</t>
  </si>
  <si>
    <t>Mejoramiento institucional hacia la eficiencia en la prestación de servicios en la alcaldía de Yopal.</t>
  </si>
  <si>
    <t>Implementación y optimización tecnológica en las comunicaciones para la modernización de la alcaldía de Yopal.</t>
  </si>
  <si>
    <t>Implementación y optimización del sistema de información documental en el municipio de Yopal.</t>
  </si>
  <si>
    <t>FINANZAS RAZONABLES PARA YOPAL</t>
  </si>
  <si>
    <t>Fortalecimiento de las finanzas del municipio de Yopal</t>
  </si>
  <si>
    <t>MEJORAR EL ACCESO Y PERMANENCIA DE LA POBLACIÓN EN EDAD ESCOLAR DE PREESCOLAR, BÁSICA Y MEDIA Y POBLACIONES ESTUDIANTILES ESPECIALES Y/O EN SITUACIÓN DE VULNERABILIDAD DE LAS I. E. OFICIALES DEL MUNICIPIO DE YOPAL.</t>
  </si>
  <si>
    <t>DOCENTES Y ADMINISTRATIVOS DE LAS IE CON NÓMINA Y GASTOS ASOCIADOS A LA NÓMINA CANCELADOS.</t>
  </si>
  <si>
    <t>PER</t>
  </si>
  <si>
    <t>SECRETARÍA DE EDUCACIÓN Y CULTURA</t>
  </si>
  <si>
    <t>SECRETARIA DE EDUCACIÓN OPERANDO CON EL PERSONAL SUFICIENTE.</t>
  </si>
  <si>
    <t>N°</t>
  </si>
  <si>
    <t>IE OFICIALES DE YOPAL CON SERVICIO EDUCATIVO GARANTIZADO PARA LOS ESTUDIANTES CON NEE DE YOPAL EN 2012.</t>
  </si>
  <si>
    <t>I.E. OFICIALES DE YOPAL CON SERVICIO DE  ADMINISTRATIVOS EN EL 2012.</t>
  </si>
  <si>
    <t>I.E. OFICIALES DE YOPAL CON SERVICIO DE VIGILANCIA EN EL 2012.</t>
  </si>
  <si>
    <t>DOTACIONES DE LEY ENTREGADAS PARA EL PERSONAL DE PLANTA DOCENTE Y ADMINISTRATIVO DE LAS 23 I.E. OFICIALES EN EL 2012.</t>
  </si>
  <si>
    <t>IE CENTRO SOCIAL LA PRESENTACIÓN CON SRVICIO EDUCATIVO GARATIZADO</t>
  </si>
  <si>
    <t>AMPLIACIÓN DE LA COBERTURA EDUCATIVA MEDIANTE LA ADECUACIÓN E     IMPLEMENTACIÓN DE NUEVA INFRAESTRUCTURA, PARA LA VINCULACIÓN Y PERMANENCIA DE 1.500 NUEVOS ESTUDIANTES EN EL SISTEMA.</t>
  </si>
  <si>
    <t>IMPLEMENTACIÓN Y PUESTA EN MARCHA DEL PROGRAMA DE ATENCIÓN INTEGRAL EN EDUCACIÓN PARA LA PRIMERA INFANCIA EN EL MUNICIPIO DE YOPAL, OFRECIENDO COBERTURA A 300 NIÑOS MENORES DE 5 AÑOS.</t>
  </si>
  <si>
    <t>GARANTIZAR EL ACCESO Y PERMANENCIA AL 70% DE POBLACIONES ESPECIALES Y/O EN SITUACIÓN DE VULNERABILIDAD, CARACTERIZADA EN EL MUNICIPIO DE YOPAL AL SERVICIO PÚBLICO EDUCATIVO.</t>
  </si>
  <si>
    <t>INSTITUCIONALIZAR E IMPLEMENTAR LA PUESTA EN MARCHA DEL PROGRAMA DE ALFABETIZACIÓN EN EL MUNICIPIO DE YOPAL.</t>
  </si>
  <si>
    <t>ESTABLECER CONVENIOS DE COOPERACIÓN CON ENTIDADES DEL ORDEN DEPARTAMENTAL Y NACIONAL PARA LA SOSTENIBILIDAD DEL 96% DE LA COBERTURA EDUCATIVA A TRAVÉS DE SUBSIDIO A LA PERMANENCIA.</t>
  </si>
  <si>
    <t>CAPACITAR A 500 TALENTOS  Y GESTORES CULTURALES, EN TODAS LAS ÁREAS ARTÍSTICAS, DIRIGIDAS A LA CREACIÓN, EXPRESIÓN, DISEÑO, EMPRENDIMIENTO, DIFUSIÓN Y PRODUCCIÓN ARTÍSTICA CULTURAL.</t>
  </si>
  <si>
    <t>PROMOCIONAR Y ESTIMULAR  A 40 TALENTOS ARTÍSTICOS MEDIANTE INTERCAMBIOS CULTURALES, PARTICIPACIONES, BECAS, EXPOSICIONES Y CONCURSOS.</t>
  </si>
  <si>
    <t>PROMOCIONAR LAS PROPUESTAS DE CREACIÓN, EXPRESIÓN, JUEGOS TRADICIONALES, CIRCULACIÓN DE LAS ACTIVIDADES ARTÍSTICAS Y CULTURALES, MEDIANTE 2 EVENTOS INSTITUCIONALES Y 6  FERIAS Y FIESTAS DEL ÁREA RURAL DEL MUNICIPIO.</t>
  </si>
  <si>
    <t>CONTRIBUIR A LA FORMACIÓN INTEGRAL DE NIÑOS Y JÓVENES DEL ÁREA URBANA Y RURAL A TRAVÉS DE CAPACITACIÓN EN AÉREAS ARTÍSTICAS Y CULTURALES</t>
  </si>
  <si>
    <t>NUMERO DE NIÑOS Y JÓVENES TALENTO CAPACITADOS</t>
  </si>
  <si>
    <t>Nuestro programa de gobierno "Rescatando la Cultura Llanera por lo Nuestro", desea continuar con el proceso de capacitaciones y formaciones de jovenes talentos llaneros del municipio de Yopal.</t>
  </si>
  <si>
    <t>APOYAR ESPACIOS DE DIVULGACIÓN Y PROMOCIÓN CULTURAL EN EL ÁREA URBANA Y RURAL DEL MUNICIPIO DE YOPAL</t>
  </si>
  <si>
    <t>EVENTOS DE EXPRESIONES ARTÍSTICAS Y CULTURALES ASENTADAS EN EL MUNICIPIO DE YOPAL CON APOYO</t>
  </si>
  <si>
    <t>Dentro de nuestras metas a corto plazo esta el proposito de generar espacios que ayuden a fortalecer la cultura del municipio, dando la participacion libre a los ciudadanos de Yopal</t>
  </si>
  <si>
    <t xml:space="preserve">EVENTOS CULTURALES Y FOLCLÓRICOS TRADICIONALES DEL MUNICIPIO DE YOPAL APOYADOS </t>
  </si>
  <si>
    <t xml:space="preserve">Nuestro programa de gobierno "Rescatando la Cultura Llanera por lo Nuestro" tambien desea dar la oportunidad de veredas y corregimientos de tener acceso a eventos culturales, folcloricos, donde nuestros campesinos y  habitandes de los diferentes estratos sociales, tengan momentos de esparcimiento y recreacion disfrutando de momentos culturales y sociales en procura de rescatar nuestros principios y raices ancestrales. </t>
  </si>
  <si>
    <t>CREAR CULTURA DE RESPETO Y PROTECCION AL MEDIO AMBIENTE POR PARTE DE LA COMUNIDAD.</t>
  </si>
  <si>
    <t>PROTEGER Y CONSERVAR AREAS ESTRATEGICAS EN CUENCAS ABASTECEDORAS.</t>
  </si>
  <si>
    <t>DESARROLLAR ACCIONES DE PROTECCION Y RECUPERACION AMBIENTAL</t>
  </si>
  <si>
    <t>CONSOLIDACION Y CONFORMACION DE UNIDADES PRODUCTIVAS URBANAS Y RURALES SOSTENIBLES EN EL TIEMPO.</t>
  </si>
  <si>
    <t>GENERACION DE TRES PROYECTOS CIUDADANOS DE EDUCACION AMBIENTAL (PROCEDA).</t>
  </si>
  <si>
    <t>ADQUISICION DE 300 HECTAREAS Y REALIZAR ACTIVIDADES DE PROTECCION, CONSERVACION Y RECUPERACION DE 100 HECTAREAS EN LAS MICROCUENCAS  QUE ABASTECEN EL ACUEDUCTO URBANO, CENTROS POBLADOS Y LOS RURALES.</t>
  </si>
  <si>
    <t>ESTABLECER UN SISTEMA DE CONTROL Y VIGILANCIA AMBIENTAL, EN EL MARCO DE LAS COMPETENCIAS DEL MUICIPIO.</t>
  </si>
  <si>
    <t xml:space="preserve">Realizar 15 talleres en la zona rural con los corregidores y en la urbana con los presidentes  de junta de las diferentes comunas en el municipio de Yopal, para incrementar el conocimiento de cultura ambiental y fomentar  el desarrollo sostenible </t>
  </si>
  <si>
    <t>Nro.</t>
  </si>
  <si>
    <t>Realizaciòn de 5 talleres en la zona rural con los corregidores y en la urbana con los presidentes  de junta de las diferentes comunas en el municipio de Yopal.</t>
  </si>
  <si>
    <t>3 Palante por un entorno sano, limpio y protegido-Responsabilidad ciudadana.</t>
  </si>
  <si>
    <t xml:space="preserve">Realizar 10 talleres en la zona rural con los corregidores y en la urbana con los presidentes  de junta de las diferentes comunas en el municipio de Yopal, para incrementar el conocimiento de cultura ambiental y fomentar  el desarrollo sostenible </t>
  </si>
  <si>
    <t xml:space="preserve">Realizar 5  talleres en la zona rural con los corregidores y en la urbana con los presidentes  de junta de las diferentes comunas en el municipio de Yopal, para incrementar el conocimiento de cultura ambiental y fomentar  el desarrollo sostenible </t>
  </si>
  <si>
    <t>Adquisiciòn de 300 hectareas y realizar actividades de protecciòn, conservaciòn y recuperaciòn de 100 has en las microcuencas que abastecen el acueducto urbano, centro poblado y rural.</t>
  </si>
  <si>
    <t>Plan de acción ambiental municipal estructurar las estrategias ambientales para la conservación de los predios adquiridos por el municipio</t>
  </si>
  <si>
    <t>Realizar el Plan de acción ambiental municipal estructurar las estrategias ambientales para la conservación de los predios adquiridos por el municipio</t>
  </si>
  <si>
    <t>3 Palante por un entorno sanolimpio y `protegido- Protecciòn del recurso hidrico.</t>
  </si>
  <si>
    <t>Delimitación  de los predios adquiridos para la conservación y protección de cuencas abastecedoras del municipio de Yopal</t>
  </si>
  <si>
    <t>Delimitar los predios adquiridos para la conservación y protección de cuencas abastecedoras del municipio de Yopal</t>
  </si>
  <si>
    <t xml:space="preserve">
ESTIMULAR CON ASISTENCIA TÉCNICA  LA INCORPORACIÓN DE 800 NUEVAS HAS CON EL ENFOQUE DE NÚCLEOS PRODUCTIVOS CON BUENAS PRACTICAS DE PRODUCCIÓN AGROPECUARIAS.
</t>
  </si>
  <si>
    <t>FOMENTAR, INCENTIVAR Y APOYAR A 12 EVENTOS COMERCIALES EN LOS SECTORES REPRESENTATIVOS DE LA PRODUCCIÓN LOCAL.</t>
  </si>
  <si>
    <t>PROMOVER EL ESTABLECIMIENTO DE 20 Ha PARA EXPLOTACION PISCICOLA COMO ALTERNATIVA DE DIVERSIFICACIÓN DE LOS PREDIOS AGROPECUARIOS DEL MUNICIPIO DE YOPAL</t>
  </si>
  <si>
    <t>80 CHARLAS DIVULGATIVAS DEL PROYECTO.</t>
  </si>
  <si>
    <t xml:space="preserve">Nro. de Charlas </t>
  </si>
  <si>
    <t>SECRETARIA DESARROLLO ECONOMICO MEDIO AMBIENTE Y TURISMO</t>
  </si>
  <si>
    <t>100 VISITAS TECNICAS PARA VALORACION DE PREDIOS.</t>
  </si>
  <si>
    <t>No. visitas</t>
  </si>
  <si>
    <t>IMPLEMENTACION DE 300 HECTAREAS EN PRADERAS, FORRAJES Y SISTEMAS SILVOPASTORILES.</t>
  </si>
  <si>
    <t>No. Has</t>
  </si>
  <si>
    <t>FORTALECER EL PROCESO A DESARROLLAR EN LA PLANTA DE BENEFICIO ANIMAL</t>
  </si>
  <si>
    <t>DESARROLLO DE PROCESOS EN LA PLANTA DE BENEFICIO ANIMAL QUE GENEREN VALOR AGREGADO A LA PRODUCCION PRIMARIA DE LA CADENA CARNICA</t>
  </si>
  <si>
    <t xml:space="preserve">Habitantes </t>
  </si>
  <si>
    <t xml:space="preserve">puesta en marcha el servicio de la planta de sacrificio animal </t>
  </si>
  <si>
    <t xml:space="preserve">linea 4 palante yopal con empleo para todos .             Item  aumentar la productividad y las ventajas competitivas del municipio </t>
  </si>
  <si>
    <t>MODERNIZAR LA ACTIVIDAD GANADERA PARA USO OPTIMO DE LOS FACTORES DE PRODUCCION, Y ENFOQUE TECNICO EN HIGIENIZACIÓN EN  LA PRODUCCION DOBLE PROPOSITO; QUE GENERE MAYOR RENTABILIDAD</t>
  </si>
  <si>
    <t>128 PRODUCTORES CAPACITADOS CON EL PROGRAMA DE FORMACION INTEGRAL A PEQUEÑOS GANADEROS.</t>
  </si>
  <si>
    <t>No.</t>
  </si>
  <si>
    <t>PRODUCTORES DE GANADERIA DOBLE PROPOSITO CAPACITADOS EN BUENAS PRACTICAS DE MANEJO (BPM).</t>
  </si>
  <si>
    <t xml:space="preserve">No </t>
  </si>
  <si>
    <t>CUATRO (4) CICLOS DE CAPACITACION  PARA EL DESARROLLO Y FORTALECIMIENTO  DE LA CADENA  GANADERA.</t>
  </si>
  <si>
    <t>No</t>
  </si>
  <si>
    <t>PROMOVER LA CERTIFICACION DE HATO LIBRE DE BRUCELOSIS Y TUBERCULOSIS, Y VACUNACION OBLIGATORIA CONTRA AFTOSA, BRUCELOSIS Y ENCEFALITIS EQUINA EN PREDIOS GANADEROS DEL MUNICIPIO DE YOPAL</t>
  </si>
  <si>
    <t>8 CICLOS DE VACUNACION CONTRA AFTOSA, BRUCELOSIS Y ENCEFALITIS EQUINA EN 1550 PREDIOS  GANADEROS EN EL MUNICIPIO DE YOPAL.</t>
  </si>
  <si>
    <t xml:space="preserve">Linea 4 palante con empleo para todos </t>
  </si>
  <si>
    <t>10.000 DIAGNÓSTICOS CLÍNICOS DE TUBERCULOSIS Y BRUCELOSIS, PARA CERTIFICACION COMO HATO LIBRE ANUAL.</t>
  </si>
  <si>
    <t>PROMOVER LA REALIZACION DE EVENTOS  PARA LA APERTURA DE NUEVOS MERCADOS A LOS PRODUCTOS AGROPECUARIOS</t>
  </si>
  <si>
    <t>APOYO A 13 EVENTOS FERIALES.</t>
  </si>
  <si>
    <t>ESTIMULAR CON ASISTENCIA TÉCNICA  LA INCORPORACIÓN DE 800 NUEVAS HAS CON EL ENFOQUE DE NÚCLEOS PRODUCTIVOS CON BUENAS PRACTICAS DE PRODUCCIÓN AGROPECUARIAS.</t>
  </si>
  <si>
    <t>CONFORMAR Y ESTABLECER 10 NÚCLEOS PRODUCTIVOS CON COBERTURA EN LOS CORREGIMIENTOS.</t>
  </si>
  <si>
    <t>Asistencia tecnica   para el establecimiento y mantenimiento de 500 ha en reforestacion comercial en el Municipio de Yopal, en un periodo de 3 años.</t>
  </si>
  <si>
    <t>Promoción socialización selección y viabilización de 40 Ha para el establecimiento de plantaciones forestales comerciales en el municipio de Yopal.</t>
  </si>
  <si>
    <t>Adecuacion y preparacion de  560 unidades agricolas productivas del sector agropecuario del municipio de Yopal.</t>
  </si>
  <si>
    <t xml:space="preserve">Asistencia tecnica , capacitacion y transferencia de tecnologia a 250 productores en sistemas agricolas, y agroforestales en el municipio de yopal. </t>
  </si>
  <si>
    <t>Asistencia tecnica  y acompañamiento  en el establecimiento de 35 hectareas en arreglos agroforestales platano y frutas tropicales en el municipio de Yopal.</t>
  </si>
  <si>
    <t>Nº Has</t>
  </si>
  <si>
    <t>Nro.productores</t>
  </si>
  <si>
    <t>Nro. Has</t>
  </si>
  <si>
    <t>Asistencia tecnica en el establecimiento  y mantenimiento  de 42 hectareas con las especies ecucalipto pellita y acacia mangium  en los nucleos productivos de los corregimientos de morichal, tacarimena y charte del municipio de Yopal. En atención a 20 productores, en  7 mujeres y 13 hombres  identificados medianos productores.</t>
  </si>
  <si>
    <t>Adecuacion y preparacion de 505 has en 212 predios en 33 veredas , de los Corregimientos de La Chaparrera, Alcaravan La  Niata,Tacarimena, El Charte, Morichal y Punto Nuevo para un total de 1757,5 horas maquina .</t>
  </si>
  <si>
    <t>DISEÑAR UNA ESTRATEGIA DE COMUNICACIÓN PARA EL FORTALECIMIENTO Y CONOCIMIENTO OPORTUNO DE LOS LINEAMIENTOS DE LA POLITICA, CUMPLIMIENTO DE SUS METAS Y SU IMPACTO EN EL SECTOR</t>
  </si>
  <si>
    <t xml:space="preserve">Actualizacion  y  divulgacion  del sistema de informacion del sector agricola del municipio de Yopal </t>
  </si>
  <si>
    <t>4 JORNADAS DE DIFUSIÓN DEL LINEAMIENTO POLÍTICO DEL FORTALECIMIENTO AL SECTOR PRODUCTIVO, PARA ACERCAR LA OFERTA INSTITUCIONAL A LA DEMANDA DE LOS PRODUCTORES.</t>
  </si>
  <si>
    <t>INCENTIVAR Y PROMOVER LA REALIZACION DE UNA CAMPAÑA ANUAL SOBRE EMPRENDIMIENTO CON MIRAS A FOMETNAR UNA CULTURA DE AUTOGESTIÓN E INDEPENDENCIA ECONOMICA.</t>
  </si>
  <si>
    <t>CREACION DE UN CENTRO DE DESARROLLO EMPRESARIAL COMUNITARIO (CEDECO) PARA EL MEJORAMIENTO DE LOS INDICES DE DESARROLLO HUMANO Y CALIDAD DE VIDA A TRAVES DE LA CONSOLIDACION Y FORMACION DE UNIDADES PRODUCTIVAS SOSTENIBLES EN EL TIEMPO QUE LLEVEN AL FORTALECIMIENTO DEL TEJIDO EMPRESARIAL DE LA MICRO, PEQUEÑO Y MEDIANA EMPRESA(METALMECANICA, ORNAMENTACION, REPARACION DE MAQUINARIA, MADERAS, CONFECCIONES Y ALIMENTOS) VNCULANDO LOS PROGRAMAS DEL MINISTERIO DE COMERCIO, INDSUTRIA Y TURISMO, EL SENA LAS UNIVERSIDADES, LA GOBERNACION, LAS CAMRA DE COMERCIO, LAS ENTIDADES FINANCIERAS Y ORGANISMOS INTERNACIONALES Y QUE SIRVAN COMO INSTRUMETNO DE LA EMPRESARIZACION DE LA ECONOMIA YOPALEÑA.</t>
  </si>
  <si>
    <t xml:space="preserve">PROMOCIÓN DE ALIANZAS ESTRATÉGICAS 
MEDIANTE LA IDENTIFICACIÓN DE LOS ACTORES QUE INTERVIENEN EN EL SECTOR AGROPECUARIO- PRODUCTIVO
</t>
  </si>
  <si>
    <t xml:space="preserve"> JORNADAS DE DIVULGACION DE INFORMACION A DIFERENTES ENTIDADES DEL SECTOR EMPRESARIAL.</t>
  </si>
  <si>
    <t>CREACION DE UNA CULTURA DE EMPRENDIMIENTO Y MENTALIDAD EMPRESARIAL EN LA COMUNIDAD ECONOMICAMENTE ACTIVA URBANA Y RURAL DEL MUNICIPIO DE YOPAL.</t>
  </si>
  <si>
    <t>61 TALLERES  EN EMPRENDIMIENTO Y TEMAS EMPRESARIALES.</t>
  </si>
  <si>
    <t>UNA CAMPAÑA ANUAL SOBRE EMPRENDERISMO CON MIRAS A FOMENTAR UNA CULTURA DE AUTOGESTION E INDEPENDENCIA ECONOMICA.</t>
  </si>
  <si>
    <t>ACOMPAÑAMIENTO A  200 PROYECTOS AGROPECUARIOS INDUSTRIALES, ARTESANALES, DE ALIMENTOS, COMERCIALES Y DE SERVICIOS.</t>
  </si>
  <si>
    <t>TALLERES O CURSOS  EN  ATENCION AL CLIENTE, MARKETING, VENTAS, DISTRIBUCIÓN Y COMERCIALIZACIÓN PARA MICROEMPRESARIOS Y EMPRESARIOS.</t>
  </si>
  <si>
    <t>NRO.</t>
  </si>
  <si>
    <t xml:space="preserve">FOMENTAR A YOPAL COMO CENTRO DE DESTINO E INTEGRACION TURISTICA MEDIANTE LA CONSOLIDACION DE UN CIRCUITO TURISTICO QUE COMBINE CON LA NATURALEZA Y CULTURA EL ETNOTURISMO, EL  AGROTURISMO  Y ECOTURISMO </t>
  </si>
  <si>
    <t>DESARROLLAR ACTIVIDADES QUE FORTALEZCAN Y PROMOCIONEN LOS ATRACTIVOS TURISTICOS DEL MUNICIPIO</t>
  </si>
  <si>
    <t>CAMPAÑAS PARA CREAR CULTURA TURISTICA EN LA COMUNIDAD Y EN LAS EMPRESAS CONEXAS EN EL CUATRENIO.</t>
  </si>
  <si>
    <t>RECONOCIMIENTO  ESPECIAL POR CALIDAD Y PRECIO MERCADOS REGIONALES, NACIONALES E INTERNACIONALES.</t>
  </si>
  <si>
    <t>REALIZAR UNA RUEDA DE NEGOCIOS POR CADENA Y MINICADENAS PRODUCTIVAS PARA INVERSIONISTAS,, OPERADORES LOGISTICAS, PROVEEDORES DEMAQUINARIA, INSUMOS  Y CON LA BOLSA AGROPECUARIA</t>
  </si>
  <si>
    <t xml:space="preserve">PROMOVER Y APOYAR LA REALIZACION DE 5 GIRAS TECNICAS PARA MOSTRAR A LOS EMPRESARIOS ALTERNATIVAS DE INVERSION Y MEJORAMIENTO TECNOLOGICO </t>
  </si>
  <si>
    <t>FOMENTAR, INCENTIVAR Y APOYAR A 12 EVENTOS COMERCIALES EN LOS SECTORES REPRESENTATIVOS DE LA PRODUCCIÓN LOCAL DURANTE EL CUATRIENIO</t>
  </si>
  <si>
    <t>FORTALECIMEINTO A LOS PRECIOS DE COMERCIALIZACION DE LA CENTRAL DE ABASTOS DEL MUNICIPIO DE YOPAL.</t>
  </si>
  <si>
    <t xml:space="preserve">1 CENTRAL DE ABASTOS DEL MUNICIPIO DE YOPAL OPERANDO EFICIENTEMENTE. </t>
  </si>
  <si>
    <t>PROMOVER ESPACIOS QUE LE PERMITAN AL EMPRESARIO EL ACCESO A MERCADOS DEPARTAMENTALES, NACIONALES E INTERNACIONALES.</t>
  </si>
  <si>
    <t>RUEDAS DE NEGOCIOS PARA CADENAS Y MINICADENAS PRODUCTIVAS, INVERSIONISTAS, OPERADORES LOGÍSTICOS, PROVEEDORES DE MAQUINARIA, INSUMOS Y CON LA BOLSA NACIONAL AGROPECUARIA, EN EL CUATRENIO.</t>
  </si>
  <si>
    <t>GIRAS TECNICAS PARA MOSTRAR A LOS EMPRESARIOS ALTERNATIVAS DE INVERSION Y MEJORAMIENTO TECNOLOGICO, EN EL CUATRENIO.</t>
  </si>
  <si>
    <t>EVENTOS COMERCIALES EN LOS SECTORES REPRESENTATIVOS DE LA PRODUCCIÓN LOCAL.</t>
  </si>
  <si>
    <t>FACILITAR MEDIANTE GESTIÓN EL ACCESO A INSTRUMENTOS E INCENTIVOS FINANCIEROS DEL ORDEN NACIONAL Y DEPARTAMENTAL PARA EL MEJORAMIENTO PRODUCTIVO AGROPECUARIO DE 500 HAS EN EL MUNICIPIO DE YOPAL.</t>
  </si>
  <si>
    <t xml:space="preserve"> FACILITAR EL ACCESO AL CREDITO CON BAJOS INTERESES A 800 EMPRESARIOS , IDENTIFICANDO LINEAS DE FINANCIAMIENTO PARA  LAS ACTIVIDADES PRODUCTIVAS, AGROINDUSTRIALES  Y COMERCIALES DE EMPRESARIOS </t>
  </si>
  <si>
    <t>BRINDAR ASISTENCIA TECNICA Y ASESORIA PARA EL ACCESO A LINEAS DE CREDITO  E INCENTIVOS FINANCIEROS DEL ORDEN NACIONAL QUE OFRECE LA ALCALDIA DE YOPAL</t>
  </si>
  <si>
    <t>JORNADAS DE SOCIALIZACIÓN, DIVULGACION EN LÍNEAS Y CONDICIONES DE CRÉDITO EN 4 AÑOS.</t>
  </si>
  <si>
    <t>Nº</t>
  </si>
  <si>
    <t xml:space="preserve">OFRECER LINEAS DE  CRÉDITO  CON BAJAS TASAS DE INTERES </t>
  </si>
  <si>
    <t>VISITAS DE SEGUIMIENTO Y VERIFICACIÒN DE LA EJECUCIÒN DE LA INVERSION.</t>
  </si>
  <si>
    <t>MEDIANAS Y PEQUEÑAS EMPRESAS Y PERSONAS ASESORADAS Y VIABILIZADAS EN EL CUMPLIMIENTO DE REQUISITOS PARA SOLICITUDES DE CREDITO.</t>
  </si>
  <si>
    <t>SOLICITUDES DE CRÉDITO CON GARANTIA VIABILIZADAS PARA APROBACIÓN.</t>
  </si>
  <si>
    <t>Mejorar la información de la afiliación del regimen subsidiado</t>
  </si>
  <si>
    <t>Cuatro actualizaciones de la base de datos</t>
  </si>
  <si>
    <t>Tres tecnicos contratados como personal de apoyo para la administración de la afiliación</t>
  </si>
  <si>
    <t>100% de los contratos del regimen subsidiado celebrados</t>
  </si>
  <si>
    <t>%</t>
  </si>
  <si>
    <t>100% De los contratos de regimen subsidiado con interventoria contratada</t>
  </si>
  <si>
    <t>A través de una muy fuerte y rigurosa interventoría y vigilancia al manejo de los recursos del régimen subsidiado de las EPS que operan en Yopal, lograr una atención humanizada, oportuna, eficiente y con calidad a los usuarios que demanden los servicios en los diferentes centros de atención.</t>
  </si>
  <si>
    <t>SECRETARIA DE SALUD MUNICIPAL</t>
  </si>
  <si>
    <t>Mejorar la vigilancia en salud infantil del municipio de Yopal</t>
  </si>
  <si>
    <t>Una red  social para la vigilancia comunitaria de las enfermedades prevalentes e inmunoprevenibles en la infancia implementada y operando  anualmente en el municipio de yopal.</t>
  </si>
  <si>
    <t>Fortalecimiento y articulacion de las redes sociales en el municipio de yopal</t>
  </si>
  <si>
    <t>5.200 niños evaluados por monitoreo rapido de coberturas en vacunacion anualmente en el municipio de Yopal</t>
  </si>
  <si>
    <t>Evaluar a 2200 niños por monitoreo rapido de coberturas en vacunacion en el municipio de Yopal</t>
  </si>
  <si>
    <t>4 Investigaciones de brotes por enfermedades inmunoprevenibles anualmente</t>
  </si>
  <si>
    <t>Realizar 2 Investigaciones de brotes por enfermedades inmunoprevenibles anualmente</t>
  </si>
  <si>
    <t xml:space="preserve">Un sistema de informaciòn del Programa Ampliado de Inmunizaciones fortalecido </t>
  </si>
  <si>
    <t xml:space="preserve">Fortalecer el sistema de información del programa Ampliado de Inmunizaciones </t>
  </si>
  <si>
    <t>Un sistema de vigilancia de enfermedades prevalentes de la infancia operando anualmente en el municipio de Yopal</t>
  </si>
  <si>
    <t>Sistema de vigilancia de enfermedades prevalentes operando anualmente</t>
  </si>
  <si>
    <t>Priorizar acciones tendientes a disminuir la mortalidad infantil y materna.</t>
  </si>
  <si>
    <t>Mejorar la vigilancia de la salud sexual y reproductiva</t>
  </si>
  <si>
    <t>Mejorar la vigilancia en salud mental de la población del municipio de Yopal</t>
  </si>
  <si>
    <t>Un Plan de salud mental implementado anualmente en el municipio de Yopal</t>
  </si>
  <si>
    <t>Un Plan de disminución de consumo de sustancias psicoactivas implementado anualmente en el municipio de Yopal</t>
  </si>
  <si>
    <t>Un sistema de vigilancia de violencia intrafamiliar ( SIVIM) operando con enfoque de vigilancia hacia el maltrato infantil</t>
  </si>
  <si>
    <t>Dentro de las acciones del programa de salud mental dar especial importancia a la atención a los intentos de suicidio, casos que en los últimos años han aumentado en la ciudad.</t>
  </si>
  <si>
    <t>Fortalecer la gestión operativa para la ejecución y seguimiento de las acciones del plan de salud pública.</t>
  </si>
  <si>
    <t>100% UPGD notificando oportunamente durante las 52 semanas del año</t>
  </si>
  <si>
    <t>Realizar el analisis de los eventos que son objeto de la vigilancia en salud publica, con un acompañamiento de visitas de Asistencia técnica para incorporar sus resultados y aumentar  la oportunidad y calidad de la notificaciòn obligatoria de las 26 UPGD.</t>
  </si>
  <si>
    <t>100% de brotes y epidemias  atendidos y georeferenciados</t>
  </si>
  <si>
    <t>Atencion de 100% de brotes y epidemias e implementacion del sistema de investigaciones y censos (SIC)</t>
  </si>
  <si>
    <t xml:space="preserve">Una estrategia de acompañamiento y asistencia tecnica para la operación y puesta en marcha del plan de salud municipal </t>
  </si>
  <si>
    <t>Acompañamiento y asistencia tecnica para la operación, puesta en marcha del plan de salud municipal</t>
  </si>
  <si>
    <t>Estructurar el Plan de Salud Pública e Intervenciones colectivas de acuerdo al perfil epidemiológico del municipio.</t>
  </si>
  <si>
    <t>2 campañas integrales en salud  "Juntos por la Red Juntos" con el propòsito de vigilar la situaciòn nutricional, y calidad de vida con enfasis en la poblaciòn menor de cinco años y gestantes</t>
  </si>
  <si>
    <t>Realizar campañas integrales en salud "juntos por la Red Juntos"</t>
  </si>
  <si>
    <t>Mejorar la vigilancia en seguridad alimentaria y nutricionla en el municipio de Yopal</t>
  </si>
  <si>
    <t xml:space="preserve">90% de las EPS e IPS con monitoreo y analisis de la informacion generada </t>
  </si>
  <si>
    <t>Un plan de seguridad alimentaria y nutricional implementado y operando en el municipio de Yopal</t>
  </si>
  <si>
    <t>95% del sistema de vigilancia SISVAN operando</t>
  </si>
  <si>
    <t>Sistema de Vigilancia Alimentaria y Nutricional (SISVAN)  operando en el 95%</t>
  </si>
  <si>
    <t>Mejorar las acciones de vigilancia de las enfermedades transmisibles</t>
  </si>
  <si>
    <t>Mejorar las acciones de vigilancia  en  zoonosis</t>
  </si>
  <si>
    <t>100% de pacientes sintomaticos respiratorios  con tratamiento suministrado</t>
  </si>
  <si>
    <t>Suministrar tratamiento a pacientes sintomaticos respiratorios</t>
  </si>
  <si>
    <t>100% de control selectivo de vectores en el municipio de Yopal</t>
  </si>
  <si>
    <t>Control selectivo de vectores</t>
  </si>
  <si>
    <t>Realizar una campaña de vacunación antirrabica en el municipio de Yopal.</t>
  </si>
  <si>
    <t>Levantamiento de censo canino y fellino en el área urbana del municipio de Yopal</t>
  </si>
  <si>
    <t>Atender el  100% de las  exposiciones rabicas del área urbana y rural del municipio de Yopal</t>
  </si>
  <si>
    <t xml:space="preserve">100% de las enfermedades zoonoticas  (rabia, leptopspirosis,  brucelosis, accidentes ofidicos y EEV)  investigadas y con seguimiento </t>
  </si>
  <si>
    <t>Realizar la investigación epidemiologica al 100% de los casos de rabia humana, leptospirosis, brucelosis, accidentes ofidicos y  EEV.</t>
  </si>
  <si>
    <t>En el marco del Programa Nacional de Entorno Saludable, desarrollar el Programa de Vivienda Saludable, en coordinación con el Ministerio de Ambiente, Vivienda, y Protección Social, la gobernación y el municipio, para la disminución y control de enfermedades transmitidas por vectores.</t>
  </si>
  <si>
    <t>Acciones de salud publica complementarias del plan de intervenciones colectivas en el municipio de Yopal.  (*)</t>
  </si>
  <si>
    <t>6.591 de felinos y caninos por Monitoreo Rapido de Cobertura de  Vacunacion Antirrabica en area rural ( * )</t>
  </si>
  <si>
    <t>Censo de población canina y felina en área urbana actualizado anualmente en el municipio de Yopal  ( *)</t>
  </si>
  <si>
    <t>100% de las exposiciones rabicas atendidas con seguimiento (* )</t>
  </si>
  <si>
    <t>15.000 Visitas de inspección, vigilancia y control a los factores de riesgo de consumo y del ambiente</t>
  </si>
  <si>
    <t>Realizar 7.000 visitas de inspección a los riesgos del ambiente y del consumo del municipio de Yopal</t>
  </si>
  <si>
    <r>
      <rPr>
        <b/>
        <sz val="12"/>
        <rFont val="Arial"/>
        <family val="2"/>
      </rPr>
      <t>1.5   Rescatando la Cultura Llanera “POR LO NUESTRO”</t>
    </r>
    <r>
      <rPr>
        <sz val="12"/>
        <rFont val="Arial"/>
        <family val="2"/>
      </rPr>
      <t xml:space="preserve">
Creación de la escuela de artes y oficios como entidad satélite de la casa de la cultura de Yopal, bajo el concepto de educación para el trabajo y el desarrollo humano que permita a personas de todas las edades y condiciones, la adquisición de herramientas para el desarrollo de actividades productivas entorno al arte, la oferta cultural y la producción artística</t>
    </r>
  </si>
  <si>
    <t>MANTENER 10 KMS DE VÍAS URBANAS DURANTE LOS CUATRO AÑOS</t>
  </si>
  <si>
    <t>MANTENIMIENTO DE VÍAS</t>
  </si>
  <si>
    <t>KM</t>
  </si>
  <si>
    <t>4 kms</t>
  </si>
  <si>
    <t>O.P</t>
  </si>
  <si>
    <t>GESTIONAR LA CONSOLIDACIÓN DE CUATRO ANILLOS VIALES RURALES Y EL MANTENIMIENTO, AMPLICIÓN Y MEJORAMIENTO DE 60 KM AL AÑO</t>
  </si>
  <si>
    <t>FORTALECER LA OPERACIÓN DEL BANCO DE MAQUINARIA MUNICIPAL</t>
  </si>
  <si>
    <t>FUNCIONAMIENTO DE LA MAQUINARIA</t>
  </si>
  <si>
    <t>ESTABLECER Y LIDERAR UNA ESTRATEGIA DE GESTIÓN ANTE EL DEPARTAMENTO Y LA NACIÓN Y LA EMPRESA DE ENERGÍA ENERCA PARA OPTIMIZAR EL SISTEMA ELÉCTRICO DEL MUNICIPIO DE YOPAL</t>
  </si>
  <si>
    <t>ESTABLECER UN MECANISMO DE PARTICIPACIÓN DE LA COMUNIDAD PARA EL CONTROL SOCIAL EN LA PRESTACIÓN DEL SERVICIO DE ENERGÍA ELÉCTRICA</t>
  </si>
  <si>
    <t>RED ELÉCTRICA  RURAL Y URBANA OPTIMIZADA</t>
  </si>
  <si>
    <t>MECANISMO ESTABLECIDO PARA EL CONTROL SOCIAL DE LA PRESTACION DEL SERVICIO</t>
  </si>
  <si>
    <t>PA´LANTE YOPAL CON INFRAESTRUCTURA PARA EL DESARROLLO: SERVICIOS PUBLICOS</t>
  </si>
  <si>
    <t>AMPLIAR LA COBERTURA EN 5% EN LA PARTE URBANA Y EN 4 CENTROS POBLADOS</t>
  </si>
  <si>
    <t>NÚMERO DE VIVIENDAS URBANAS CON SERVICIO DE GAS</t>
  </si>
  <si>
    <t>90 Un</t>
  </si>
  <si>
    <t>INCREMENTAR EN 100% LA PRESTACIÓN DE SERVICIO DE AGUA LAS 24 HORAS EN ÁREA DEL PERÍMETRO SANITARIO URBANO DEL MUNICIPIO</t>
  </si>
  <si>
    <t>FACILITAR EL DISEÑO, REHABILITACIÓN Y AMPLIACIÓN DE 9.000 ML DE REDES DE ACUEDUCTO Y 10.000 ML DE REDES DE ALCANTARILLADO</t>
  </si>
  <si>
    <t xml:space="preserve">PRESTACIÓN LAS 24 HORAS DE SERVICIO DE AGUA EN EL PERIMETRO URBANO </t>
  </si>
  <si>
    <t>DISEÑO, REHABILITACIÓN Y AMPLIACIÓN DE REDES DE ACUEDUCTO</t>
  </si>
  <si>
    <t>ML</t>
  </si>
  <si>
    <t>DISEÑO, REHABILITACIÓN Y AMPLIACIÓN DE REDES DE ALCANTARILLADO</t>
  </si>
  <si>
    <t>10 Km</t>
  </si>
  <si>
    <t>10 km</t>
  </si>
  <si>
    <t>GESTIONAR Y APOYAR LA CONSTRUCCIÓN Y OPERACIÓN DE SISTEMAS DE ACUEDUCTO Y ALCANTARILLADO EN LOS CENTROS POBLADOS</t>
  </si>
  <si>
    <t>LLEVAR SISTEMAS DE ACUEDUCTO Y TRATAMIENTO  A 20% DE LAS VIVIENDAS RURALES</t>
  </si>
  <si>
    <t>CONSTRUCCIÓN DE REDES DE ALCANTARILLADO</t>
  </si>
  <si>
    <t>CONSTRUCCIÓN DE REDES DE ACUEDUCTO</t>
  </si>
  <si>
    <t>VIVIENDAS RURALES CON ACUEDUCTO SISTEMAS DE TRATAMIENTO DE AGUAS</t>
  </si>
  <si>
    <t>10 Ml</t>
  </si>
  <si>
    <t xml:space="preserve">DOTAR DE SUBSIDIOS A LA POBLACIÓN DE LOS ESTATOS 1 Y 2 PARA QUE PUEDAN ACCEDER A LOS SERVICIOS DE ACUEDUCTO, ALCANTARILLADO Y ASEO COMO TAMBIÉN BRINDAR SUBSIDIOS SOBRE LA CONSTRUCCIÓN DE ACOMETIDAS. PARA ELLO LA ADMINISTRACIÓN MUNICIPAL </t>
  </si>
  <si>
    <t>BRINDAR SUBSIDIOS A LA POBLACIÓN DE ESTRATOS 1 Y 2 EN EL MUNICIPIO</t>
  </si>
  <si>
    <t>AMPLIACIÓN Y ADECUACIÓN DE LAS LOCACIONES FÍSICAS DEL CEMENTERIO MUNICIPAL</t>
  </si>
  <si>
    <t>ADECUACIONES BIENES DE USO PÚBLICO</t>
  </si>
  <si>
    <t>ADECUACIÓN DE LAS INSTALACIÓNES CEMENTERIO</t>
  </si>
  <si>
    <t>INCREMENTAR EN UN 20% LOS INGRESOS PROPIOS DEL MUNICIPIO EN EL CUATRIENIO</t>
  </si>
  <si>
    <t>RECUPERAR EN UN 50% LA CARTERA MOROSA GENERADA A 31 DE DICIEMBRE DE 2007</t>
  </si>
  <si>
    <t>FORTALECER Y MEJORAR LOS SISTEMAS DE FISCALIZACION Y COBRO DE LOS DIFERENTES IMPUESTOS, TASAS Y CONTRIBUCIONES Y APLICAR EN FORMA EFECTIVA LOS COBROS POR CONCEPTO DE IMPUESTOS TASAS Y CONTRIBUCIONES</t>
  </si>
  <si>
    <t>RECURSOS PROPIOS DEL MUNICIPIO INCREMENTADOS</t>
  </si>
  <si>
    <t>SISTEMAS DE FISCALIZACION MEJORADOS Y FORTALECIDOS</t>
  </si>
  <si>
    <t>SECRETARIA DE HACIENDA</t>
  </si>
  <si>
    <t>ADOPTAR EL MODELO ESTÁNDAR DE PROCEDIMIENTOS PARA LA SOSTENIBILIDAD DEL SISTEMA INTEGRADO DE INFORMACIÓN FINANCIERA Y DE CONTABILIDAD PÚBLICA DE ACUERDO AL MANUAL DE PROCEDIMIENTOS DE LA CONTADURÍA</t>
  </si>
  <si>
    <t xml:space="preserve">REVISAR Y AJUSTAR EL CÓDIGO DE RENTAS DEL MUNICIPIO DE YOPAL, EN EL SEGUNDO AÑO DE GOBIERNO.  </t>
  </si>
  <si>
    <t>DESARROLLAR DOS CAMPAÑAS ANUALES DE SENSIBILIZACION TRIBUTARIA</t>
  </si>
  <si>
    <t>ACTUALIZAR LOS INSTRUMENTOS DE GESTION FISCAL Y FINANCIERA ADOPTADOS POR EL MUNICIPIO DE YOPAL</t>
  </si>
  <si>
    <t>SENSIBILIZAR A LA COMUNIDAD MEDIANTE LA DIFUSION, CAPACITACION Y CREACION DE MECANISMOS QUE FACILITEN Y MEJOREN LOS PROCESOS DE RECAUDO DE LOS RECURSOS Y QUE PERMITA GENERAR CULTURA TRIBUTARIA</t>
  </si>
  <si>
    <t>MOTIVAR  AL 30% DE LAS INSTITUCIONES EDUCATIVAS, DE SALUD COMO EN LAS EMPRESAS PRIVADAS LA ELABORACION DE PLANES DE CONTINGENCIA Y EVACUACION Y REALIZAR SIMULACROS DE LA PUESTA EN MARCHA DE LOS MISMOS</t>
  </si>
  <si>
    <t>ATENDER EL 100% DE LA POBLACION DAMINIFICADA</t>
  </si>
  <si>
    <t>GESTIONAR LA CONSTRUCCION  DE DOS OBRAS DE PROTECCION POR AÑO EN LOS SITIOS MAS  CRITICOS DEL MUNICIPIO</t>
  </si>
  <si>
    <t xml:space="preserve">REALIZAR DOS CAMPAÑAS EDUCTAVAS  ANUALES SOBRE LAS AREAS QUE REPRESENTAN MAYOR RIESGO A LA POBLACIÓN </t>
  </si>
  <si>
    <t>ACTUALIZACIÓN Y DESARROLLO DEL PLAN DE PREVENCIÓN Y ATENCIÓN DE DESASTRES EN EL MUNICIPIO DE YOPAL.</t>
  </si>
  <si>
    <t>Planes de contingencia de las instituciones del Municipio de Yopal Anualmente Asesoradas en su Elaboración.</t>
  </si>
  <si>
    <t>ATENDER EFECTIVAMENTE LAS CONSECUENCIAS DE LAS EVENTUALIDADES PRESENTADAS POR EMERGENCIAS Y DESASTRES EN EL MUNICIPIO DE YOPAL</t>
  </si>
  <si>
    <t>Poblacion daminificada por eventualidades presentadas en el municipio de Yopal Atendidas.</t>
  </si>
  <si>
    <t>Familias damnificadas  por eventualidades de emergencias y desastres del Municipio de Yopal Anualmente Apoyadas Humanitariamente.</t>
  </si>
  <si>
    <t>Convenio Realizados con Organismos de Socorro</t>
  </si>
  <si>
    <t>IDENTIFICACION DE AREAS DE RIESGO EN EL MUNICIPIO DE YOPAL.</t>
  </si>
  <si>
    <t>Estudios y Diseños de obras de protección Realizados en el cuatrenio.</t>
  </si>
  <si>
    <t>gl</t>
  </si>
  <si>
    <t xml:space="preserve">Obras de protección Construidas  </t>
  </si>
  <si>
    <t>SENSIBILIZACIÓN Y CULTURIZACIÓN A LA POBLACIÓN UBICADA EN SITIOS VULNERABLES.</t>
  </si>
  <si>
    <t>Elaboración de planes Comunitarios y escolares de prevención y atención de desastres Anualmente.</t>
  </si>
  <si>
    <t>Realización de campañas publicitarias de sensibilización .</t>
  </si>
  <si>
    <t>Realización de talleres de prevención de emergencias y desastres en el municipio de Yopal Anualmente.</t>
  </si>
  <si>
    <t xml:space="preserve">Realización de campañas educativas de prevención y atención de desastres Anualmente.   </t>
  </si>
  <si>
    <t>LA FUENTE ICDE ES PARA LA SOBRETASA BOMBERIL; $1.051.263.000, LA FUENTE OTROS SERA FINNACIADA POR EL SECTOR PRIVADO E INTER-INSTITUCIONALMENTE.</t>
  </si>
  <si>
    <t>SECRETARIA DE GOBIERNO</t>
  </si>
  <si>
    <t>PROMOVER LA ATENCION  INTEGRAL A 2000  PERSONAS EN CONDICIONES DESPLAZADA Y DEMOVILIZADA</t>
  </si>
  <si>
    <t>ARTICULAR LAS ACCIONES   DEL MUNICIPIO  Y DE LAS  DIFERENTES ENTIDADES  PARA LA ATENCION  DE LA POBLACION DESPLAZADA Y DESMOVILIZADA EN EL MUNICIPIO DE YOPAL.</t>
  </si>
  <si>
    <t>Familias en Condicion de desplazamiento forzada que acuden anualmente a la UAO Asesoradas y Asistidas Técnicamente.</t>
  </si>
  <si>
    <t>Ayudas Humanitarias de Emergencias como parte de la primera fase de atención a la Poblacion Desplazada Entregdas.</t>
  </si>
  <si>
    <t>FACILITAR, ACOMPAÑAR Y HACER SEGUIMIENTO  A LOS PROYECTOS PRODUCTIVOS  PARA POBLACION DESPLAZADA Y DESMOVILIZADA DEL MUNICIPIO DE YOPAL</t>
  </si>
  <si>
    <t>Proyecto Productivo para Población Desmovilizada y Desplazada Consolidados que permita su estabilización Socio-economica a la Población que contenga asentamiento en la Zona Urbana.</t>
  </si>
  <si>
    <t>Poblacion Desmovilizada para el desarrollo de proyectos productivos del Municipio de Yopal Capacitados.</t>
  </si>
  <si>
    <t>IMPLEMENTACIÓN DE PROCESOS  DE SEGUIMIENTO Y CONTROL A LA POBLACIÓN DESPLAZADA Y DESMOVILIZADA DEL MUNICIPIO DE YOPAL</t>
  </si>
  <si>
    <t>AVISITAS PSICO-SOCIALES ANUALES, PARA FOCALIZACIÓN DE AYUDAS HUMANITARIAS A DESPLAZADOS</t>
  </si>
  <si>
    <t>Seguimiento Psico-cademico Anualmente a Niños en condiciones de Desplazamiento Realizadas.</t>
  </si>
  <si>
    <t>ASISTENCIA TÉCNICA  Y TALLERES DE CAPACITACIÓN PARA  CONSOLIDAR PROCESOS DE  PARTICIPACIÓN CIUDADANA EN EL MUNICIPIO DE YOPAL.</t>
  </si>
  <si>
    <t xml:space="preserve">TALLERES PARA LA CAPACITACION EN EL MARCO DEL PROGRAMA ESCUELAS DE LIDERAZGO Y GOBERNABILIDAD  A ORGANISMOS COMUNALES, SOCIALES </t>
  </si>
  <si>
    <t>FORTALECIMIENTO Y SOCIALIZACIÓN DE ACCIONES, FUNCIONES, DEBERES Y DERECHOS DE LOS ORGANISMOS COMUNALES Y SOCIALES DEL MUNICIPIO DE YOPAL.</t>
  </si>
  <si>
    <t>ORGANISMO SOCIALES FORTALECIDOS Y CAPACITADOS</t>
  </si>
  <si>
    <t>J.A.L DE YOPAL FORTALECIDAS INSTITUCIONALMENTE ANUALMENTE.</t>
  </si>
  <si>
    <t>EL APORTE A OTROS ES DE GESTION CON ENTIDADES PRIVADAS Y APOYO INTER-INSTITUCIONAL.</t>
  </si>
  <si>
    <t>ALTA PARTICIPACIÓN DE LA COMUNIDAD EN LOS PROCESOS DE DESARROLLO</t>
  </si>
  <si>
    <t>PROGRAMA DE ATENCION E INFORMACION DIRECTA A TRAVES DE MEDIOS DE INFORMACION YCOMUNICACION</t>
  </si>
  <si>
    <t>IMPLEMENTACION DE CUATRO ESPACIOS DE INFORMACION Y COMUICACION PARA LA PÀRTICIAICON DE LA COMUNIDAD ENPROCESOS DE DESARROLLO</t>
  </si>
  <si>
    <t xml:space="preserve">
DOTAR DE ELEMENTOS PARA MEJORAR LA CAPACIDAD DE REACCIÓN DE LA PONAL CON RECURSOS DELFONDO DE SEGURIDAD Y GESTIÓN.</t>
  </si>
  <si>
    <t>FOMENTAR PRINCIPIOS Y VALORES ETICOS, MORALES Y SOCIALES EN LA POBLACION YOPALEÑA.</t>
  </si>
  <si>
    <t>Campaña de Cultura y seguridad Ciudadana</t>
  </si>
  <si>
    <t>|</t>
  </si>
  <si>
    <t>Comités de participación ciudadana Conformados</t>
  </si>
  <si>
    <t xml:space="preserve">Jornadas pedagogicas </t>
  </si>
  <si>
    <t>PROMOVER EL CUMPLIMIENTO DE DEBERES, NORMAS DE CONVIVENCIA  CIUDADANA Y  EL RESPETO POR LO PUBLICO EN EL MUNICIPIO DE YOPAL</t>
  </si>
  <si>
    <t>Campañas de promoción de valores y deberes ciudadanos  Desarrolladas.</t>
  </si>
  <si>
    <t>Observatorio de Vida del municipio de Yopal  actualizado.</t>
  </si>
  <si>
    <t>Plan de convivencia y seguridad ajustado</t>
  </si>
  <si>
    <t>Coso Municipal Operando</t>
  </si>
  <si>
    <t>ESTACION DE POLICIA DE YOPAL DOTADA</t>
  </si>
  <si>
    <t>ENTIDADES Y ORGANISMOS DE SEGURIDAD E INTELIGENCIA FORTALECIDOS</t>
  </si>
  <si>
    <t>PROMOCION, DESARROLLO Y DIVULGACION DE ESTRATEGIAS PARA MEJORAR LA CONVIVENCIA Y SEGURIDAD CIUDADANA EN EL MUNICIPIO DE YOPAL A TRAVES DE LA IMPLEMENTACION DEL FONDO DE SEGURIDAD.</t>
  </si>
  <si>
    <t>CAMPAÑAS DE CONVIVENCIA Y SEGURIDAD CIUDADANA REALIZADAS</t>
  </si>
  <si>
    <t>CIRCUITO DE SEGURIDAD FORTALECIDO</t>
  </si>
  <si>
    <t>Campaña de promocion de Valores Sociales  de Proteccion al Consumidor.</t>
  </si>
  <si>
    <t>Campañas de Descentralización de Servicios de Acceso a la Justicia.</t>
  </si>
  <si>
    <t>Campañas de sensibilización, promocion y capacitación en mecanismos alternativos de resolucion de conflictos.</t>
  </si>
  <si>
    <t>Casos  de conflictos familiares y sociales de poblacion vulnerable del municipio de Yopal.</t>
  </si>
  <si>
    <t>Conciliaciones en Derecho de Conflictos Familiares y Sociales de la Poblacion Vulnerable del Municipio de Yopal.</t>
  </si>
  <si>
    <t>Asesoria Juridica a casos de Conflictos Familiares y Sociales de la Poblacion Vulnerable del Municipio de Yopal</t>
  </si>
  <si>
    <t>Visitas domiciliarias a casos de tratamiento psicologicos de Conflictos Familiares y Sociales de la Poblacion Vulnerable del Municipio de Yopal</t>
  </si>
  <si>
    <t>Valoraciones  medicas de Conflictos Familiares y Sociales de la Poblacion Vulnerable del Municipio de Yopal</t>
  </si>
  <si>
    <t>Tratamientos psicologicos por violencia intrafamiliar y maltrato infantil de la Poblacion Vulnerable del Municipio de Yopal</t>
  </si>
  <si>
    <t>Atender los casos de conflictos sociales (Policivos) de la Poblacion Vulnerable del Municipio de Yopal.</t>
  </si>
  <si>
    <t>LAS GESTIONES EN FINANACIACION OTROS SE EFECTUA A TRAVES DE ENTIDADES PRIVADAS E INTER-INSTITUCIONAL.</t>
  </si>
  <si>
    <t>REDUCIR LA VULNERABILIDAD Y EXCLUSION SOCIAL EN NUCLEOS FAMILIARES DISFUNCIONALES Y EN CONDICION DE RIESGO SOCIAL</t>
  </si>
  <si>
    <t>ADOLESCENTES CON ACOMPAÑAMIENTO EN PROCESO DE RESTITUCION</t>
  </si>
  <si>
    <t xml:space="preserve">GARANTIZAR CONDICIONES ADECUADAS  PARA LA PRESTACION DE SERVICIOS DE RESTABLECIMIENTO DE DERECHOS A NINOS NINAS Y ADOLESCENTES
</t>
  </si>
  <si>
    <t>ESTRATEGIA DE ERRADICACION Y PREVENCION DE TRABAJO INFANTIL IMPLEMENTADA.</t>
  </si>
  <si>
    <t>VALIDAR EL 80% DE LOS AFILIADOS EN LAS BASES DE DATOS DEL SGSSS PARA EL RÈGIMEN SUBSIDIADO</t>
  </si>
  <si>
    <t>ALCANZAR COBERTURA UNIVERSAL EN ASEGURAMIENTO DE LA POBLACIÒN NIVEL  1 Y 2 DEL SISBEN GARANTIZANDO LA PRESTACIÒN DE LOS SERVICIOS DE SALUD MEDIANTE LOS CONTRATOS DEL RÈGIMEN SUBSIDIADO</t>
  </si>
  <si>
    <t>ADOPTAR Y AJUSTAR EL SISTEMA DE VIGILANCIA EN SALUD PÚBLICA (DECRETO 3518/06) A LAS COMPETENCIAS Y AL PERFIL EPIDEMIOLÓGICO MUNICIPAL.</t>
  </si>
  <si>
    <t>ADOPTAR Y AJUSTAR EL PLAN DE SALUD TERRITORIAL A LAS NORMAS EXPEDIDAS POR EL MINISTERIO DE LA PROTECCIÓN SOCIAL, SEGÚN PRIORIZACIÓN MUNICIPAL, REALIZANDO MONITOREO Y  EVALUACIÓN EN FORMA ANUAL.</t>
  </si>
  <si>
    <t>MANTENER INTERVENCIONES COMPLEMENTARIAS DE LA GERENCIA DE SALUD CON LOS PROGRAMAS DE PROMOCIÓN SOCIAL, EMERGENCIAS Y DESASTRES Y RIESGOS PROFESIONALES, ALCANZANDO LA INTEGRALIDAD DEL PLAN MUNICIPAL DE SALUD.</t>
  </si>
  <si>
    <t xml:space="preserve">MANTENER COBERTURAS DE VACUNACIÓN EN POLIO, DPT, SARAMPIÓN Y RUBEOLA, EN POBLACIÓN MENOR DE UN AÑO POR  ENCIMA DEL 95%
</t>
  </si>
  <si>
    <t>ADOPTAR LA ESTRATEGIA DE ESCUELAS SALUDABLES EN LA POBLACIÓN,  EN COMPLEMENTARIEDAD CON LOS SERVICIOS DEL PLAN OBLIGATORIO DE SALUD ) POS-C Y POS -S)</t>
  </si>
  <si>
    <t>MANTENER COBERTURAS DE VACUNACIÓN EN POLIO, DPT, SARAMPIÓN Y RUBEOLA, EN POBLACIÓN MENOR DE UN AÑO POR  ENCIMA DEL 95%</t>
  </si>
  <si>
    <t xml:space="preserve">REDUCIR LA MORBILIDAD POR ERA A 259,6 CASOS X 10.000 MENORES DE CINCO AÑOS.  </t>
  </si>
  <si>
    <t xml:space="preserve">MANTENER EN CERO LA TASA DE MORTALIDAD MATERNA POR CADA 10.000 NACIDOS VIVOS </t>
  </si>
  <si>
    <t>IMPLEMENTAR Y MANTENER ACTIVO EN UN 80% DEL SISTEMA DE VIGILANCIA DE LOS EVENTOS DE INTERÉS EN SALUD MENTAL.</t>
  </si>
  <si>
    <t>GARANTIZAR LA IMPLEMENTACIÓN Y OPERACIÓN CONTINÚA EN UN 90% DEL SISTEMA DE VIGILANCIA DE ENFERMEDADES CRÓNICAS NO TRANSMISIBLES, ORIENTANDO ACCIONES PARA LA DISMINUCIÓN DEL RIESGO Y LA DISCAPACIDAD.</t>
  </si>
  <si>
    <t>MANTENER O REDUCIR POR DEBAJO DE 7.9% LA DESNUTRICIÓN GLOBAL EN NIÑOS MENORES DE CINCO AÑOS</t>
  </si>
  <si>
    <t>ALCANZAR Y MANTENER POR ENCIMA DE 90% LA OPERATIVIZACIÓN  DEL SISTEMA DE VIGILANCIA EN SALUD NUTRICIONAL (SISVAN.), PARA ORIENTAR ACCIONES DE FORTALECIMIENTO AL PLAN DE SEGURIDAD ALIMENTARIA Y NUTRICIONAL DEL MUNICIPIO.</t>
  </si>
  <si>
    <t>MANTENER POR ENCIMA DEL 90% LA COBERTURA DE VACUNACIÓN ANTIRRÁBICA.</t>
  </si>
  <si>
    <t>GARANTIZAR EN UN 100% LA ESTRATEGIA COLOMBIA LIBRE DE TUBERCULOSIS.</t>
  </si>
  <si>
    <t>DISMINUIR A 1,5  POR 1.000 HABITANTES LA MORBILIDAD POR DENGUE.</t>
  </si>
  <si>
    <t>MANTENER VIGILANCIA POR ENCIMA DEL 95% A LOS EVENTOS DE INTERÉS EN SALUD PÚBLICA (ZOONOSIS, VECTORES Y TRASMISIBLES), ORIENTANDO LAS ACCIONES PERTINENTES.</t>
  </si>
  <si>
    <t>MANTENER POR ENCIMA DEL 90% LAS ACCIONES PRIORIZADAS DE CONTROL DE CALIDAD DEL AGUA, CONTROL SANITARIO, FITOSANITARIO Y DEL AMBIENTE.</t>
  </si>
  <si>
    <t>SE DISEÑARA UN MECANISMO DE PARTICIPACION "EL MURO CIUDADANO", QUE PERMITA A LA COMUNIDAD EL ANALISIS DE LA PROBLEMÁTICA Y LA PROPOSICION DE SOLUCIONES.</t>
  </si>
  <si>
    <t>REALIZAR 10 TALLERES DE CAPACITACIÓN POR AÑO A ORGANIZACIONES COMUNITARIAS Y SOCIALES DEL MUNICIPIO, EN ACTUALIZACIÓN DE LA LEGISLACIÓN Y TEMAS RELACIONADOS CON LA ORGANIZACIÓN COMUNITARIA.</t>
  </si>
  <si>
    <t>FORMAR 30 LIDERES COMUNITARIOS AL AÑO EN E MARCO DEL PROGRAMA ESCUELAS DE LIDERAZGO Y GOBERNABILIDAD.</t>
  </si>
  <si>
    <t>REALIZAR 10 TALLERES PEDAGÓGICOS POR AÑO DE SOCIALIZACIÓN DE SEGURIDAD Y CONVIVENCIA.</t>
  </si>
  <si>
    <t>CONFORMAR 15 COMITÉS DE SEGURIDAD COMUNITARIO EN EL MUNICIPIO DE YOPAL EN EL CUATRENIO.</t>
  </si>
  <si>
    <t>APOYAR LA UBICACIÓN DE DOS SUBESTACIONES DE POLICÍA EN LOS CENTROS POBLADOS DE LA CHAPARRERA Y TILODIRÁN MEDIANTE LA LEGALIZACIÓN Y ENTREGA DE TERRENOS.</t>
  </si>
  <si>
    <t>GESTIONAR LA INSTALACIÓN Y OPERACIÓN DE 5 CÁMARAS DE SEGURIDAD URBANAS EN COORDINACIÓN CON LA POLICÍA NACIONAL.</t>
  </si>
  <si>
    <t>INTENSIFICAR DISPOSITIVOS DE CONTROL EN EL 100% DE LA CIUDAD.</t>
  </si>
  <si>
    <t xml:space="preserve">REALIZAR 4 CAMPAÑAS SOBRE EL NO MALTRATO AL MENOR.
</t>
  </si>
  <si>
    <t>ATENDER AL 100% DE LA POBLACION QUE ACUDE A LA CASA DE JUSTICIA EN DEFENSA DE SUS DERECHOS.
ASISTIR PSICOLOGICAMENTE A 5.000 PERSONAS VULNERADAS EN SUS DERECHOS (CLINICA DEL AFECTO), ABUSI SEXUAL Y TRABAJO INFANTIL.</t>
  </si>
  <si>
    <t>CREACIÓN Y PUESTA EN MARCHA DEL CAVIF , CAIVAS (CENTRO DE ATENCIÓN E INVESTIGACIÓN DE DELITOS SEXUALES Y VIOLENCIA INTRAFAMILIAR DEL MUNICIPIO DE YOPAL.</t>
  </si>
  <si>
    <t>BRINDAR EL ACOMPAÑAMIENTO PARA LA RESOCIALIZACIÓN DE 200 ADOLESCENTES EN CONFLICTO CON LA LEY PENAL.</t>
  </si>
  <si>
    <t>IMPLEMENTACIÓN. SEGUIMIENTO Y EVALUACIÓN DE LA ESTRATEGIA DE ERRADICACIÓN DEL TRABAJO INFANTIL EN EL MUNICIPIO DE YOPAL .</t>
  </si>
  <si>
    <t>IMPLEMENTAR MECANISMOS DE PARTICIPACION PARA LA SELECCIÓN DE PROYECTOS COMUNITARIOS</t>
  </si>
  <si>
    <t>CREAR E IMPLEMENTAR UNA NUEVA METODOLOGIA DE SEGUIMIENTO Y EVALUACION DEL PLAN DE DESARROLLO Y ACTUALIZAR EL BANCO DE PROYECTOS DEL MUNICIPIO</t>
  </si>
  <si>
    <t>Formulación Plan de Desarrollo</t>
  </si>
  <si>
    <t>Implementacion y actualizaciòn del SSEPI</t>
  </si>
  <si>
    <t>Formulaciòn de proyectos estrategicos</t>
  </si>
  <si>
    <t>No de proyectos</t>
  </si>
  <si>
    <t>Numeral 7 pa´lante con una administración honesta ,humana y eficiente.</t>
  </si>
  <si>
    <t>Formular Plan de Desarrollo</t>
  </si>
  <si>
    <t>BANCO DE PROYECTOS</t>
  </si>
  <si>
    <t>Las actividades estaran encaminadas a mantener actualizada la base de datos SSEPI</t>
  </si>
  <si>
    <t>Formulación proyectos estrategicos</t>
  </si>
  <si>
    <t>AJUSTAR EL INSTRUMENTO DE ORDENAMIENTO TERRITORIAL DE ACUERDO A LOS REQUERIMIENTOS DEL DESARROLLO DEL MUNICIPIO,  FORMULAR PLANES PARCIALES Y ESPECIALES DE ORDENAMIENTO.</t>
  </si>
  <si>
    <t>GENERAR UN MECANISMO DE CONTROL URBANÍSTICO PARA EL CRECIMIENTO ORDENADO DEL MUNICIPIO INICIAR SU PROCESO DE IMPLEMENTACIÓN</t>
  </si>
  <si>
    <t>Procesos de control urbanistico mejorado</t>
  </si>
  <si>
    <t xml:space="preserve">Numeral 5 pa´lante por un territorio ordenado </t>
  </si>
  <si>
    <t>Formulacion Plan de Ordenamiento Territorial</t>
  </si>
  <si>
    <t>ORDENAMIENTO TERRITORIAL</t>
  </si>
  <si>
    <t>Consolidacion de los procesos de expedicion de licencias y monitoreo en campo</t>
  </si>
  <si>
    <t>OPTIMIZAR EL SISTEMA DE INFORMACIÓN QUE INVOLUCRE IDENTIFICACIÓN DE BENEFICIARIOS PARA LA FOCALIZACIÓN DE SUBSIDIOS, ESTRATIFICACIÓN SOCIOECONÓMICA  Y DE ESTADÍSTICAS MUNICIPALES.                                                                                                                                                                                                            IMPLEMENTAR UN ANUARIO ESTADISTICO</t>
  </si>
  <si>
    <t>Sistema actualizado, eficiente, confiable y operativo</t>
  </si>
  <si>
    <t>Sistemas de información implementados</t>
  </si>
  <si>
    <t>Mantener actualizado la base de datos SISBEN</t>
  </si>
  <si>
    <t>SISBEN</t>
  </si>
  <si>
    <t>Consolidar los tres sistemas de información (estratificación, SIG y SUI)</t>
  </si>
  <si>
    <t>SISTEMAS DE INFORMACION</t>
  </si>
  <si>
    <t>GARANTIZAR LA CONTINUIDAD DEL SERVICIO DE ACUEDUCTO</t>
  </si>
  <si>
    <t>CONSTRUCCION, REHABILITACIÓN Y AMPLIACIÓN DE REDES Y COMPONENTES DEL SISTEMA DE ACUEDUCTO Y ALCANTARILLADO EN EL ÁREA URBANA DEL MUNICIPIO</t>
  </si>
  <si>
    <t>OPTIMIZAR EL FUNCIONAMIENTO DE LOS SISTEMAS EXISTENTES DE ACUEDUCTO Y ALCANTARILLADO</t>
  </si>
  <si>
    <t>CONSTRUIR Y AMPLIAR REDES Y COMPONENTES DEL SISTEMA DE ACUEDUCTO Y ALCANTARILLADO EN LOS CENTROS POBLADOS Y ÁREA RURAL DEL MUNICIPIO</t>
  </si>
  <si>
    <t>MEJORAR LA CALIDAD DE LOS SERVICIOS PRÚBLICOS A LOS ESTRATOS MÁS VULNERADOS COMO LO SON EL 1 Y 2.</t>
  </si>
  <si>
    <t>MEJORAR EL ESTADO DE LAS VIAS DE ACCESO</t>
  </si>
  <si>
    <t>CONSTRUIR, OPTIMIZAR Y AMPLIAR REDES Y COMPONENTES DEL SERVICIO DE ENERGIA ELECTRICA Y ALUMBRADO PUBLICO</t>
  </si>
  <si>
    <t>MEJORAR LA CALIDAD EN LA PRESTACION DEL SERVICIO DE ENERGIA POR PARTE DEL OPERADOR (ENERCA)</t>
  </si>
  <si>
    <t xml:space="preserve">CONSTRUIR, OPTIMIZAR Y AMPLIAR REDES Y COMPONENTES DEL SERVICIO DE GAS
</t>
  </si>
  <si>
    <t xml:space="preserve">CONSTRUCCIÓN, AMPLIACIÓN Y MANTENIMIENTO DE LA INFRAESTRUCTURA FÍSICA DE LAS DEPENDENCIAS Y BIENES DE USO PÚBLICO DEL MUNICIPIO
</t>
  </si>
  <si>
    <t>ACTUALIZAR EL PBOT DE CONFORMIDAD CON LA REALIDAD DEL MUNICIPIO.</t>
  </si>
  <si>
    <t>FORTALECIMIENTO DE LOS PROCESOS DE VIGILANCIA Y CONTROL URBANISTICOS</t>
  </si>
  <si>
    <t>FORMULACIÓN POT</t>
  </si>
  <si>
    <t>FORTALECIMIENTO  DE LOS PROCESOS DE CAPACITACION  EN IDENTIFICACIÒN Y FORMULACION DE PROYECTOS</t>
  </si>
  <si>
    <t>IMPLEMENTACIÓN DEL SISTEMA EFICIENTE DE REGISTRO Y SEGUIMIENTO DE PROYECTOS DE INVERSION DEL MUNICIPIO DE YOPAL.</t>
  </si>
  <si>
    <t>PLANTEAR PROYECTOS ESTRATEGICOS  PARA APROVECAHAR LAS POTENCIALIDADES DEL MUNICIPIO.</t>
  </si>
  <si>
    <t>MEJORAR LOS PROCESOS DE RECOLECCIÓN, PROCESAMIENTO Y ADMINISTRACIÓN DE LA INFORMACIÓN Y ATENCIÓN  A LOS USUARIOS</t>
  </si>
  <si>
    <t>IMPLEMENTAR SISTEMAS DE INFORMACIÓN</t>
  </si>
  <si>
    <t>APOYO A  ORGANISMOS DE SOCORRO DEL MUNICIPIO DE YOPAL</t>
  </si>
  <si>
    <t>REALIZACION DE OBRAS DE PROTECCION.</t>
  </si>
  <si>
    <t>PROMOCION Y ASISTENCIA TECNICA PARA EL INCREMENTO EN 500 HECTAREAS EN REFORESTACION COMERCIAL EN EL MUNICIPIO DE YOPAL</t>
  </si>
  <si>
    <t>FACILITAR EL ACCESO A LA MAQUINARIA PARA LA ADECUACION DE TERRENOS DE LAS UNIDADES PRODUCTIVAS AGRICOLAS EN EL MUNICIPIO DE YOPAL</t>
  </si>
  <si>
    <t>ASISTENCIA TECNICA A PRODUCTORES AGRICOLAS EN LA ADOPCION DE PRACTICAS ADECUADAS  PARA MEJORAR LA PRODUCCION DE LOS SISTEMAS AGROFORESTALES Y AGRICOLAS EN EL MUNICIPIO DE YOPAL</t>
  </si>
  <si>
    <t>PROPAGACION DE MATERIAL DE TIPO ORNAMENTAL, FORESTAL Y FRUTAL COMO APOYO A LA PROTECCION DE SISTEMAS ECOLOGICOS Y ANILLO VERDE DEL MUNICIPIO DE YOPAL</t>
  </si>
  <si>
    <t>RECOPILAR ANALIZAR Y SISTEMATIZAR INFORMACIÓN QUE PERMITA LA PLANIFICACIÓN Y PROYECCIÓN DEL SECTOR AGRÍCOLA DEL MUNICIPIO DE YOPAL.</t>
  </si>
  <si>
    <t>FOMENTAR PRINCIPIOS Y VALORES FAMILIARES Y SOCIALES A TRAVÉS DE CAPACITACIÓN Y CAMPAÑAS EDUCATIVAS EN EL CUATRIENIO 2008-2011.</t>
  </si>
  <si>
    <t>GARANTIZAR LA ATENCION INTEGRAL DE CONFLICTOS FAMILIARES Y SOCIALES DE LA POBLACION VULNERABLE DEL MUNICIPIO DE YOPAL EN LA VIGENCIA 2008 - 2011.</t>
  </si>
  <si>
    <t>PREVENIR Y ERRADICAR EL TRABAJO INFANTIL Y NORMALIZAR EL TRABAJO ADOLESCENTE (DE 15 A 17 AÑOS)</t>
  </si>
  <si>
    <t>MEJORAR LA VIGILANCIA EN SEGURIDAD SANITARIA Y AMBIENTAL  DE LA POBLACIÓN DEL MUNICIPIO DE YOPAL</t>
  </si>
  <si>
    <t>MEJORAR LAS ACCIONES DE VIGILANCIA  EN  ZOONOSIS</t>
  </si>
  <si>
    <t>REDUCIR EN EN UN  25% LOS ACCIDENTES A PARTIR DE 2..037 ACCIDENTES OCURRIDOS DURANTE EL CUATRIENIO 2004-2007.</t>
  </si>
  <si>
    <t>SEÑALIZAR  HORIZONTAL Y VERTICALMENTE  AL MENOS  2 VÍAS  PRINCIPALES  AL AÑO.</t>
  </si>
  <si>
    <t>GESTIONAR PARA SAMAFORIZAR  TRES PUNTOS CRÍTICOS  DE TRANSITO  Y EJECUTAR  UN MANTENIMIENTO A LA RED TOTAL EXISTENTE  DE SEMÁFOROS  CON APOYO DE LA GOBERNACIÓN.</t>
  </si>
  <si>
    <t>ADOPTAR EL PLAN DE MOVILIDAD, VIALIDAD Y SEÑALIZACIÓN  PARA  LOS CRUCES  Y VÍAS  EN EL PERÍMETRO  URBANO DE YOPAL.</t>
  </si>
  <si>
    <t>REDUCIR A UN DÍA  LA ENTREGA  DE TRAMITES  POR CONCEPTO  DE TRASPASOS, DUPLICADOS  DE LICENCIAS  EN GENERAL  Y MATRICULAS INICIALES  EN DOS HORAS.</t>
  </si>
  <si>
    <t xml:space="preserve">INCREMENTAR EL RECAUDO POR CONCEPTO DE MATRICULAS INICIALES EN UN 20% ANUALMENTE </t>
  </si>
  <si>
    <t>GESTIONAR LA ADOPCIÓN Y OPERACIÓN DE UN SOFTWARE ESPECIALIZADO QUE PERMITA REPORTAR Y TABULAR ESPECIES VENALES, PROCESOS CONTRAVENCIONALES Y EVENTOS DEL SECTOR TRANSPORTE</t>
  </si>
  <si>
    <t>PROMOVER LA HOMOLOGACION DEL TERMINAL DE TRANSPORTE</t>
  </si>
  <si>
    <t>CREAR CULTURA CIUDADANA EN TRANSITO Y SEGURIDAD VIAL</t>
  </si>
  <si>
    <t>CAMPAÑAS DE PREVENCION DE ACCIDENTES Y SEGURIDAD VIAL IMPLEMENTADAS</t>
  </si>
  <si>
    <t>FORTALECIMIENTO DE LAS ACCIONES DE CONTROL DE TRANSITO</t>
  </si>
  <si>
    <t>ACCIONES  DE CONTROL DE TRAFICO FORTALECIDAS</t>
  </si>
  <si>
    <t>SISTEMA DE SERVICIO PUBLICO OPERANDO</t>
  </si>
  <si>
    <t>PUNTOS DE SEMAFOROS INSTALADOS Y MANTENIDOS</t>
  </si>
  <si>
    <t>PLAN DE TRANSITO Y TRANSPORTE DEL MUNCIIPIO DE YOPAL IMPLEMENTADO</t>
  </si>
  <si>
    <t>PROCESO DE CONTROL DE INMOVILIZACION IMPLEMENTADO</t>
  </si>
  <si>
    <t>REGISTRO NACIONAL DE TRANSITO ORGANIZADOS Y CLASIFICADOS</t>
  </si>
  <si>
    <t>PROCESO CONTRAVENCIONAL TRAMITADO</t>
  </si>
  <si>
    <t>PROCESO HOMOLOGACION EJECUTADO</t>
  </si>
  <si>
    <t>PALANTE CON UNA ADMINISTRACIÓN HONESTA ,HUMANA Y EFICIENTE .</t>
  </si>
  <si>
    <t>SECRETARIA DE TRANSITO Y TRANSPORTE</t>
  </si>
  <si>
    <t>ELABORAR E IMPLEMENTAR UN MANUAL DE PROCEDIMIENTOS INTERNOS Y DE TRAMITES PARA MEJORAR LA OFERTA DE SERVICIOS Y DE ATENCION AL PUBLICO</t>
  </si>
  <si>
    <t>CONOCIMIENTO POR TODOS LOS SERVIDORES PÚBLICOS DEL MODELO ESTÁNDAR DE CONTROL INTERNO MECI</t>
  </si>
  <si>
    <t>MECI AJUSTADO</t>
  </si>
  <si>
    <t>MECI SOCIALIZADO</t>
  </si>
  <si>
    <t>MECI CON SEGUIMIENTO</t>
  </si>
  <si>
    <t>MONITOREO Y AJUSTE AL MODELO ESTANDAR DE CONTROL INTERNO</t>
  </si>
  <si>
    <t>SOCIALIZACIÓN SUBSISTEMA DE CONTROL ESTRATEGICO Y CONTROL DE GESTIÓN.</t>
  </si>
  <si>
    <t>SEGUIMIENTO A LOS PLANES DE MEJORAMIENTO Y A SUS AVANCES</t>
  </si>
  <si>
    <t>Numeral 7; Una administración con sentido Humano, eficiente y transparente.
1. Certificar en calidad los procesos de la Administración Municipal e Instituciones Descentralizadas buscando una gestión eficiente, efectiva y transparente.</t>
  </si>
  <si>
    <t>SECRETARÍA GENERAL</t>
  </si>
  <si>
    <t>PRESTAR MEJORES SERVICIOS A LOS CIUDADANOS Y A LAS EMPRESAS, A TRAVÉS DEL APROVECHAMIENTO DE LAS TECNOLOGÍAS DE LA INFORMACIÓN Y COMUNICACIÓN.</t>
  </si>
  <si>
    <t>CAPACITAR A LOS SERVIDORES PÚBLICOS PARA PRÉSTAR UN MEJOR SERVICIO A LA COMUNIDAD.</t>
  </si>
  <si>
    <t>EFICIENCIA EN LA PRESTACION DE LOS SERVICIOS POR PARTE DE LA ADMINISTRACION MUNICIPAL</t>
  </si>
  <si>
    <t>FORTALECIMIENTO DE LOS CONOCIMIENTOS Y COMPETENCIAS DE LOS SERVIDORES PÚBLICOS DE LA ALCALDÍA MEDIANTE PROCESOS INTEGRALES DE CAPACITACIÓN</t>
  </si>
  <si>
    <t>CUATRO FASES DE GOBIERNO EN LINEA IMPLEMENTADAS EN EL CUATRENIO.</t>
  </si>
  <si>
    <t>SESENTA Y TRES (63) SERVIDORES PÚBLICOS CAPACITADOS EN LOS CUATRO AÑOS.</t>
  </si>
  <si>
    <t>ACTUALIZACIÓN DE  LAS FASES DE INFORMACIÓN E INTERACCIÓN Y TRANSACCIÓN</t>
  </si>
  <si>
    <t>FORTALECIMEINTO DE LA FASE DE TRANSFORMACIÓN.</t>
  </si>
  <si>
    <t>FORMULAR EL PLAN ANUAL DE CAPACITACION DE LA ALCALDIA DE YOPAL EN COORDINACION CON LA COMISION DE PERSONAL</t>
  </si>
  <si>
    <t>SERVIDORES PÚBLICOS CAPACITADOS</t>
  </si>
  <si>
    <t>Numeral 7; Una administración con sentido Humano, eficiente y transparente.
5. Articulación interinstitucional. Para no duplicar esfuerzos y, a la vez,  buscar la orientación de las acciones y metas en la misma dirección, el Municipio establecerá alianzas estratégicas con las diferentes instituciones garantizando un desarrollo armonizante que permita alcanzar los objetivos comunes. 
6. Liderar, promocionar e institucionalizar un clima laboral positivo sustentado en la gestión del conocimiento. en la disposición de unas adecuadas instalaciones para funcionar y en una nueva cultura organizacional orientada al servicio.</t>
  </si>
  <si>
    <t>EJECUTAR EL PROCESO DE RECUPERACIÓN Y ORGANIZACIÓN DE LA MEMORIA INSTITUCIONAL, AL IGUAL QUE ORGANIZAR EL ARCHIVO DE GESTIÓN Y EL FONDO ACUMULADO, CONFORME A LO ESTABLECIDO EN LAS NORMAS DE ARCHIVO.</t>
  </si>
  <si>
    <t>IMPLEMENTACIÓN DEL SISTEMA DE MODERNIZACIÓN DE LAS COMUNICACIONES OFICIALES</t>
  </si>
  <si>
    <t>SISTEMAS DE GESTIÓN DOCUMENTAL OPERANDO EN EL CUATRENIO</t>
  </si>
  <si>
    <t>SEGUIMIENTO Y SOPORTE TÉCNICO A LA IMPLEMENTACIÓN DEL SISTEMA DE GESTIÓN DOCUMENTAL Y FORTALECIMIENTO AL SISTEMA NACIONAL DE ARCHIVOS.</t>
  </si>
  <si>
    <t>APOYO AL ARCHIVO DE GESTIÓN Y LEY GENERAL DE ARCHIVOS DEL MUNICIPIO.</t>
  </si>
  <si>
    <t>Numeral 7; Una administración con sentido Humano, eficiente y transparente.</t>
  </si>
  <si>
    <t>ESTABLECER UN PLAN ESTRATÉGICO DE SISTEMAS QUE PERMITA DETERMINAR LA PLATAFORMA TECONOLÓGICA QUE REQUIERE LA ADMINISTRACIÓN E INICIAR LA IMPLEMENTACIÓN.</t>
  </si>
  <si>
    <t>PLATAFORMA TECNOLÓGICA ACTUALIZADA Y OPERANDO EN EL CUATRENIO</t>
  </si>
  <si>
    <t>DOSCIENTOS VEINTE (220) UNIDADES DE SISTEMAS DE  CÓMPUTO,  INFORMACIÓN, COMUNICACIONES EN FUNCIONAMIENTO Y OPERANDO.</t>
  </si>
  <si>
    <t>COMPUTADORES</t>
  </si>
  <si>
    <t>ADMINISTRAR LOS SERVIDORES DE APLICACIONES E INTERNET</t>
  </si>
  <si>
    <t>SOPORTE ELECTRÓNICO EN LAS  AREAS INFORMATICA Y TELECOMUNICACIONES.</t>
  </si>
  <si>
    <t>MANTENIMIENTOS PREVENTIVOS Y CORRECTIVOS A LOS EQUIPOS DE COMPUTO</t>
  </si>
  <si>
    <t>EVENTOS TURISTICOS ANUALES</t>
  </si>
  <si>
    <t>IMPLEMENTACION DEL PLAN  DE DESARROLLO TURISCO.</t>
  </si>
  <si>
    <t>CAPACITACIONES EN TEMAS TURISTICOS A LAS EMPRESAS CONEXAS CON LA ACTIVIDAD.</t>
  </si>
  <si>
    <t>• Realizar y apoyar 7 juegos institucionalizados en su fase Municipal y apoyar la representación del municipio en los Juegos en su Fase Departamental</t>
  </si>
  <si>
    <t>Liderar y apoyar la realización de 40 actividades lúdica-recreativas por año.</t>
  </si>
  <si>
    <t>Brindar apoyo y/o dotación anual a 10 clubes y 5 escuelas de formación deportiva que estén legalmente constituidos operando técnica y administrativamente.</t>
  </si>
  <si>
    <t>• Capacitar a 100 dirigentes, deportistas y personal vinculado al área deportiva del municipio, a través de convenios con el SENA, UNIVERSIDADES, ESCUELA NACIONAL DEL DEPORTE</t>
  </si>
  <si>
    <t>Realizar y Apoyar 28  juegos institucionales del sector rural y urbano, universitarios, intersecretarias,olimpiadas campesinas, comunitarios, discapacitados, intersectoriales e intercolegiados fase municipal y departamental en el municipio de Yopal para el periodo 2008 - 2011</t>
  </si>
  <si>
    <t>Apoyar y Liderar dos (2) eventos ludicos recreativos anualmente.</t>
  </si>
  <si>
    <t xml:space="preserve">Liderar y Apoyar 160 tividades ludico recreativas en la poblaciòn urbana y rural del municipio de Yopa en el periodo 2008-2011. </t>
  </si>
  <si>
    <t>Apoyo /o  dotación a 10 clubes deportivos anualmente que esten legalmente constituidos.</t>
  </si>
  <si>
    <t>Apoyo y/o dotaciòn a cinco escuelas de formaciòn de portiva anualmente que esten legalmente constituidas.</t>
  </si>
  <si>
    <t>Capacitación y formación en temas deportivos a 100 integrantes de la comunidad deportiva  del municipio de Yopal en el periodo 2008-2011.</t>
  </si>
  <si>
    <t>Asistencia Tecnica, Seguimietno y actualización a dos proyectos de Inversión Recreativos y Deportivos.</t>
  </si>
  <si>
    <t>Escuela de Formación Deportiva IDRY apoyadas legalmente constituidas</t>
  </si>
  <si>
    <t>Dirigentes, deportistas y personal vinculado al area de deportiva, capacitados y formados.</t>
  </si>
  <si>
    <t>Proyectos Actualizados y con Seguimietno.</t>
  </si>
  <si>
    <t>Juegos deportivos institucionales realizados y apoyados.</t>
  </si>
  <si>
    <t>EVENTOS LUDICOS RECREATIVOS APOYADOS</t>
  </si>
  <si>
    <t xml:space="preserve">Actividades Ludicas Recreativas apoyadas y lideradas </t>
  </si>
  <si>
    <t xml:space="preserve"> Clubes deportivos apoyados legalmente constituidos.</t>
  </si>
  <si>
    <t>Institucionalizar Oilimpiadas campesinas</t>
  </si>
  <si>
    <t>*Servicios de recreación para población urbana y rural                                    * Servicios de recreación para población discapacitada, adulto mayor y  desplazados            * Institucionalizar la Ciclovía</t>
  </si>
  <si>
    <t>Apoyo a organismos de deporte asociado</t>
  </si>
  <si>
    <t xml:space="preserve">Reestructurar y fortalecer la Escuela de Formación Deportiva </t>
  </si>
  <si>
    <t>Impulsar la creación de una institución qye supla las depmandas de cpacitación de docentes de Educaciín Física, monitores y preparadores, entrenadores y directivos</t>
  </si>
  <si>
    <t>IDRY</t>
  </si>
  <si>
    <t>Implementación de la red de hogares de paso fines de semana, en asocio con el ICBF, en procura de  garantizar la protección de niños y niñas en situación de vulnerabilidad</t>
  </si>
  <si>
    <t>Desarrollar acciones de fortalecimiento de los hogares comunitarios en concertaciòn con ICBF , mediante la gestiòn de construcciòn y funcionamiento de un jardín social y un hogar agrupado  para niños desescolarizados</t>
  </si>
  <si>
    <t>Reducir la baja atención psicoafectiva , nutricional y social de los niños de 0-6 años de edad del Municipio de Yopal</t>
  </si>
  <si>
    <t xml:space="preserve">Brindar  atención integral ( psicoafectiva , nutricional y social) a 300 niños y niñas durante 4 años </t>
  </si>
  <si>
    <t>Promover la cobertura de espacios comunitarios</t>
  </si>
  <si>
    <t>Fortalecimiento  de diez (10) hogares comunitarios del Municipio  de Yopal durante cuatro (4) años</t>
  </si>
  <si>
    <t>Creación Y Construcción De Un (1) Jardines Sociales, Un (1) Hogar Multiple, Un (1) Hogar Agrupado Y Mejoramiento De Un Hogar Multiple Durante Cuatro (4) Años, Para Beneficiar A 1700 Niños Y Niñas Del Municipio De Yopal.</t>
  </si>
  <si>
    <t>ESTUDIOS Y  DISEÑOS  PARA LA CONSTRUCCION DE JARDINES SOCIALES  EN EL  MUNICIPIO DE YOPAL</t>
  </si>
  <si>
    <t>Mantenimiento Infraestructura Hogar  Multiple</t>
  </si>
  <si>
    <t>ACCION SOCIAL</t>
  </si>
  <si>
    <t>DESARROLLO DE CAMPAÑAS DE SENSIBILIZACIÓN</t>
  </si>
  <si>
    <t>ADECUACION, RECUPERACION,  MANTENIMIENTO Y  CONSTRUCCION DE ESPACIO PUBLICO EN EL MUNICIPIO DE YOPAL</t>
  </si>
  <si>
    <t>PORTAFOLIO DE SERVICIOS</t>
  </si>
  <si>
    <t>PORTAFOLIO</t>
  </si>
  <si>
    <t>NÚMERO</t>
  </si>
  <si>
    <t>PROCESO DE CONTRATO, DISEÑO E IMPRESIÓN DE PORTAFOLIO</t>
  </si>
  <si>
    <t>RECURSOS PROPIOS</t>
  </si>
  <si>
    <t>CAMPAÑAS PARA EL BUEN USO DEL ESPACIO PÚBLICO</t>
  </si>
  <si>
    <t>CAMPAÑA DE SENCIBILIZACIÓN DE ESPACIO PÚBLICO</t>
  </si>
  <si>
    <t>PLANEACIÓN Y PROGRAMACION DE LA CAMPAÑA</t>
  </si>
  <si>
    <t>FORTALECER Y DIVULGAR EL SISTEMA INTEGRAL DE PARQUES URBANOS DEL MUNICIPIO</t>
  </si>
  <si>
    <t>CAMPAÑA DE SENCIBILIZACIÓN DE PARQUES Y ZONAS VERDES</t>
  </si>
  <si>
    <t>PROGRAMA DE MANTENIMIENTO Y CONSERVACIÓN DE ESPACIO PÚBLICO (ZONAS VERDES, PARQUES, SEPARADORES, CANALES)</t>
  </si>
  <si>
    <t>PROGRAMA DE MANTENIMIENTO Y CONSERVACIÓN DE ESPACIO PÚBLICO</t>
  </si>
  <si>
    <t>PLANEACIÓN Y PROGRAMACIÓN DE PROGRAMA</t>
  </si>
  <si>
    <t>ICLD, GOBERNACION  DE CASANARE Y OTROS</t>
  </si>
  <si>
    <t>IMPLEMETAR CAMPAÑAS EDUCATIVAS PARA LA UTILIZACIÓN DE CICLO RUTAS</t>
  </si>
  <si>
    <t>CAMPAÑA PARA LA UTILIZACIÓN DE LAS CICLO RUTAS</t>
  </si>
  <si>
    <t>DOTACIÓN UNIFORMES PARA PERSONAL DE PLANTA Y CONTRATISTAS</t>
  </si>
  <si>
    <t>DOTACIÓN AL PERSONAL</t>
  </si>
  <si>
    <t>DISEÑO E IMPRESIÓN DE CARNE, COMPRA DE CHALECOS Y CHACHAS   Y BORDADO PARA PERSONAL DE PLANTA Y CONTRATISTAS</t>
  </si>
  <si>
    <t>ESTUDIOS Y DISEÑOS DE  10.000 M2 DE ESPACIO PUBLICO A RECUPERAR EN EL MUNICIPIO DE YOPAL</t>
  </si>
  <si>
    <t>M2 DISEÑADOS</t>
  </si>
  <si>
    <t>M2</t>
  </si>
  <si>
    <t>ESTUDIOS Y DISEÑOS</t>
  </si>
  <si>
    <t>DISEÑAR Y CONSTRUIR CICLO RUTAS EN EL PERÍMETRO URBANO DE YOPAL</t>
  </si>
  <si>
    <t>KMS DE CICLO RUTA</t>
  </si>
  <si>
    <t>PLANEACIÓN</t>
  </si>
  <si>
    <t>RECURSOS DE LA ALCALDIA Y OTROS</t>
  </si>
  <si>
    <t>CONSTRUCCION DE 10.000 M2 DE ESPACIO PUBLICO</t>
  </si>
  <si>
    <t>M2 CONSTRUIDOS</t>
  </si>
  <si>
    <t>CONSTRUCCION</t>
  </si>
  <si>
    <t>INSPECCION, SEGUIMIENTO Y CONTROL  A LAS OCUPACIONES INDEBIDAS DE ESPACIO PUBLICO</t>
  </si>
  <si>
    <t>SENSIBILIZACION Y CONTROL AL 100% DE LAS OCUPACIONES INDEBIDAS DE ESPACIO PUBLICO EN EL MUNICIPIO DE YOPAL</t>
  </si>
  <si>
    <t>CONTRATACIÓN DE PERSONAL PROFESIONAL Y  TECNICO PARA LA INSPECCION, SEGUMIENTO Y CONTRO DE LAS OCUPACIONES INDEBIDAS DE ESPACIO PUBLICO</t>
  </si>
  <si>
    <t>SEGUIMIENTO AL CONTRATO No. 200.12.067 "CONSTRUCCIÓN DE LOS PARQUES EN LOS BARRIOS LAURELES, CASIQUIARE  Y VILLA DEL PRADO"</t>
  </si>
  <si>
    <t>LÍQUIDACIÓN DEL CONTRATO</t>
  </si>
  <si>
    <t>SGP Y REGALIAS</t>
  </si>
  <si>
    <t xml:space="preserve"> ESTADISTICA DE CADA UNO DE LOS ESPACIOS PÚBLICOS DE CADA COMUNA Y NÚCLEOS URBANOS DEL MUNICIPIO DE YOPAL, CON EL FIN DE DETERMINAR ÁREAS Y ESTADO DE CADA ESPACIO PÚBLICO PARA DETERMINAR  NECESIDADES DE CADA UNO PARA LA PRIORIZACIÓN DE PROYECTOS</t>
  </si>
  <si>
    <t>CENSO ESPACIAL DE LA CIUDAD</t>
  </si>
  <si>
    <t>CONTRATACIÓN DE PROFESIONALES  Y TÉCNICO, PLANEACIÓN DE CENSO</t>
  </si>
  <si>
    <t>RECURSOS PROPIOS-ICLD</t>
  </si>
  <si>
    <t>CONFORMAR UN EQUIPO INTERDISCIPLINARIO CON EL FIN DE MITIGAR LOS IMPACTOS NEGATIVOS DE LAS OCUPACIONES INDEBIDAS AL ESPACIO PÚBLICO (SEC GOBIERNO, TRANSITO, SALUD E IDURY)</t>
  </si>
  <si>
    <t>CREACIÓN DEL COMITÉ</t>
  </si>
  <si>
    <t>CREAR COMITÉ INTERDISCIPLINARIO</t>
  </si>
  <si>
    <t>NO SE INVIERTE DINERO YA QUE SON COMITÉ ENTRE DIFERENTES ENTIDADES</t>
  </si>
  <si>
    <t>MANTENIMIENTO, CONSERVACIÓN INTEGRAL Y CONSTRUCCIÓN DE LOS DIFERENTES ESPACIOS PÚBLICOS QUE REQUIEREN ALGÚN TIPO DE INTERVENCIÓN</t>
  </si>
  <si>
    <t>MANTENIMIENTO, CONSERVACIÓN INTEGRAL Y CONSTRUCCIÓN DE ESPACIOS PÚBLICOS QUE REQUIEREN ALGÚN TIPO DE INTERVENCIÓN</t>
  </si>
  <si>
    <t>PLANEACIÓN DE PROGRAMA</t>
  </si>
  <si>
    <t>ICLD, ALCALDIA Y OTROS</t>
  </si>
  <si>
    <t>DEPURACIÓN DE LOS BIENES INMUEBLES QUE ESTEN BAJO LA RESPONSABILIDAD DEL IDURY, CON EL FIN DE QUE SE TRANSALADEN A OTRAS DEPENDENCIAS SEGÚN SU COMPETENCIA</t>
  </si>
  <si>
    <t>DEPURACIÓN Y SANIAMIENTO CONTABLE DE BIENES</t>
  </si>
  <si>
    <t>ADQUIRIR CAMIONETA NPR PARA EL APOYO DE OPERATIVOS ESPACIO PÚBLICO</t>
  </si>
  <si>
    <t>CAMIONETA NPR</t>
  </si>
  <si>
    <t>GESTIONAR RECURSOS</t>
  </si>
  <si>
    <t>CONSTRUCCIÓN SEGUNDA ETAPA PLAN CENTRO DEL MUNICIPIO DE YOPAL</t>
  </si>
  <si>
    <t>SEGUNDA FASE PLAN CENTRO</t>
  </si>
  <si>
    <t>GESTIONAR RECURSOS CON LA GOBERNACIÓN Y PLANEACIÓN PLAN CENTRO</t>
  </si>
  <si>
    <t>GOBERNACION DE CASANARE</t>
  </si>
  <si>
    <t>ADQUIRIR SOFTWARE PARA EL PAGO DE IMPUESTO POR OCUPACIÓN DE ESPACIO PÚBLICO Y CENSO</t>
  </si>
  <si>
    <t>SOFTWARE PARA EL PAGO DE IMPUESTO POR OCUPACIÓN DE ESPACIO PÚBLICO Y CENSO</t>
  </si>
  <si>
    <t>DISEÑO, IMPLEMENTACIÓN DE  BASE DE DATOS INGRESO DE INFORMACIÓN DE CENSO</t>
  </si>
  <si>
    <t>IDURY</t>
  </si>
  <si>
    <t>facilitar la formación empresarial para fomentar el emprenderismo de iniciativas productivas en 120 jovenes en la ciudad de Yopal</t>
  </si>
  <si>
    <t>Fomentar la consolidación del Concejo Municipal de Juventudes</t>
  </si>
  <si>
    <t>PROMOVER LA ACTIVIDAD LUDICA, RECREATIVA Y CULTURAL EN LOS JOVENES DEL MUNICIPIO DE YOPAL</t>
  </si>
  <si>
    <t>REALIZAR 3 ACTIVIDADES ANUALES LUDICAS , RECREATIVAS Y CULTURALES</t>
  </si>
  <si>
    <t xml:space="preserve">ATENCION A 600 JOVENES EN DIFERENTES PROGRAMAS Y CAPACITACIONES </t>
  </si>
  <si>
    <t xml:space="preserve">Incrementar cobertura deatención  de 1826 a 2000 en apoyo para población de adulto mayor que presenta condición de vulnerabilidad , mediante programa de atención integral </t>
  </si>
  <si>
    <t>Gestionar y fomentar  alternativas ocupacionales  de manejo de ocio  atento y estilos de vida saludables a traves de 4 capacitaciones por año</t>
  </si>
  <si>
    <t>Gestionar  la construcción de un centro integral  de desarrollo social y comunitario  para el adulto mayor y discapacitados</t>
  </si>
  <si>
    <t>PROMOVER ESPACIOS COMO HOGARES DIA Y COMEDORES PARA LA ATENCION INTEGRAL DE LOS  ADULTOS MAYORES  MUNICIPIO DE YOPAL</t>
  </si>
  <si>
    <t>FORTALECER A 2000 ADULTOS MAYORES  EN EL AREA URBANA Y RURAL A TRAVES DE LOS DIFERENTES PROGRAMAS DURANTE LOS 4 AÑOS</t>
  </si>
  <si>
    <t>Entrega de paquetes nutricionales y Kit de aseo para los adultos mayores  (Corregimiento Tilodiran, Morro, Charte, Guafilla, Punto Nuevo, Tacarimena, Palobajito y Quebradaseca)</t>
  </si>
  <si>
    <t>DE LA MANO CON LA TERCERA EDAD</t>
  </si>
  <si>
    <t>Profesional para apoyar las acciones programadas en los centros dia del Municipio de Yopal y la articulación  y gestión  con las diferentes instituciones públicas y privadas para el desarrollo de planes, programas, proyectos y actividades  a nivel  Local, Regional y Nacional en beneficio de los adultos mayores del municipio de Yopal.</t>
  </si>
  <si>
    <t>PROMOVER EVENTOS DE RECREACION Y CULTURA PARA LOS ADULTOS MAYORES DEL MUNICIPIO DE YOPAL</t>
  </si>
  <si>
    <t>REALIZAR OCHO (8) EVENTOS LUDICOS CULTURALES EN LOS CUATRO AÑOS</t>
  </si>
  <si>
    <t>ATENDER  MEDIANTE NUTRICION A 500  ADULTOS MAYORES TANTO DEL AREA RURAL Y URBANA DEL MUNICIPIO DE YOPALV DURANTE LOS 4 AÑOS</t>
  </si>
  <si>
    <t xml:space="preserve">Hogar día Centro Yopal con atención nutricional (Un (1) refrigerio y un (1) almuerzo) para 120 adultos mayores
Hogar Día corregimiento la Chaparrera y hogar dia Corregimiento Morichal con atención nutricional Complemento Nutricional Tipo Refrigerio para 60 adultos mayores por cada corregimiento.
</t>
  </si>
  <si>
    <t>FORTALECER TRES (3) HOGARES DIA EN EL AREA URBANA Y RURAL DURANTE  LOS 4 AÑOS PARA 500 ABUELITOS</t>
  </si>
  <si>
    <t xml:space="preserve">
* Atención con servicios de enfermería, psicología, fisioterapia para los adultos mayores asistentes a los centros día del Municipio de Yopal del área urbana y rural.
* Sistematización y estudio socioeconómico de los adultos mayores de los centros día del Municipio de Yopal</t>
  </si>
  <si>
    <t xml:space="preserve">OPERACIÓN Y PUESTA EN MARCHA DEL CENTRO VIDA DE LA COMUNA CINCO DEL MUNICIPIO DE YOPAL PARA BRINDAR ATENCION INTEGRAL A LOS ADULTOS MAYORES ASISTENTES </t>
  </si>
  <si>
    <t>CONSTRUCCION, MEJORAMIENTO Y ADECUACIÓN DE  (2) HOGARES DIA DURANTE 4 AÑOS</t>
  </si>
  <si>
    <t>Elaboración estudio de pre factibilidad para la construcción y  puesta en marcha  de un centro  geriátrico campestre</t>
  </si>
  <si>
    <t xml:space="preserve">GESTIONAR LA AMPLIACIÓN DE COBERTURA  EN UN 60%  DE LOS NUCLEOS FAMILIARES  BENEFICIARIOS  DENTRO DEL PROGRAMA DE GOBIERNO NACIONAL  - FAMILIAS EN ACCIÓN </t>
  </si>
  <si>
    <t>POTENCIALIZAR EL DESARROLLO DE HABILIDADES PERSONALES Y COLECTIVAS PARA FOMENTAR EL EMPRENDIMIENTO  LABORAL  Y SOCIAL  ASI COMO INICIATIVAS ARTISTICAS CULTURALES Y DEPORTIVAS EN UN 10% DE LA POBLACION DE JOVENES Y MUJERES CABEZAS DE HOGAR</t>
  </si>
  <si>
    <t xml:space="preserve">OFRECER ACOMPAÑAMIENTO  A CINCO (5) ORGANIZACIONES ASOCIATIVAS, FAMI EMPRESAS Y MICROEMPRESAS DE MUJERES PARA QUE SEAN AUTONOMAS ECONOMICAMENTE Y MEJOREN SUS CONDICIONES DE VIDA </t>
  </si>
  <si>
    <t>IMPULSAR  LA PARTICIPACIÓN DE LAS MUJERES EMPRESARIAS EN TRES (3) EVENTOS DEPARTAMENTALES Y/O NACIONALES</t>
  </si>
  <si>
    <t>FORTALECER LOS COMPONENTES BIOPSOCIALES DE LA MUJER COMO SOPORTE AL DESARROLLO INTEGRAL DE SU FAMILIA</t>
  </si>
  <si>
    <t>ATENCION INTEGRAL (SALUD, AFECTO, SESIBILIZACION SOCIAL, ATENCION PSICOLOGICAY NUTRICONAL ) A 12500 MUJERES NUCLEOS FAMILIARES DURANTE 4 AÑOS</t>
  </si>
  <si>
    <t xml:space="preserve">* Fortalecimiento de las acciones del programa Nacional de Familias en acción para beneficiar a 12500 familias.
* Fortalecimiento de las acciones del programa RED UNIDOS  para beneficiar a 905 familias a promocionar.
*Celebración día Internacional de la Mujer
*Elaboración estudio de pre factibilidad para la construcción y  puesta en marcha  de Centro Integral de la mujer y la familia
</t>
  </si>
  <si>
    <t>FORTALECIMIENTO DE EMPRESAS LIDERADAS POR MUJERES</t>
  </si>
  <si>
    <t>FORTALECIMENTO DE CINCO (5) ORGANIZACIONES ASOCIATIVAS, FAMI EMPRESAS Y MICROEMPRESAS LIDERADAS POR MUJERES, A TRAVES DE ASISTENCIA TECNICA Y CAPACITACIÓN DURANTE LOS CUATRO (4) AÑOS</t>
  </si>
  <si>
    <t>FOMENTAR LA  PARTICIPACION DE CINCO (5) ORGANIZACIONES ASOCIATIVAS, FAMI EMPRESAS Y MICROEMPRESAS LIDERADAS POR MUJERES,   EN FERIAS REGIONALES Y NACIONALES DURANTE 4 AÑOS</t>
  </si>
  <si>
    <t xml:space="preserve">GENERACION DE ALTERNATIVAS EDUCATIVAS , OCUPACIONALES Y ECONOMICAS PARA LA MUJER </t>
  </si>
  <si>
    <t>REALIZAR 4CAMPAÑAS DE SENSIBILIACION PARA MUJER PRODUCTIVA Y COMPETITIVA</t>
  </si>
  <si>
    <t>DESARROLLO DE TRES (3) CAPACITACIONES EN TEMAS DE EMPRENDERISMO, EMPRESARISMO Y PRODUCTIVIDAD DURANTE LOS CUATRO (4) AÑOS</t>
  </si>
  <si>
    <t>Desarrollo Integral de la mujer y la familia ¨El combo feliz¨  del Municipio de Yopal.</t>
  </si>
  <si>
    <t>GARANTIZAR MEDIANTE LA SUMATORIA DE RECURSOS PROPIOS CON  GESTIÓN ANTE EL DEPARTAMENTO DE CASANARE Y LA NACIÓN, LA GENERACIÓN DE 3000 NUEVOS CUPOS ESCOLARES  E INTERVENIR EN 21 IE PARA GARANTIZAR EL ACCESO AL SISTEMA EDUCATIVO MUNICIPAL CON AMBIENTES ESCOLARES IDÓNEOS Y AGRADABLES.</t>
  </si>
  <si>
    <t>APOYAR LA DOTACIÓN Y OPERATIVIDAD DE LAS INSTITUCIONES EDUCATIVAS DE YOPAL Y MASIFICAR EL USO Y APROPIACIÓN DE NUEVAS TECNOLOGÍAS, PARA TODA LA COMUNIDAD EDUCATIVA, INCREMENTANDO EL NÚMERO DE ESTUDIANTES POR COMPUTADOR, TIC, (TECNOLOGÍA INTERACTIVA DE LA COMUNICACIÓN) LLEGANDO AL INDICADOR DE  22 ESTUDIANTES POR COMPUTADOR, GARANTIZANDO LA CONEXIÓN A INTERNET.</t>
  </si>
  <si>
    <t>BENEFICIAR A 20.000 ESTUDIANTES DE LOS NIVELES 1 Y 2 DE SISBEN CON COMPLEMENTOS ALIMENTARIOS, CON EL APOYO DE INSTITUCIONES DEL ORDEN DEPARTAMENTAL, NACIONAL E INTERNACIONAL.</t>
  </si>
  <si>
    <t>MEJORAMIENTO Y MANTENIMIENTO DE LA INFRAESTRUCTURA EDUCATIVA</t>
  </si>
  <si>
    <t>SEDES DE I.E. Y/O C.E. INTERVENIDAS CON MEJORAMIENTO DE INFRAESTRUCTURA E INTERVENTORÍA DE OBRA</t>
  </si>
  <si>
    <t>1.2 POR MI PUEBLO Y LA EDUCACIÓN
Planificar, direccionar y prestar el servicio educativo en los niveles de preescolar, básica, media en sus distintas modalidades, en condiciones de cobertura, equidad, eficiencia y calidad.</t>
  </si>
  <si>
    <t xml:space="preserve">ASIGNACIÓN SEGÚN POAI 2012 - </t>
  </si>
  <si>
    <t>DOTACIÓN Y OPERATIVIDAD DE LAS INSTITUCIONES EDUCATIVAS PARA GARANTIZAR COBERTURA Y PERMANENCIA DE LA POBLACIÓN ESTUDIANTIL DE PREESCOLAR, BÁSICA Y MEDIA URBANA Y RURAL DEL MUNICIPIO DE YOPAL.</t>
  </si>
  <si>
    <t>I. E. OFIALES DE YOPAL DOTADAS EN 2012</t>
  </si>
  <si>
    <t>FORTALECIMIENTO DE LOS RESTAURANTES ESCOLARES PARA GARANTIZAR LA NUTRICIÓN DE LA POBLACIÓN ESCOLAR URBANA Y RURAL DEL MUNICIPIO DE YOPAL</t>
  </si>
  <si>
    <t>NUMERO DE NIÑOS DE SISBEN 1 Y 2 I. E. OFICIALES CON SUMINISTRO DE COMPLEMENTOS NUTRICIONALES</t>
  </si>
  <si>
    <t>DESARROLLAR PROCESOS DE INVESTIGACIÓN SOCIAL PARA DETERMINAR Y GENERAR RUTAS DE ACCIÓN EN PROBLEMÁTICAS COMO EMBARAZO ADOLESCENTE, MALTRATO INFANTIL, ABUSO SEXUAL, DROGADICCIÓN, ENTRE OTRAS Y REDEFINIR EL ENFOQUE DE LA ESCUELA DE PADRES Y SU INTERACCIÓN EN EL PROCESO EDUCATIVO EN LAS 23 I.E. DEL MUNICIPIO DE YOPAL.</t>
  </si>
  <si>
    <t>BRINDAR APOYO A LAS 23 I.E. DE YOPAL EN PAGO DE SERVICIOS</t>
  </si>
  <si>
    <t>CONSOLIDAR Y PROMOVER LA SOSTENIBILIDAD DE LOS PROGRAMAS TRANSVERSALES QUE PROPICIEN EL DESARROLLO DE COMPETENCIAS BÁSICA Y CIUDADANAS ACORDES A LOS CONTEXTOS LOCALES Y REGIONALES  PARA LA RESOLUCIÓN DE CONFLICTOS EN LAS  I.E. DEL MUNICIPIO DE YOPAL</t>
  </si>
  <si>
    <t>I. E. DE YOPAL CON SEGUIMIENTO Y ASESORÍA PROFESIONAL EN EL MANEJO Y DE PROBLEMÁTICAS PSICOSOCIALES EN  2012</t>
  </si>
  <si>
    <t>ASIGNACIÓN SEGÚN POAI 2012</t>
  </si>
  <si>
    <t xml:space="preserve">APOYAR EL PAGO DE SERVICIOS PÚBLICOS DE LAS  I.E. DEL MUNICIPIO DE YOPAL </t>
  </si>
  <si>
    <t>I.E CON APOYO AL PAGO DEL SERVICIOS PÚBLICOS EN 2012</t>
  </si>
  <si>
    <t xml:space="preserve">CONSOLIDAR EL APOYO A PROGRAMAS ENFOCADOS A POBLACIÓN VULNERABLE, NIÑOS CON CAPACIDADES EXCEPCIONALES, POBLACIÓN NEE, LIMITADOS FÍSICOS, VISUALES, AUDITIVOS, COGNITIVO EN LAS 23 IE DE YOPAL               </t>
  </si>
  <si>
    <t>DESARROLLAR ACCIONES PEDAGÓGICAS DE SENSIBILIZACIÓN EN EL 100% DE LAS I.E DEL MUNICIPIO DE YOPAL EN AÉREAS COMO EMPRENDIMIENTO, DEMOCRACIA, DERECHOS HUMANOS, VALORES Y CONVIVENCIA.</t>
  </si>
  <si>
    <t>PROMOCIÓN DE LA INCLUSIÓN EN EDUCACIÓN PREESCOLAR, BÁSICA Y MEDIA.</t>
  </si>
  <si>
    <t>IE CON ACCIONES DE INCLUSIÓN EDUCATIVA.</t>
  </si>
  <si>
    <t>ASIGNACIÓN SEGÚN POAI 2012 - SOLO SE PROGRAMA LAS ACTIVIDADES NECESARIAS ANTES DEL PLAN DE DESARROLLO 2012 - 2015</t>
  </si>
  <si>
    <t>REALIZAR ACCIONES PEDAGÓGICA PARA LA PROMOCIÓN DE COMPETENCIAS CIUDADANAS BÁSICAS EN LA COMUNIDAD EDUCATIVA DE YOPAL.</t>
  </si>
  <si>
    <t>IE CON ACCIONES DE PROMOCIÓN DE COMPETENCIAS CIUDADANAS QUE INVOLUCRE A LA COMUNIDAD EDUCATIVA EN 2011.</t>
  </si>
  <si>
    <t>)</t>
  </si>
  <si>
    <t xml:space="preserve">Implementar un mecanismo para la inclusión preferente de las personas con discapacidad  y adulto mayor para acceder a los programas sociales de habitabilidad, salud, </t>
  </si>
  <si>
    <t>NOTA: La Presente Programación del Plan de acción corresponde al tiempo estimado de vigencia de los proyectos hasta tanto se apruebe el nuevo plan de  desarrollo 2012 - 2015, por lo que una vez surtido este proceso0 y surtida la correspondiente armonización del presupuesto  2012, se procederá a realizar el correspondiente ajuste para el resto de la vigencia 2012</t>
  </si>
  <si>
    <t>TU TECHO CON SENTIDO SOCIAL</t>
  </si>
  <si>
    <t>Adjudicacion de 1000 viviendas nuevas con la respectiva infraestructura de servicios publicos</t>
  </si>
  <si>
    <t>VIVIENDAS NUEVAS</t>
  </si>
  <si>
    <t>DIVULGACIÓN DE CONVOCATORIA PARA PROGRAMA DE SUBSIDIO DE VIVIENDA EN TODAS SUS MODALIDADES VIGENCIA 2012-2015</t>
  </si>
  <si>
    <t>CONVENIOS, ALCALDIA Y GOBERNACIÓN</t>
  </si>
  <si>
    <t xml:space="preserve">Adjudicacion de 1500 mejoramientos de vivienda, en caso donde exista hacinamiento, y condicones precarias de saneamiento basico </t>
  </si>
  <si>
    <t>MEJORAMIENTOS DE VIVIENDA</t>
  </si>
  <si>
    <t>Asignacion de lotes, para que de la mano del sector privado, las Cajas de Compensación, la banca, los gremios del sector, los constructores, los productores y abastecedores de materiales, logremos consolidar los sueños de los yopaleños de más escasos recursos.</t>
  </si>
  <si>
    <t>LOTES</t>
  </si>
  <si>
    <t>CONVENIOS, ALCALDIA Y GOBERNACIÓN, ICLD</t>
  </si>
  <si>
    <t>INTERVENTORIA Y/O SUPERVISION  EJECUCION PROYECTOS DE VIVIENDA</t>
  </si>
  <si>
    <t>INETERVENTORIA</t>
  </si>
  <si>
    <t>IMPLEMENTAR SOFTWARE PARA MANEJO DE INFORMACIÓN ANTIGUA Y NUEVA DE SOLICITUD Y ADJUDICACIÓN DE SUBSISDIO DE VIVIENDA</t>
  </si>
  <si>
    <t>SOFTWARE PARA VIVIENDA</t>
  </si>
  <si>
    <t>ORGANIZACIÓN Y RECOLECCIÓN DE INFORMACIÓN , DISEÑO BASE DE DATOS Y ALIMENTACIÓN DE INFORMACIÓN AANTIGUA</t>
  </si>
  <si>
    <t>EJECUCIÓN DEL CONVENIO No. 0443-09 CONSTRUCCIÓN EN SITIO PROPIO</t>
  </si>
  <si>
    <t>LIQUIDACIÓN CONVENIO</t>
  </si>
  <si>
    <t>EN EJECUCION</t>
  </si>
  <si>
    <t>SEGUIMIENTO A LA EJECUCIÓN DEL CONVENIO No. 0001-2011 TORRES DEL SILENCIO</t>
  </si>
  <si>
    <t xml:space="preserve"> FORMULACION , SEGUIMIENTO DE PROYECTOS  Y ESTRUCTURACIÓN CONVOCATORIA PÚBLICA PARA LA ASIGNACIÓN DE SUBSIDIOS DE V.I.P Y V.I.S EN EL MUNICIPIO DE YOPAL</t>
  </si>
  <si>
    <t>SEGUIMIENTO PROYECTOS  Y CONVOCATORIAS</t>
  </si>
  <si>
    <t xml:space="preserve">ORGANIZACIÓN DE INFORMACIÓN Y REVISIÓN DE POSTULACIONES Y SUBSIDIOS YA OTROGADOS POR EL IDURY,  DISEÑO DE FORMULARIO, INICIALIZACIÓN DE CONVOCATORIO </t>
  </si>
  <si>
    <t>RECURSOS PROPIOS, ICLD</t>
  </si>
  <si>
    <t>VIVIENDA</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</si>
</sst>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0\ _P_t_s_-;\-* #,##0\ _P_t_s_-;_-* &quot;-&quot;??\ _P_t_s_-;_-@_-"/>
    <numFmt numFmtId="175" formatCode="_ * #,##0_ ;_ * \-#,##0_ ;_ * &quot;-&quot;??_ ;_ @_ "/>
    <numFmt numFmtId="176" formatCode="#,##0.0000"/>
    <numFmt numFmtId="177" formatCode="#,##0.000"/>
    <numFmt numFmtId="178" formatCode="_ * #,##0.000_ ;_ * \-#,##0.000_ ;_ * &quot;-&quot;??_ ;_ @_ "/>
    <numFmt numFmtId="179" formatCode="#,##0.00000"/>
    <numFmt numFmtId="180" formatCode="#,##0.000000"/>
    <numFmt numFmtId="181" formatCode="[$$-240A]\ #,##0.00"/>
    <numFmt numFmtId="182" formatCode="#,##0.0"/>
    <numFmt numFmtId="183" formatCode="[$$-240A]\ #,##0"/>
    <numFmt numFmtId="184" formatCode="[$$-240A]\ #,##0.0"/>
    <numFmt numFmtId="185" formatCode="[$$-240A]\ #,##0.00;[$$-240A]\ \-#,##0.00"/>
    <numFmt numFmtId="186" formatCode="#,##0\ _€;[Red]#,##0\ _€"/>
    <numFmt numFmtId="187" formatCode="#,##0.0000000"/>
    <numFmt numFmtId="188" formatCode="#,##0.00000000"/>
    <numFmt numFmtId="189" formatCode="#,##0.0000000000"/>
    <numFmt numFmtId="190" formatCode="_ * #,##0.000000_ ;_ * \-#,##0.000000_ ;_ * &quot;-&quot;??_ ;_ @_ "/>
  </numFmts>
  <fonts count="6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Narrow"/>
      <family val="2"/>
    </font>
    <font>
      <b/>
      <sz val="10"/>
      <name val="Arial Narrow"/>
      <family val="2"/>
    </font>
    <font>
      <sz val="10"/>
      <color indexed="10"/>
      <name val="Arial Narrow"/>
      <family val="2"/>
    </font>
    <font>
      <sz val="14"/>
      <name val="Arial Narrow"/>
      <family val="2"/>
    </font>
    <font>
      <b/>
      <sz val="14"/>
      <name val="Arial Narrow"/>
      <family val="2"/>
    </font>
    <font>
      <b/>
      <sz val="28"/>
      <name val="AR DELANEY"/>
      <family val="0"/>
    </font>
    <font>
      <b/>
      <sz val="9"/>
      <name val="Arial Narrow"/>
      <family val="2"/>
    </font>
    <font>
      <sz val="9"/>
      <name val="Arial Narrow"/>
      <family val="2"/>
    </font>
    <font>
      <b/>
      <sz val="9"/>
      <name val="Tahoma"/>
      <family val="2"/>
    </font>
    <font>
      <sz val="8"/>
      <name val="Arial"/>
      <family val="2"/>
    </font>
    <font>
      <b/>
      <sz val="20"/>
      <name val="Arial"/>
      <family val="2"/>
    </font>
    <font>
      <sz val="20"/>
      <name val="Arial"/>
      <family val="2"/>
    </font>
    <font>
      <b/>
      <sz val="22"/>
      <name val="Arial Narrow"/>
      <family val="2"/>
    </font>
    <font>
      <sz val="22"/>
      <name val="Arial"/>
      <family val="2"/>
    </font>
    <font>
      <sz val="22"/>
      <name val="Arial Narrow"/>
      <family val="2"/>
    </font>
    <font>
      <b/>
      <sz val="14"/>
      <name val="Tahoma"/>
      <family val="2"/>
    </font>
    <font>
      <sz val="14"/>
      <name val="Tahoma"/>
      <family val="2"/>
    </font>
    <font>
      <sz val="10"/>
      <color indexed="10"/>
      <name val="Arial"/>
      <family val="2"/>
    </font>
    <font>
      <sz val="10"/>
      <name val="Verdana"/>
      <family val="2"/>
    </font>
    <font>
      <sz val="8"/>
      <name val="Tahoma"/>
      <family val="2"/>
    </font>
    <font>
      <sz val="7"/>
      <name val="Arial"/>
      <family val="2"/>
    </font>
    <font>
      <sz val="9"/>
      <name val="Arial"/>
      <family val="2"/>
    </font>
    <font>
      <sz val="14"/>
      <name val="Arial"/>
      <family val="2"/>
    </font>
    <font>
      <sz val="11"/>
      <name val="Arial"/>
      <family val="2"/>
    </font>
    <font>
      <sz val="12"/>
      <name val="Arial"/>
      <family val="2"/>
    </font>
    <font>
      <b/>
      <sz val="14"/>
      <name val="Arial"/>
      <family val="2"/>
    </font>
    <font>
      <sz val="12"/>
      <name val="Arial Narrow"/>
      <family val="2"/>
    </font>
    <font>
      <sz val="12"/>
      <color indexed="8"/>
      <name val="Arial"/>
      <family val="2"/>
    </font>
    <font>
      <b/>
      <sz val="12"/>
      <name val="Arial"/>
      <family val="2"/>
    </font>
    <font>
      <sz val="12"/>
      <name val="Tahoma"/>
      <family val="2"/>
    </font>
    <font>
      <sz val="9"/>
      <name val="Tahoma"/>
      <family val="2"/>
    </font>
    <font>
      <sz val="7"/>
      <name val="Swis721 LtEx BT"/>
      <family val="2"/>
    </font>
    <font>
      <b/>
      <sz val="8"/>
      <name val="Tahoma"/>
      <family val="2"/>
    </font>
    <font>
      <sz val="12"/>
      <color indexed="10"/>
      <name val="Arial"/>
      <family val="2"/>
    </font>
    <font>
      <b/>
      <sz val="12"/>
      <name val="Arial Narrow"/>
      <family val="2"/>
    </font>
    <font>
      <b/>
      <sz val="12"/>
      <name val="Tahoma"/>
      <family val="2"/>
    </font>
    <font>
      <b/>
      <i/>
      <sz val="22"/>
      <name val="Arial Narrow"/>
      <family val="2"/>
    </font>
    <font>
      <u val="single"/>
      <sz val="9.8"/>
      <color indexed="20"/>
      <name val="Arial"/>
      <family val="2"/>
    </font>
    <font>
      <sz val="10"/>
      <color indexed="23"/>
      <name val="Arial"/>
      <family val="2"/>
    </font>
    <font>
      <b/>
      <sz val="8"/>
      <color indexed="8"/>
      <name val="Calibri"/>
      <family val="2"/>
    </font>
    <font>
      <u val="single"/>
      <sz val="9.8"/>
      <color theme="11"/>
      <name val="Arial"/>
      <family val="2"/>
    </font>
    <font>
      <sz val="12"/>
      <color theme="1"/>
      <name val="Arial"/>
      <family val="2"/>
    </font>
    <font>
      <sz val="10"/>
      <color rgb="FF5A5A5A"/>
      <name val="Arial"/>
      <family val="2"/>
    </font>
    <font>
      <b/>
      <sz val="8"/>
      <color theme="1"/>
      <name val="Calibri"/>
      <family val="2"/>
    </font>
    <font>
      <b/>
      <sz val="8"/>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6" tint="0.5999900102615356"/>
        <bgColor indexed="64"/>
      </patternFill>
    </fill>
    <fill>
      <patternFill patternType="solid">
        <fgColor indexed="9"/>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rgb="FFFF0000"/>
        <bgColor indexed="64"/>
      </patternFill>
    </fill>
    <fill>
      <patternFill patternType="solid">
        <fgColor rgb="FF92D050"/>
        <bgColor indexed="64"/>
      </patternFill>
    </fill>
    <fill>
      <patternFill patternType="solid">
        <fgColor theme="7" tint="0.39998000860214233"/>
        <bgColor indexed="64"/>
      </patternFill>
    </fill>
    <fill>
      <patternFill patternType="solid">
        <fgColor theme="1" tint="0.24998000264167786"/>
        <bgColor indexed="64"/>
      </patternFill>
    </fill>
    <fill>
      <patternFill patternType="solid">
        <fgColor indexed="65"/>
        <bgColor indexed="64"/>
      </patternFill>
    </fill>
    <fill>
      <patternFill patternType="solid">
        <fgColor theme="1" tint="0.34999001026153564"/>
        <bgColor indexed="64"/>
      </patternFill>
    </fill>
    <fill>
      <patternFill patternType="solid">
        <fgColor theme="1" tint="0.34999001026153564"/>
        <bgColor indexed="64"/>
      </patternFill>
    </fill>
    <fill>
      <patternFill patternType="solid">
        <fgColor indexed="65"/>
        <bgColor indexed="64"/>
      </patternFill>
    </fill>
    <fill>
      <patternFill patternType="solid">
        <fgColor theme="6" tint="0.39998000860214233"/>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1" tint="0.49998000264167786"/>
        <bgColor indexed="64"/>
      </patternFill>
    </fill>
    <fill>
      <patternFill patternType="solid">
        <fgColor theme="9" tint="-0.24997000396251678"/>
        <bgColor indexed="64"/>
      </patternFill>
    </fill>
    <fill>
      <patternFill patternType="solid">
        <fgColor rgb="FF808000"/>
        <bgColor indexed="64"/>
      </patternFill>
    </fill>
    <fill>
      <patternFill patternType="solid">
        <fgColor rgb="FF0070C0"/>
        <bgColor indexed="64"/>
      </patternFill>
    </fill>
    <fill>
      <patternFill patternType="solid">
        <fgColor rgb="FFFF9966"/>
        <bgColor indexed="64"/>
      </patternFill>
    </fill>
    <fill>
      <patternFill patternType="solid">
        <fgColor theme="4" tint="0.39998000860214233"/>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003399"/>
        <bgColor indexed="64"/>
      </patternFill>
    </fill>
    <fill>
      <patternFill patternType="solid">
        <fgColor theme="6" tint="-0.4999699890613556"/>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rgb="FFFFFF00"/>
        <bgColor indexed="64"/>
      </patternFill>
    </fill>
    <fill>
      <patternFill patternType="solid">
        <fgColor theme="5" tint="0.7999799847602844"/>
        <bgColor indexed="64"/>
      </patternFill>
    </fill>
    <fill>
      <patternFill patternType="solid">
        <fgColor theme="3" tint="0.799979984760284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style="medium"/>
      <top style="hair"/>
      <bottom style="medium"/>
    </border>
    <border>
      <left style="thin"/>
      <right>
        <color indexed="63"/>
      </right>
      <top>
        <color indexed="63"/>
      </top>
      <bottom style="thin"/>
    </border>
    <border>
      <left style="medium"/>
      <right style="hair"/>
      <top style="hair"/>
      <bottom style="medium"/>
    </border>
    <border>
      <left style="hair"/>
      <right style="hair"/>
      <top style="medium"/>
      <bottom>
        <color indexed="63"/>
      </bottom>
    </border>
    <border>
      <left style="hair"/>
      <right style="hair"/>
      <top style="medium"/>
      <bottom style="hair"/>
    </border>
    <border>
      <left style="hair"/>
      <right>
        <color indexed="63"/>
      </right>
      <top style="medium"/>
      <bottom style="hair"/>
    </border>
    <border>
      <left style="hair"/>
      <right style="hair"/>
      <top style="hair"/>
      <bottom style="medium"/>
    </border>
    <border>
      <left style="medium"/>
      <right style="medium"/>
      <top>
        <color indexed="63"/>
      </top>
      <bottom>
        <color indexed="63"/>
      </bottom>
    </border>
    <border>
      <left>
        <color indexed="63"/>
      </left>
      <right style="thin"/>
      <top style="thin"/>
      <bottom>
        <color indexed="63"/>
      </bottom>
    </border>
    <border>
      <left style="hair"/>
      <right style="medium"/>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thin"/>
      <right style="double"/>
      <top>
        <color indexed="63"/>
      </top>
      <bottom>
        <color indexed="63"/>
      </bottom>
    </border>
    <border>
      <left style="thin"/>
      <right style="thin"/>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10" fillId="3"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2" fillId="16"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1228">
    <xf numFmtId="0" fontId="0" fillId="0" borderId="0" xfId="0" applyAlignment="1">
      <alignment/>
    </xf>
    <xf numFmtId="0" fontId="19" fillId="0" borderId="0" xfId="0" applyFont="1" applyAlignment="1">
      <alignment vertical="center"/>
    </xf>
    <xf numFmtId="0" fontId="19" fillId="0" borderId="10" xfId="0" applyFont="1" applyBorder="1" applyAlignment="1">
      <alignment vertical="center"/>
    </xf>
    <xf numFmtId="0" fontId="19" fillId="0" borderId="0" xfId="0" applyFont="1" applyAlignment="1">
      <alignment vertical="center" wrapText="1"/>
    </xf>
    <xf numFmtId="0" fontId="19" fillId="0" borderId="10" xfId="0" applyFont="1" applyBorder="1" applyAlignment="1">
      <alignment vertical="center" wrapText="1"/>
    </xf>
    <xf numFmtId="0" fontId="22" fillId="0" borderId="0" xfId="0" applyFont="1" applyAlignment="1">
      <alignment vertical="center"/>
    </xf>
    <xf numFmtId="177" fontId="22" fillId="0" borderId="10" xfId="0" applyNumberFormat="1" applyFont="1" applyFill="1" applyBorder="1" applyAlignment="1">
      <alignment vertical="center" wrapText="1"/>
    </xf>
    <xf numFmtId="0" fontId="23" fillId="0" borderId="10" xfId="0" applyFont="1" applyBorder="1" applyAlignment="1">
      <alignment vertical="center"/>
    </xf>
    <xf numFmtId="0" fontId="19" fillId="0" borderId="0" xfId="0" applyFont="1" applyFill="1" applyBorder="1" applyAlignment="1">
      <alignment vertical="center"/>
    </xf>
    <xf numFmtId="0" fontId="22" fillId="0" borderId="0" xfId="0" applyFont="1" applyBorder="1" applyAlignment="1">
      <alignment vertical="center"/>
    </xf>
    <xf numFmtId="0" fontId="19" fillId="0" borderId="0" xfId="0" applyFont="1" applyBorder="1" applyAlignment="1">
      <alignment vertical="center"/>
    </xf>
    <xf numFmtId="177" fontId="22" fillId="0" borderId="0" xfId="0" applyNumberFormat="1" applyFont="1" applyBorder="1" applyAlignment="1">
      <alignment vertical="center"/>
    </xf>
    <xf numFmtId="177" fontId="19" fillId="0" borderId="0" xfId="0" applyNumberFormat="1" applyFont="1" applyBorder="1" applyAlignment="1">
      <alignment vertical="center"/>
    </xf>
    <xf numFmtId="177" fontId="22"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0" fontId="23" fillId="0" borderId="11" xfId="0" applyFont="1" applyBorder="1" applyAlignment="1">
      <alignment vertical="center"/>
    </xf>
    <xf numFmtId="0" fontId="29" fillId="24" borderId="12" xfId="0" applyFont="1" applyFill="1" applyBorder="1" applyAlignment="1">
      <alignment horizontal="justify" vertical="center" wrapText="1"/>
    </xf>
    <xf numFmtId="0" fontId="29" fillId="24" borderId="10" xfId="0" applyFont="1" applyFill="1" applyBorder="1" applyAlignment="1">
      <alignment horizontal="justify" vertical="center" wrapText="1"/>
    </xf>
    <xf numFmtId="0" fontId="22" fillId="0" borderId="0" xfId="0" applyFont="1" applyFill="1" applyAlignment="1">
      <alignment vertical="center"/>
    </xf>
    <xf numFmtId="0" fontId="19" fillId="0" borderId="0" xfId="0" applyFont="1" applyFill="1" applyAlignment="1">
      <alignment vertical="center"/>
    </xf>
    <xf numFmtId="0" fontId="38" fillId="25" borderId="10" xfId="0" applyFont="1" applyFill="1" applyBorder="1" applyAlignment="1">
      <alignment horizontal="justify" vertical="top" wrapText="1"/>
    </xf>
    <xf numFmtId="0" fontId="28" fillId="25" borderId="10" xfId="0" applyFont="1" applyFill="1" applyBorder="1" applyAlignment="1">
      <alignment horizontal="justify" vertical="top" wrapText="1"/>
    </xf>
    <xf numFmtId="0" fontId="38" fillId="25" borderId="0" xfId="0" applyFont="1" applyFill="1" applyBorder="1" applyAlignment="1">
      <alignment horizontal="justify" vertical="top" textRotation="90" wrapText="1"/>
    </xf>
    <xf numFmtId="0" fontId="0" fillId="25" borderId="0" xfId="0" applyFill="1" applyBorder="1" applyAlignment="1">
      <alignment/>
    </xf>
    <xf numFmtId="0" fontId="38" fillId="0" borderId="13" xfId="0" applyFont="1" applyFill="1" applyBorder="1" applyAlignment="1">
      <alignment horizontal="justify" vertical="top" textRotation="90" wrapText="1"/>
    </xf>
    <xf numFmtId="0" fontId="29" fillId="26" borderId="12" xfId="0" applyFont="1" applyFill="1" applyBorder="1" applyAlignment="1">
      <alignment horizontal="justify" vertical="center" wrapText="1"/>
    </xf>
    <xf numFmtId="177" fontId="22" fillId="26" borderId="0" xfId="0" applyNumberFormat="1" applyFont="1" applyFill="1" applyBorder="1" applyAlignment="1">
      <alignment vertical="center"/>
    </xf>
    <xf numFmtId="177" fontId="19" fillId="26" borderId="0" xfId="0" applyNumberFormat="1" applyFont="1" applyFill="1" applyBorder="1" applyAlignment="1">
      <alignment vertical="center"/>
    </xf>
    <xf numFmtId="0" fontId="19" fillId="26" borderId="0" xfId="0" applyFont="1" applyFill="1" applyBorder="1" applyAlignment="1">
      <alignment vertical="center"/>
    </xf>
    <xf numFmtId="0" fontId="0"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177" fontId="22" fillId="25" borderId="10" xfId="0" applyNumberFormat="1" applyFont="1" applyFill="1" applyBorder="1" applyAlignment="1">
      <alignment vertical="center" wrapText="1"/>
    </xf>
    <xf numFmtId="0" fontId="0" fillId="25" borderId="10" xfId="0" applyFont="1" applyFill="1" applyBorder="1" applyAlignment="1">
      <alignment horizontal="justify" vertical="center" wrapText="1"/>
    </xf>
    <xf numFmtId="0" fontId="41" fillId="0" borderId="10" xfId="0"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1" fillId="0" borderId="10" xfId="0" applyFont="1" applyFill="1" applyBorder="1" applyAlignment="1">
      <alignment horizontal="justify" vertical="center" wrapText="1"/>
    </xf>
    <xf numFmtId="3" fontId="43" fillId="0" borderId="14"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9" fontId="43" fillId="0" borderId="10" xfId="59"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175" fontId="43" fillId="0" borderId="10" xfId="49"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3" fillId="0" borderId="10" xfId="0" applyFont="1" applyFill="1" applyBorder="1" applyAlignment="1">
      <alignment horizontal="justify" vertical="top" wrapText="1"/>
    </xf>
    <xf numFmtId="2" fontId="43" fillId="0" borderId="10" xfId="0" applyNumberFormat="1" applyFont="1" applyFill="1" applyBorder="1" applyAlignment="1">
      <alignment horizontal="justify" vertical="center" wrapText="1"/>
    </xf>
    <xf numFmtId="9" fontId="43" fillId="0" borderId="10" xfId="0" applyNumberFormat="1" applyFont="1" applyFill="1" applyBorder="1" applyAlignment="1">
      <alignment horizontal="center" vertical="center"/>
    </xf>
    <xf numFmtId="9" fontId="4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43" fillId="0" borderId="14" xfId="0" applyFont="1" applyFill="1" applyBorder="1" applyAlignment="1">
      <alignment horizontal="center" vertical="center" wrapText="1"/>
    </xf>
    <xf numFmtId="3" fontId="43" fillId="0" borderId="10" xfId="49" applyNumberFormat="1" applyFont="1" applyFill="1" applyBorder="1" applyAlignment="1">
      <alignment horizontal="justify" vertical="center" wrapText="1"/>
    </xf>
    <xf numFmtId="3" fontId="43" fillId="0" borderId="14" xfId="49" applyNumberFormat="1" applyFont="1" applyFill="1" applyBorder="1" applyAlignment="1">
      <alignment horizontal="justify" vertical="center" wrapText="1"/>
    </xf>
    <xf numFmtId="0" fontId="43" fillId="0" borderId="15" xfId="0" applyFont="1" applyFill="1" applyBorder="1" applyAlignment="1">
      <alignment horizontal="center" vertical="center" wrapText="1"/>
    </xf>
    <xf numFmtId="0" fontId="0" fillId="0" borderId="10" xfId="0" applyFont="1" applyBorder="1" applyAlignment="1">
      <alignment vertical="center"/>
    </xf>
    <xf numFmtId="177" fontId="22" fillId="0" borderId="10" xfId="49" applyNumberFormat="1" applyFont="1" applyFill="1" applyBorder="1" applyAlignment="1">
      <alignment vertical="center" wrapText="1"/>
    </xf>
    <xf numFmtId="0" fontId="43" fillId="0" borderId="10" xfId="57" applyFont="1" applyFill="1" applyBorder="1" applyAlignment="1">
      <alignment horizontal="justify" vertical="center"/>
      <protection/>
    </xf>
    <xf numFmtId="173" fontId="43" fillId="0" borderId="10" xfId="0" applyNumberFormat="1" applyFont="1" applyFill="1" applyBorder="1" applyAlignment="1">
      <alignment horizontal="justify" vertical="center" wrapText="1"/>
    </xf>
    <xf numFmtId="0" fontId="43" fillId="0" borderId="10" xfId="0" applyNumberFormat="1" applyFont="1" applyFill="1" applyBorder="1" applyAlignment="1">
      <alignment horizontal="justify" vertical="center" wrapText="1"/>
    </xf>
    <xf numFmtId="0" fontId="28" fillId="0" borderId="10" xfId="0" applyFont="1" applyFill="1" applyBorder="1" applyAlignment="1">
      <alignment horizontal="justify" vertical="top" wrapText="1"/>
    </xf>
    <xf numFmtId="0" fontId="0" fillId="0" borderId="0" xfId="0" applyFill="1" applyBorder="1" applyAlignment="1">
      <alignment/>
    </xf>
    <xf numFmtId="0" fontId="0" fillId="0" borderId="0" xfId="0" applyFont="1" applyFill="1" applyBorder="1" applyAlignment="1">
      <alignment/>
    </xf>
    <xf numFmtId="3" fontId="28" fillId="0" borderId="10" xfId="0" applyNumberFormat="1" applyFont="1" applyFill="1" applyBorder="1" applyAlignment="1">
      <alignment horizontal="justify" vertical="top" wrapText="1"/>
    </xf>
    <xf numFmtId="3" fontId="43" fillId="0" borderId="10" xfId="0" applyNumberFormat="1" applyFont="1" applyFill="1" applyBorder="1" applyAlignment="1">
      <alignment horizontal="justify" vertical="top" wrapText="1"/>
    </xf>
    <xf numFmtId="3" fontId="47" fillId="0" borderId="10" xfId="0" applyNumberFormat="1" applyFont="1" applyFill="1" applyBorder="1" applyAlignment="1">
      <alignment horizontal="right" vertical="top" wrapText="1"/>
    </xf>
    <xf numFmtId="0" fontId="48" fillId="0" borderId="10" xfId="0" applyFont="1" applyFill="1" applyBorder="1" applyAlignment="1">
      <alignment horizontal="center" vertical="top" wrapText="1"/>
    </xf>
    <xf numFmtId="3" fontId="43" fillId="0" borderId="10" xfId="0" applyNumberFormat="1" applyFont="1" applyFill="1" applyBorder="1" applyAlignment="1">
      <alignment vertical="top" wrapText="1"/>
    </xf>
    <xf numFmtId="3" fontId="43" fillId="0" borderId="14" xfId="0" applyNumberFormat="1" applyFont="1" applyFill="1" applyBorder="1" applyAlignment="1">
      <alignment horizontal="justify" vertical="top" wrapText="1"/>
    </xf>
    <xf numFmtId="0" fontId="48" fillId="0" borderId="10" xfId="0" applyFont="1" applyFill="1" applyBorder="1" applyAlignment="1">
      <alignment horizontal="justify" vertical="center" wrapText="1"/>
    </xf>
    <xf numFmtId="177" fontId="45" fillId="0" borderId="10" xfId="49" applyNumberFormat="1" applyFont="1" applyFill="1" applyBorder="1" applyAlignment="1">
      <alignment vertical="center" wrapText="1"/>
    </xf>
    <xf numFmtId="0" fontId="43" fillId="0" borderId="10" xfId="55" applyFont="1" applyFill="1" applyBorder="1" applyAlignment="1">
      <alignment horizontal="justify" vertical="center" wrapText="1"/>
      <protection/>
    </xf>
    <xf numFmtId="0" fontId="43" fillId="0" borderId="10" xfId="0" applyFont="1" applyFill="1" applyBorder="1" applyAlignment="1">
      <alignment vertical="top" wrapText="1"/>
    </xf>
    <xf numFmtId="3" fontId="0" fillId="0" borderId="10" xfId="0" applyNumberFormat="1" applyFont="1" applyFill="1" applyBorder="1" applyAlignment="1">
      <alignment horizontal="justify" vertical="center" wrapText="1"/>
    </xf>
    <xf numFmtId="0" fontId="43" fillId="0" borderId="14" xfId="0" applyFont="1" applyFill="1" applyBorder="1" applyAlignment="1">
      <alignment horizontal="justify" vertical="center" wrapText="1"/>
    </xf>
    <xf numFmtId="0" fontId="43" fillId="0" borderId="10" xfId="0" applyFont="1" applyBorder="1" applyAlignment="1">
      <alignment horizontal="justify" vertical="center" wrapText="1"/>
    </xf>
    <xf numFmtId="0" fontId="43" fillId="0" borderId="15" xfId="0" applyFont="1" applyFill="1" applyBorder="1" applyAlignment="1">
      <alignment horizontal="justify" vertical="center" wrapText="1"/>
    </xf>
    <xf numFmtId="0" fontId="43" fillId="0" borderId="14" xfId="0" applyNumberFormat="1" applyFont="1" applyFill="1" applyBorder="1" applyAlignment="1">
      <alignment horizontal="justify" vertical="center" wrapText="1"/>
    </xf>
    <xf numFmtId="0" fontId="45" fillId="0" borderId="10" xfId="0" applyFont="1" applyBorder="1" applyAlignment="1">
      <alignment horizontal="justify" vertical="center" wrapText="1"/>
    </xf>
    <xf numFmtId="0" fontId="30" fillId="0" borderId="11" xfId="0" applyFont="1" applyFill="1" applyBorder="1" applyAlignment="1">
      <alignment horizontal="justify" vertical="center" wrapText="1"/>
    </xf>
    <xf numFmtId="0" fontId="30" fillId="25" borderId="11" xfId="0" applyFont="1" applyFill="1" applyBorder="1" applyAlignment="1">
      <alignment horizontal="justify" vertical="center" wrapText="1"/>
    </xf>
    <xf numFmtId="3" fontId="43" fillId="0" borderId="10" xfId="0" applyNumberFormat="1" applyFont="1" applyFill="1" applyBorder="1" applyAlignment="1">
      <alignment horizontal="justify" vertical="center" wrapText="1"/>
    </xf>
    <xf numFmtId="0" fontId="48" fillId="0" borderId="14" xfId="0" applyFont="1" applyFill="1" applyBorder="1" applyAlignment="1">
      <alignment horizontal="justify" vertical="center" wrapText="1"/>
    </xf>
    <xf numFmtId="0" fontId="45" fillId="0" borderId="10" xfId="0" applyFont="1" applyFill="1" applyBorder="1" applyAlignment="1">
      <alignment horizontal="justify" vertical="center" wrapText="1"/>
    </xf>
    <xf numFmtId="174" fontId="29" fillId="0" borderId="13" xfId="0" applyNumberFormat="1" applyFont="1" applyFill="1" applyBorder="1" applyAlignment="1">
      <alignment horizontal="justify" vertical="center" wrapText="1"/>
    </xf>
    <xf numFmtId="174" fontId="29" fillId="0" borderId="16" xfId="0" applyNumberFormat="1" applyFont="1" applyFill="1" applyBorder="1" applyAlignment="1">
      <alignment horizontal="justify" vertical="center" wrapText="1"/>
    </xf>
    <xf numFmtId="4" fontId="43" fillId="0" borderId="10" xfId="0" applyNumberFormat="1" applyFont="1" applyFill="1" applyBorder="1" applyAlignment="1">
      <alignment horizontal="justify" vertical="center" wrapText="1"/>
    </xf>
    <xf numFmtId="3" fontId="43" fillId="0" borderId="10" xfId="0" applyNumberFormat="1" applyFont="1" applyBorder="1" applyAlignment="1">
      <alignment horizontal="justify" vertical="center" wrapText="1"/>
    </xf>
    <xf numFmtId="0" fontId="43" fillId="27" borderId="10" xfId="0" applyFont="1" applyFill="1" applyBorder="1" applyAlignment="1">
      <alignment horizontal="center" vertical="center" wrapText="1"/>
    </xf>
    <xf numFmtId="0" fontId="43" fillId="0" borderId="10" xfId="0" applyFont="1" applyBorder="1" applyAlignment="1">
      <alignment vertical="center"/>
    </xf>
    <xf numFmtId="0" fontId="43" fillId="27" borderId="10" xfId="0" applyFont="1" applyFill="1" applyBorder="1" applyAlignment="1">
      <alignment horizontal="justify" vertical="center" wrapText="1"/>
    </xf>
    <xf numFmtId="0" fontId="43" fillId="0" borderId="10" xfId="0" applyFont="1" applyBorder="1" applyAlignment="1">
      <alignment horizontal="justify" vertical="center"/>
    </xf>
    <xf numFmtId="0" fontId="43" fillId="0" borderId="10" xfId="59" applyNumberFormat="1" applyFont="1" applyFill="1" applyBorder="1" applyAlignment="1">
      <alignment horizontal="center" vertical="center" wrapText="1"/>
    </xf>
    <xf numFmtId="0" fontId="43" fillId="0" borderId="14" xfId="0" applyFont="1" applyBorder="1" applyAlignment="1">
      <alignment horizontal="justify" vertical="center" wrapText="1"/>
    </xf>
    <xf numFmtId="177" fontId="43" fillId="0" borderId="10" xfId="49" applyNumberFormat="1" applyFont="1" applyFill="1" applyBorder="1" applyAlignment="1">
      <alignment horizontal="justify" vertical="center" wrapText="1"/>
    </xf>
    <xf numFmtId="0" fontId="43" fillId="0" borderId="10" xfId="59" applyNumberFormat="1" applyFont="1" applyFill="1" applyBorder="1" applyAlignment="1">
      <alignment horizontal="justify" vertical="center" wrapText="1"/>
    </xf>
    <xf numFmtId="9" fontId="43" fillId="0" borderId="10" xfId="0" applyNumberFormat="1" applyFont="1" applyFill="1" applyBorder="1" applyAlignment="1">
      <alignment horizontal="justify" vertical="center" wrapText="1"/>
    </xf>
    <xf numFmtId="9" fontId="43" fillId="0" borderId="10" xfId="59" applyFont="1" applyFill="1" applyBorder="1" applyAlignment="1">
      <alignment horizontal="justify" vertical="center" wrapText="1"/>
    </xf>
    <xf numFmtId="0" fontId="43" fillId="0" borderId="10" xfId="0" applyNumberFormat="1" applyFont="1" applyBorder="1" applyAlignment="1">
      <alignment horizontal="justify" vertical="center" wrapText="1"/>
    </xf>
    <xf numFmtId="3" fontId="43" fillId="0" borderId="10" xfId="0" applyNumberFormat="1" applyFont="1" applyBorder="1" applyAlignment="1">
      <alignment vertical="center" wrapText="1"/>
    </xf>
    <xf numFmtId="9" fontId="43" fillId="0" borderId="10" xfId="59" applyNumberFormat="1" applyFont="1" applyBorder="1" applyAlignment="1">
      <alignment horizontal="center" vertical="center" wrapText="1"/>
    </xf>
    <xf numFmtId="9" fontId="43" fillId="0" borderId="10" xfId="59" applyNumberFormat="1" applyFont="1" applyBorder="1" applyAlignment="1">
      <alignment horizontal="justify" vertical="center" wrapText="1"/>
    </xf>
    <xf numFmtId="3" fontId="43" fillId="27" borderId="10" xfId="0" applyNumberFormat="1" applyFont="1" applyFill="1" applyBorder="1" applyAlignment="1">
      <alignment horizontal="justify" vertical="center" wrapText="1"/>
    </xf>
    <xf numFmtId="0" fontId="43" fillId="0" borderId="0" xfId="0" applyFont="1" applyBorder="1" applyAlignment="1">
      <alignment horizontal="justify" vertical="center"/>
    </xf>
    <xf numFmtId="173" fontId="43" fillId="0" borderId="10" xfId="49" applyFont="1" applyFill="1" applyBorder="1" applyAlignment="1">
      <alignment horizontal="justify" vertical="center" wrapText="1"/>
    </xf>
    <xf numFmtId="0" fontId="43" fillId="0" borderId="10" xfId="55" applyFont="1" applyBorder="1" applyAlignment="1">
      <alignment horizontal="justify" vertical="center" wrapText="1"/>
      <protection/>
    </xf>
    <xf numFmtId="0" fontId="43" fillId="0" borderId="10" xfId="60" applyNumberFormat="1" applyFont="1" applyBorder="1" applyAlignment="1">
      <alignment horizontal="justify" vertical="center" wrapText="1"/>
    </xf>
    <xf numFmtId="177" fontId="45" fillId="0" borderId="10" xfId="49" applyNumberFormat="1" applyFont="1" applyFill="1" applyBorder="1" applyAlignment="1">
      <alignment horizontal="justify" vertical="center" wrapText="1"/>
    </xf>
    <xf numFmtId="3" fontId="43" fillId="0" borderId="14" xfId="55" applyNumberFormat="1" applyFont="1" applyBorder="1" applyAlignment="1">
      <alignment horizontal="justify" vertical="center" wrapText="1"/>
      <protection/>
    </xf>
    <xf numFmtId="0" fontId="43" fillId="0" borderId="15" xfId="55" applyFont="1" applyFill="1" applyBorder="1" applyAlignment="1">
      <alignment horizontal="justify" vertical="center" wrapText="1"/>
      <protection/>
    </xf>
    <xf numFmtId="3" fontId="43" fillId="0" borderId="10" xfId="55" applyNumberFormat="1" applyFont="1" applyBorder="1" applyAlignment="1">
      <alignment horizontal="justify" vertical="center" wrapText="1"/>
      <protection/>
    </xf>
    <xf numFmtId="9" fontId="43" fillId="27" borderId="10" xfId="60" applyFont="1" applyFill="1" applyBorder="1" applyAlignment="1">
      <alignment horizontal="justify" vertical="center" wrapText="1"/>
    </xf>
    <xf numFmtId="9" fontId="43" fillId="0" borderId="10" xfId="60" applyFont="1" applyFill="1" applyBorder="1" applyAlignment="1">
      <alignment horizontal="justify" vertical="center" wrapText="1"/>
    </xf>
    <xf numFmtId="0" fontId="45" fillId="0" borderId="10" xfId="0" applyFont="1" applyBorder="1" applyAlignment="1">
      <alignment horizontal="justify" vertical="center"/>
    </xf>
    <xf numFmtId="3" fontId="43" fillId="27" borderId="10" xfId="55" applyNumberFormat="1" applyFont="1" applyFill="1" applyBorder="1" applyAlignment="1">
      <alignment horizontal="justify" vertical="center" wrapText="1"/>
      <protection/>
    </xf>
    <xf numFmtId="9" fontId="43" fillId="0" borderId="10" xfId="55" applyNumberFormat="1" applyFont="1" applyBorder="1" applyAlignment="1">
      <alignment horizontal="justify" vertical="center" wrapText="1"/>
      <protection/>
    </xf>
    <xf numFmtId="9" fontId="43" fillId="27" borderId="10" xfId="55" applyNumberFormat="1" applyFont="1" applyFill="1" applyBorder="1" applyAlignment="1">
      <alignment horizontal="justify" vertical="center" wrapText="1"/>
      <protection/>
    </xf>
    <xf numFmtId="3" fontId="43" fillId="0" borderId="10" xfId="55" applyNumberFormat="1" applyFont="1" applyFill="1" applyBorder="1" applyAlignment="1">
      <alignment horizontal="justify" vertical="center" wrapText="1"/>
      <protection/>
    </xf>
    <xf numFmtId="0" fontId="43" fillId="0" borderId="10" xfId="56" applyFont="1" applyFill="1" applyBorder="1" applyAlignment="1">
      <alignment horizontal="justify" vertical="center" wrapText="1"/>
      <protection/>
    </xf>
    <xf numFmtId="0" fontId="47" fillId="0" borderId="14" xfId="0" applyFont="1" applyFill="1" applyBorder="1" applyAlignment="1">
      <alignment horizontal="justify" vertical="center" wrapText="1"/>
    </xf>
    <xf numFmtId="3" fontId="47" fillId="27" borderId="10" xfId="0" applyNumberFormat="1" applyFont="1" applyFill="1" applyBorder="1" applyAlignment="1">
      <alignment horizontal="justify" vertical="center" wrapText="1"/>
    </xf>
    <xf numFmtId="9" fontId="43" fillId="27" borderId="10" xfId="0" applyNumberFormat="1" applyFont="1" applyFill="1" applyBorder="1" applyAlignment="1">
      <alignment horizontal="justify" vertical="center" wrapText="1"/>
    </xf>
    <xf numFmtId="0" fontId="43" fillId="27" borderId="10" xfId="0" applyFont="1" applyFill="1" applyBorder="1" applyAlignment="1">
      <alignment horizontal="justify" vertical="center"/>
    </xf>
    <xf numFmtId="0" fontId="43" fillId="27" borderId="10" xfId="0" applyNumberFormat="1" applyFont="1" applyFill="1" applyBorder="1" applyAlignment="1">
      <alignment horizontal="justify" vertical="center" wrapText="1"/>
    </xf>
    <xf numFmtId="0" fontId="47" fillId="0" borderId="10" xfId="0" applyFont="1" applyFill="1" applyBorder="1" applyAlignment="1">
      <alignment horizontal="justify" vertical="center" wrapText="1"/>
    </xf>
    <xf numFmtId="0" fontId="47" fillId="27" borderId="10" xfId="0" applyFont="1" applyFill="1" applyBorder="1" applyAlignment="1">
      <alignment horizontal="justify" vertical="center" wrapText="1"/>
    </xf>
    <xf numFmtId="0" fontId="43" fillId="0" borderId="10" xfId="0" applyNumberFormat="1" applyFont="1" applyBorder="1" applyAlignment="1">
      <alignment horizontal="justify" vertical="center"/>
    </xf>
    <xf numFmtId="0" fontId="43" fillId="0" borderId="12" xfId="0" applyFont="1" applyFill="1" applyBorder="1" applyAlignment="1">
      <alignment horizontal="justify" vertical="center" wrapText="1"/>
    </xf>
    <xf numFmtId="3" fontId="43" fillId="0" borderId="10" xfId="0" applyNumberFormat="1" applyFont="1" applyBorder="1" applyAlignment="1">
      <alignment horizontal="justify" vertical="center"/>
    </xf>
    <xf numFmtId="0" fontId="43" fillId="0" borderId="10" xfId="0" applyNumberFormat="1" applyFont="1" applyFill="1" applyBorder="1" applyAlignment="1">
      <alignment horizontal="justify" vertical="center"/>
    </xf>
    <xf numFmtId="3" fontId="0" fillId="0" borderId="14" xfId="0" applyNumberFormat="1" applyFont="1" applyFill="1" applyBorder="1" applyAlignment="1">
      <alignment horizontal="justify" vertical="center" wrapText="1"/>
    </xf>
    <xf numFmtId="3" fontId="43" fillId="0" borderId="10" xfId="49" applyNumberFormat="1" applyFont="1" applyFill="1" applyBorder="1" applyAlignment="1">
      <alignment horizontal="right" vertical="center" wrapText="1"/>
    </xf>
    <xf numFmtId="3" fontId="43" fillId="0" borderId="10" xfId="0" applyNumberFormat="1" applyFont="1" applyFill="1" applyBorder="1" applyAlignment="1">
      <alignment horizontal="right" vertical="center" wrapText="1"/>
    </xf>
    <xf numFmtId="177" fontId="43" fillId="0" borderId="10" xfId="0" applyNumberFormat="1" applyFont="1" applyBorder="1" applyAlignment="1">
      <alignment horizontal="right" vertical="center" wrapText="1"/>
    </xf>
    <xf numFmtId="183" fontId="43" fillId="0" borderId="10" xfId="0" applyNumberFormat="1" applyFont="1" applyFill="1" applyBorder="1" applyAlignment="1">
      <alignment horizontal="right" vertical="center" wrapText="1"/>
    </xf>
    <xf numFmtId="3" fontId="43" fillId="0" borderId="10" xfId="0" applyNumberFormat="1" applyFont="1" applyFill="1" applyBorder="1" applyAlignment="1">
      <alignment horizontal="right" vertical="top" wrapText="1"/>
    </xf>
    <xf numFmtId="177" fontId="45" fillId="0" borderId="10" xfId="0" applyNumberFormat="1" applyFont="1" applyFill="1" applyBorder="1" applyAlignment="1">
      <alignment horizontal="right" vertical="center" wrapText="1"/>
    </xf>
    <xf numFmtId="177" fontId="45" fillId="0" borderId="10" xfId="0" applyNumberFormat="1" applyFont="1" applyBorder="1" applyAlignment="1">
      <alignment horizontal="right" vertical="center" wrapText="1"/>
    </xf>
    <xf numFmtId="181" fontId="47" fillId="0" borderId="10" xfId="0" applyNumberFormat="1" applyFont="1" applyFill="1" applyBorder="1" applyAlignment="1">
      <alignment horizontal="right" vertical="center" wrapText="1"/>
    </xf>
    <xf numFmtId="177" fontId="43" fillId="0" borderId="10" xfId="49" applyNumberFormat="1" applyFont="1" applyBorder="1" applyAlignment="1">
      <alignment horizontal="right" vertical="center" wrapText="1"/>
    </xf>
    <xf numFmtId="177" fontId="45" fillId="0" borderId="10" xfId="49" applyNumberFormat="1" applyFont="1" applyBorder="1" applyAlignment="1">
      <alignment horizontal="right" vertical="center" wrapText="1"/>
    </xf>
    <xf numFmtId="0" fontId="43" fillId="0" borderId="10" xfId="0" applyFont="1" applyFill="1" applyBorder="1" applyAlignment="1">
      <alignment horizontal="right" vertical="center" wrapText="1"/>
    </xf>
    <xf numFmtId="175" fontId="43" fillId="0" borderId="10" xfId="49" applyNumberFormat="1" applyFont="1" applyFill="1" applyBorder="1" applyAlignment="1">
      <alignment horizontal="right" vertical="center" wrapText="1"/>
    </xf>
    <xf numFmtId="3" fontId="43" fillId="0" borderId="10" xfId="0" applyNumberFormat="1" applyFont="1" applyBorder="1" applyAlignment="1">
      <alignment horizontal="right" vertical="center" wrapText="1"/>
    </xf>
    <xf numFmtId="173" fontId="43" fillId="0" borderId="10" xfId="49" applyFont="1" applyFill="1" applyBorder="1" applyAlignment="1">
      <alignment horizontal="right" vertical="center" wrapText="1"/>
    </xf>
    <xf numFmtId="184" fontId="43" fillId="0" borderId="10" xfId="0" applyNumberFormat="1" applyFont="1" applyFill="1" applyBorder="1" applyAlignment="1">
      <alignment horizontal="right" vertical="center" wrapText="1"/>
    </xf>
    <xf numFmtId="0" fontId="23" fillId="0" borderId="17" xfId="0" applyFont="1" applyBorder="1" applyAlignment="1">
      <alignment vertical="center"/>
    </xf>
    <xf numFmtId="0" fontId="23" fillId="0" borderId="12" xfId="0" applyFont="1" applyBorder="1" applyAlignment="1">
      <alignment vertical="center"/>
    </xf>
    <xf numFmtId="3" fontId="43" fillId="27" borderId="10" xfId="0" applyNumberFormat="1" applyFont="1" applyFill="1" applyBorder="1" applyAlignment="1">
      <alignment horizontal="right" vertical="center" wrapText="1"/>
    </xf>
    <xf numFmtId="41" fontId="43" fillId="0" borderId="10" xfId="0" applyNumberFormat="1" applyFont="1" applyFill="1" applyBorder="1" applyAlignment="1">
      <alignment horizontal="right" vertical="center"/>
    </xf>
    <xf numFmtId="41" fontId="43" fillId="0" borderId="10" xfId="0" applyNumberFormat="1" applyFont="1" applyFill="1" applyBorder="1" applyAlignment="1">
      <alignment horizontal="right" vertical="center" wrapText="1"/>
    </xf>
    <xf numFmtId="41" fontId="43" fillId="0" borderId="10" xfId="0" applyNumberFormat="1" applyFont="1" applyBorder="1" applyAlignment="1">
      <alignment horizontal="right" vertical="center" wrapText="1"/>
    </xf>
    <xf numFmtId="41" fontId="43" fillId="0" borderId="10" xfId="49" applyNumberFormat="1" applyFont="1" applyBorder="1" applyAlignment="1">
      <alignment horizontal="right" vertical="center" wrapText="1"/>
    </xf>
    <xf numFmtId="3" fontId="47" fillId="0" borderId="10" xfId="0" applyNumberFormat="1" applyFont="1" applyFill="1" applyBorder="1" applyAlignment="1">
      <alignment horizontal="right" vertical="center" wrapText="1"/>
    </xf>
    <xf numFmtId="0" fontId="0" fillId="0" borderId="14" xfId="0" applyFont="1" applyFill="1" applyBorder="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justify" vertical="center" wrapText="1"/>
    </xf>
    <xf numFmtId="3" fontId="0" fillId="0" borderId="10" xfId="0" applyNumberFormat="1" applyFont="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10" xfId="55" applyFont="1" applyBorder="1" applyAlignment="1">
      <alignment horizontal="justify" vertical="center" wrapText="1"/>
      <protection/>
    </xf>
    <xf numFmtId="0" fontId="0" fillId="0" borderId="14" xfId="55" applyFont="1" applyBorder="1" applyAlignment="1">
      <alignment horizontal="justify" vertical="center" wrapText="1"/>
      <protection/>
    </xf>
    <xf numFmtId="0" fontId="0" fillId="0" borderId="14" xfId="0" applyFont="1" applyBorder="1" applyAlignment="1">
      <alignment horizontal="justify" vertical="center" wrapText="1"/>
    </xf>
    <xf numFmtId="3" fontId="0" fillId="0" borderId="10" xfId="0" applyNumberFormat="1" applyFont="1" applyFill="1" applyBorder="1" applyAlignment="1">
      <alignment horizontal="justify" vertical="center"/>
    </xf>
    <xf numFmtId="0" fontId="0" fillId="0" borderId="0" xfId="0" applyFont="1" applyBorder="1" applyAlignment="1">
      <alignment horizontal="justify" vertical="center"/>
    </xf>
    <xf numFmtId="0" fontId="0" fillId="0" borderId="10" xfId="0" applyFont="1" applyBorder="1" applyAlignment="1">
      <alignment horizontal="justify" vertical="center"/>
    </xf>
    <xf numFmtId="3" fontId="47" fillId="0" borderId="15" xfId="0" applyNumberFormat="1" applyFont="1" applyFill="1" applyBorder="1" applyAlignment="1">
      <alignment horizontal="right" vertical="center" wrapText="1"/>
    </xf>
    <xf numFmtId="0" fontId="43" fillId="0" borderId="15" xfId="0" applyFont="1" applyBorder="1" applyAlignment="1">
      <alignment horizontal="justify" vertical="center" wrapText="1"/>
    </xf>
    <xf numFmtId="0" fontId="29" fillId="27" borderId="13" xfId="0" applyFont="1" applyFill="1" applyBorder="1" applyAlignment="1">
      <alignment horizontal="center" vertical="center" wrapText="1"/>
    </xf>
    <xf numFmtId="0" fontId="29" fillId="27" borderId="16" xfId="0" applyFont="1" applyFill="1" applyBorder="1" applyAlignment="1">
      <alignment horizontal="center" vertical="center" wrapText="1"/>
    </xf>
    <xf numFmtId="3" fontId="43" fillId="0" borderId="14" xfId="0" applyNumberFormat="1" applyFont="1" applyFill="1" applyBorder="1" applyAlignment="1">
      <alignment horizontal="justify" vertical="center" wrapText="1"/>
    </xf>
    <xf numFmtId="0" fontId="43" fillId="0" borderId="18" xfId="0" applyFont="1" applyFill="1" applyBorder="1" applyAlignment="1">
      <alignment horizontal="justify" vertical="center" wrapText="1"/>
    </xf>
    <xf numFmtId="177" fontId="43" fillId="0" borderId="12" xfId="0" applyNumberFormat="1" applyFont="1" applyBorder="1" applyAlignment="1">
      <alignment horizontal="right" vertical="center" wrapText="1"/>
    </xf>
    <xf numFmtId="0" fontId="43" fillId="0" borderId="19"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21" xfId="0" applyFont="1" applyBorder="1" applyAlignment="1">
      <alignment horizontal="justify" vertical="center" wrapText="1"/>
    </xf>
    <xf numFmtId="3" fontId="43" fillId="0" borderId="10" xfId="0" applyNumberFormat="1" applyFont="1" applyBorder="1" applyAlignment="1">
      <alignment horizontal="right" vertical="center"/>
    </xf>
    <xf numFmtId="3" fontId="43" fillId="0" borderId="22" xfId="60" applyNumberFormat="1" applyFont="1" applyBorder="1" applyAlignment="1">
      <alignment horizontal="right" vertical="center"/>
    </xf>
    <xf numFmtId="9" fontId="43" fillId="0" borderId="23" xfId="60" applyFont="1" applyBorder="1" applyAlignment="1">
      <alignment horizontal="right" vertical="center"/>
    </xf>
    <xf numFmtId="3" fontId="43" fillId="0" borderId="24" xfId="60" applyNumberFormat="1" applyFont="1" applyBorder="1" applyAlignment="1">
      <alignment horizontal="right" vertical="center"/>
    </xf>
    <xf numFmtId="0" fontId="43" fillId="28" borderId="25" xfId="0" applyFont="1" applyFill="1" applyBorder="1" applyAlignment="1">
      <alignment horizontal="justify" vertical="center" wrapText="1"/>
    </xf>
    <xf numFmtId="3" fontId="43" fillId="0" borderId="26" xfId="0" applyNumberFormat="1" applyFont="1" applyBorder="1" applyAlignment="1">
      <alignment horizontal="right" vertical="center" wrapText="1"/>
    </xf>
    <xf numFmtId="3" fontId="43" fillId="0" borderId="11" xfId="0" applyNumberFormat="1" applyFont="1" applyBorder="1" applyAlignment="1">
      <alignment horizontal="right" vertical="center" wrapText="1"/>
    </xf>
    <xf numFmtId="3" fontId="43" fillId="29" borderId="10" xfId="0" applyNumberFormat="1" applyFont="1" applyFill="1" applyBorder="1" applyAlignment="1">
      <alignment horizontal="justify" vertical="center" wrapText="1"/>
    </xf>
    <xf numFmtId="3" fontId="43" fillId="30" borderId="10" xfId="0" applyNumberFormat="1" applyFont="1" applyFill="1" applyBorder="1" applyAlignment="1">
      <alignment horizontal="justify" vertical="center" wrapText="1"/>
    </xf>
    <xf numFmtId="0" fontId="43" fillId="30" borderId="10" xfId="0" applyFont="1" applyFill="1" applyBorder="1" applyAlignment="1">
      <alignment horizontal="justify" vertical="center" wrapText="1"/>
    </xf>
    <xf numFmtId="0" fontId="43" fillId="30" borderId="10" xfId="0" applyFont="1" applyFill="1" applyBorder="1" applyAlignment="1">
      <alignment horizontal="justify" vertical="center"/>
    </xf>
    <xf numFmtId="0" fontId="43" fillId="0" borderId="10" xfId="0" applyFont="1" applyFill="1" applyBorder="1" applyAlignment="1">
      <alignment horizontal="justify" vertical="center"/>
    </xf>
    <xf numFmtId="3" fontId="43" fillId="0" borderId="27" xfId="0" applyNumberFormat="1" applyFont="1" applyBorder="1" applyAlignment="1">
      <alignment horizontal="right" vertical="center"/>
    </xf>
    <xf numFmtId="0" fontId="30" fillId="25" borderId="12" xfId="0" applyFont="1" applyFill="1" applyBorder="1" applyAlignment="1">
      <alignment horizontal="justify" vertical="center" wrapText="1"/>
    </xf>
    <xf numFmtId="3" fontId="43" fillId="0" borderId="28" xfId="0" applyNumberFormat="1" applyFont="1" applyFill="1" applyBorder="1" applyAlignment="1">
      <alignment horizontal="right" vertical="center" wrapText="1"/>
    </xf>
    <xf numFmtId="0" fontId="19" fillId="0" borderId="14" xfId="0" applyFont="1" applyBorder="1" applyAlignment="1">
      <alignment vertical="center"/>
    </xf>
    <xf numFmtId="3" fontId="0" fillId="0" borderId="14" xfId="0" applyNumberFormat="1" applyFont="1" applyBorder="1" applyAlignment="1">
      <alignment vertical="center" wrapText="1"/>
    </xf>
    <xf numFmtId="175" fontId="43" fillId="0" borderId="10" xfId="49" applyNumberFormat="1" applyFont="1" applyBorder="1" applyAlignment="1">
      <alignment horizontal="right"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3" fontId="43" fillId="0" borderId="30" xfId="0" applyNumberFormat="1" applyFont="1" applyBorder="1" applyAlignment="1">
      <alignment horizontal="justify" vertical="center" wrapText="1"/>
    </xf>
    <xf numFmtId="0" fontId="43" fillId="0" borderId="31" xfId="0" applyFont="1" applyBorder="1" applyAlignment="1">
      <alignment horizontal="justify" vertical="center" wrapText="1"/>
    </xf>
    <xf numFmtId="3" fontId="43" fillId="0" borderId="24" xfId="0" applyNumberFormat="1" applyFont="1" applyBorder="1" applyAlignment="1">
      <alignment horizontal="justify" vertical="center" wrapText="1"/>
    </xf>
    <xf numFmtId="9" fontId="43" fillId="0" borderId="10" xfId="60" applyFont="1" applyBorder="1" applyAlignment="1">
      <alignment horizontal="right" vertical="center"/>
    </xf>
    <xf numFmtId="3" fontId="43" fillId="0" borderId="10" xfId="60" applyNumberFormat="1" applyFont="1" applyBorder="1" applyAlignment="1">
      <alignment horizontal="right" vertical="center"/>
    </xf>
    <xf numFmtId="0" fontId="0" fillId="0" borderId="32" xfId="0" applyFont="1" applyBorder="1" applyAlignment="1">
      <alignment horizontal="justify" vertical="center" wrapText="1"/>
    </xf>
    <xf numFmtId="0" fontId="43" fillId="0" borderId="33" xfId="0" applyFont="1" applyFill="1" applyBorder="1" applyAlignment="1">
      <alignment horizontal="justify" vertical="center" wrapText="1"/>
    </xf>
    <xf numFmtId="9" fontId="47" fillId="0" borderId="10" xfId="0" applyNumberFormat="1" applyFont="1" applyFill="1" applyBorder="1" applyAlignment="1">
      <alignment horizontal="right" vertical="center" wrapText="1"/>
    </xf>
    <xf numFmtId="3" fontId="43" fillId="0" borderId="10" xfId="51" applyNumberFormat="1" applyFont="1" applyFill="1" applyBorder="1" applyAlignment="1">
      <alignment horizontal="right" vertical="center" wrapText="1"/>
    </xf>
    <xf numFmtId="3" fontId="43" fillId="0" borderId="15" xfId="51" applyNumberFormat="1" applyFont="1" applyFill="1" applyBorder="1" applyAlignment="1">
      <alignment horizontal="right" vertical="center" wrapText="1"/>
    </xf>
    <xf numFmtId="9" fontId="47" fillId="0" borderId="15" xfId="0" applyNumberFormat="1" applyFont="1" applyFill="1" applyBorder="1" applyAlignment="1">
      <alignment horizontal="right" vertical="center" wrapText="1"/>
    </xf>
    <xf numFmtId="9" fontId="47" fillId="0" borderId="10" xfId="51" applyNumberFormat="1" applyFont="1" applyFill="1" applyBorder="1" applyAlignment="1">
      <alignment horizontal="right" vertical="center" wrapText="1"/>
    </xf>
    <xf numFmtId="177" fontId="43" fillId="25" borderId="10" xfId="49" applyNumberFormat="1" applyFont="1" applyFill="1" applyBorder="1" applyAlignment="1">
      <alignment horizontal="right" vertical="center" wrapText="1"/>
    </xf>
    <xf numFmtId="0" fontId="28" fillId="0" borderId="0" xfId="0" applyFont="1" applyBorder="1" applyAlignment="1">
      <alignment vertical="center" wrapText="1"/>
    </xf>
    <xf numFmtId="0" fontId="43" fillId="25" borderId="10" xfId="0" applyFont="1" applyFill="1" applyBorder="1" applyAlignment="1">
      <alignment horizontal="justify" vertical="center"/>
    </xf>
    <xf numFmtId="3" fontId="43" fillId="25" borderId="10" xfId="0" applyNumberFormat="1" applyFont="1" applyFill="1" applyBorder="1" applyAlignment="1">
      <alignment horizontal="justify" vertical="top" wrapText="1"/>
    </xf>
    <xf numFmtId="177" fontId="45" fillId="25" borderId="10" xfId="49" applyNumberFormat="1" applyFont="1" applyFill="1" applyBorder="1" applyAlignment="1">
      <alignment horizontal="right" vertical="center" wrapText="1"/>
    </xf>
    <xf numFmtId="0" fontId="43" fillId="25" borderId="0" xfId="0" applyFont="1" applyFill="1" applyBorder="1" applyAlignment="1">
      <alignment horizontal="right" vertical="top" wrapText="1"/>
    </xf>
    <xf numFmtId="0" fontId="28" fillId="25" borderId="14" xfId="0" applyFont="1" applyFill="1" applyBorder="1" applyAlignment="1">
      <alignment vertical="top" wrapText="1"/>
    </xf>
    <xf numFmtId="49" fontId="43" fillId="0" borderId="10" xfId="0" applyNumberFormat="1" applyFont="1" applyFill="1" applyBorder="1" applyAlignment="1">
      <alignment horizontal="justify" vertical="center" wrapText="1"/>
    </xf>
    <xf numFmtId="173" fontId="43" fillId="0" borderId="10" xfId="51" applyFont="1" applyFill="1" applyBorder="1" applyAlignment="1">
      <alignment horizontal="justify" vertical="center" wrapText="1"/>
    </xf>
    <xf numFmtId="186" fontId="43" fillId="0" borderId="15" xfId="0" applyNumberFormat="1" applyFont="1" applyFill="1" applyBorder="1" applyAlignment="1">
      <alignment horizontal="right" vertical="center" wrapText="1"/>
    </xf>
    <xf numFmtId="186" fontId="43" fillId="0" borderId="10" xfId="0" applyNumberFormat="1" applyFont="1" applyFill="1" applyBorder="1" applyAlignment="1">
      <alignment horizontal="right" vertical="center" wrapText="1"/>
    </xf>
    <xf numFmtId="186" fontId="43" fillId="0" borderId="10" xfId="51" applyNumberFormat="1" applyFont="1" applyFill="1" applyBorder="1" applyAlignment="1">
      <alignment horizontal="right" vertical="center" wrapText="1"/>
    </xf>
    <xf numFmtId="186" fontId="43" fillId="0" borderId="14" xfId="51" applyNumberFormat="1" applyFont="1" applyFill="1" applyBorder="1" applyAlignment="1">
      <alignment horizontal="right" vertical="center" wrapText="1"/>
    </xf>
    <xf numFmtId="177" fontId="47" fillId="0" borderId="10" xfId="0" applyNumberFormat="1" applyFont="1" applyBorder="1" applyAlignment="1">
      <alignment horizontal="right" vertical="center" wrapText="1"/>
    </xf>
    <xf numFmtId="186" fontId="43" fillId="25" borderId="15" xfId="0" applyNumberFormat="1" applyFont="1" applyFill="1" applyBorder="1" applyAlignment="1">
      <alignment horizontal="justify" vertical="center" wrapText="1"/>
    </xf>
    <xf numFmtId="186" fontId="43" fillId="25" borderId="10" xfId="0" applyNumberFormat="1" applyFont="1" applyFill="1" applyBorder="1" applyAlignment="1">
      <alignment horizontal="justify" vertical="center" wrapText="1"/>
    </xf>
    <xf numFmtId="186" fontId="43" fillId="25" borderId="10" xfId="51" applyNumberFormat="1" applyFont="1" applyFill="1" applyBorder="1" applyAlignment="1">
      <alignment horizontal="justify" vertical="center" wrapText="1"/>
    </xf>
    <xf numFmtId="186" fontId="43" fillId="25" borderId="14" xfId="51" applyNumberFormat="1" applyFont="1" applyFill="1" applyBorder="1" applyAlignment="1">
      <alignment horizontal="justify" vertical="center" wrapText="1"/>
    </xf>
    <xf numFmtId="177" fontId="22" fillId="25" borderId="10" xfId="49" applyNumberFormat="1" applyFont="1" applyFill="1" applyBorder="1" applyAlignment="1">
      <alignment vertical="center" wrapText="1"/>
    </xf>
    <xf numFmtId="0" fontId="19" fillId="30" borderId="10" xfId="0" applyFont="1" applyFill="1" applyBorder="1" applyAlignment="1">
      <alignment vertical="center"/>
    </xf>
    <xf numFmtId="3" fontId="43" fillId="25" borderId="10" xfId="0" applyNumberFormat="1" applyFont="1" applyFill="1" applyBorder="1" applyAlignment="1">
      <alignment horizontal="justify" vertical="center" wrapText="1"/>
    </xf>
    <xf numFmtId="0" fontId="0" fillId="0" borderId="14" xfId="0" applyFont="1" applyFill="1" applyBorder="1" applyAlignment="1">
      <alignment vertical="center" wrapText="1"/>
    </xf>
    <xf numFmtId="3" fontId="43" fillId="25" borderId="10" xfId="0" applyNumberFormat="1" applyFont="1" applyFill="1" applyBorder="1" applyAlignment="1">
      <alignment horizontal="right" vertical="center" wrapText="1"/>
    </xf>
    <xf numFmtId="3" fontId="43" fillId="25" borderId="10" xfId="49" applyNumberFormat="1" applyFont="1" applyFill="1" applyBorder="1" applyAlignment="1">
      <alignment horizontal="right" vertical="center" wrapText="1"/>
    </xf>
    <xf numFmtId="4" fontId="43" fillId="25" borderId="10" xfId="49" applyNumberFormat="1" applyFont="1" applyFill="1" applyBorder="1" applyAlignment="1">
      <alignment horizontal="right" vertical="center" wrapText="1"/>
    </xf>
    <xf numFmtId="0" fontId="43" fillId="0" borderId="14" xfId="0" applyFont="1" applyBorder="1" applyAlignment="1">
      <alignment vertical="center" wrapText="1"/>
    </xf>
    <xf numFmtId="0" fontId="43" fillId="0" borderId="10" xfId="0" applyFont="1" applyBorder="1" applyAlignment="1">
      <alignment horizontal="center" vertical="center" wrapText="1"/>
    </xf>
    <xf numFmtId="0" fontId="43" fillId="0" borderId="14" xfId="0" applyFont="1" applyBorder="1" applyAlignment="1">
      <alignment vertical="center"/>
    </xf>
    <xf numFmtId="0" fontId="43" fillId="0" borderId="14" xfId="0" applyFont="1" applyBorder="1" applyAlignment="1">
      <alignment horizontal="center" vertical="center" wrapText="1"/>
    </xf>
    <xf numFmtId="177" fontId="43" fillId="25" borderId="10" xfId="0" applyNumberFormat="1" applyFont="1" applyFill="1" applyBorder="1" applyAlignment="1">
      <alignment horizontal="right" vertical="center" wrapText="1"/>
    </xf>
    <xf numFmtId="182" fontId="43" fillId="25" borderId="10" xfId="0" applyNumberFormat="1" applyFont="1" applyFill="1" applyBorder="1" applyAlignment="1">
      <alignment horizontal="right" vertical="center" wrapText="1"/>
    </xf>
    <xf numFmtId="0" fontId="19" fillId="25" borderId="0" xfId="0" applyFont="1" applyFill="1" applyBorder="1" applyAlignment="1">
      <alignment vertical="center"/>
    </xf>
    <xf numFmtId="0" fontId="43" fillId="25" borderId="10" xfId="0" applyFont="1" applyFill="1" applyBorder="1" applyAlignment="1">
      <alignment horizontal="justify" vertical="center" wrapText="1"/>
    </xf>
    <xf numFmtId="3" fontId="43" fillId="25" borderId="31" xfId="60" applyNumberFormat="1" applyFont="1" applyFill="1" applyBorder="1" applyAlignment="1">
      <alignment horizontal="right" vertical="center"/>
    </xf>
    <xf numFmtId="0" fontId="43" fillId="25" borderId="0" xfId="0" applyFont="1" applyFill="1" applyBorder="1" applyAlignment="1">
      <alignment horizontal="right" vertical="center"/>
    </xf>
    <xf numFmtId="41" fontId="43" fillId="25" borderId="10" xfId="0" applyNumberFormat="1" applyFont="1" applyFill="1" applyBorder="1" applyAlignment="1">
      <alignment horizontal="right" vertical="center" wrapText="1"/>
    </xf>
    <xf numFmtId="41" fontId="43" fillId="25" borderId="10" xfId="0" applyNumberFormat="1" applyFont="1" applyFill="1" applyBorder="1" applyAlignment="1">
      <alignment horizontal="right" vertical="center"/>
    </xf>
    <xf numFmtId="181" fontId="43" fillId="25" borderId="10" xfId="0" applyNumberFormat="1" applyFont="1" applyFill="1" applyBorder="1" applyAlignment="1">
      <alignment horizontal="right" vertical="center" wrapText="1"/>
    </xf>
    <xf numFmtId="183" fontId="43" fillId="25" borderId="10" xfId="0" applyNumberFormat="1" applyFont="1" applyFill="1" applyBorder="1" applyAlignment="1">
      <alignment horizontal="right" vertical="center" wrapText="1"/>
    </xf>
    <xf numFmtId="41" fontId="43" fillId="25" borderId="0" xfId="0" applyNumberFormat="1" applyFont="1" applyFill="1" applyAlignment="1">
      <alignment horizontal="right" vertical="center"/>
    </xf>
    <xf numFmtId="0" fontId="0" fillId="0" borderId="15" xfId="0" applyFont="1" applyBorder="1" applyAlignment="1">
      <alignment horizontal="justify" vertical="center" wrapText="1"/>
    </xf>
    <xf numFmtId="0" fontId="43" fillId="0" borderId="18" xfId="0" applyFont="1" applyBorder="1" applyAlignment="1">
      <alignment horizontal="justify" vertical="center" wrapText="1"/>
    </xf>
    <xf numFmtId="177" fontId="43" fillId="0" borderId="14" xfId="0" applyNumberFormat="1" applyFont="1" applyBorder="1" applyAlignment="1">
      <alignment horizontal="right" vertical="center" wrapText="1"/>
    </xf>
    <xf numFmtId="177" fontId="43" fillId="0" borderId="15" xfId="0" applyNumberFormat="1" applyFont="1" applyBorder="1" applyAlignment="1">
      <alignment horizontal="right" vertical="center" wrapText="1"/>
    </xf>
    <xf numFmtId="3" fontId="43" fillId="0" borderId="15" xfId="0" applyNumberFormat="1" applyFont="1" applyBorder="1" applyAlignment="1">
      <alignment horizontal="justify" vertical="center" wrapText="1"/>
    </xf>
    <xf numFmtId="3" fontId="0" fillId="0" borderId="33" xfId="0" applyNumberFormat="1" applyFont="1" applyFill="1" applyBorder="1" applyAlignment="1">
      <alignment horizontal="justify" vertical="center" wrapText="1"/>
    </xf>
    <xf numFmtId="3" fontId="43" fillId="0" borderId="14" xfId="0" applyNumberFormat="1" applyFont="1" applyFill="1" applyBorder="1" applyAlignment="1">
      <alignment horizontal="right" vertical="center" wrapText="1"/>
    </xf>
    <xf numFmtId="3" fontId="43" fillId="0" borderId="15" xfId="0" applyNumberFormat="1" applyFont="1" applyFill="1" applyBorder="1" applyAlignment="1">
      <alignment horizontal="right" vertical="center" wrapText="1"/>
    </xf>
    <xf numFmtId="0" fontId="43" fillId="0" borderId="18" xfId="52" applyNumberFormat="1" applyFont="1" applyFill="1" applyBorder="1" applyAlignment="1">
      <alignment horizontal="justify" vertical="center" wrapText="1"/>
    </xf>
    <xf numFmtId="3" fontId="43" fillId="0" borderId="18" xfId="49" applyNumberFormat="1" applyFont="1" applyFill="1" applyBorder="1" applyAlignment="1">
      <alignment horizontal="justify" vertical="center" wrapText="1"/>
    </xf>
    <xf numFmtId="3" fontId="0" fillId="0" borderId="15" xfId="0" applyNumberFormat="1" applyFont="1" applyFill="1" applyBorder="1" applyAlignment="1">
      <alignment horizontal="justify" vertical="center" wrapText="1"/>
    </xf>
    <xf numFmtId="3" fontId="43" fillId="0" borderId="15" xfId="0" applyNumberFormat="1" applyFont="1" applyFill="1" applyBorder="1" applyAlignment="1">
      <alignment horizontal="justify" vertical="center" wrapText="1"/>
    </xf>
    <xf numFmtId="3" fontId="43" fillId="25" borderId="15" xfId="0" applyNumberFormat="1" applyFont="1" applyFill="1" applyBorder="1" applyAlignment="1">
      <alignment horizontal="justify" vertical="center" wrapText="1"/>
    </xf>
    <xf numFmtId="3" fontId="43" fillId="0" borderId="18" xfId="0" applyNumberFormat="1" applyFont="1" applyFill="1" applyBorder="1" applyAlignment="1">
      <alignment horizontal="center" vertical="center" wrapText="1"/>
    </xf>
    <xf numFmtId="3" fontId="43" fillId="0" borderId="15" xfId="0" applyNumberFormat="1" applyFont="1" applyFill="1" applyBorder="1" applyAlignment="1">
      <alignment horizontal="center" vertical="center" wrapText="1"/>
    </xf>
    <xf numFmtId="3" fontId="43" fillId="31" borderId="13" xfId="0" applyNumberFormat="1" applyFont="1" applyFill="1" applyBorder="1" applyAlignment="1">
      <alignment horizontal="center" vertical="center" wrapText="1"/>
    </xf>
    <xf numFmtId="0" fontId="43" fillId="32" borderId="18" xfId="0" applyFont="1" applyFill="1" applyBorder="1" applyAlignment="1">
      <alignment horizontal="center" vertical="center" wrapText="1"/>
    </xf>
    <xf numFmtId="0" fontId="43" fillId="33" borderId="34" xfId="0" applyFont="1" applyFill="1" applyBorder="1" applyAlignment="1">
      <alignment horizontal="center" vertical="center" wrapText="1"/>
    </xf>
    <xf numFmtId="177" fontId="22" fillId="25" borderId="15" xfId="49" applyNumberFormat="1" applyFont="1" applyFill="1" applyBorder="1" applyAlignment="1">
      <alignment vertical="center" wrapText="1"/>
    </xf>
    <xf numFmtId="0" fontId="29" fillId="24" borderId="10" xfId="0" applyFont="1" applyFill="1" applyBorder="1" applyAlignment="1">
      <alignment vertical="center" wrapText="1"/>
    </xf>
    <xf numFmtId="0" fontId="38" fillId="34" borderId="10" xfId="0" applyFont="1" applyFill="1" applyBorder="1" applyAlignment="1">
      <alignment horizontal="justify" vertical="top" wrapText="1"/>
    </xf>
    <xf numFmtId="9" fontId="43" fillId="34" borderId="10" xfId="60" applyFont="1" applyFill="1" applyBorder="1" applyAlignment="1">
      <alignment horizontal="justify" vertical="center" wrapText="1"/>
    </xf>
    <xf numFmtId="3" fontId="43" fillId="34" borderId="10" xfId="55" applyNumberFormat="1" applyFont="1" applyFill="1" applyBorder="1" applyAlignment="1">
      <alignment horizontal="justify" vertical="center" wrapText="1"/>
      <protection/>
    </xf>
    <xf numFmtId="9" fontId="43" fillId="34" borderId="10" xfId="55" applyNumberFormat="1" applyFont="1" applyFill="1" applyBorder="1" applyAlignment="1">
      <alignment horizontal="justify" vertical="center" wrapText="1"/>
      <protection/>
    </xf>
    <xf numFmtId="0" fontId="28" fillId="34" borderId="10" xfId="0" applyFont="1" applyFill="1" applyBorder="1" applyAlignment="1">
      <alignment horizontal="justify" vertical="top" wrapText="1"/>
    </xf>
    <xf numFmtId="3" fontId="43" fillId="0" borderId="14" xfId="49" applyNumberFormat="1" applyFont="1" applyFill="1" applyBorder="1" applyAlignment="1">
      <alignment horizontal="right" vertical="center" wrapText="1"/>
    </xf>
    <xf numFmtId="3" fontId="43" fillId="0" borderId="18" xfId="49" applyNumberFormat="1" applyFont="1" applyFill="1" applyBorder="1" applyAlignment="1">
      <alignment horizontal="right" vertical="center" wrapText="1"/>
    </xf>
    <xf numFmtId="3" fontId="43" fillId="25" borderId="14" xfId="49" applyNumberFormat="1" applyFont="1" applyFill="1" applyBorder="1" applyAlignment="1">
      <alignment horizontal="right" vertical="center" wrapText="1"/>
    </xf>
    <xf numFmtId="3" fontId="43" fillId="0" borderId="15" xfId="49" applyNumberFormat="1" applyFont="1" applyFill="1" applyBorder="1" applyAlignment="1">
      <alignment horizontal="right" vertical="center" wrapText="1"/>
    </xf>
    <xf numFmtId="0" fontId="28" fillId="34" borderId="10" xfId="0" applyFont="1" applyFill="1" applyBorder="1" applyAlignment="1">
      <alignment vertical="top" wrapText="1"/>
    </xf>
    <xf numFmtId="3" fontId="28" fillId="34" borderId="10" xfId="0" applyNumberFormat="1" applyFont="1" applyFill="1" applyBorder="1" applyAlignment="1">
      <alignment horizontal="justify" vertical="top" wrapText="1"/>
    </xf>
    <xf numFmtId="0" fontId="47" fillId="34" borderId="14" xfId="0" applyFont="1" applyFill="1" applyBorder="1" applyAlignment="1">
      <alignment horizontal="justify" vertical="center" wrapText="1"/>
    </xf>
    <xf numFmtId="3" fontId="47" fillId="34" borderId="10" xfId="0" applyNumberFormat="1" applyFont="1" applyFill="1" applyBorder="1" applyAlignment="1">
      <alignment horizontal="justify" vertical="center" wrapText="1"/>
    </xf>
    <xf numFmtId="9" fontId="43" fillId="34" borderId="10" xfId="0" applyNumberFormat="1" applyFont="1" applyFill="1" applyBorder="1" applyAlignment="1">
      <alignment horizontal="justify" vertical="center" wrapText="1"/>
    </xf>
    <xf numFmtId="0" fontId="43" fillId="34" borderId="10" xfId="0" applyFont="1" applyFill="1" applyBorder="1" applyAlignment="1">
      <alignment horizontal="justify" vertical="center"/>
    </xf>
    <xf numFmtId="0" fontId="43" fillId="34" borderId="10" xfId="0" applyFont="1" applyFill="1" applyBorder="1" applyAlignment="1">
      <alignment horizontal="justify" vertical="center" wrapText="1"/>
    </xf>
    <xf numFmtId="0" fontId="47" fillId="34" borderId="10" xfId="0" applyFont="1" applyFill="1" applyBorder="1" applyAlignment="1">
      <alignment horizontal="justify" vertical="center" wrapText="1"/>
    </xf>
    <xf numFmtId="3" fontId="43" fillId="34" borderId="10" xfId="0" applyNumberFormat="1" applyFont="1" applyFill="1" applyBorder="1" applyAlignment="1">
      <alignment horizontal="justify" vertical="center" wrapText="1"/>
    </xf>
    <xf numFmtId="3" fontId="43" fillId="34" borderId="10" xfId="0" applyNumberFormat="1" applyFont="1" applyFill="1" applyBorder="1" applyAlignment="1">
      <alignment vertical="center" wrapText="1"/>
    </xf>
    <xf numFmtId="3" fontId="43" fillId="34" borderId="14" xfId="0" applyNumberFormat="1" applyFont="1" applyFill="1" applyBorder="1" applyAlignment="1">
      <alignment vertical="center" wrapText="1"/>
    </xf>
    <xf numFmtId="9" fontId="43" fillId="34" borderId="10" xfId="59" applyFont="1" applyFill="1" applyBorder="1" applyAlignment="1">
      <alignment horizontal="justify" vertical="center" wrapText="1"/>
    </xf>
    <xf numFmtId="0" fontId="43" fillId="34" borderId="10" xfId="0" applyFont="1" applyFill="1" applyBorder="1" applyAlignment="1">
      <alignment vertical="center" wrapText="1"/>
    </xf>
    <xf numFmtId="0" fontId="0" fillId="34" borderId="10" xfId="0" applyFont="1" applyFill="1" applyBorder="1" applyAlignment="1">
      <alignment vertical="center"/>
    </xf>
    <xf numFmtId="0" fontId="43" fillId="34" borderId="10"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41" fillId="34"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30" fillId="25" borderId="10" xfId="0" applyFont="1" applyFill="1" applyBorder="1" applyAlignment="1">
      <alignment horizontal="justify" vertical="center" wrapText="1"/>
    </xf>
    <xf numFmtId="3" fontId="45" fillId="0" borderId="17" xfId="0" applyNumberFormat="1" applyFont="1" applyBorder="1" applyAlignment="1">
      <alignment vertical="center"/>
    </xf>
    <xf numFmtId="0" fontId="30" fillId="25" borderId="14" xfId="0" applyFont="1" applyFill="1" applyBorder="1" applyAlignment="1">
      <alignment vertical="center" wrapText="1"/>
    </xf>
    <xf numFmtId="9" fontId="43" fillId="3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77" fontId="43" fillId="25" borderId="10" xfId="0" applyNumberFormat="1" applyFont="1" applyFill="1" applyBorder="1" applyAlignment="1">
      <alignment horizontal="justify" vertical="center" wrapText="1"/>
    </xf>
    <xf numFmtId="0" fontId="52" fillId="0" borderId="10" xfId="0" applyFont="1" applyFill="1" applyBorder="1" applyAlignment="1">
      <alignment horizontal="center" vertical="center" wrapText="1"/>
    </xf>
    <xf numFmtId="177" fontId="43" fillId="25" borderId="10" xfId="51" applyNumberFormat="1" applyFont="1" applyFill="1" applyBorder="1" applyAlignment="1">
      <alignment horizontal="justify" vertical="center" wrapText="1"/>
    </xf>
    <xf numFmtId="0" fontId="43" fillId="0" borderId="10" xfId="0" applyFont="1" applyBorder="1" applyAlignment="1">
      <alignment horizontal="center" vertical="center"/>
    </xf>
    <xf numFmtId="0" fontId="43" fillId="30" borderId="10" xfId="0" applyFont="1" applyFill="1" applyBorder="1" applyAlignment="1">
      <alignment horizontal="center" vertical="center"/>
    </xf>
    <xf numFmtId="0" fontId="60" fillId="0" borderId="10" xfId="0" applyFont="1" applyBorder="1" applyAlignment="1">
      <alignment horizontal="justify" vertical="center" wrapText="1"/>
    </xf>
    <xf numFmtId="0" fontId="60" fillId="0" borderId="10" xfId="0" applyFont="1" applyBorder="1" applyAlignment="1">
      <alignment horizontal="justify" vertical="center"/>
    </xf>
    <xf numFmtId="0" fontId="60" fillId="0" borderId="15" xfId="0" applyFont="1" applyBorder="1" applyAlignment="1">
      <alignment horizontal="justify" vertical="center" wrapText="1"/>
    </xf>
    <xf numFmtId="0" fontId="43" fillId="35" borderId="10" xfId="0" applyFont="1" applyFill="1" applyBorder="1" applyAlignment="1">
      <alignment horizontal="justify" vertical="center"/>
    </xf>
    <xf numFmtId="0" fontId="52" fillId="36" borderId="10" xfId="0" applyFont="1" applyFill="1" applyBorder="1" applyAlignment="1">
      <alignment horizontal="justify" vertical="center" wrapText="1"/>
    </xf>
    <xf numFmtId="177" fontId="22" fillId="0" borderId="18" xfId="0" applyNumberFormat="1" applyFont="1" applyFill="1" applyBorder="1" applyAlignment="1">
      <alignment horizontal="center" vertical="center" wrapText="1"/>
    </xf>
    <xf numFmtId="177" fontId="22" fillId="0" borderId="14" xfId="0" applyNumberFormat="1" applyFont="1" applyFill="1" applyBorder="1" applyAlignment="1">
      <alignment vertical="center" wrapText="1"/>
    </xf>
    <xf numFmtId="177" fontId="22" fillId="0" borderId="15" xfId="0" applyNumberFormat="1" applyFont="1" applyFill="1" applyBorder="1" applyAlignment="1">
      <alignment vertical="center" wrapText="1"/>
    </xf>
    <xf numFmtId="0" fontId="19" fillId="0" borderId="10" xfId="0" applyFont="1" applyBorder="1" applyAlignment="1">
      <alignment horizontal="justify" vertical="center" wrapText="1"/>
    </xf>
    <xf numFmtId="0" fontId="21" fillId="37" borderId="10" xfId="0" applyFont="1" applyFill="1" applyBorder="1" applyAlignment="1">
      <alignment vertical="center" wrapText="1"/>
    </xf>
    <xf numFmtId="0" fontId="19" fillId="38" borderId="10" xfId="0" applyFont="1" applyFill="1" applyBorder="1" applyAlignment="1">
      <alignment vertical="center"/>
    </xf>
    <xf numFmtId="177" fontId="45" fillId="0" borderId="14" xfId="0" applyNumberFormat="1" applyFont="1" applyFill="1" applyBorder="1" applyAlignment="1">
      <alignment horizontal="justify" vertical="center" wrapText="1"/>
    </xf>
    <xf numFmtId="177" fontId="45" fillId="0" borderId="15" xfId="0" applyNumberFormat="1" applyFont="1" applyFill="1" applyBorder="1" applyAlignment="1">
      <alignment horizontal="justify" vertical="center" wrapText="1"/>
    </xf>
    <xf numFmtId="0" fontId="26" fillId="27" borderId="10" xfId="0" applyFont="1" applyFill="1" applyBorder="1" applyAlignment="1">
      <alignment horizontal="justify" vertical="center" wrapText="1"/>
    </xf>
    <xf numFmtId="0" fontId="19" fillId="30" borderId="0" xfId="0" applyFont="1" applyFill="1" applyBorder="1" applyAlignment="1">
      <alignment vertical="center"/>
    </xf>
    <xf numFmtId="0" fontId="43" fillId="32" borderId="14" xfId="0" applyFont="1" applyFill="1" applyBorder="1" applyAlignment="1">
      <alignment horizontal="center" vertical="center" wrapText="1"/>
    </xf>
    <xf numFmtId="0" fontId="28" fillId="34" borderId="14" xfId="0" applyFont="1" applyFill="1" applyBorder="1" applyAlignment="1">
      <alignment horizontal="justify" vertical="top" wrapText="1"/>
    </xf>
    <xf numFmtId="0" fontId="28" fillId="25" borderId="14" xfId="0" applyFont="1" applyFill="1" applyBorder="1" applyAlignment="1">
      <alignment horizontal="justify" vertical="top" wrapText="1"/>
    </xf>
    <xf numFmtId="0" fontId="43" fillId="0" borderId="14" xfId="52" applyNumberFormat="1" applyFont="1" applyBorder="1" applyAlignment="1">
      <alignment horizontal="justify" vertical="center" wrapText="1"/>
    </xf>
    <xf numFmtId="0" fontId="45" fillId="0" borderId="0" xfId="0" applyFont="1" applyAlignment="1">
      <alignment horizontal="right" vertical="center"/>
    </xf>
    <xf numFmtId="0" fontId="53" fillId="0" borderId="17" xfId="0"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xf>
    <xf numFmtId="3" fontId="45" fillId="27" borderId="10" xfId="0" applyNumberFormat="1" applyFont="1" applyFill="1" applyBorder="1" applyAlignment="1">
      <alignment vertical="center" wrapText="1"/>
    </xf>
    <xf numFmtId="3" fontId="45" fillId="27" borderId="10" xfId="0" applyNumberFormat="1" applyFont="1" applyFill="1" applyBorder="1" applyAlignment="1">
      <alignment horizontal="center" vertical="center" wrapText="1"/>
    </xf>
    <xf numFmtId="0" fontId="48" fillId="25" borderId="10" xfId="0" applyFont="1" applyFill="1" applyBorder="1" applyAlignment="1">
      <alignment horizontal="justify" vertical="top" wrapText="1"/>
    </xf>
    <xf numFmtId="3" fontId="48" fillId="25" borderId="10" xfId="0" applyNumberFormat="1" applyFont="1" applyFill="1" applyBorder="1" applyAlignment="1">
      <alignment horizontal="right" vertical="center" wrapText="1"/>
    </xf>
    <xf numFmtId="0" fontId="48" fillId="25" borderId="14" xfId="0" applyFont="1" applyFill="1" applyBorder="1" applyAlignment="1">
      <alignment vertical="top" wrapText="1"/>
    </xf>
    <xf numFmtId="3" fontId="48" fillId="25" borderId="14" xfId="0" applyNumberFormat="1" applyFont="1" applyFill="1" applyBorder="1" applyAlignment="1">
      <alignment horizontal="right" vertical="center" wrapText="1"/>
    </xf>
    <xf numFmtId="0" fontId="48" fillId="0" borderId="10" xfId="0" applyFont="1" applyFill="1" applyBorder="1" applyAlignment="1">
      <alignment horizontal="justify" vertical="top" wrapText="1"/>
    </xf>
    <xf numFmtId="3" fontId="48" fillId="0" borderId="10" xfId="0" applyNumberFormat="1" applyFont="1" applyFill="1" applyBorder="1" applyAlignment="1">
      <alignment horizontal="right" vertical="center" wrapText="1"/>
    </xf>
    <xf numFmtId="0" fontId="45" fillId="0" borderId="0" xfId="0" applyFont="1" applyAlignment="1">
      <alignment vertical="center"/>
    </xf>
    <xf numFmtId="3" fontId="53" fillId="0" borderId="17" xfId="0" applyNumberFormat="1" applyFont="1" applyBorder="1" applyAlignment="1">
      <alignment vertical="center"/>
    </xf>
    <xf numFmtId="4" fontId="53" fillId="0" borderId="17" xfId="0" applyNumberFormat="1" applyFont="1" applyBorder="1" applyAlignment="1">
      <alignment vertical="center"/>
    </xf>
    <xf numFmtId="177" fontId="45" fillId="0" borderId="15" xfId="0" applyNumberFormat="1" applyFont="1" applyBorder="1" applyAlignment="1">
      <alignment vertical="center" wrapText="1"/>
    </xf>
    <xf numFmtId="177" fontId="45" fillId="0" borderId="10" xfId="0" applyNumberFormat="1" applyFont="1" applyFill="1" applyBorder="1" applyAlignment="1">
      <alignment vertical="center" wrapText="1"/>
    </xf>
    <xf numFmtId="0" fontId="45" fillId="0" borderId="0" xfId="0" applyFont="1" applyBorder="1" applyAlignment="1">
      <alignment vertical="center"/>
    </xf>
    <xf numFmtId="177" fontId="45" fillId="0" borderId="14" xfId="0" applyNumberFormat="1" applyFont="1" applyBorder="1" applyAlignment="1">
      <alignment horizontal="right" vertical="center" wrapText="1"/>
    </xf>
    <xf numFmtId="177" fontId="45" fillId="0" borderId="15" xfId="0" applyNumberFormat="1" applyFont="1" applyBorder="1" applyAlignment="1">
      <alignment horizontal="right" vertical="center" wrapText="1"/>
    </xf>
    <xf numFmtId="3" fontId="54" fillId="25" borderId="10" xfId="0" applyNumberFormat="1" applyFont="1" applyFill="1" applyBorder="1" applyAlignment="1">
      <alignment horizontal="right" vertical="top" wrapText="1"/>
    </xf>
    <xf numFmtId="3" fontId="45" fillId="0" borderId="10" xfId="0" applyNumberFormat="1" applyFont="1" applyFill="1" applyBorder="1" applyAlignment="1">
      <alignment horizontal="right" vertical="center"/>
    </xf>
    <xf numFmtId="175" fontId="54" fillId="25" borderId="10" xfId="49" applyNumberFormat="1" applyFont="1" applyFill="1" applyBorder="1" applyAlignment="1">
      <alignment horizontal="right" vertical="top" wrapText="1"/>
    </xf>
    <xf numFmtId="0" fontId="48" fillId="25" borderId="0" xfId="0" applyFont="1" applyFill="1" applyBorder="1" applyAlignment="1">
      <alignment horizontal="right" vertical="top" wrapText="1"/>
    </xf>
    <xf numFmtId="0" fontId="45" fillId="0" borderId="0" xfId="0" applyFont="1" applyAlignment="1">
      <alignment horizontal="right" vertical="center" wrapText="1"/>
    </xf>
    <xf numFmtId="0" fontId="0" fillId="25" borderId="10" xfId="0" applyFont="1" applyFill="1" applyBorder="1" applyAlignment="1">
      <alignment vertical="center"/>
    </xf>
    <xf numFmtId="0" fontId="36" fillId="25" borderId="10" xfId="0" applyFont="1" applyFill="1" applyBorder="1" applyAlignment="1">
      <alignment vertical="center" wrapText="1"/>
    </xf>
    <xf numFmtId="0" fontId="0" fillId="0" borderId="15" xfId="0" applyFont="1" applyBorder="1" applyAlignment="1">
      <alignment horizontal="justify" vertical="center"/>
    </xf>
    <xf numFmtId="0" fontId="61" fillId="0" borderId="10" xfId="0" applyFont="1" applyBorder="1" applyAlignment="1">
      <alignment horizontal="justify" vertical="center"/>
    </xf>
    <xf numFmtId="3" fontId="0" fillId="0" borderId="18" xfId="0" applyNumberFormat="1" applyFont="1" applyFill="1" applyBorder="1" applyAlignment="1">
      <alignment horizontal="justify" vertical="center" wrapText="1"/>
    </xf>
    <xf numFmtId="0" fontId="19" fillId="25" borderId="10" xfId="0" applyFont="1" applyFill="1" applyBorder="1" applyAlignment="1">
      <alignment vertical="center"/>
    </xf>
    <xf numFmtId="0" fontId="29" fillId="24" borderId="17" xfId="0" applyFont="1" applyFill="1" applyBorder="1" applyAlignment="1">
      <alignment horizontal="justify" vertical="center" wrapText="1"/>
    </xf>
    <xf numFmtId="0" fontId="43" fillId="34" borderId="14" xfId="0" applyFont="1" applyFill="1" applyBorder="1" applyAlignment="1">
      <alignment horizontal="center" vertical="center" wrapText="1"/>
    </xf>
    <xf numFmtId="0" fontId="43" fillId="0" borderId="14" xfId="0" applyFont="1" applyFill="1" applyBorder="1" applyAlignment="1">
      <alignment horizontal="right" vertical="center" wrapText="1"/>
    </xf>
    <xf numFmtId="0" fontId="43" fillId="0" borderId="18" xfId="0" applyFont="1" applyFill="1" applyBorder="1" applyAlignment="1">
      <alignment horizontal="center" vertical="center" wrapText="1"/>
    </xf>
    <xf numFmtId="0" fontId="0" fillId="34" borderId="15" xfId="0" applyFont="1" applyFill="1" applyBorder="1" applyAlignment="1">
      <alignment vertical="center"/>
    </xf>
    <xf numFmtId="0" fontId="0" fillId="25" borderId="15" xfId="0" applyFont="1" applyFill="1" applyBorder="1" applyAlignment="1">
      <alignment vertical="center"/>
    </xf>
    <xf numFmtId="177" fontId="45" fillId="25" borderId="0" xfId="0" applyNumberFormat="1" applyFont="1" applyFill="1" applyBorder="1" applyAlignment="1">
      <alignment horizontal="right" vertical="center" wrapText="1"/>
    </xf>
    <xf numFmtId="177" fontId="22" fillId="25" borderId="0" xfId="49" applyNumberFormat="1" applyFont="1" applyFill="1" applyBorder="1" applyAlignment="1">
      <alignment vertical="center" wrapText="1"/>
    </xf>
    <xf numFmtId="3" fontId="43" fillId="25" borderId="35" xfId="49" applyNumberFormat="1" applyFont="1" applyFill="1" applyBorder="1" applyAlignment="1">
      <alignment horizontal="right" vertical="center" wrapText="1"/>
    </xf>
    <xf numFmtId="0" fontId="45" fillId="25" borderId="36" xfId="0" applyFont="1" applyFill="1" applyBorder="1" applyAlignment="1">
      <alignment vertical="center"/>
    </xf>
    <xf numFmtId="0" fontId="45" fillId="25" borderId="36" xfId="0" applyFont="1" applyFill="1" applyBorder="1" applyAlignment="1">
      <alignment horizontal="center" vertical="center" wrapText="1"/>
    </xf>
    <xf numFmtId="0" fontId="19" fillId="25" borderId="36" xfId="0" applyFont="1" applyFill="1" applyBorder="1" applyAlignment="1">
      <alignment vertical="center"/>
    </xf>
    <xf numFmtId="177" fontId="45" fillId="25" borderId="36" xfId="0" applyNumberFormat="1" applyFont="1" applyFill="1" applyBorder="1" applyAlignment="1">
      <alignment horizontal="right" vertical="center" wrapText="1"/>
    </xf>
    <xf numFmtId="0" fontId="0" fillId="25" borderId="36" xfId="0" applyFont="1" applyFill="1" applyBorder="1" applyAlignment="1">
      <alignment vertical="center" wrapText="1"/>
    </xf>
    <xf numFmtId="0" fontId="19" fillId="25" borderId="33" xfId="0" applyFont="1" applyFill="1" applyBorder="1" applyAlignment="1">
      <alignment vertical="center" wrapText="1"/>
    </xf>
    <xf numFmtId="3" fontId="43" fillId="25" borderId="26" xfId="49" applyNumberFormat="1" applyFont="1" applyFill="1" applyBorder="1" applyAlignment="1">
      <alignment horizontal="right" vertical="center" wrapText="1"/>
    </xf>
    <xf numFmtId="0" fontId="45" fillId="25" borderId="37" xfId="0" applyFont="1" applyFill="1" applyBorder="1" applyAlignment="1">
      <alignment vertical="center"/>
    </xf>
    <xf numFmtId="0" fontId="45" fillId="25" borderId="37" xfId="0" applyFont="1" applyFill="1" applyBorder="1" applyAlignment="1">
      <alignment horizontal="center" vertical="center" wrapText="1"/>
    </xf>
    <xf numFmtId="0" fontId="19" fillId="25" borderId="37" xfId="0" applyFont="1" applyFill="1" applyBorder="1" applyAlignment="1">
      <alignment vertical="center"/>
    </xf>
    <xf numFmtId="177" fontId="45" fillId="25" borderId="37" xfId="0" applyNumberFormat="1" applyFont="1" applyFill="1" applyBorder="1" applyAlignment="1">
      <alignment horizontal="right" vertical="center" wrapText="1"/>
    </xf>
    <xf numFmtId="177" fontId="22" fillId="25" borderId="37" xfId="49" applyNumberFormat="1" applyFont="1" applyFill="1" applyBorder="1" applyAlignment="1">
      <alignment vertical="center" wrapText="1"/>
    </xf>
    <xf numFmtId="0" fontId="19" fillId="25" borderId="38" xfId="0" applyFont="1" applyFill="1" applyBorder="1" applyAlignment="1">
      <alignment vertical="center" wrapText="1"/>
    </xf>
    <xf numFmtId="0" fontId="0" fillId="0" borderId="14" xfId="0" applyFont="1" applyFill="1" applyBorder="1" applyAlignment="1">
      <alignment vertical="center"/>
    </xf>
    <xf numFmtId="0" fontId="0" fillId="34" borderId="14" xfId="0" applyFont="1" applyFill="1" applyBorder="1" applyAlignment="1">
      <alignment vertical="center"/>
    </xf>
    <xf numFmtId="0" fontId="0" fillId="25" borderId="14" xfId="0" applyFont="1" applyFill="1" applyBorder="1" applyAlignment="1">
      <alignment vertical="center"/>
    </xf>
    <xf numFmtId="0" fontId="19" fillId="0" borderId="15" xfId="0" applyFont="1" applyBorder="1" applyAlignment="1">
      <alignment vertical="center"/>
    </xf>
    <xf numFmtId="0" fontId="45" fillId="0" borderId="0" xfId="0" applyFont="1" applyBorder="1" applyAlignment="1">
      <alignment horizontal="center" vertical="center" wrapText="1"/>
    </xf>
    <xf numFmtId="177" fontId="45" fillId="0" borderId="0" xfId="0" applyNumberFormat="1" applyFont="1" applyBorder="1" applyAlignment="1">
      <alignment horizontal="right" vertical="center" wrapText="1"/>
    </xf>
    <xf numFmtId="0" fontId="45" fillId="0" borderId="36" xfId="0" applyFont="1" applyBorder="1" applyAlignment="1">
      <alignment vertical="center"/>
    </xf>
    <xf numFmtId="0" fontId="45" fillId="0" borderId="36" xfId="0" applyFont="1" applyBorder="1" applyAlignment="1">
      <alignment horizontal="center" vertical="center" wrapText="1"/>
    </xf>
    <xf numFmtId="0" fontId="19" fillId="0" borderId="36" xfId="0" applyFont="1" applyBorder="1" applyAlignment="1">
      <alignment vertical="center"/>
    </xf>
    <xf numFmtId="177" fontId="45" fillId="0" borderId="36" xfId="0" applyNumberFormat="1" applyFont="1" applyBorder="1" applyAlignment="1">
      <alignment horizontal="right" vertical="center" wrapText="1"/>
    </xf>
    <xf numFmtId="177" fontId="22" fillId="25" borderId="36" xfId="49" applyNumberFormat="1" applyFont="1" applyFill="1" applyBorder="1" applyAlignment="1">
      <alignment vertical="center" wrapText="1"/>
    </xf>
    <xf numFmtId="0" fontId="19" fillId="0" borderId="33" xfId="0" applyFont="1" applyBorder="1" applyAlignment="1">
      <alignment vertical="center" wrapText="1"/>
    </xf>
    <xf numFmtId="0" fontId="45" fillId="0" borderId="37" xfId="0" applyFont="1" applyBorder="1" applyAlignment="1">
      <alignment vertical="center"/>
    </xf>
    <xf numFmtId="0" fontId="45" fillId="0" borderId="37" xfId="0" applyFont="1" applyBorder="1" applyAlignment="1">
      <alignment horizontal="center" vertical="center" wrapText="1"/>
    </xf>
    <xf numFmtId="0" fontId="19" fillId="0" borderId="37" xfId="0" applyFont="1" applyBorder="1" applyAlignment="1">
      <alignment vertical="center"/>
    </xf>
    <xf numFmtId="177" fontId="45" fillId="0" borderId="37" xfId="0" applyNumberFormat="1" applyFont="1" applyBorder="1" applyAlignment="1">
      <alignment horizontal="right" vertical="center" wrapText="1"/>
    </xf>
    <xf numFmtId="0" fontId="19" fillId="0" borderId="38" xfId="0" applyFont="1" applyBorder="1" applyAlignment="1">
      <alignment vertical="center" wrapText="1"/>
    </xf>
    <xf numFmtId="0" fontId="29" fillId="24" borderId="17" xfId="0" applyFont="1" applyFill="1" applyBorder="1" applyAlignment="1">
      <alignment horizontal="left" vertical="center" wrapText="1"/>
    </xf>
    <xf numFmtId="0" fontId="43" fillId="0" borderId="15" xfId="57" applyFont="1" applyFill="1" applyBorder="1" applyAlignment="1">
      <alignment horizontal="justify" vertical="center"/>
      <protection/>
    </xf>
    <xf numFmtId="0" fontId="0" fillId="0" borderId="15" xfId="0" applyFont="1" applyFill="1" applyBorder="1" applyAlignment="1">
      <alignment vertical="center"/>
    </xf>
    <xf numFmtId="173" fontId="43" fillId="0" borderId="15" xfId="0" applyNumberFormat="1" applyFont="1" applyFill="1" applyBorder="1" applyAlignment="1">
      <alignment horizontal="justify" vertical="center" wrapText="1"/>
    </xf>
    <xf numFmtId="0" fontId="19" fillId="0" borderId="16" xfId="0" applyFont="1" applyBorder="1" applyAlignment="1">
      <alignment vertical="center" wrapText="1"/>
    </xf>
    <xf numFmtId="0" fontId="0" fillId="0" borderId="18" xfId="0" applyFont="1" applyBorder="1" applyAlignment="1">
      <alignment horizontal="justify" vertical="center"/>
    </xf>
    <xf numFmtId="49" fontId="43" fillId="0" borderId="15" xfId="0" applyNumberFormat="1" applyFont="1" applyFill="1" applyBorder="1" applyAlignment="1">
      <alignment horizontal="justify" vertical="center" wrapText="1"/>
    </xf>
    <xf numFmtId="0" fontId="19" fillId="30" borderId="15" xfId="0" applyFont="1" applyFill="1" applyBorder="1" applyAlignment="1">
      <alignment vertical="center"/>
    </xf>
    <xf numFmtId="177" fontId="47" fillId="0" borderId="15" xfId="0" applyNumberFormat="1" applyFont="1" applyBorder="1" applyAlignment="1">
      <alignment horizontal="right" vertical="center" wrapText="1"/>
    </xf>
    <xf numFmtId="186" fontId="43" fillId="0" borderId="15" xfId="0" applyNumberFormat="1" applyFont="1" applyFill="1" applyBorder="1" applyAlignment="1">
      <alignment vertical="center" wrapText="1"/>
    </xf>
    <xf numFmtId="0" fontId="29" fillId="39" borderId="17" xfId="0" applyFont="1" applyFill="1" applyBorder="1" applyAlignment="1">
      <alignment horizontal="justify" vertical="center" wrapText="1"/>
    </xf>
    <xf numFmtId="0" fontId="43" fillId="0" borderId="18" xfId="0" applyFont="1" applyBorder="1" applyAlignment="1">
      <alignment vertical="center" wrapText="1"/>
    </xf>
    <xf numFmtId="0" fontId="20" fillId="0" borderId="15" xfId="0" applyFont="1" applyFill="1" applyBorder="1" applyAlignment="1">
      <alignment horizontal="center" vertical="center" wrapText="1"/>
    </xf>
    <xf numFmtId="3" fontId="0" fillId="0" borderId="15" xfId="0" applyNumberFormat="1" applyFont="1" applyBorder="1" applyAlignment="1">
      <alignment horizontal="justify" vertical="center" wrapText="1"/>
    </xf>
    <xf numFmtId="0" fontId="26" fillId="27" borderId="14" xfId="0" applyFont="1" applyFill="1" applyBorder="1" applyAlignment="1">
      <alignment horizontal="justify" vertical="center" wrapText="1"/>
    </xf>
    <xf numFmtId="0" fontId="45" fillId="0" borderId="14" xfId="0" applyFont="1" applyBorder="1" applyAlignment="1">
      <alignment vertical="center" wrapText="1"/>
    </xf>
    <xf numFmtId="3" fontId="45" fillId="27" borderId="14" xfId="0" applyNumberFormat="1" applyFont="1" applyFill="1" applyBorder="1" applyAlignment="1">
      <alignment horizontal="center" vertical="center" wrapText="1"/>
    </xf>
    <xf numFmtId="177" fontId="45" fillId="0" borderId="14" xfId="0" applyNumberFormat="1" applyFont="1" applyFill="1" applyBorder="1" applyAlignment="1">
      <alignment vertical="center" wrapText="1"/>
    </xf>
    <xf numFmtId="3" fontId="43" fillId="34" borderId="15" xfId="0" applyNumberFormat="1" applyFont="1" applyFill="1" applyBorder="1" applyAlignment="1">
      <alignment horizontal="justify" vertical="center" wrapText="1"/>
    </xf>
    <xf numFmtId="9" fontId="43" fillId="0" borderId="15" xfId="0" applyNumberFormat="1" applyFont="1" applyBorder="1" applyAlignment="1">
      <alignment horizontal="justify" vertical="center" wrapText="1"/>
    </xf>
    <xf numFmtId="3" fontId="0" fillId="0" borderId="14" xfId="0" applyNumberFormat="1" applyFont="1" applyBorder="1" applyAlignment="1">
      <alignment horizontal="justify" vertical="center" wrapText="1"/>
    </xf>
    <xf numFmtId="9" fontId="43" fillId="0" borderId="15" xfId="59" applyFont="1" applyFill="1" applyBorder="1" applyAlignment="1">
      <alignment horizontal="justify" vertical="center" wrapText="1"/>
    </xf>
    <xf numFmtId="9" fontId="43" fillId="34" borderId="15" xfId="59" applyFont="1" applyFill="1" applyBorder="1" applyAlignment="1">
      <alignment horizontal="justify" vertical="center" wrapText="1"/>
    </xf>
    <xf numFmtId="177" fontId="43" fillId="0" borderId="15" xfId="49" applyNumberFormat="1" applyFont="1" applyBorder="1" applyAlignment="1">
      <alignment horizontal="right" vertical="center" wrapText="1"/>
    </xf>
    <xf numFmtId="0" fontId="43" fillId="0" borderId="15" xfId="59" applyNumberFormat="1" applyFont="1" applyBorder="1" applyAlignment="1">
      <alignment horizontal="justify" vertical="center" wrapText="1"/>
    </xf>
    <xf numFmtId="9" fontId="43" fillId="0" borderId="14" xfId="59" applyFont="1" applyFill="1" applyBorder="1" applyAlignment="1">
      <alignment horizontal="justify" vertical="center" wrapText="1"/>
    </xf>
    <xf numFmtId="9" fontId="43" fillId="34" borderId="14" xfId="59" applyFont="1" applyFill="1" applyBorder="1" applyAlignment="1">
      <alignment horizontal="justify" vertical="center" wrapText="1"/>
    </xf>
    <xf numFmtId="177" fontId="43" fillId="0" borderId="14" xfId="49" applyNumberFormat="1" applyFont="1" applyBorder="1" applyAlignment="1">
      <alignment horizontal="right" vertical="center" wrapText="1"/>
    </xf>
    <xf numFmtId="0" fontId="43" fillId="0" borderId="14" xfId="59" applyNumberFormat="1" applyFont="1" applyFill="1" applyBorder="1" applyAlignment="1">
      <alignment horizontal="justify" vertical="center" wrapText="1"/>
    </xf>
    <xf numFmtId="0" fontId="23" fillId="25" borderId="17" xfId="0" applyFont="1" applyFill="1" applyBorder="1" applyAlignment="1">
      <alignment vertical="center"/>
    </xf>
    <xf numFmtId="0" fontId="41" fillId="25" borderId="10"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39" fillId="25" borderId="10" xfId="0" applyFont="1" applyFill="1" applyBorder="1" applyAlignment="1">
      <alignment horizontal="center" vertical="center" wrapText="1"/>
    </xf>
    <xf numFmtId="0" fontId="43" fillId="25" borderId="10"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19" fillId="25" borderId="15" xfId="0" applyFont="1" applyFill="1" applyBorder="1" applyAlignment="1">
      <alignment vertical="center"/>
    </xf>
    <xf numFmtId="0" fontId="19" fillId="25" borderId="14" xfId="0" applyFont="1" applyFill="1" applyBorder="1" applyAlignment="1">
      <alignment vertical="center"/>
    </xf>
    <xf numFmtId="0" fontId="52" fillId="40" borderId="10" xfId="0" applyFont="1" applyFill="1" applyBorder="1" applyAlignment="1">
      <alignment horizontal="justify" vertical="center" wrapText="1"/>
    </xf>
    <xf numFmtId="0" fontId="20" fillId="25" borderId="15" xfId="0" applyFont="1" applyFill="1" applyBorder="1" applyAlignment="1">
      <alignment horizontal="center" vertical="center" wrapText="1"/>
    </xf>
    <xf numFmtId="0" fontId="21" fillId="41" borderId="10" xfId="0" applyFont="1" applyFill="1" applyBorder="1" applyAlignment="1">
      <alignment vertical="center" wrapText="1"/>
    </xf>
    <xf numFmtId="9" fontId="43" fillId="25" borderId="15" xfId="59" applyFont="1" applyFill="1" applyBorder="1" applyAlignment="1">
      <alignment horizontal="justify" vertical="center" wrapText="1"/>
    </xf>
    <xf numFmtId="9" fontId="43" fillId="25" borderId="10" xfId="59" applyFont="1" applyFill="1" applyBorder="1" applyAlignment="1">
      <alignment horizontal="justify" vertical="center" wrapText="1"/>
    </xf>
    <xf numFmtId="9" fontId="43" fillId="25" borderId="14" xfId="59" applyFont="1" applyFill="1" applyBorder="1" applyAlignment="1">
      <alignment horizontal="justify" vertical="center" wrapText="1"/>
    </xf>
    <xf numFmtId="0" fontId="43" fillId="25" borderId="10" xfId="0" applyFont="1" applyFill="1" applyBorder="1" applyAlignment="1">
      <alignment vertical="center" wrapText="1"/>
    </xf>
    <xf numFmtId="3" fontId="43" fillId="25" borderId="10" xfId="0" applyNumberFormat="1" applyFont="1" applyFill="1" applyBorder="1" applyAlignment="1">
      <alignment vertical="center" wrapText="1"/>
    </xf>
    <xf numFmtId="3" fontId="43" fillId="25" borderId="10" xfId="49" applyNumberFormat="1" applyFont="1" applyFill="1" applyBorder="1" applyAlignment="1">
      <alignment horizontal="justify" vertical="center" wrapText="1"/>
    </xf>
    <xf numFmtId="0" fontId="43" fillId="25" borderId="39" xfId="0" applyFont="1" applyFill="1" applyBorder="1" applyAlignment="1">
      <alignment horizontal="justify" vertical="center"/>
    </xf>
    <xf numFmtId="0" fontId="43" fillId="25" borderId="40" xfId="0" applyFont="1" applyFill="1" applyBorder="1" applyAlignment="1">
      <alignment horizontal="justify" vertical="center"/>
    </xf>
    <xf numFmtId="0" fontId="43" fillId="25" borderId="22" xfId="0" applyFont="1" applyFill="1" applyBorder="1" applyAlignment="1">
      <alignment horizontal="justify" vertical="center"/>
    </xf>
    <xf numFmtId="0" fontId="43" fillId="25" borderId="41" xfId="0" applyFont="1" applyFill="1" applyBorder="1" applyAlignment="1">
      <alignment horizontal="justify" vertical="center"/>
    </xf>
    <xf numFmtId="0" fontId="43" fillId="25" borderId="42" xfId="0" applyFont="1" applyFill="1" applyBorder="1" applyAlignment="1">
      <alignment horizontal="justify" vertical="center"/>
    </xf>
    <xf numFmtId="0" fontId="43" fillId="25" borderId="23" xfId="0" applyFont="1" applyFill="1" applyBorder="1" applyAlignment="1">
      <alignment horizontal="justify" vertical="center"/>
    </xf>
    <xf numFmtId="0" fontId="43" fillId="25" borderId="11" xfId="0" applyFont="1" applyFill="1" applyBorder="1" applyAlignment="1">
      <alignment horizontal="justify" vertical="center"/>
    </xf>
    <xf numFmtId="9" fontId="43" fillId="25" borderId="10" xfId="60" applyFont="1" applyFill="1" applyBorder="1" applyAlignment="1">
      <alignment horizontal="justify" vertical="center" wrapText="1"/>
    </xf>
    <xf numFmtId="3" fontId="43" fillId="25" borderId="10" xfId="55" applyNumberFormat="1" applyFont="1" applyFill="1" applyBorder="1" applyAlignment="1">
      <alignment horizontal="justify" vertical="center" wrapText="1"/>
      <protection/>
    </xf>
    <xf numFmtId="9" fontId="43" fillId="25" borderId="10" xfId="55" applyNumberFormat="1" applyFont="1" applyFill="1" applyBorder="1" applyAlignment="1">
      <alignment horizontal="justify" vertical="center" wrapText="1"/>
      <protection/>
    </xf>
    <xf numFmtId="0" fontId="43" fillId="25" borderId="10" xfId="0" applyFont="1" applyFill="1" applyBorder="1" applyAlignment="1">
      <alignment horizontal="center" vertical="center"/>
    </xf>
    <xf numFmtId="0" fontId="52" fillId="25" borderId="10" xfId="0" applyFont="1" applyFill="1" applyBorder="1" applyAlignment="1">
      <alignment horizontal="center" vertical="center" wrapText="1"/>
    </xf>
    <xf numFmtId="0" fontId="28" fillId="25" borderId="10" xfId="0" applyFont="1" applyFill="1" applyBorder="1" applyAlignment="1">
      <alignment vertical="top" wrapText="1"/>
    </xf>
    <xf numFmtId="3" fontId="28" fillId="25" borderId="10" xfId="0" applyNumberFormat="1" applyFont="1" applyFill="1" applyBorder="1" applyAlignment="1">
      <alignment horizontal="justify" vertical="top" wrapText="1"/>
    </xf>
    <xf numFmtId="0" fontId="47" fillId="25" borderId="14" xfId="0" applyFont="1" applyFill="1" applyBorder="1" applyAlignment="1">
      <alignment horizontal="justify" vertical="center" wrapText="1"/>
    </xf>
    <xf numFmtId="3" fontId="47" fillId="25" borderId="10" xfId="0" applyNumberFormat="1" applyFont="1" applyFill="1" applyBorder="1" applyAlignment="1">
      <alignment horizontal="justify" vertical="center" wrapText="1"/>
    </xf>
    <xf numFmtId="9" fontId="43" fillId="25" borderId="10" xfId="0" applyNumberFormat="1" applyFont="1" applyFill="1" applyBorder="1" applyAlignment="1">
      <alignment horizontal="justify" vertical="center" wrapText="1"/>
    </xf>
    <xf numFmtId="0" fontId="47" fillId="25" borderId="10" xfId="0" applyFont="1" applyFill="1" applyBorder="1" applyAlignment="1">
      <alignment horizontal="justify" vertical="center" wrapText="1"/>
    </xf>
    <xf numFmtId="0" fontId="19" fillId="25" borderId="0" xfId="0" applyFont="1" applyFill="1" applyAlignment="1">
      <alignment vertical="center"/>
    </xf>
    <xf numFmtId="0" fontId="20" fillId="42" borderId="14" xfId="0" applyFont="1" applyFill="1" applyBorder="1" applyAlignment="1">
      <alignment horizontal="center" vertical="center" wrapText="1"/>
    </xf>
    <xf numFmtId="0" fontId="53" fillId="42" borderId="14" xfId="0" applyFont="1" applyFill="1" applyBorder="1" applyAlignment="1">
      <alignment horizontal="center" vertical="center" wrapText="1"/>
    </xf>
    <xf numFmtId="3" fontId="53" fillId="42" borderId="14" xfId="0" applyNumberFormat="1" applyFont="1" applyFill="1" applyBorder="1" applyAlignment="1">
      <alignment horizontal="center" vertical="center" wrapText="1"/>
    </xf>
    <xf numFmtId="3" fontId="53" fillId="42" borderId="14" xfId="0" applyNumberFormat="1" applyFont="1" applyFill="1" applyBorder="1" applyAlignment="1">
      <alignment horizontal="right" vertical="center" wrapText="1"/>
    </xf>
    <xf numFmtId="0" fontId="29" fillId="24" borderId="11" xfId="0" applyFont="1" applyFill="1" applyBorder="1" applyAlignment="1">
      <alignment horizontal="justify" vertical="center" wrapText="1"/>
    </xf>
    <xf numFmtId="0" fontId="39" fillId="0" borderId="14"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25" borderId="14"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3" fillId="25" borderId="15" xfId="0" applyFont="1" applyFill="1" applyBorder="1" applyAlignment="1">
      <alignment horizontal="center" vertical="center" wrapText="1"/>
    </xf>
    <xf numFmtId="0" fontId="43" fillId="0" borderId="15" xfId="0" applyFont="1" applyFill="1" applyBorder="1" applyAlignment="1">
      <alignment horizontal="right" vertical="center" wrapText="1"/>
    </xf>
    <xf numFmtId="0" fontId="43" fillId="0" borderId="18" xfId="0" applyFont="1" applyFill="1" applyBorder="1" applyAlignment="1">
      <alignment vertical="center" wrapText="1"/>
    </xf>
    <xf numFmtId="0" fontId="0" fillId="0" borderId="15" xfId="0" applyFont="1" applyFill="1" applyBorder="1" applyAlignment="1">
      <alignment vertical="center" wrapText="1"/>
    </xf>
    <xf numFmtId="3" fontId="43" fillId="25" borderId="11" xfId="0" applyNumberFormat="1" applyFont="1" applyFill="1" applyBorder="1" applyAlignment="1">
      <alignment horizontal="right" vertical="center" wrapText="1"/>
    </xf>
    <xf numFmtId="0" fontId="45"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19" fillId="25" borderId="17" xfId="0" applyFont="1" applyFill="1" applyBorder="1" applyAlignment="1">
      <alignment vertical="center"/>
    </xf>
    <xf numFmtId="177" fontId="45" fillId="25" borderId="17" xfId="0" applyNumberFormat="1" applyFont="1" applyFill="1" applyBorder="1" applyAlignment="1">
      <alignment horizontal="right" vertical="center" wrapText="1"/>
    </xf>
    <xf numFmtId="0" fontId="0" fillId="25" borderId="17" xfId="0" applyFont="1" applyFill="1" applyBorder="1" applyAlignment="1">
      <alignment vertical="center" wrapText="1"/>
    </xf>
    <xf numFmtId="3" fontId="43" fillId="25" borderId="12" xfId="0" applyNumberFormat="1" applyFont="1" applyFill="1" applyBorder="1" applyAlignment="1">
      <alignment vertical="center" textRotation="90" wrapText="1"/>
    </xf>
    <xf numFmtId="3" fontId="43" fillId="0" borderId="18" xfId="51" applyNumberFormat="1" applyFont="1" applyFill="1" applyBorder="1" applyAlignment="1">
      <alignment vertical="center" wrapText="1"/>
    </xf>
    <xf numFmtId="0" fontId="43" fillId="34" borderId="18" xfId="0" applyFont="1" applyFill="1" applyBorder="1" applyAlignment="1">
      <alignment horizontal="center" vertical="center" wrapText="1"/>
    </xf>
    <xf numFmtId="0" fontId="43" fillId="25" borderId="18" xfId="0" applyFont="1" applyFill="1" applyBorder="1" applyAlignment="1">
      <alignment horizontal="center" vertical="center" wrapText="1"/>
    </xf>
    <xf numFmtId="0" fontId="43" fillId="0" borderId="18" xfId="0" applyFont="1" applyFill="1" applyBorder="1" applyAlignment="1">
      <alignment horizontal="right" vertical="center" wrapText="1"/>
    </xf>
    <xf numFmtId="0" fontId="0" fillId="0" borderId="18" xfId="0" applyFont="1" applyFill="1" applyBorder="1" applyAlignment="1">
      <alignment vertical="center" wrapText="1"/>
    </xf>
    <xf numFmtId="0" fontId="19" fillId="25" borderId="12" xfId="0" applyFont="1" applyFill="1" applyBorder="1" applyAlignment="1">
      <alignment vertical="center" wrapText="1"/>
    </xf>
    <xf numFmtId="177" fontId="43" fillId="0" borderId="15" xfId="0" applyNumberFormat="1" applyFont="1" applyFill="1" applyBorder="1" applyAlignment="1">
      <alignment horizontal="right" vertical="center" wrapText="1"/>
    </xf>
    <xf numFmtId="3" fontId="43" fillId="25" borderId="11" xfId="49" applyNumberFormat="1" applyFont="1" applyFill="1" applyBorder="1" applyAlignment="1">
      <alignment horizontal="right" vertical="center" wrapText="1"/>
    </xf>
    <xf numFmtId="3" fontId="39" fillId="25" borderId="12" xfId="0" applyNumberFormat="1" applyFont="1" applyFill="1" applyBorder="1" applyAlignment="1">
      <alignment vertical="center" textRotation="90" wrapText="1"/>
    </xf>
    <xf numFmtId="9" fontId="43" fillId="0" borderId="14" xfId="0" applyNumberFormat="1" applyFont="1" applyFill="1" applyBorder="1" applyAlignment="1">
      <alignment horizontal="center" vertical="center" wrapText="1"/>
    </xf>
    <xf numFmtId="3" fontId="43" fillId="31" borderId="43" xfId="0" applyNumberFormat="1" applyFont="1" applyFill="1" applyBorder="1" applyAlignment="1">
      <alignment horizontal="center" vertical="center" wrapText="1"/>
    </xf>
    <xf numFmtId="0" fontId="19" fillId="0" borderId="17" xfId="0" applyFont="1" applyBorder="1" applyAlignment="1">
      <alignment vertical="center"/>
    </xf>
    <xf numFmtId="0" fontId="45" fillId="0" borderId="17" xfId="0" applyFont="1" applyBorder="1" applyAlignment="1">
      <alignment vertical="center"/>
    </xf>
    <xf numFmtId="177" fontId="45" fillId="0" borderId="17" xfId="0" applyNumberFormat="1" applyFont="1" applyBorder="1" applyAlignment="1">
      <alignment horizontal="right" vertical="center" wrapText="1"/>
    </xf>
    <xf numFmtId="177" fontId="22" fillId="25" borderId="17" xfId="49" applyNumberFormat="1" applyFont="1" applyFill="1" applyBorder="1" applyAlignment="1">
      <alignment vertical="center" wrapText="1"/>
    </xf>
    <xf numFmtId="0" fontId="19" fillId="0" borderId="12" xfId="0" applyFont="1" applyBorder="1" applyAlignment="1">
      <alignment vertical="center" wrapText="1"/>
    </xf>
    <xf numFmtId="0" fontId="45" fillId="0" borderId="11" xfId="0" applyFont="1" applyBorder="1" applyAlignment="1">
      <alignment horizontal="right" vertical="center"/>
    </xf>
    <xf numFmtId="0" fontId="45" fillId="0" borderId="17" xfId="0" applyFont="1" applyBorder="1" applyAlignment="1">
      <alignment horizontal="center" vertical="center" wrapText="1"/>
    </xf>
    <xf numFmtId="0" fontId="30" fillId="0" borderId="14" xfId="0" applyFont="1" applyFill="1" applyBorder="1" applyAlignment="1">
      <alignment vertical="center" wrapText="1"/>
    </xf>
    <xf numFmtId="3" fontId="43" fillId="0" borderId="14" xfId="52" applyNumberFormat="1" applyFont="1" applyFill="1" applyBorder="1" applyAlignment="1">
      <alignment vertical="center" wrapText="1"/>
    </xf>
    <xf numFmtId="175" fontId="43" fillId="0" borderId="14" xfId="49" applyNumberFormat="1" applyFont="1" applyBorder="1" applyAlignment="1">
      <alignment vertical="center" wrapText="1"/>
    </xf>
    <xf numFmtId="175" fontId="43" fillId="0" borderId="15" xfId="49" applyNumberFormat="1" applyFont="1" applyBorder="1" applyAlignment="1">
      <alignment vertical="center" wrapText="1"/>
    </xf>
    <xf numFmtId="0" fontId="43" fillId="0" borderId="15" xfId="0" applyFont="1" applyBorder="1" applyAlignment="1">
      <alignment vertical="center" wrapText="1"/>
    </xf>
    <xf numFmtId="175" fontId="45" fillId="0" borderId="14" xfId="49" applyNumberFormat="1" applyFont="1" applyBorder="1" applyAlignment="1">
      <alignment vertical="center" wrapText="1"/>
    </xf>
    <xf numFmtId="175" fontId="45" fillId="0" borderId="18" xfId="49" applyNumberFormat="1" applyFont="1" applyBorder="1" applyAlignment="1">
      <alignment vertical="center" wrapText="1"/>
    </xf>
    <xf numFmtId="175" fontId="45" fillId="0" borderId="15" xfId="49" applyNumberFormat="1" applyFont="1" applyBorder="1" applyAlignment="1">
      <alignment vertical="center" wrapText="1"/>
    </xf>
    <xf numFmtId="3" fontId="0" fillId="0" borderId="14" xfId="0" applyNumberFormat="1" applyFont="1" applyFill="1" applyBorder="1" applyAlignment="1">
      <alignment vertical="center" wrapText="1"/>
    </xf>
    <xf numFmtId="0" fontId="20" fillId="43" borderId="15" xfId="0" applyFont="1" applyFill="1" applyBorder="1" applyAlignment="1">
      <alignment horizontal="center" vertical="center" wrapText="1"/>
    </xf>
    <xf numFmtId="0" fontId="43" fillId="0" borderId="14" xfId="0" applyFont="1" applyBorder="1" applyAlignment="1">
      <alignment horizontal="justify" vertical="center"/>
    </xf>
    <xf numFmtId="0" fontId="43" fillId="25" borderId="14" xfId="0" applyFont="1" applyFill="1" applyBorder="1" applyAlignment="1">
      <alignment horizontal="justify" vertical="center"/>
    </xf>
    <xf numFmtId="0" fontId="43" fillId="25" borderId="15" xfId="0" applyFont="1" applyFill="1" applyBorder="1" applyAlignment="1">
      <alignment horizontal="justify" vertical="center"/>
    </xf>
    <xf numFmtId="0" fontId="0" fillId="0" borderId="18" xfId="0" applyFont="1" applyFill="1" applyBorder="1" applyAlignment="1">
      <alignment horizontal="justify" vertical="center" wrapText="1"/>
    </xf>
    <xf numFmtId="0" fontId="0" fillId="0" borderId="15" xfId="0" applyFont="1" applyFill="1" applyBorder="1" applyAlignment="1">
      <alignment horizontal="justify" vertical="center" wrapText="1"/>
    </xf>
    <xf numFmtId="3" fontId="43" fillId="25" borderId="14" xfId="0" applyNumberFormat="1" applyFont="1" applyFill="1" applyBorder="1" applyAlignment="1">
      <alignment horizontal="right" vertical="center" wrapText="1"/>
    </xf>
    <xf numFmtId="3" fontId="43" fillId="25" borderId="14" xfId="0" applyNumberFormat="1" applyFont="1" applyFill="1" applyBorder="1" applyAlignment="1">
      <alignment horizontal="right" vertical="top" wrapText="1"/>
    </xf>
    <xf numFmtId="3" fontId="43" fillId="25" borderId="18" xfId="49" applyNumberFormat="1" applyFont="1" applyFill="1" applyBorder="1" applyAlignment="1">
      <alignment horizontal="right" vertical="center" wrapText="1"/>
    </xf>
    <xf numFmtId="3" fontId="43" fillId="25" borderId="10" xfId="0" applyNumberFormat="1" applyFont="1" applyFill="1" applyBorder="1" applyAlignment="1">
      <alignment horizontal="right" vertical="top" wrapText="1"/>
    </xf>
    <xf numFmtId="3" fontId="48" fillId="25" borderId="10" xfId="0" applyNumberFormat="1" applyFont="1" applyFill="1" applyBorder="1" applyAlignment="1">
      <alignment horizontal="right" vertical="top" wrapText="1"/>
    </xf>
    <xf numFmtId="3" fontId="43" fillId="25" borderId="15" xfId="0" applyNumberFormat="1" applyFont="1" applyFill="1" applyBorder="1" applyAlignment="1">
      <alignment horizontal="right" vertical="center" wrapText="1"/>
    </xf>
    <xf numFmtId="0" fontId="0" fillId="0" borderId="18" xfId="0" applyFill="1" applyBorder="1" applyAlignment="1">
      <alignment/>
    </xf>
    <xf numFmtId="175" fontId="43" fillId="0" borderId="18" xfId="49" applyNumberFormat="1" applyFont="1" applyBorder="1" applyAlignment="1">
      <alignment vertical="center" wrapText="1"/>
    </xf>
    <xf numFmtId="3" fontId="60" fillId="25" borderId="10" xfId="52" applyNumberFormat="1" applyFont="1" applyFill="1" applyBorder="1" applyAlignment="1">
      <alignment horizontal="right" vertical="center"/>
    </xf>
    <xf numFmtId="3" fontId="43" fillId="25" borderId="10" xfId="51" applyNumberFormat="1" applyFont="1" applyFill="1" applyBorder="1" applyAlignment="1">
      <alignment vertical="center" wrapText="1"/>
    </xf>
    <xf numFmtId="3" fontId="53" fillId="0" borderId="17" xfId="0" applyNumberFormat="1" applyFont="1" applyBorder="1" applyAlignment="1">
      <alignment horizontal="right" vertical="center"/>
    </xf>
    <xf numFmtId="177" fontId="45" fillId="0" borderId="14" xfId="0" applyNumberFormat="1" applyFont="1" applyFill="1" applyBorder="1" applyAlignment="1">
      <alignment horizontal="right" vertical="center" wrapText="1"/>
    </xf>
    <xf numFmtId="3" fontId="45" fillId="0" borderId="14" xfId="0" applyNumberFormat="1" applyFont="1" applyFill="1" applyBorder="1" applyAlignment="1">
      <alignment horizontal="right" vertical="center" wrapText="1"/>
    </xf>
    <xf numFmtId="177" fontId="43" fillId="25" borderId="14" xfId="0" applyNumberFormat="1" applyFont="1" applyFill="1" applyBorder="1" applyAlignment="1">
      <alignment horizontal="right" vertical="center" wrapText="1"/>
    </xf>
    <xf numFmtId="177" fontId="43" fillId="25" borderId="15" xfId="0" applyNumberFormat="1" applyFont="1" applyFill="1" applyBorder="1" applyAlignment="1">
      <alignment horizontal="right"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10" xfId="0" applyFont="1" applyBorder="1" applyAlignment="1">
      <alignment horizontal="justify" vertical="center" wrapText="1"/>
    </xf>
    <xf numFmtId="0" fontId="43" fillId="0" borderId="14" xfId="0" applyFont="1" applyFill="1" applyBorder="1" applyAlignment="1">
      <alignment horizontal="center" vertical="top" wrapText="1"/>
    </xf>
    <xf numFmtId="177" fontId="45" fillId="25" borderId="14" xfId="0" applyNumberFormat="1" applyFont="1" applyFill="1" applyBorder="1" applyAlignment="1">
      <alignment horizontal="right" vertical="center" wrapText="1"/>
    </xf>
    <xf numFmtId="177" fontId="45" fillId="25" borderId="14" xfId="49" applyNumberFormat="1" applyFont="1" applyFill="1" applyBorder="1" applyAlignment="1">
      <alignment horizontal="right" vertical="center" wrapText="1"/>
    </xf>
    <xf numFmtId="0" fontId="29" fillId="16" borderId="11" xfId="0" applyFont="1" applyFill="1" applyBorder="1" applyAlignment="1">
      <alignment horizontal="left" vertical="center"/>
    </xf>
    <xf numFmtId="0" fontId="29" fillId="16" borderId="17" xfId="0" applyFont="1" applyFill="1" applyBorder="1" applyAlignment="1">
      <alignment horizontal="left" vertical="center"/>
    </xf>
    <xf numFmtId="0" fontId="29" fillId="16" borderId="12" xfId="0" applyFont="1" applyFill="1" applyBorder="1" applyAlignment="1">
      <alignment horizontal="left" vertical="center"/>
    </xf>
    <xf numFmtId="0" fontId="0" fillId="0" borderId="10" xfId="0" applyFont="1" applyBorder="1" applyAlignment="1">
      <alignment horizontal="center" vertical="center" wrapText="1"/>
    </xf>
    <xf numFmtId="3" fontId="0" fillId="27" borderId="10" xfId="0" applyNumberFormat="1" applyFont="1" applyFill="1" applyBorder="1" applyAlignment="1">
      <alignment horizontal="center" vertical="center" wrapText="1"/>
    </xf>
    <xf numFmtId="3" fontId="0" fillId="27" borderId="14" xfId="0" applyNumberFormat="1" applyFont="1" applyFill="1" applyBorder="1" applyAlignment="1">
      <alignment horizontal="center" vertical="center" wrapText="1"/>
    </xf>
    <xf numFmtId="0" fontId="0" fillId="30" borderId="10" xfId="0" applyFont="1" applyFill="1" applyBorder="1" applyAlignment="1">
      <alignment vertical="center"/>
    </xf>
    <xf numFmtId="3" fontId="0" fillId="0" borderId="10" xfId="0" applyNumberFormat="1" applyFont="1" applyFill="1" applyBorder="1" applyAlignment="1">
      <alignment horizontal="justify" vertical="top" wrapText="1"/>
    </xf>
    <xf numFmtId="3" fontId="0" fillId="0" borderId="10" xfId="51" applyNumberFormat="1" applyFont="1" applyFill="1" applyBorder="1" applyAlignment="1">
      <alignment horizontal="justify" vertical="center" wrapText="1"/>
    </xf>
    <xf numFmtId="3" fontId="43" fillId="0" borderId="35" xfId="0" applyNumberFormat="1" applyFont="1" applyFill="1" applyBorder="1" applyAlignment="1" applyProtection="1">
      <alignment vertical="center"/>
      <protection locked="0"/>
    </xf>
    <xf numFmtId="3" fontId="43" fillId="0" borderId="36" xfId="0" applyNumberFormat="1" applyFont="1" applyFill="1" applyBorder="1" applyAlignment="1" applyProtection="1">
      <alignment vertical="center"/>
      <protection locked="0"/>
    </xf>
    <xf numFmtId="3" fontId="43" fillId="0" borderId="33" xfId="0" applyNumberFormat="1" applyFont="1" applyFill="1" applyBorder="1" applyAlignment="1" applyProtection="1">
      <alignment vertical="center"/>
      <protection locked="0"/>
    </xf>
    <xf numFmtId="3" fontId="43" fillId="0" borderId="26" xfId="0" applyNumberFormat="1" applyFont="1" applyFill="1" applyBorder="1" applyAlignment="1" applyProtection="1">
      <alignment vertical="center"/>
      <protection locked="0"/>
    </xf>
    <xf numFmtId="3" fontId="43" fillId="0" borderId="37" xfId="0" applyNumberFormat="1" applyFont="1" applyFill="1" applyBorder="1" applyAlignment="1" applyProtection="1">
      <alignment vertical="center"/>
      <protection locked="0"/>
    </xf>
    <xf numFmtId="3" fontId="43" fillId="0" borderId="38" xfId="0" applyNumberFormat="1" applyFont="1" applyFill="1" applyBorder="1" applyAlignment="1" applyProtection="1">
      <alignment vertical="center"/>
      <protection locked="0"/>
    </xf>
    <xf numFmtId="175" fontId="53" fillId="0" borderId="17" xfId="49" applyNumberFormat="1" applyFont="1" applyBorder="1" applyAlignment="1">
      <alignment vertical="center" wrapText="1"/>
    </xf>
    <xf numFmtId="175" fontId="53" fillId="0" borderId="12" xfId="49" applyNumberFormat="1" applyFont="1" applyBorder="1" applyAlignment="1">
      <alignment vertical="center" wrapText="1"/>
    </xf>
    <xf numFmtId="0" fontId="26" fillId="27" borderId="15" xfId="0" applyFont="1" applyFill="1" applyBorder="1" applyAlignment="1">
      <alignment horizontal="justify" vertical="center" wrapText="1"/>
    </xf>
    <xf numFmtId="0" fontId="45" fillId="0" borderId="15" xfId="0" applyFont="1" applyBorder="1" applyAlignment="1">
      <alignment vertical="center" wrapText="1"/>
    </xf>
    <xf numFmtId="3" fontId="45" fillId="27" borderId="15" xfId="0" applyNumberFormat="1" applyFont="1" applyFill="1" applyBorder="1" applyAlignment="1">
      <alignment vertical="center" wrapText="1"/>
    </xf>
    <xf numFmtId="177" fontId="22" fillId="0" borderId="15" xfId="0" applyNumberFormat="1" applyFont="1" applyBorder="1" applyAlignment="1">
      <alignment horizontal="justify" vertical="center" wrapText="1"/>
    </xf>
    <xf numFmtId="0" fontId="43" fillId="30" borderId="15" xfId="0" applyFont="1" applyFill="1" applyBorder="1" applyAlignment="1">
      <alignment horizontal="justify" vertical="center"/>
    </xf>
    <xf numFmtId="3" fontId="43" fillId="0" borderId="15" xfId="0" applyNumberFormat="1" applyFont="1" applyBorder="1" applyAlignment="1">
      <alignment horizontal="right" vertical="center"/>
    </xf>
    <xf numFmtId="3" fontId="43" fillId="0" borderId="19" xfId="0" applyNumberFormat="1" applyFont="1" applyBorder="1" applyAlignment="1">
      <alignment horizontal="right" vertical="center"/>
    </xf>
    <xf numFmtId="9" fontId="43" fillId="25" borderId="40" xfId="60" applyFont="1" applyFill="1" applyBorder="1" applyAlignment="1">
      <alignment horizontal="right" vertical="center"/>
    </xf>
    <xf numFmtId="182" fontId="43" fillId="25" borderId="40" xfId="60" applyNumberFormat="1" applyFont="1" applyFill="1" applyBorder="1" applyAlignment="1">
      <alignment horizontal="right" vertical="center"/>
    </xf>
    <xf numFmtId="0" fontId="43" fillId="25" borderId="0" xfId="0" applyFont="1" applyFill="1" applyBorder="1" applyAlignment="1">
      <alignment horizontal="justify" vertical="center" wrapText="1"/>
    </xf>
    <xf numFmtId="189" fontId="43" fillId="0" borderId="10" xfId="0" applyNumberFormat="1" applyFont="1" applyFill="1" applyBorder="1" applyAlignment="1">
      <alignment vertical="center" wrapText="1"/>
    </xf>
    <xf numFmtId="173" fontId="0" fillId="0" borderId="10" xfId="0" applyNumberFormat="1" applyFont="1" applyBorder="1" applyAlignment="1">
      <alignment horizontal="justify" vertical="center" wrapText="1"/>
    </xf>
    <xf numFmtId="188" fontId="43" fillId="0" borderId="10" xfId="0" applyNumberFormat="1" applyFont="1" applyFill="1" applyBorder="1" applyAlignment="1">
      <alignment vertical="center" wrapText="1"/>
    </xf>
    <xf numFmtId="3" fontId="45" fillId="0" borderId="18" xfId="0" applyNumberFormat="1" applyFont="1" applyBorder="1" applyAlignment="1">
      <alignment horizontal="right" vertical="center" wrapText="1"/>
    </xf>
    <xf numFmtId="3" fontId="45" fillId="0" borderId="15" xfId="0" applyNumberFormat="1" applyFont="1" applyBorder="1" applyAlignment="1">
      <alignment horizontal="right" vertical="center" wrapText="1"/>
    </xf>
    <xf numFmtId="3" fontId="45" fillId="0" borderId="10" xfId="0" applyNumberFormat="1" applyFont="1" applyBorder="1" applyAlignment="1">
      <alignment horizontal="right" vertical="center" wrapText="1"/>
    </xf>
    <xf numFmtId="3" fontId="45" fillId="0" borderId="14" xfId="0" applyNumberFormat="1" applyFont="1" applyBorder="1" applyAlignment="1">
      <alignment horizontal="right" vertical="center" wrapText="1"/>
    </xf>
    <xf numFmtId="3" fontId="43" fillId="35" borderId="10" xfId="0" applyNumberFormat="1" applyFont="1" applyFill="1" applyBorder="1" applyAlignment="1">
      <alignment horizontal="right" vertical="center" wrapText="1"/>
    </xf>
    <xf numFmtId="188" fontId="45" fillId="0" borderId="18" xfId="0" applyNumberFormat="1" applyFont="1" applyBorder="1" applyAlignment="1">
      <alignment horizontal="right" vertical="center" wrapText="1"/>
    </xf>
    <xf numFmtId="187" fontId="45" fillId="0" borderId="10" xfId="0" applyNumberFormat="1" applyFont="1" applyBorder="1" applyAlignment="1">
      <alignment horizontal="right" vertical="center" wrapText="1"/>
    </xf>
    <xf numFmtId="180" fontId="45" fillId="0" borderId="10" xfId="51" applyNumberFormat="1" applyFont="1" applyBorder="1" applyAlignment="1">
      <alignment horizontal="right" vertical="center" wrapText="1"/>
    </xf>
    <xf numFmtId="4" fontId="45" fillId="0" borderId="14" xfId="51" applyNumberFormat="1" applyFont="1" applyBorder="1" applyAlignment="1">
      <alignment horizontal="right" vertical="center" wrapText="1"/>
    </xf>
    <xf numFmtId="175" fontId="53" fillId="0" borderId="36" xfId="49" applyNumberFormat="1" applyFont="1" applyBorder="1" applyAlignment="1">
      <alignment vertical="center" wrapText="1"/>
    </xf>
    <xf numFmtId="175" fontId="53" fillId="0" borderId="33" xfId="49" applyNumberFormat="1" applyFont="1" applyBorder="1" applyAlignment="1">
      <alignment vertical="center" wrapText="1"/>
    </xf>
    <xf numFmtId="175" fontId="53" fillId="0" borderId="37" xfId="49" applyNumberFormat="1" applyFont="1" applyBorder="1" applyAlignment="1">
      <alignment vertical="center" wrapText="1"/>
    </xf>
    <xf numFmtId="175" fontId="53" fillId="0" borderId="38" xfId="49" applyNumberFormat="1" applyFont="1" applyBorder="1" applyAlignment="1">
      <alignment vertical="center" wrapText="1"/>
    </xf>
    <xf numFmtId="190" fontId="53" fillId="0" borderId="37" xfId="49" applyNumberFormat="1" applyFont="1" applyBorder="1" applyAlignment="1">
      <alignment vertical="center" wrapText="1"/>
    </xf>
    <xf numFmtId="178" fontId="53" fillId="0" borderId="17" xfId="49" applyNumberFormat="1" applyFont="1" applyBorder="1" applyAlignment="1">
      <alignment vertical="center" wrapText="1"/>
    </xf>
    <xf numFmtId="180" fontId="43" fillId="38" borderId="10" xfId="0" applyNumberFormat="1" applyFont="1" applyFill="1" applyBorder="1" applyAlignment="1">
      <alignment horizontal="right" vertical="center" wrapText="1"/>
    </xf>
    <xf numFmtId="180" fontId="43" fillId="0" borderId="10" xfId="0" applyNumberFormat="1" applyFont="1" applyFill="1" applyBorder="1" applyAlignment="1">
      <alignment vertical="center" wrapText="1"/>
    </xf>
    <xf numFmtId="177" fontId="43" fillId="0" borderId="10" xfId="0" applyNumberFormat="1" applyFont="1" applyFill="1" applyBorder="1" applyAlignment="1">
      <alignment vertical="center" wrapText="1"/>
    </xf>
    <xf numFmtId="3" fontId="43" fillId="38" borderId="10" xfId="0" applyNumberFormat="1" applyFont="1" applyFill="1" applyBorder="1" applyAlignment="1">
      <alignment horizontal="right" vertical="center" wrapText="1"/>
    </xf>
    <xf numFmtId="176" fontId="43" fillId="0" borderId="10" xfId="0" applyNumberFormat="1" applyFont="1" applyFill="1" applyBorder="1" applyAlignment="1">
      <alignment vertical="center" wrapText="1"/>
    </xf>
    <xf numFmtId="4" fontId="54" fillId="0" borderId="36" xfId="0" applyNumberFormat="1" applyFont="1" applyFill="1" applyBorder="1" applyAlignment="1">
      <alignment vertical="center" wrapText="1"/>
    </xf>
    <xf numFmtId="4" fontId="54" fillId="0" borderId="33" xfId="0" applyNumberFormat="1" applyFont="1" applyFill="1" applyBorder="1" applyAlignment="1">
      <alignment vertical="center" wrapText="1"/>
    </xf>
    <xf numFmtId="4" fontId="54" fillId="0" borderId="37" xfId="0" applyNumberFormat="1" applyFont="1" applyFill="1" applyBorder="1" applyAlignment="1">
      <alignment vertical="center" wrapText="1"/>
    </xf>
    <xf numFmtId="4" fontId="54" fillId="0" borderId="38" xfId="0" applyNumberFormat="1" applyFont="1" applyFill="1" applyBorder="1" applyAlignment="1">
      <alignment vertical="center" wrapText="1"/>
    </xf>
    <xf numFmtId="183" fontId="47" fillId="27" borderId="36" xfId="55" applyNumberFormat="1" applyFont="1" applyFill="1" applyBorder="1" applyAlignment="1">
      <alignment vertical="center" wrapText="1"/>
      <protection/>
    </xf>
    <xf numFmtId="183" fontId="47" fillId="27" borderId="33" xfId="55" applyNumberFormat="1" applyFont="1" applyFill="1" applyBorder="1" applyAlignment="1">
      <alignment vertical="center" wrapText="1"/>
      <protection/>
    </xf>
    <xf numFmtId="183" fontId="47" fillId="27" borderId="37" xfId="55" applyNumberFormat="1" applyFont="1" applyFill="1" applyBorder="1" applyAlignment="1">
      <alignment vertical="center" wrapText="1"/>
      <protection/>
    </xf>
    <xf numFmtId="183" fontId="47" fillId="27" borderId="38" xfId="55" applyNumberFormat="1" applyFont="1" applyFill="1" applyBorder="1" applyAlignment="1">
      <alignment vertical="center" wrapText="1"/>
      <protection/>
    </xf>
    <xf numFmtId="175" fontId="53" fillId="0" borderId="0" xfId="49" applyNumberFormat="1" applyFont="1" applyBorder="1" applyAlignment="1">
      <alignment vertical="center" wrapText="1"/>
    </xf>
    <xf numFmtId="175" fontId="53" fillId="0" borderId="16" xfId="49" applyNumberFormat="1" applyFont="1" applyBorder="1" applyAlignment="1">
      <alignment vertical="center" wrapText="1"/>
    </xf>
    <xf numFmtId="4" fontId="47" fillId="25" borderId="36" xfId="0" applyNumberFormat="1" applyFont="1" applyFill="1" applyBorder="1" applyAlignment="1">
      <alignment vertical="center" wrapText="1"/>
    </xf>
    <xf numFmtId="4" fontId="47" fillId="25" borderId="33" xfId="0" applyNumberFormat="1" applyFont="1" applyFill="1" applyBorder="1" applyAlignment="1">
      <alignment vertical="center" wrapText="1"/>
    </xf>
    <xf numFmtId="4" fontId="47" fillId="25" borderId="37" xfId="0" applyNumberFormat="1" applyFont="1" applyFill="1" applyBorder="1" applyAlignment="1">
      <alignment vertical="center" wrapText="1"/>
    </xf>
    <xf numFmtId="4" fontId="47" fillId="25" borderId="38" xfId="0" applyNumberFormat="1" applyFont="1" applyFill="1" applyBorder="1" applyAlignment="1">
      <alignment vertical="center" wrapText="1"/>
    </xf>
    <xf numFmtId="0" fontId="47" fillId="25" borderId="36" xfId="0" applyFont="1" applyFill="1" applyBorder="1" applyAlignment="1">
      <alignment vertical="center"/>
    </xf>
    <xf numFmtId="0" fontId="47" fillId="25" borderId="33" xfId="0" applyFont="1" applyFill="1" applyBorder="1" applyAlignment="1">
      <alignment vertical="center"/>
    </xf>
    <xf numFmtId="0" fontId="47" fillId="25" borderId="37" xfId="0" applyFont="1" applyFill="1" applyBorder="1" applyAlignment="1">
      <alignment vertical="center"/>
    </xf>
    <xf numFmtId="0" fontId="47" fillId="25" borderId="38" xfId="0" applyFont="1" applyFill="1" applyBorder="1" applyAlignment="1">
      <alignment vertical="center"/>
    </xf>
    <xf numFmtId="3" fontId="47" fillId="25" borderId="37" xfId="0" applyNumberFormat="1" applyFont="1" applyFill="1" applyBorder="1" applyAlignment="1">
      <alignment vertical="center"/>
    </xf>
    <xf numFmtId="175" fontId="53" fillId="25" borderId="17" xfId="49" applyNumberFormat="1" applyFont="1" applyFill="1" applyBorder="1" applyAlignment="1">
      <alignment vertical="center" wrapText="1"/>
    </xf>
    <xf numFmtId="175" fontId="53" fillId="25" borderId="12" xfId="49" applyNumberFormat="1" applyFont="1" applyFill="1" applyBorder="1" applyAlignment="1">
      <alignment vertical="center" wrapText="1"/>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19" fillId="0" borderId="37" xfId="0" applyFont="1" applyFill="1" applyBorder="1" applyAlignment="1">
      <alignment vertical="center" wrapText="1"/>
    </xf>
    <xf numFmtId="0" fontId="19" fillId="0" borderId="38" xfId="0" applyFont="1" applyFill="1" applyBorder="1" applyAlignment="1">
      <alignment vertical="center" wrapText="1"/>
    </xf>
    <xf numFmtId="3" fontId="45" fillId="0" borderId="37" xfId="0" applyNumberFormat="1" applyFont="1" applyFill="1" applyBorder="1" applyAlignment="1">
      <alignment vertical="center" wrapText="1"/>
    </xf>
    <xf numFmtId="4" fontId="0" fillId="27" borderId="14" xfId="0" applyNumberFormat="1" applyFont="1" applyFill="1" applyBorder="1" applyAlignment="1">
      <alignment horizontal="center" vertical="center" wrapText="1"/>
    </xf>
    <xf numFmtId="0" fontId="45" fillId="0" borderId="13" xfId="0" applyFont="1" applyFill="1" applyBorder="1" applyAlignment="1">
      <alignment vertical="center" wrapText="1"/>
    </xf>
    <xf numFmtId="0" fontId="45" fillId="0" borderId="26" xfId="0" applyFont="1" applyFill="1" applyBorder="1" applyAlignment="1">
      <alignment vertical="center" wrapText="1"/>
    </xf>
    <xf numFmtId="3" fontId="45" fillId="0" borderId="17" xfId="0" applyNumberFormat="1" applyFont="1" applyBorder="1" applyAlignment="1">
      <alignment horizontal="right" vertical="center" wrapText="1"/>
    </xf>
    <xf numFmtId="0" fontId="45" fillId="0" borderId="0" xfId="0" applyFont="1" applyFill="1" applyBorder="1" applyAlignment="1">
      <alignment vertical="center" wrapText="1"/>
    </xf>
    <xf numFmtId="0" fontId="45" fillId="0" borderId="37" xfId="0" applyFont="1" applyFill="1" applyBorder="1" applyAlignment="1">
      <alignment vertical="center" wrapText="1"/>
    </xf>
    <xf numFmtId="0" fontId="43" fillId="25" borderId="17" xfId="0" applyFont="1" applyFill="1" applyBorder="1" applyAlignment="1">
      <alignment horizontal="right" vertical="center" wrapText="1"/>
    </xf>
    <xf numFmtId="177" fontId="45" fillId="0" borderId="18" xfId="0" applyNumberFormat="1" applyFont="1" applyFill="1" applyBorder="1" applyAlignment="1">
      <alignment horizontal="right" vertical="center" wrapText="1"/>
    </xf>
    <xf numFmtId="0" fontId="43" fillId="25" borderId="36" xfId="0" applyFont="1" applyFill="1" applyBorder="1" applyAlignment="1">
      <alignment horizontal="right" vertical="center" wrapText="1"/>
    </xf>
    <xf numFmtId="177" fontId="43" fillId="25" borderId="37" xfId="0" applyNumberFormat="1" applyFont="1" applyFill="1" applyBorder="1" applyAlignment="1">
      <alignment horizontal="right" vertical="center" wrapText="1"/>
    </xf>
    <xf numFmtId="177" fontId="45" fillId="25" borderId="37" xfId="49" applyNumberFormat="1" applyFont="1" applyFill="1" applyBorder="1" applyAlignment="1">
      <alignment horizontal="right" vertical="center" wrapText="1"/>
    </xf>
    <xf numFmtId="177" fontId="45" fillId="0" borderId="36" xfId="49" applyNumberFormat="1" applyFont="1" applyBorder="1" applyAlignment="1">
      <alignment horizontal="right" vertical="center" wrapText="1"/>
    </xf>
    <xf numFmtId="177" fontId="45" fillId="0" borderId="37" xfId="49" applyNumberFormat="1" applyFont="1" applyBorder="1" applyAlignment="1">
      <alignment horizontal="right" vertical="center" wrapText="1"/>
    </xf>
    <xf numFmtId="3" fontId="43" fillId="0" borderId="10" xfId="0" applyNumberFormat="1" applyFont="1" applyFill="1" applyBorder="1" applyAlignment="1">
      <alignment vertical="center" wrapText="1"/>
    </xf>
    <xf numFmtId="187" fontId="43" fillId="0" borderId="10" xfId="0" applyNumberFormat="1" applyFont="1" applyFill="1" applyBorder="1" applyAlignment="1">
      <alignment vertical="center" wrapText="1"/>
    </xf>
    <xf numFmtId="4" fontId="43" fillId="0" borderId="10" xfId="0" applyNumberFormat="1" applyFont="1" applyFill="1" applyBorder="1" applyAlignment="1">
      <alignment vertical="center" wrapText="1"/>
    </xf>
    <xf numFmtId="4" fontId="43" fillId="0" borderId="10" xfId="0" applyNumberFormat="1" applyFont="1" applyBorder="1" applyAlignment="1">
      <alignment vertical="center" wrapText="1"/>
    </xf>
    <xf numFmtId="177" fontId="45" fillId="25" borderId="36" xfId="49" applyNumberFormat="1" applyFont="1" applyFill="1" applyBorder="1" applyAlignment="1">
      <alignment horizontal="right" vertical="center" wrapText="1"/>
    </xf>
    <xf numFmtId="177" fontId="45" fillId="25" borderId="0" xfId="49" applyNumberFormat="1" applyFont="1" applyFill="1" applyBorder="1" applyAlignment="1">
      <alignment horizontal="right" vertical="center" wrapText="1"/>
    </xf>
    <xf numFmtId="3" fontId="45" fillId="0" borderId="37" xfId="0" applyNumberFormat="1" applyFont="1" applyBorder="1" applyAlignment="1">
      <alignment horizontal="right" vertical="center" wrapText="1"/>
    </xf>
    <xf numFmtId="179" fontId="45" fillId="0" borderId="14" xfId="51" applyNumberFormat="1" applyFont="1" applyBorder="1" applyAlignment="1">
      <alignment horizontal="right" vertical="center" wrapText="1"/>
    </xf>
    <xf numFmtId="177" fontId="45" fillId="25" borderId="17" xfId="49" applyNumberFormat="1" applyFont="1" applyFill="1" applyBorder="1" applyAlignment="1">
      <alignment horizontal="right" vertical="center" wrapText="1"/>
    </xf>
    <xf numFmtId="0" fontId="45" fillId="25" borderId="0" xfId="0" applyFont="1" applyFill="1" applyBorder="1" applyAlignment="1">
      <alignment vertical="center"/>
    </xf>
    <xf numFmtId="3" fontId="54" fillId="25" borderId="10" xfId="0" applyNumberFormat="1" applyFont="1" applyFill="1" applyBorder="1" applyAlignment="1">
      <alignment vertical="top" wrapText="1"/>
    </xf>
    <xf numFmtId="0" fontId="43" fillId="30" borderId="14" xfId="0" applyFont="1" applyFill="1" applyBorder="1" applyAlignment="1">
      <alignment horizontal="justify" vertical="center"/>
    </xf>
    <xf numFmtId="177" fontId="43" fillId="25" borderId="14" xfId="49" applyNumberFormat="1" applyFont="1" applyFill="1" applyBorder="1" applyAlignment="1">
      <alignment horizontal="right" vertical="center" wrapText="1"/>
    </xf>
    <xf numFmtId="177" fontId="43" fillId="0" borderId="14" xfId="49" applyNumberFormat="1" applyFont="1" applyFill="1" applyBorder="1" applyAlignment="1">
      <alignment horizontal="justify" vertical="center" wrapText="1"/>
    </xf>
    <xf numFmtId="0" fontId="45" fillId="0" borderId="17" xfId="0" applyFont="1" applyBorder="1" applyAlignment="1">
      <alignment horizontal="right" vertical="center"/>
    </xf>
    <xf numFmtId="0" fontId="23" fillId="0" borderId="17" xfId="0" applyFont="1" applyBorder="1" applyAlignment="1">
      <alignment horizontal="justify" vertical="center"/>
    </xf>
    <xf numFmtId="0" fontId="19" fillId="0" borderId="0" xfId="0" applyFont="1" applyFill="1" applyBorder="1" applyAlignment="1">
      <alignment horizontal="justify" vertical="center" wrapText="1"/>
    </xf>
    <xf numFmtId="0" fontId="19" fillId="0" borderId="37" xfId="0" applyFont="1" applyFill="1" applyBorder="1" applyAlignment="1">
      <alignment horizontal="justify" vertical="center" wrapText="1"/>
    </xf>
    <xf numFmtId="3" fontId="43" fillId="0" borderId="36" xfId="0" applyNumberFormat="1" applyFont="1" applyFill="1" applyBorder="1" applyAlignment="1" applyProtection="1">
      <alignment horizontal="justify" vertical="center"/>
      <protection locked="0"/>
    </xf>
    <xf numFmtId="3" fontId="43" fillId="0" borderId="37" xfId="0" applyNumberFormat="1" applyFont="1" applyFill="1" applyBorder="1" applyAlignment="1" applyProtection="1">
      <alignment horizontal="justify" vertical="center"/>
      <protection locked="0"/>
    </xf>
    <xf numFmtId="3" fontId="40" fillId="25" borderId="17" xfId="0" applyNumberFormat="1" applyFont="1" applyFill="1" applyBorder="1" applyAlignment="1">
      <alignment horizontal="justify" vertical="center" wrapText="1"/>
    </xf>
    <xf numFmtId="3" fontId="0" fillId="25" borderId="17" xfId="49" applyNumberFormat="1" applyFont="1" applyFill="1" applyBorder="1" applyAlignment="1">
      <alignment horizontal="justify" vertical="center" wrapText="1"/>
    </xf>
    <xf numFmtId="175" fontId="53" fillId="0" borderId="0" xfId="49" applyNumberFormat="1" applyFont="1" applyBorder="1" applyAlignment="1">
      <alignment horizontal="justify" vertical="center" wrapText="1"/>
    </xf>
    <xf numFmtId="3" fontId="43" fillId="25" borderId="36" xfId="49" applyNumberFormat="1" applyFont="1" applyFill="1" applyBorder="1" applyAlignment="1">
      <alignment horizontal="justify" vertical="center" wrapText="1"/>
    </xf>
    <xf numFmtId="3" fontId="43" fillId="25" borderId="37" xfId="49" applyNumberFormat="1" applyFont="1" applyFill="1" applyBorder="1" applyAlignment="1">
      <alignment horizontal="justify" vertical="center"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175" fontId="53" fillId="0" borderId="36" xfId="49" applyNumberFormat="1" applyFont="1" applyBorder="1" applyAlignment="1">
      <alignment horizontal="justify" vertical="center" wrapText="1"/>
    </xf>
    <xf numFmtId="175" fontId="53" fillId="0" borderId="37" xfId="49" applyNumberFormat="1" applyFont="1" applyBorder="1" applyAlignment="1">
      <alignment horizontal="justify" vertical="center" wrapText="1"/>
    </xf>
    <xf numFmtId="0" fontId="19" fillId="0" borderId="0" xfId="0" applyFont="1" applyBorder="1" applyAlignment="1">
      <alignment horizontal="justify" vertical="center" wrapText="1"/>
    </xf>
    <xf numFmtId="175" fontId="53" fillId="0" borderId="17" xfId="49" applyNumberFormat="1" applyFont="1" applyBorder="1" applyAlignment="1">
      <alignment horizontal="justify" vertical="center" wrapText="1"/>
    </xf>
    <xf numFmtId="0" fontId="19" fillId="0" borderId="17" xfId="0" applyFont="1" applyBorder="1" applyAlignment="1">
      <alignment horizontal="justify" vertical="center" wrapText="1"/>
    </xf>
    <xf numFmtId="0" fontId="26" fillId="0" borderId="18" xfId="0" applyFont="1" applyFill="1" applyBorder="1" applyAlignment="1">
      <alignment horizontal="justify" vertical="center" wrapText="1"/>
    </xf>
    <xf numFmtId="4" fontId="54" fillId="0" borderId="36" xfId="0" applyNumberFormat="1" applyFont="1" applyFill="1" applyBorder="1" applyAlignment="1">
      <alignment horizontal="justify" vertical="center" wrapText="1"/>
    </xf>
    <xf numFmtId="4" fontId="54" fillId="0" borderId="37" xfId="0" applyNumberFormat="1" applyFont="1" applyFill="1" applyBorder="1" applyAlignment="1">
      <alignment horizontal="justify" vertical="center" wrapText="1"/>
    </xf>
    <xf numFmtId="183" fontId="47" fillId="27" borderId="36" xfId="55" applyNumberFormat="1" applyFont="1" applyFill="1" applyBorder="1" applyAlignment="1">
      <alignment horizontal="justify" vertical="center" wrapText="1"/>
      <protection/>
    </xf>
    <xf numFmtId="183" fontId="47" fillId="27" borderId="37" xfId="55" applyNumberFormat="1" applyFont="1" applyFill="1" applyBorder="1" applyAlignment="1">
      <alignment horizontal="justify" vertical="center" wrapText="1"/>
      <protection/>
    </xf>
    <xf numFmtId="4" fontId="47" fillId="25" borderId="36" xfId="0" applyNumberFormat="1" applyFont="1" applyFill="1" applyBorder="1" applyAlignment="1">
      <alignment horizontal="justify" vertical="center" wrapText="1"/>
    </xf>
    <xf numFmtId="4" fontId="47" fillId="25" borderId="37" xfId="0" applyNumberFormat="1" applyFont="1" applyFill="1" applyBorder="1" applyAlignment="1">
      <alignment horizontal="justify" vertical="center" wrapText="1"/>
    </xf>
    <xf numFmtId="0" fontId="47" fillId="25" borderId="36" xfId="0" applyFont="1" applyFill="1" applyBorder="1" applyAlignment="1">
      <alignment horizontal="justify" vertical="center"/>
    </xf>
    <xf numFmtId="0" fontId="47" fillId="25" borderId="37" xfId="0" applyFont="1" applyFill="1" applyBorder="1" applyAlignment="1">
      <alignment horizontal="justify" vertical="center"/>
    </xf>
    <xf numFmtId="175" fontId="53" fillId="25" borderId="17" xfId="49" applyNumberFormat="1" applyFont="1" applyFill="1" applyBorder="1" applyAlignment="1">
      <alignment horizontal="justify" vertical="center" wrapText="1"/>
    </xf>
    <xf numFmtId="0" fontId="19" fillId="0" borderId="0" xfId="0" applyFont="1" applyAlignment="1">
      <alignment horizontal="justify" vertical="center"/>
    </xf>
    <xf numFmtId="0" fontId="20" fillId="42" borderId="14" xfId="0" applyFont="1" applyFill="1" applyBorder="1" applyAlignment="1">
      <alignment horizontal="justify" vertical="center" wrapText="1"/>
    </xf>
    <xf numFmtId="0" fontId="19" fillId="25" borderId="17" xfId="0" applyFont="1" applyFill="1" applyBorder="1" applyAlignment="1">
      <alignment horizontal="justify" vertical="center" wrapText="1"/>
    </xf>
    <xf numFmtId="0" fontId="19" fillId="25" borderId="36" xfId="0" applyFont="1" applyFill="1" applyBorder="1" applyAlignment="1">
      <alignment horizontal="justify" vertical="center" wrapText="1"/>
    </xf>
    <xf numFmtId="0" fontId="19" fillId="25" borderId="37" xfId="0" applyFont="1" applyFill="1" applyBorder="1" applyAlignment="1">
      <alignment horizontal="justify" vertical="center" wrapText="1"/>
    </xf>
    <xf numFmtId="4" fontId="49" fillId="0" borderId="10" xfId="0" applyNumberFormat="1" applyFont="1" applyFill="1" applyBorder="1" applyAlignment="1">
      <alignment horizontal="justify" vertical="center" wrapText="1"/>
    </xf>
    <xf numFmtId="4" fontId="49" fillId="0" borderId="14" xfId="0" applyNumberFormat="1" applyFont="1" applyFill="1" applyBorder="1" applyAlignment="1">
      <alignment horizontal="justify" vertical="center" wrapText="1"/>
    </xf>
    <xf numFmtId="173" fontId="26" fillId="0" borderId="10" xfId="0" applyNumberFormat="1" applyFont="1" applyBorder="1" applyAlignment="1">
      <alignment horizontal="justify" vertical="center" wrapText="1"/>
    </xf>
    <xf numFmtId="0" fontId="40" fillId="0" borderId="10" xfId="0" applyFont="1" applyFill="1" applyBorder="1" applyAlignment="1">
      <alignment horizontal="justify" vertical="center" wrapText="1"/>
    </xf>
    <xf numFmtId="177" fontId="22" fillId="0" borderId="10" xfId="0" applyNumberFormat="1" applyFont="1" applyFill="1" applyBorder="1" applyAlignment="1">
      <alignment horizontal="justify" vertical="center" wrapText="1"/>
    </xf>
    <xf numFmtId="177" fontId="22" fillId="0" borderId="14" xfId="0" applyNumberFormat="1" applyFont="1" applyFill="1" applyBorder="1" applyAlignment="1">
      <alignment horizontal="justify" vertical="center" wrapText="1"/>
    </xf>
    <xf numFmtId="177" fontId="22" fillId="25" borderId="17" xfId="0" applyNumberFormat="1" applyFont="1" applyFill="1" applyBorder="1" applyAlignment="1">
      <alignment horizontal="justify" vertical="center" wrapText="1"/>
    </xf>
    <xf numFmtId="0" fontId="19" fillId="25" borderId="17" xfId="0" applyFont="1" applyFill="1" applyBorder="1" applyAlignment="1">
      <alignment horizontal="justify" vertical="center"/>
    </xf>
    <xf numFmtId="177" fontId="22" fillId="25" borderId="18" xfId="0" applyNumberFormat="1" applyFont="1" applyFill="1" applyBorder="1" applyAlignment="1">
      <alignment horizontal="justify" vertical="center" wrapText="1"/>
    </xf>
    <xf numFmtId="0" fontId="0" fillId="25" borderId="17" xfId="0" applyFont="1" applyFill="1" applyBorder="1" applyAlignment="1">
      <alignment horizontal="justify" vertical="center" wrapText="1"/>
    </xf>
    <xf numFmtId="177" fontId="22" fillId="25" borderId="15" xfId="0" applyNumberFormat="1" applyFont="1" applyFill="1" applyBorder="1" applyAlignment="1">
      <alignment horizontal="justify" vertical="center" wrapText="1"/>
    </xf>
    <xf numFmtId="177" fontId="22" fillId="25" borderId="10" xfId="0" applyNumberFormat="1" applyFont="1" applyFill="1" applyBorder="1" applyAlignment="1">
      <alignment horizontal="justify" vertical="center" wrapText="1"/>
    </xf>
    <xf numFmtId="177" fontId="22" fillId="25" borderId="14" xfId="0" applyNumberFormat="1" applyFont="1" applyFill="1" applyBorder="1" applyAlignment="1">
      <alignment horizontal="justify" vertical="center" wrapText="1"/>
    </xf>
    <xf numFmtId="0" fontId="42" fillId="0" borderId="10" xfId="0" applyFont="1" applyFill="1" applyBorder="1" applyAlignment="1">
      <alignment horizontal="justify" vertical="center" wrapText="1"/>
    </xf>
    <xf numFmtId="0" fontId="0" fillId="25" borderId="36" xfId="0" applyFont="1" applyFill="1" applyBorder="1" applyAlignment="1">
      <alignment horizontal="justify" vertical="center" wrapText="1"/>
    </xf>
    <xf numFmtId="0" fontId="26" fillId="25" borderId="36" xfId="0" applyFont="1" applyFill="1" applyBorder="1" applyAlignment="1">
      <alignment horizontal="justify" vertical="center" wrapText="1"/>
    </xf>
    <xf numFmtId="0" fontId="0" fillId="25" borderId="37" xfId="0" applyFont="1" applyFill="1" applyBorder="1" applyAlignment="1">
      <alignment horizontal="justify" vertical="center" wrapText="1"/>
    </xf>
    <xf numFmtId="0" fontId="26" fillId="25" borderId="37" xfId="0" applyFont="1" applyFill="1" applyBorder="1" applyAlignment="1">
      <alignment horizontal="justify" vertical="center" wrapText="1"/>
    </xf>
    <xf numFmtId="175" fontId="43" fillId="0" borderId="10" xfId="0" applyNumberFormat="1" applyFont="1" applyFill="1" applyBorder="1" applyAlignment="1">
      <alignment horizontal="justify" vertical="center" wrapText="1"/>
    </xf>
    <xf numFmtId="177" fontId="22" fillId="25" borderId="36" xfId="49" applyNumberFormat="1" applyFont="1" applyFill="1" applyBorder="1" applyAlignment="1">
      <alignment horizontal="justify" vertical="center" wrapText="1"/>
    </xf>
    <xf numFmtId="0" fontId="26" fillId="0" borderId="36" xfId="0" applyFont="1" applyBorder="1" applyAlignment="1">
      <alignment horizontal="justify" vertical="center" wrapText="1"/>
    </xf>
    <xf numFmtId="177" fontId="22" fillId="25" borderId="37" xfId="49" applyNumberFormat="1" applyFont="1" applyFill="1" applyBorder="1" applyAlignment="1">
      <alignment horizontal="justify" vertical="center" wrapText="1"/>
    </xf>
    <xf numFmtId="0" fontId="26" fillId="0" borderId="37" xfId="0" applyFont="1" applyBorder="1" applyAlignment="1">
      <alignment horizontal="justify" vertical="center" wrapText="1"/>
    </xf>
    <xf numFmtId="177" fontId="22" fillId="25" borderId="0" xfId="49" applyNumberFormat="1" applyFont="1" applyFill="1" applyBorder="1" applyAlignment="1">
      <alignment horizontal="justify" vertical="center" wrapText="1"/>
    </xf>
    <xf numFmtId="0" fontId="26" fillId="0" borderId="0" xfId="0" applyFont="1" applyBorder="1" applyAlignment="1">
      <alignment horizontal="justify" vertical="center" wrapText="1"/>
    </xf>
    <xf numFmtId="177" fontId="22" fillId="25" borderId="15" xfId="49" applyNumberFormat="1" applyFont="1" applyFill="1" applyBorder="1" applyAlignment="1">
      <alignment horizontal="justify" vertical="center" wrapText="1"/>
    </xf>
    <xf numFmtId="177" fontId="22" fillId="25" borderId="10" xfId="49" applyNumberFormat="1" applyFont="1" applyFill="1" applyBorder="1" applyAlignment="1">
      <alignment horizontal="justify" vertical="center" wrapText="1"/>
    </xf>
    <xf numFmtId="0" fontId="26" fillId="25" borderId="10" xfId="0" applyFont="1" applyFill="1" applyBorder="1" applyAlignment="1">
      <alignment horizontal="justify" vertical="center" wrapText="1"/>
    </xf>
    <xf numFmtId="177" fontId="22" fillId="25" borderId="17" xfId="49" applyNumberFormat="1" applyFont="1" applyFill="1" applyBorder="1" applyAlignment="1">
      <alignment horizontal="justify" vertical="center" wrapText="1"/>
    </xf>
    <xf numFmtId="0" fontId="26" fillId="25" borderId="17" xfId="0" applyFont="1" applyFill="1" applyBorder="1" applyAlignment="1">
      <alignment horizontal="justify" vertical="center" wrapText="1"/>
    </xf>
    <xf numFmtId="0" fontId="26" fillId="25" borderId="15" xfId="0" applyFont="1" applyFill="1" applyBorder="1" applyAlignment="1">
      <alignment horizontal="justify" vertical="center" wrapText="1"/>
    </xf>
    <xf numFmtId="177" fontId="22" fillId="25" borderId="14" xfId="49" applyNumberFormat="1" applyFont="1" applyFill="1" applyBorder="1" applyAlignment="1">
      <alignment horizontal="justify" vertical="center" wrapText="1"/>
    </xf>
    <xf numFmtId="0" fontId="26" fillId="25" borderId="14" xfId="0" applyFont="1" applyFill="1" applyBorder="1" applyAlignment="1">
      <alignment horizontal="justify" vertical="center" wrapText="1"/>
    </xf>
    <xf numFmtId="0" fontId="26" fillId="0" borderId="17" xfId="0" applyFont="1" applyBorder="1" applyAlignment="1">
      <alignment horizontal="justify" vertical="center" wrapText="1"/>
    </xf>
    <xf numFmtId="3" fontId="39" fillId="0" borderId="10" xfId="51" applyNumberFormat="1" applyFont="1" applyFill="1" applyBorder="1" applyAlignment="1">
      <alignment horizontal="justify" vertical="center" wrapText="1"/>
    </xf>
    <xf numFmtId="0" fontId="38" fillId="0" borderId="10" xfId="0" applyFont="1" applyFill="1" applyBorder="1" applyAlignment="1">
      <alignment horizontal="justify" vertical="center" textRotation="90" wrapText="1"/>
    </xf>
    <xf numFmtId="177" fontId="45" fillId="0" borderId="14" xfId="49" applyNumberFormat="1" applyFont="1" applyFill="1" applyBorder="1" applyAlignment="1">
      <alignment horizontal="justify" vertical="center" wrapText="1"/>
    </xf>
    <xf numFmtId="0" fontId="45" fillId="0" borderId="14" xfId="0" applyFont="1" applyFill="1" applyBorder="1" applyAlignment="1">
      <alignment horizontal="justify" vertical="center" wrapText="1"/>
    </xf>
    <xf numFmtId="0" fontId="26" fillId="0" borderId="10" xfId="0" applyFont="1" applyFill="1" applyBorder="1" applyAlignment="1">
      <alignment horizontal="justify" vertical="center" wrapText="1"/>
    </xf>
    <xf numFmtId="177" fontId="22" fillId="0" borderId="10" xfId="49" applyNumberFormat="1" applyFont="1" applyFill="1" applyBorder="1" applyAlignment="1">
      <alignment horizontal="justify" vertical="center" wrapText="1"/>
    </xf>
    <xf numFmtId="0" fontId="19" fillId="0" borderId="0" xfId="0" applyFont="1" applyAlignment="1">
      <alignment horizontal="justify" vertical="center" wrapText="1"/>
    </xf>
    <xf numFmtId="0" fontId="26" fillId="0" borderId="0" xfId="0" applyFont="1" applyAlignment="1">
      <alignment horizontal="justify" vertical="center" wrapText="1"/>
    </xf>
    <xf numFmtId="3" fontId="43" fillId="30" borderId="10" xfId="49" applyNumberFormat="1" applyFont="1" applyFill="1" applyBorder="1" applyAlignment="1">
      <alignment horizontal="justify" vertical="center" wrapText="1"/>
    </xf>
    <xf numFmtId="175" fontId="45" fillId="0" borderId="13" xfId="49" applyNumberFormat="1" applyFont="1" applyBorder="1" applyAlignment="1">
      <alignment vertical="center" wrapText="1"/>
    </xf>
    <xf numFmtId="175" fontId="45" fillId="0" borderId="35" xfId="49" applyNumberFormat="1" applyFont="1" applyBorder="1" applyAlignment="1">
      <alignment horizontal="right" vertical="center" wrapText="1"/>
    </xf>
    <xf numFmtId="175" fontId="45" fillId="0" borderId="26" xfId="49" applyNumberFormat="1" applyFont="1" applyBorder="1" applyAlignment="1">
      <alignment horizontal="right" vertical="center" wrapText="1"/>
    </xf>
    <xf numFmtId="175" fontId="45" fillId="0" borderId="35" xfId="49" applyNumberFormat="1" applyFont="1" applyBorder="1" applyAlignment="1">
      <alignment vertical="center" wrapText="1"/>
    </xf>
    <xf numFmtId="175" fontId="45" fillId="0" borderId="26" xfId="49" applyNumberFormat="1" applyFont="1" applyBorder="1" applyAlignment="1">
      <alignment vertical="center" wrapText="1"/>
    </xf>
    <xf numFmtId="175" fontId="45" fillId="0" borderId="13" xfId="49" applyNumberFormat="1" applyFont="1" applyBorder="1" applyAlignment="1">
      <alignment horizontal="right" vertical="center" wrapText="1"/>
    </xf>
    <xf numFmtId="175" fontId="45" fillId="0" borderId="11" xfId="49" applyNumberFormat="1" applyFont="1" applyBorder="1" applyAlignment="1">
      <alignment vertical="center" wrapText="1"/>
    </xf>
    <xf numFmtId="175" fontId="45" fillId="0" borderId="11" xfId="49" applyNumberFormat="1" applyFont="1" applyBorder="1" applyAlignment="1">
      <alignment horizontal="right" vertical="center" wrapText="1"/>
    </xf>
    <xf numFmtId="4" fontId="48" fillId="0" borderId="35" xfId="0" applyNumberFormat="1" applyFont="1" applyFill="1" applyBorder="1" applyAlignment="1">
      <alignment vertical="center" wrapText="1"/>
    </xf>
    <xf numFmtId="4" fontId="48" fillId="0" borderId="26" xfId="0" applyNumberFormat="1" applyFont="1" applyFill="1" applyBorder="1" applyAlignment="1">
      <alignment vertical="center" wrapText="1"/>
    </xf>
    <xf numFmtId="183" fontId="43" fillId="27" borderId="35" xfId="55" applyNumberFormat="1" applyFont="1" applyFill="1" applyBorder="1" applyAlignment="1">
      <alignment vertical="center" wrapText="1"/>
      <protection/>
    </xf>
    <xf numFmtId="183" fontId="43" fillId="27" borderId="26" xfId="55" applyNumberFormat="1" applyFont="1" applyFill="1" applyBorder="1" applyAlignment="1">
      <alignment vertical="center" wrapText="1"/>
      <protection/>
    </xf>
    <xf numFmtId="4" fontId="43" fillId="25" borderId="35" xfId="0" applyNumberFormat="1" applyFont="1" applyFill="1" applyBorder="1" applyAlignment="1">
      <alignment vertical="center" wrapText="1"/>
    </xf>
    <xf numFmtId="4" fontId="43" fillId="25" borderId="26" xfId="0" applyNumberFormat="1" applyFont="1" applyFill="1" applyBorder="1" applyAlignment="1">
      <alignment vertical="center" wrapText="1"/>
    </xf>
    <xf numFmtId="0" fontId="43" fillId="25" borderId="35" xfId="0" applyFont="1" applyFill="1" applyBorder="1" applyAlignment="1">
      <alignment vertical="center"/>
    </xf>
    <xf numFmtId="0" fontId="43" fillId="25" borderId="26" xfId="0" applyFont="1" applyFill="1" applyBorder="1" applyAlignment="1">
      <alignment vertical="center"/>
    </xf>
    <xf numFmtId="175" fontId="45" fillId="25" borderId="11" xfId="49" applyNumberFormat="1" applyFont="1" applyFill="1" applyBorder="1" applyAlignment="1">
      <alignment vertical="center" wrapText="1"/>
    </xf>
    <xf numFmtId="177" fontId="43" fillId="25" borderId="15" xfId="51" applyNumberFormat="1" applyFont="1" applyFill="1" applyBorder="1" applyAlignment="1">
      <alignment horizontal="justify" vertical="center" wrapText="1"/>
    </xf>
    <xf numFmtId="9" fontId="43" fillId="0" borderId="10" xfId="0" applyNumberFormat="1" applyFont="1" applyBorder="1" applyAlignment="1">
      <alignment horizontal="justify" vertical="center"/>
    </xf>
    <xf numFmtId="9" fontId="43" fillId="30" borderId="10" xfId="0" applyNumberFormat="1" applyFont="1" applyFill="1" applyBorder="1" applyAlignment="1">
      <alignment horizontal="justify" vertical="center"/>
    </xf>
    <xf numFmtId="172" fontId="60" fillId="0" borderId="10" xfId="52" applyFont="1" applyBorder="1" applyAlignment="1">
      <alignment horizontal="justify" vertical="center"/>
    </xf>
    <xf numFmtId="177" fontId="43" fillId="0" borderId="10" xfId="0" applyNumberFormat="1" applyFont="1" applyBorder="1" applyAlignment="1">
      <alignment horizontal="justify" vertical="center" wrapText="1"/>
    </xf>
    <xf numFmtId="0" fontId="60" fillId="0" borderId="14" xfId="0" applyFont="1" applyBorder="1" applyAlignment="1">
      <alignment horizontal="justify" vertical="center" wrapText="1"/>
    </xf>
    <xf numFmtId="3" fontId="60" fillId="0" borderId="10" xfId="52" applyNumberFormat="1" applyFont="1" applyBorder="1" applyAlignment="1">
      <alignment horizontal="right" vertical="center"/>
    </xf>
    <xf numFmtId="0" fontId="19" fillId="39" borderId="14" xfId="0" applyFont="1" applyFill="1" applyBorder="1" applyAlignment="1">
      <alignment horizontal="center" vertical="center" wrapText="1"/>
    </xf>
    <xf numFmtId="0" fontId="19" fillId="39" borderId="18" xfId="0" applyFont="1" applyFill="1" applyBorder="1" applyAlignment="1">
      <alignment horizontal="center" vertical="center" wrapText="1"/>
    </xf>
    <xf numFmtId="0" fontId="19" fillId="39" borderId="15" xfId="0" applyFont="1" applyFill="1" applyBorder="1" applyAlignment="1">
      <alignment horizontal="center" vertical="center" wrapText="1"/>
    </xf>
    <xf numFmtId="183" fontId="43" fillId="25" borderId="14" xfId="0" applyNumberFormat="1" applyFont="1" applyFill="1" applyBorder="1" applyAlignment="1">
      <alignment horizontal="center" vertical="center" wrapText="1"/>
    </xf>
    <xf numFmtId="183" fontId="43" fillId="25" borderId="18" xfId="0" applyNumberFormat="1" applyFont="1" applyFill="1" applyBorder="1" applyAlignment="1">
      <alignment horizontal="center" vertical="center" wrapText="1"/>
    </xf>
    <xf numFmtId="183" fontId="43" fillId="25" borderId="15" xfId="0" applyNumberFormat="1" applyFont="1" applyFill="1" applyBorder="1" applyAlignment="1">
      <alignment horizontal="center" vertical="center" wrapText="1"/>
    </xf>
    <xf numFmtId="177" fontId="22" fillId="0" borderId="14" xfId="49" applyNumberFormat="1" applyFont="1" applyFill="1" applyBorder="1" applyAlignment="1">
      <alignment horizontal="center" vertical="center" wrapText="1"/>
    </xf>
    <xf numFmtId="177" fontId="22" fillId="0" borderId="18" xfId="49" applyNumberFormat="1" applyFont="1" applyFill="1" applyBorder="1" applyAlignment="1">
      <alignment horizontal="center" vertical="center" wrapText="1"/>
    </xf>
    <xf numFmtId="177" fontId="22" fillId="0" borderId="15" xfId="49" applyNumberFormat="1" applyFont="1" applyFill="1" applyBorder="1" applyAlignment="1">
      <alignment horizontal="center" vertical="center" wrapText="1"/>
    </xf>
    <xf numFmtId="177" fontId="22" fillId="0" borderId="14" xfId="49" applyNumberFormat="1" applyFont="1" applyFill="1" applyBorder="1" applyAlignment="1">
      <alignment horizontal="justify" vertical="center" wrapText="1"/>
    </xf>
    <xf numFmtId="177" fontId="22" fillId="0" borderId="18" xfId="49" applyNumberFormat="1" applyFont="1" applyFill="1" applyBorder="1" applyAlignment="1">
      <alignment horizontal="justify" vertical="center" wrapText="1"/>
    </xf>
    <xf numFmtId="177" fontId="22" fillId="0" borderId="15" xfId="49" applyNumberFormat="1" applyFont="1" applyFill="1" applyBorder="1" applyAlignment="1">
      <alignment horizontal="justify" vertical="center" wrapText="1"/>
    </xf>
    <xf numFmtId="0" fontId="26" fillId="0" borderId="14" xfId="0" applyFont="1" applyBorder="1" applyAlignment="1">
      <alignment horizontal="justify" vertical="center" wrapText="1"/>
    </xf>
    <xf numFmtId="0" fontId="26" fillId="0" borderId="18" xfId="0" applyFont="1" applyBorder="1" applyAlignment="1">
      <alignment horizontal="justify" vertical="center" wrapText="1"/>
    </xf>
    <xf numFmtId="0" fontId="26" fillId="0" borderId="15" xfId="0" applyFont="1" applyBorder="1" applyAlignment="1">
      <alignment horizontal="justify" vertical="center" wrapText="1"/>
    </xf>
    <xf numFmtId="0" fontId="19" fillId="43" borderId="14" xfId="0" applyFont="1" applyFill="1" applyBorder="1" applyAlignment="1">
      <alignment horizontal="center" vertical="center"/>
    </xf>
    <xf numFmtId="0" fontId="19" fillId="43" borderId="15" xfId="0" applyFont="1" applyFill="1" applyBorder="1" applyAlignment="1">
      <alignment horizontal="center" vertical="center"/>
    </xf>
    <xf numFmtId="177" fontId="43" fillId="0" borderId="14" xfId="0" applyNumberFormat="1" applyFont="1" applyFill="1" applyBorder="1" applyAlignment="1">
      <alignment horizontal="right" vertical="center" wrapText="1"/>
    </xf>
    <xf numFmtId="177" fontId="43" fillId="0" borderId="15" xfId="0" applyNumberFormat="1" applyFont="1" applyFill="1" applyBorder="1" applyAlignment="1">
      <alignment horizontal="right" vertical="center" wrapText="1"/>
    </xf>
    <xf numFmtId="182" fontId="43" fillId="0" borderId="14" xfId="0" applyNumberFormat="1" applyFont="1" applyFill="1" applyBorder="1" applyAlignment="1">
      <alignment horizontal="center" vertical="center" wrapText="1"/>
    </xf>
    <xf numFmtId="182" fontId="43" fillId="0" borderId="15" xfId="0" applyNumberFormat="1" applyFont="1" applyFill="1" applyBorder="1" applyAlignment="1">
      <alignment horizontal="center" vertical="center" wrapText="1"/>
    </xf>
    <xf numFmtId="177" fontId="43" fillId="25" borderId="14" xfId="51" applyNumberFormat="1" applyFont="1" applyFill="1" applyBorder="1" applyAlignment="1">
      <alignment horizontal="justify" vertical="center" wrapText="1"/>
    </xf>
    <xf numFmtId="177" fontId="43" fillId="25" borderId="18" xfId="51" applyNumberFormat="1" applyFont="1" applyFill="1" applyBorder="1" applyAlignment="1">
      <alignment horizontal="justify" vertical="center" wrapText="1"/>
    </xf>
    <xf numFmtId="177" fontId="43" fillId="25" borderId="15" xfId="51" applyNumberFormat="1" applyFont="1" applyFill="1" applyBorder="1" applyAlignment="1">
      <alignment horizontal="justify" vertical="center" wrapText="1"/>
    </xf>
    <xf numFmtId="9" fontId="43" fillId="25" borderId="14" xfId="0" applyNumberFormat="1" applyFont="1" applyFill="1" applyBorder="1" applyAlignment="1">
      <alignment horizontal="center" vertical="center" wrapText="1"/>
    </xf>
    <xf numFmtId="9" fontId="43" fillId="25" borderId="18" xfId="0" applyNumberFormat="1" applyFont="1" applyFill="1" applyBorder="1" applyAlignment="1">
      <alignment horizontal="center" vertical="center" wrapText="1"/>
    </xf>
    <xf numFmtId="9" fontId="43" fillId="25" borderId="15" xfId="0" applyNumberFormat="1" applyFont="1" applyFill="1" applyBorder="1" applyAlignment="1">
      <alignment horizontal="center" vertical="center" wrapText="1"/>
    </xf>
    <xf numFmtId="0" fontId="19" fillId="25" borderId="14" xfId="0" applyFont="1" applyFill="1" applyBorder="1" applyAlignment="1">
      <alignment horizontal="center" vertical="center"/>
    </xf>
    <xf numFmtId="0" fontId="19" fillId="25" borderId="15" xfId="0" applyFont="1" applyFill="1" applyBorder="1" applyAlignment="1">
      <alignment horizontal="center" vertical="center"/>
    </xf>
    <xf numFmtId="180" fontId="43" fillId="0" borderId="14" xfId="0" applyNumberFormat="1" applyFont="1" applyFill="1" applyBorder="1" applyAlignment="1">
      <alignment horizontal="right" vertical="center" wrapText="1"/>
    </xf>
    <xf numFmtId="180" fontId="43" fillId="0" borderId="15" xfId="0" applyNumberFormat="1" applyFont="1" applyFill="1" applyBorder="1" applyAlignment="1">
      <alignment horizontal="right" vertical="center" wrapText="1"/>
    </xf>
    <xf numFmtId="177" fontId="43" fillId="0" borderId="14" xfId="0" applyNumberFormat="1" applyFont="1" applyFill="1" applyBorder="1" applyAlignment="1">
      <alignment horizontal="center" vertical="center" wrapText="1"/>
    </xf>
    <xf numFmtId="177" fontId="43" fillId="0" borderId="15" xfId="0" applyNumberFormat="1" applyFont="1" applyFill="1" applyBorder="1" applyAlignment="1">
      <alignment horizontal="center" vertical="center" wrapText="1"/>
    </xf>
    <xf numFmtId="175" fontId="53" fillId="25" borderId="35" xfId="49" applyNumberFormat="1" applyFont="1" applyFill="1" applyBorder="1" applyAlignment="1">
      <alignment horizontal="center" vertical="center" wrapText="1"/>
    </xf>
    <xf numFmtId="175" fontId="53" fillId="25" borderId="36" xfId="49" applyNumberFormat="1" applyFont="1" applyFill="1" applyBorder="1" applyAlignment="1">
      <alignment horizontal="center" vertical="center" wrapText="1"/>
    </xf>
    <xf numFmtId="175" fontId="53" fillId="25" borderId="33" xfId="49" applyNumberFormat="1" applyFont="1" applyFill="1" applyBorder="1" applyAlignment="1">
      <alignment horizontal="center" vertical="center" wrapText="1"/>
    </xf>
    <xf numFmtId="175" fontId="53" fillId="25" borderId="26" xfId="49" applyNumberFormat="1" applyFont="1" applyFill="1" applyBorder="1" applyAlignment="1">
      <alignment horizontal="center" vertical="center" wrapText="1"/>
    </xf>
    <xf numFmtId="175" fontId="53" fillId="25" borderId="37" xfId="49" applyNumberFormat="1" applyFont="1" applyFill="1" applyBorder="1" applyAlignment="1">
      <alignment horizontal="center" vertical="center" wrapText="1"/>
    </xf>
    <xf numFmtId="175" fontId="53" fillId="25" borderId="38" xfId="49" applyNumberFormat="1" applyFont="1" applyFill="1" applyBorder="1" applyAlignment="1">
      <alignment horizontal="center" vertical="center" wrapText="1"/>
    </xf>
    <xf numFmtId="175" fontId="53" fillId="25" borderId="11" xfId="49" applyNumberFormat="1" applyFont="1" applyFill="1" applyBorder="1" applyAlignment="1">
      <alignment horizontal="center" vertical="center" wrapText="1"/>
    </xf>
    <xf numFmtId="175" fontId="53" fillId="25" borderId="17" xfId="49" applyNumberFormat="1" applyFont="1" applyFill="1" applyBorder="1" applyAlignment="1">
      <alignment horizontal="center" vertical="center" wrapText="1"/>
    </xf>
    <xf numFmtId="175" fontId="53" fillId="25" borderId="12" xfId="49" applyNumberFormat="1" applyFont="1" applyFill="1" applyBorder="1" applyAlignment="1">
      <alignment horizontal="center" vertical="center" wrapText="1"/>
    </xf>
    <xf numFmtId="0" fontId="30" fillId="0" borderId="14" xfId="0" applyFont="1" applyFill="1" applyBorder="1" applyAlignment="1">
      <alignment horizontal="justify" vertical="center" wrapText="1"/>
    </xf>
    <xf numFmtId="0" fontId="30" fillId="0" borderId="15" xfId="0" applyFont="1" applyFill="1" applyBorder="1" applyAlignment="1">
      <alignment horizontal="justify" vertical="center" wrapText="1"/>
    </xf>
    <xf numFmtId="41" fontId="43" fillId="25" borderId="14" xfId="0" applyNumberFormat="1" applyFont="1" applyFill="1" applyBorder="1" applyAlignment="1">
      <alignment horizontal="center" vertical="center" wrapText="1"/>
    </xf>
    <xf numFmtId="41" fontId="43" fillId="25" borderId="18" xfId="0" applyNumberFormat="1" applyFont="1" applyFill="1" applyBorder="1" applyAlignment="1">
      <alignment horizontal="center" vertical="center" wrapText="1"/>
    </xf>
    <xf numFmtId="41" fontId="43" fillId="25" borderId="15" xfId="0" applyNumberFormat="1" applyFont="1" applyFill="1" applyBorder="1" applyAlignment="1">
      <alignment horizontal="center" vertical="center" wrapText="1"/>
    </xf>
    <xf numFmtId="177" fontId="43" fillId="0" borderId="14" xfId="0" applyNumberFormat="1" applyFont="1" applyBorder="1" applyAlignment="1">
      <alignment horizontal="center" vertical="center" wrapText="1"/>
    </xf>
    <xf numFmtId="177" fontId="43" fillId="0" borderId="18" xfId="0" applyNumberFormat="1" applyFont="1" applyBorder="1" applyAlignment="1">
      <alignment horizontal="center" vertical="center" wrapText="1"/>
    </xf>
    <xf numFmtId="177" fontId="43" fillId="0" borderId="15"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3" fontId="39" fillId="0" borderId="35" xfId="0" applyNumberFormat="1"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3" fontId="39" fillId="0" borderId="33" xfId="0" applyNumberFormat="1" applyFont="1" applyFill="1" applyBorder="1" applyAlignment="1">
      <alignment horizontal="center" vertical="center" wrapText="1"/>
    </xf>
    <xf numFmtId="3" fontId="39" fillId="0" borderId="26" xfId="0" applyNumberFormat="1" applyFont="1" applyFill="1" applyBorder="1" applyAlignment="1">
      <alignment horizontal="center" vertical="center" wrapText="1"/>
    </xf>
    <xf numFmtId="3" fontId="39" fillId="0" borderId="37" xfId="0" applyNumberFormat="1" applyFont="1" applyFill="1" applyBorder="1" applyAlignment="1">
      <alignment horizontal="center" vertical="center" wrapText="1"/>
    </xf>
    <xf numFmtId="3" fontId="39" fillId="0" borderId="38" xfId="0" applyNumberFormat="1"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175" fontId="53" fillId="0" borderId="11" xfId="49" applyNumberFormat="1" applyFont="1" applyBorder="1" applyAlignment="1">
      <alignment horizontal="center" vertical="center" wrapText="1"/>
    </xf>
    <xf numFmtId="175" fontId="53" fillId="0" borderId="17" xfId="49" applyNumberFormat="1" applyFont="1" applyBorder="1" applyAlignment="1">
      <alignment horizontal="center" vertical="center" wrapText="1"/>
    </xf>
    <xf numFmtId="175" fontId="53" fillId="0" borderId="12" xfId="49" applyNumberFormat="1" applyFont="1" applyBorder="1" applyAlignment="1">
      <alignment horizontal="center" vertical="center" wrapText="1"/>
    </xf>
    <xf numFmtId="0" fontId="0" fillId="0" borderId="44" xfId="0"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19" fillId="0" borderId="14" xfId="0" applyFont="1" applyBorder="1" applyAlignment="1">
      <alignment horizontal="justify" vertical="center" wrapText="1"/>
    </xf>
    <xf numFmtId="0" fontId="0" fillId="0" borderId="15" xfId="0" applyBorder="1" applyAlignment="1">
      <alignment horizontal="justify" vertical="center"/>
    </xf>
    <xf numFmtId="0" fontId="19" fillId="0" borderId="10" xfId="0" applyFont="1" applyBorder="1" applyAlignment="1">
      <alignment horizontal="justify" vertical="center" wrapText="1"/>
    </xf>
    <xf numFmtId="177" fontId="45" fillId="0" borderId="14" xfId="0" applyNumberFormat="1" applyFont="1" applyFill="1" applyBorder="1" applyAlignment="1">
      <alignment horizontal="justify" vertical="center" wrapText="1"/>
    </xf>
    <xf numFmtId="177" fontId="45" fillId="0" borderId="15" xfId="0" applyNumberFormat="1" applyFont="1" applyFill="1" applyBorder="1" applyAlignment="1">
      <alignment horizontal="justify" vertical="center" wrapText="1"/>
    </xf>
    <xf numFmtId="0" fontId="19" fillId="0" borderId="15" xfId="0" applyFont="1" applyBorder="1" applyAlignment="1">
      <alignment horizontal="justify" vertical="center" wrapText="1"/>
    </xf>
    <xf numFmtId="0" fontId="0" fillId="0" borderId="14"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30" fillId="25" borderId="14" xfId="0" applyFont="1" applyFill="1" applyBorder="1" applyAlignment="1">
      <alignment horizontal="justify" vertical="center" wrapText="1"/>
    </xf>
    <xf numFmtId="0" fontId="30" fillId="25" borderId="18" xfId="0" applyFont="1" applyFill="1" applyBorder="1" applyAlignment="1">
      <alignment horizontal="justify" vertical="center" wrapText="1"/>
    </xf>
    <xf numFmtId="0" fontId="29" fillId="27" borderId="35" xfId="0" applyFont="1" applyFill="1" applyBorder="1" applyAlignment="1">
      <alignment horizontal="center" vertical="center" wrapText="1"/>
    </xf>
    <xf numFmtId="0" fontId="29" fillId="27" borderId="33"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16" xfId="0"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5" xfId="0" applyFont="1" applyBorder="1" applyAlignment="1">
      <alignment horizontal="center" vertical="center" wrapText="1"/>
    </xf>
    <xf numFmtId="175" fontId="45" fillId="0" borderId="14" xfId="49" applyNumberFormat="1" applyFont="1" applyBorder="1" applyAlignment="1">
      <alignment horizontal="center" vertical="center" wrapText="1"/>
    </xf>
    <xf numFmtId="175" fontId="45" fillId="0" borderId="18" xfId="49" applyNumberFormat="1" applyFont="1" applyBorder="1" applyAlignment="1">
      <alignment horizontal="center" vertical="center" wrapText="1"/>
    </xf>
    <xf numFmtId="177" fontId="43" fillId="0" borderId="18" xfId="0" applyNumberFormat="1" applyFont="1" applyBorder="1" applyAlignment="1">
      <alignment horizontal="justify" vertical="center" wrapText="1"/>
    </xf>
    <xf numFmtId="0" fontId="43" fillId="0" borderId="18" xfId="0" applyFont="1" applyBorder="1" applyAlignment="1">
      <alignment horizontal="justify" vertical="center" wrapText="1"/>
    </xf>
    <xf numFmtId="0" fontId="43" fillId="0" borderId="14" xfId="0" applyFont="1" applyBorder="1" applyAlignment="1">
      <alignment horizontal="justify" vertical="center" wrapText="1"/>
    </xf>
    <xf numFmtId="3" fontId="43" fillId="35" borderId="14" xfId="0" applyNumberFormat="1" applyFont="1" applyFill="1" applyBorder="1" applyAlignment="1">
      <alignment horizontal="right" vertical="center" wrapText="1"/>
    </xf>
    <xf numFmtId="3" fontId="43" fillId="35" borderId="18" xfId="0" applyNumberFormat="1" applyFont="1" applyFill="1" applyBorder="1" applyAlignment="1">
      <alignment horizontal="right" vertical="center" wrapText="1"/>
    </xf>
    <xf numFmtId="3" fontId="43" fillId="0" borderId="14" xfId="0" applyNumberFormat="1" applyFont="1" applyBorder="1" applyAlignment="1">
      <alignment horizontal="right" vertical="center" wrapText="1"/>
    </xf>
    <xf numFmtId="3" fontId="43" fillId="0" borderId="18" xfId="0" applyNumberFormat="1" applyFont="1" applyBorder="1" applyAlignment="1">
      <alignment horizontal="right" vertical="center" wrapText="1"/>
    </xf>
    <xf numFmtId="180" fontId="43" fillId="0" borderId="18" xfId="0" applyNumberFormat="1" applyFont="1" applyFill="1" applyBorder="1" applyAlignment="1">
      <alignment horizontal="center" vertical="center" wrapText="1"/>
    </xf>
    <xf numFmtId="180" fontId="43" fillId="0" borderId="15" xfId="0" applyNumberFormat="1" applyFont="1" applyFill="1" applyBorder="1" applyAlignment="1">
      <alignment horizontal="center" vertical="center" wrapText="1"/>
    </xf>
    <xf numFmtId="177" fontId="22" fillId="0" borderId="18" xfId="0" applyNumberFormat="1" applyFont="1" applyFill="1" applyBorder="1" applyAlignment="1">
      <alignment horizontal="justify" vertical="center" wrapText="1"/>
    </xf>
    <xf numFmtId="177" fontId="22" fillId="0" borderId="15" xfId="0" applyNumberFormat="1" applyFont="1" applyFill="1" applyBorder="1" applyAlignment="1">
      <alignment horizontal="justify" vertical="center" wrapText="1"/>
    </xf>
    <xf numFmtId="0" fontId="43" fillId="44" borderId="14" xfId="55" applyFont="1" applyFill="1" applyBorder="1" applyAlignment="1">
      <alignment horizontal="center" vertical="center" wrapText="1"/>
      <protection/>
    </xf>
    <xf numFmtId="0" fontId="43" fillId="44" borderId="18" xfId="55" applyFont="1" applyFill="1" applyBorder="1" applyAlignment="1">
      <alignment horizontal="center" vertical="center" wrapText="1"/>
      <protection/>
    </xf>
    <xf numFmtId="0" fontId="43" fillId="44" borderId="15" xfId="55" applyFont="1" applyFill="1" applyBorder="1" applyAlignment="1">
      <alignment horizontal="center" vertical="center" wrapText="1"/>
      <protection/>
    </xf>
    <xf numFmtId="0" fontId="43" fillId="45" borderId="14" xfId="0" applyFont="1" applyFill="1" applyBorder="1" applyAlignment="1">
      <alignment horizontal="center" vertical="center" wrapText="1"/>
    </xf>
    <xf numFmtId="0" fontId="43" fillId="45" borderId="18" xfId="0" applyFont="1" applyFill="1" applyBorder="1" applyAlignment="1">
      <alignment horizontal="center" vertical="center" wrapText="1"/>
    </xf>
    <xf numFmtId="0" fontId="43" fillId="45" borderId="15" xfId="0" applyFont="1" applyFill="1" applyBorder="1" applyAlignment="1">
      <alignment horizontal="center" vertical="center" wrapText="1"/>
    </xf>
    <xf numFmtId="3" fontId="43" fillId="46" borderId="14" xfId="0" applyNumberFormat="1" applyFont="1" applyFill="1" applyBorder="1" applyAlignment="1">
      <alignment horizontal="center" vertical="center" wrapText="1"/>
    </xf>
    <xf numFmtId="3" fontId="43" fillId="46" borderId="18" xfId="0" applyNumberFormat="1" applyFont="1" applyFill="1" applyBorder="1" applyAlignment="1">
      <alignment horizontal="center" vertical="center" wrapText="1"/>
    </xf>
    <xf numFmtId="177" fontId="43" fillId="25" borderId="14" xfId="0" applyNumberFormat="1" applyFont="1" applyFill="1" applyBorder="1" applyAlignment="1">
      <alignment horizontal="right" vertical="center" wrapText="1"/>
    </xf>
    <xf numFmtId="177" fontId="43" fillId="25" borderId="18" xfId="0" applyNumberFormat="1" applyFont="1" applyFill="1" applyBorder="1" applyAlignment="1">
      <alignment horizontal="right" vertical="center" wrapText="1"/>
    </xf>
    <xf numFmtId="0" fontId="29" fillId="27" borderId="10" xfId="0" applyFont="1" applyFill="1" applyBorder="1" applyAlignment="1">
      <alignment horizontal="center" vertical="center" wrapText="1"/>
    </xf>
    <xf numFmtId="0" fontId="30" fillId="0" borderId="18" xfId="0" applyFont="1" applyFill="1" applyBorder="1" applyAlignment="1">
      <alignment horizontal="justify" vertical="center" wrapText="1"/>
    </xf>
    <xf numFmtId="175" fontId="45" fillId="25" borderId="14" xfId="49" applyNumberFormat="1" applyFont="1" applyFill="1" applyBorder="1" applyAlignment="1">
      <alignment horizontal="center" vertical="center" wrapText="1"/>
    </xf>
    <xf numFmtId="175" fontId="45" fillId="25" borderId="18" xfId="49" applyNumberFormat="1" applyFont="1" applyFill="1" applyBorder="1" applyAlignment="1">
      <alignment horizontal="center" vertical="center" wrapText="1"/>
    </xf>
    <xf numFmtId="175" fontId="45" fillId="25" borderId="15" xfId="49" applyNumberFormat="1" applyFont="1" applyFill="1" applyBorder="1" applyAlignment="1">
      <alignment horizontal="center" vertical="center" wrapText="1"/>
    </xf>
    <xf numFmtId="0" fontId="43" fillId="47" borderId="14"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43" fillId="47" borderId="15" xfId="0" applyFont="1" applyFill="1" applyBorder="1" applyAlignment="1">
      <alignment horizontal="center" vertical="center" wrapText="1"/>
    </xf>
    <xf numFmtId="0" fontId="29" fillId="39" borderId="11" xfId="0" applyFont="1" applyFill="1" applyBorder="1" applyAlignment="1">
      <alignment horizontal="center" vertical="center"/>
    </xf>
    <xf numFmtId="0" fontId="29" fillId="39" borderId="12" xfId="0" applyFont="1" applyFill="1" applyBorder="1" applyAlignment="1">
      <alignment horizontal="center" vertical="center"/>
    </xf>
    <xf numFmtId="0" fontId="43" fillId="48" borderId="14" xfId="0" applyFont="1" applyFill="1" applyBorder="1" applyAlignment="1">
      <alignment horizontal="center" vertical="center" wrapText="1"/>
    </xf>
    <xf numFmtId="0" fontId="43" fillId="48" borderId="18" xfId="0" applyFont="1" applyFill="1" applyBorder="1" applyAlignment="1">
      <alignment horizontal="center" vertical="center" wrapText="1"/>
    </xf>
    <xf numFmtId="0" fontId="43" fillId="48" borderId="15" xfId="0" applyFont="1" applyFill="1" applyBorder="1" applyAlignment="1">
      <alignment horizontal="center" vertical="center" wrapText="1"/>
    </xf>
    <xf numFmtId="0" fontId="29" fillId="39" borderId="17" xfId="0" applyFont="1" applyFill="1" applyBorder="1" applyAlignment="1">
      <alignment horizontal="center" vertical="center"/>
    </xf>
    <xf numFmtId="0" fontId="43" fillId="49" borderId="45" xfId="0" applyFont="1" applyFill="1" applyBorder="1" applyAlignment="1">
      <alignment horizontal="center" vertical="center" wrapText="1"/>
    </xf>
    <xf numFmtId="0" fontId="43" fillId="49" borderId="46" xfId="0" applyFont="1" applyFill="1" applyBorder="1" applyAlignment="1">
      <alignment horizontal="center" vertical="center" wrapText="1"/>
    </xf>
    <xf numFmtId="0" fontId="43" fillId="49" borderId="47" xfId="0" applyFont="1" applyFill="1" applyBorder="1" applyAlignment="1">
      <alignment horizontal="center" vertical="center" wrapText="1"/>
    </xf>
    <xf numFmtId="0" fontId="43" fillId="50" borderId="14" xfId="0" applyFont="1" applyFill="1" applyBorder="1" applyAlignment="1">
      <alignment horizontal="center" vertical="center" wrapText="1"/>
    </xf>
    <xf numFmtId="0" fontId="43" fillId="50" borderId="18" xfId="0" applyFont="1" applyFill="1" applyBorder="1" applyAlignment="1">
      <alignment horizontal="center" vertical="center" wrapText="1"/>
    </xf>
    <xf numFmtId="0" fontId="43" fillId="50" borderId="15" xfId="0" applyFont="1" applyFill="1" applyBorder="1" applyAlignment="1">
      <alignment horizontal="center" vertical="center" wrapText="1"/>
    </xf>
    <xf numFmtId="0" fontId="50" fillId="32" borderId="18"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43" fillId="32" borderId="14" xfId="0" applyFont="1" applyFill="1" applyBorder="1" applyAlignment="1">
      <alignment horizontal="center" vertical="center" wrapText="1"/>
    </xf>
    <xf numFmtId="0" fontId="43" fillId="32" borderId="15" xfId="0" applyFont="1" applyFill="1" applyBorder="1" applyAlignment="1">
      <alignment horizontal="center" vertical="center" wrapText="1"/>
    </xf>
    <xf numFmtId="0" fontId="43" fillId="32" borderId="18" xfId="0" applyFont="1" applyFill="1" applyBorder="1" applyAlignment="1">
      <alignment horizontal="center" vertical="center" wrapText="1"/>
    </xf>
    <xf numFmtId="0" fontId="43" fillId="51" borderId="0" xfId="0" applyFont="1" applyFill="1" applyBorder="1" applyAlignment="1">
      <alignment horizontal="center" vertical="center" wrapText="1"/>
    </xf>
    <xf numFmtId="0" fontId="43" fillId="51" borderId="37" xfId="0" applyFont="1" applyFill="1" applyBorder="1" applyAlignment="1">
      <alignment horizontal="center" vertical="center" wrapText="1"/>
    </xf>
    <xf numFmtId="0" fontId="48" fillId="0" borderId="14" xfId="0" applyFont="1" applyFill="1" applyBorder="1" applyAlignment="1">
      <alignment horizontal="justify" vertical="center" wrapText="1"/>
    </xf>
    <xf numFmtId="0" fontId="48" fillId="0" borderId="15" xfId="0" applyFont="1" applyFill="1" applyBorder="1" applyAlignment="1">
      <alignment horizontal="justify" vertical="center" wrapText="1"/>
    </xf>
    <xf numFmtId="3" fontId="43" fillId="25" borderId="14" xfId="0" applyNumberFormat="1" applyFont="1" applyFill="1" applyBorder="1" applyAlignment="1">
      <alignment horizontal="right" vertical="center" wrapText="1"/>
    </xf>
    <xf numFmtId="3" fontId="43" fillId="25" borderId="18" xfId="0" applyNumberFormat="1" applyFont="1" applyFill="1" applyBorder="1" applyAlignment="1">
      <alignment horizontal="right" vertical="center" wrapText="1"/>
    </xf>
    <xf numFmtId="3" fontId="43" fillId="25" borderId="15" xfId="0" applyNumberFormat="1" applyFont="1" applyFill="1" applyBorder="1" applyAlignment="1">
      <alignment horizontal="right" vertical="center" wrapText="1"/>
    </xf>
    <xf numFmtId="3" fontId="43" fillId="0" borderId="14" xfId="0" applyNumberFormat="1" applyFont="1" applyFill="1" applyBorder="1" applyAlignment="1">
      <alignment horizontal="justify" vertical="center" wrapText="1"/>
    </xf>
    <xf numFmtId="3" fontId="43" fillId="0" borderId="15" xfId="0" applyNumberFormat="1" applyFont="1" applyFill="1" applyBorder="1" applyAlignment="1">
      <alignment horizontal="justify" vertical="center" wrapText="1"/>
    </xf>
    <xf numFmtId="3" fontId="48" fillId="25" borderId="10" xfId="0" applyNumberFormat="1" applyFont="1" applyFill="1" applyBorder="1" applyAlignment="1">
      <alignment horizontal="right" vertical="top" wrapText="1"/>
    </xf>
    <xf numFmtId="0" fontId="43" fillId="52" borderId="14" xfId="0" applyFont="1" applyFill="1" applyBorder="1" applyAlignment="1">
      <alignment horizontal="center" vertical="center" wrapText="1"/>
    </xf>
    <xf numFmtId="0" fontId="43" fillId="52" borderId="18" xfId="0" applyFont="1" applyFill="1" applyBorder="1" applyAlignment="1">
      <alignment horizontal="center" vertical="center" wrapText="1"/>
    </xf>
    <xf numFmtId="0" fontId="43" fillId="52" borderId="15" xfId="0" applyFont="1" applyFill="1" applyBorder="1" applyAlignment="1">
      <alignment horizontal="center" vertical="center" wrapText="1"/>
    </xf>
    <xf numFmtId="0" fontId="19" fillId="53" borderId="18" xfId="0" applyFont="1" applyFill="1" applyBorder="1" applyAlignment="1">
      <alignment horizontal="center" vertical="center" wrapText="1"/>
    </xf>
    <xf numFmtId="0" fontId="19" fillId="53" borderId="15" xfId="0" applyFont="1" applyFill="1" applyBorder="1" applyAlignment="1">
      <alignment horizontal="center" vertical="center" wrapText="1"/>
    </xf>
    <xf numFmtId="0" fontId="43" fillId="54" borderId="18" xfId="0" applyFont="1" applyFill="1" applyBorder="1" applyAlignment="1">
      <alignment horizontal="center" vertical="center" wrapText="1"/>
    </xf>
    <xf numFmtId="0" fontId="19" fillId="55" borderId="18" xfId="0" applyFont="1" applyFill="1" applyBorder="1" applyAlignment="1">
      <alignment horizontal="center" vertical="center" wrapText="1"/>
    </xf>
    <xf numFmtId="0" fontId="19" fillId="55" borderId="15" xfId="0" applyFont="1" applyFill="1" applyBorder="1" applyAlignment="1">
      <alignment horizontal="center" vertical="center" wrapText="1"/>
    </xf>
    <xf numFmtId="3" fontId="43" fillId="56" borderId="48" xfId="0" applyNumberFormat="1" applyFont="1" applyFill="1" applyBorder="1" applyAlignment="1">
      <alignment horizontal="center" vertical="center" wrapText="1"/>
    </xf>
    <xf numFmtId="3" fontId="43" fillId="31" borderId="14" xfId="0" applyNumberFormat="1" applyFont="1" applyFill="1" applyBorder="1" applyAlignment="1">
      <alignment horizontal="center" vertical="center" wrapText="1"/>
    </xf>
    <xf numFmtId="3" fontId="43" fillId="31" borderId="18" xfId="0" applyNumberFormat="1" applyFont="1" applyFill="1" applyBorder="1" applyAlignment="1">
      <alignment horizontal="center" vertical="center" wrapText="1"/>
    </xf>
    <xf numFmtId="3" fontId="43" fillId="31" borderId="15" xfId="0" applyNumberFormat="1" applyFont="1" applyFill="1" applyBorder="1" applyAlignment="1">
      <alignment horizontal="center" vertical="center" wrapText="1"/>
    </xf>
    <xf numFmtId="3" fontId="43" fillId="31" borderId="35" xfId="0" applyNumberFormat="1" applyFont="1" applyFill="1" applyBorder="1" applyAlignment="1">
      <alignment horizontal="center" vertical="center" wrapText="1"/>
    </xf>
    <xf numFmtId="3" fontId="43" fillId="31" borderId="13" xfId="0" applyNumberFormat="1" applyFont="1" applyFill="1" applyBorder="1" applyAlignment="1">
      <alignment horizontal="center" vertical="center" wrapText="1"/>
    </xf>
    <xf numFmtId="3" fontId="43" fillId="31" borderId="26" xfId="0" applyNumberFormat="1" applyFont="1" applyFill="1" applyBorder="1" applyAlignment="1">
      <alignment horizontal="center" vertical="center" wrapText="1"/>
    </xf>
    <xf numFmtId="0" fontId="45" fillId="0" borderId="18" xfId="0" applyFont="1" applyBorder="1" applyAlignment="1">
      <alignment horizontal="justify" vertical="center" wrapText="1"/>
    </xf>
    <xf numFmtId="0" fontId="45" fillId="0" borderId="15" xfId="0" applyFont="1" applyBorder="1" applyAlignment="1">
      <alignment horizontal="justify" vertical="center" wrapText="1"/>
    </xf>
    <xf numFmtId="0" fontId="45" fillId="0" borderId="14" xfId="0" applyFont="1" applyBorder="1" applyAlignment="1">
      <alignment horizontal="justify" vertical="center" wrapText="1"/>
    </xf>
    <xf numFmtId="0" fontId="43" fillId="0" borderId="10" xfId="0" applyFont="1" applyFill="1" applyBorder="1" applyAlignment="1">
      <alignment horizontal="justify" vertical="center" wrapText="1"/>
    </xf>
    <xf numFmtId="3" fontId="43" fillId="0" borderId="10" xfId="0" applyNumberFormat="1" applyFont="1" applyFill="1" applyBorder="1" applyAlignment="1">
      <alignment horizontal="justify" vertical="center" wrapText="1"/>
    </xf>
    <xf numFmtId="181" fontId="43" fillId="0" borderId="18" xfId="0" applyNumberFormat="1" applyFont="1" applyFill="1" applyBorder="1" applyAlignment="1">
      <alignment horizontal="right" vertical="center" wrapText="1"/>
    </xf>
    <xf numFmtId="175" fontId="43" fillId="0" borderId="14" xfId="49" applyNumberFormat="1" applyFont="1" applyBorder="1" applyAlignment="1">
      <alignment horizontal="right" vertical="center" wrapText="1"/>
    </xf>
    <xf numFmtId="175" fontId="43" fillId="0" borderId="18" xfId="49" applyNumberFormat="1" applyFont="1" applyBorder="1" applyAlignment="1">
      <alignment horizontal="right" vertical="center" wrapText="1"/>
    </xf>
    <xf numFmtId="175" fontId="43" fillId="0" borderId="15" xfId="49" applyNumberFormat="1" applyFont="1" applyBorder="1" applyAlignment="1">
      <alignment horizontal="right" vertical="center" wrapText="1"/>
    </xf>
    <xf numFmtId="0" fontId="26" fillId="0" borderId="18" xfId="0" applyFont="1" applyBorder="1" applyAlignment="1">
      <alignment horizontal="center" vertical="center" wrapText="1"/>
    </xf>
    <xf numFmtId="0" fontId="26" fillId="0" borderId="15" xfId="0" applyFont="1" applyBorder="1" applyAlignment="1">
      <alignment horizontal="center" vertical="center" wrapText="1"/>
    </xf>
    <xf numFmtId="0" fontId="30" fillId="0" borderId="14" xfId="0" applyFont="1" applyFill="1" applyBorder="1" applyAlignment="1">
      <alignment horizontal="justify" vertical="center"/>
    </xf>
    <xf numFmtId="0" fontId="30" fillId="0" borderId="18" xfId="0" applyFont="1" applyFill="1" applyBorder="1" applyAlignment="1">
      <alignment horizontal="justify" vertical="center"/>
    </xf>
    <xf numFmtId="0" fontId="43" fillId="0" borderId="14" xfId="0" applyFont="1" applyFill="1" applyBorder="1" applyAlignment="1">
      <alignment horizontal="justify" vertical="center" wrapText="1"/>
    </xf>
    <xf numFmtId="0" fontId="43" fillId="0" borderId="15" xfId="0" applyFont="1" applyFill="1" applyBorder="1" applyAlignment="1">
      <alignment horizontal="justify" vertical="center" wrapText="1"/>
    </xf>
    <xf numFmtId="0" fontId="29" fillId="27" borderId="26" xfId="0" applyFont="1" applyFill="1" applyBorder="1" applyAlignment="1">
      <alignment horizontal="center" vertical="center" wrapText="1"/>
    </xf>
    <xf numFmtId="0" fontId="29" fillId="27" borderId="38" xfId="0" applyFont="1" applyFill="1" applyBorder="1" applyAlignment="1">
      <alignment horizontal="center" vertical="center" wrapText="1"/>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47" fillId="25" borderId="11" xfId="0" applyFont="1" applyFill="1" applyBorder="1" applyAlignment="1">
      <alignment horizontal="center" vertical="center" wrapText="1"/>
    </xf>
    <xf numFmtId="0" fontId="47" fillId="25" borderId="17" xfId="0" applyFont="1" applyFill="1" applyBorder="1" applyAlignment="1">
      <alignment horizontal="center" vertical="center" wrapText="1"/>
    </xf>
    <xf numFmtId="0" fontId="47" fillId="25" borderId="12" xfId="0" applyFont="1" applyFill="1" applyBorder="1" applyAlignment="1">
      <alignment horizontal="center" vertical="center" wrapText="1"/>
    </xf>
    <xf numFmtId="0" fontId="43" fillId="0" borderId="18" xfId="0" applyFont="1" applyFill="1" applyBorder="1" applyAlignment="1">
      <alignment horizontal="justify" vertical="center" wrapText="1"/>
    </xf>
    <xf numFmtId="0" fontId="29" fillId="16" borderId="11" xfId="0" applyFont="1" applyFill="1" applyBorder="1" applyAlignment="1">
      <alignment horizontal="center" vertical="center" wrapText="1"/>
    </xf>
    <xf numFmtId="0" fontId="29" fillId="16" borderId="17" xfId="0" applyFont="1" applyFill="1" applyBorder="1" applyAlignment="1">
      <alignment horizontal="center" vertical="center" wrapText="1"/>
    </xf>
    <xf numFmtId="0" fontId="29" fillId="16" borderId="12" xfId="0" applyFont="1" applyFill="1" applyBorder="1" applyAlignment="1">
      <alignment horizontal="center" vertical="center" wrapText="1"/>
    </xf>
    <xf numFmtId="3" fontId="0" fillId="0" borderId="15" xfId="0" applyNumberFormat="1" applyFont="1" applyBorder="1" applyAlignment="1">
      <alignment horizontal="justify" vertical="center" wrapText="1"/>
    </xf>
    <xf numFmtId="3" fontId="0" fillId="0" borderId="10" xfId="0" applyNumberFormat="1" applyFont="1" applyBorder="1" applyAlignment="1">
      <alignment horizontal="justify" vertical="center" wrapText="1"/>
    </xf>
    <xf numFmtId="3" fontId="45" fillId="25" borderId="18" xfId="0" applyNumberFormat="1" applyFont="1" applyFill="1" applyBorder="1" applyAlignment="1">
      <alignment horizontal="right" vertical="center"/>
    </xf>
    <xf numFmtId="0" fontId="43" fillId="0" borderId="15" xfId="0" applyFont="1" applyBorder="1" applyAlignment="1">
      <alignment horizontal="justify" vertical="center" wrapText="1"/>
    </xf>
    <xf numFmtId="0" fontId="43" fillId="0" borderId="10" xfId="0" applyFont="1" applyBorder="1" applyAlignment="1">
      <alignment horizontal="justify" vertical="center" wrapText="1"/>
    </xf>
    <xf numFmtId="3" fontId="43" fillId="0" borderId="18" xfId="0" applyNumberFormat="1" applyFont="1" applyFill="1" applyBorder="1" applyAlignment="1">
      <alignment horizontal="justify" vertical="center" wrapText="1"/>
    </xf>
    <xf numFmtId="3" fontId="43" fillId="0" borderId="14" xfId="0" applyNumberFormat="1" applyFont="1" applyFill="1" applyBorder="1" applyAlignment="1">
      <alignment horizontal="right" vertical="center" wrapText="1"/>
    </xf>
    <xf numFmtId="3" fontId="43" fillId="0" borderId="18" xfId="0" applyNumberFormat="1" applyFont="1" applyFill="1" applyBorder="1" applyAlignment="1">
      <alignment horizontal="right" vertical="center" wrapText="1"/>
    </xf>
    <xf numFmtId="3" fontId="43" fillId="0" borderId="18" xfId="49" applyNumberFormat="1" applyFont="1" applyFill="1" applyBorder="1" applyAlignment="1">
      <alignment horizontal="right" vertical="center" wrapText="1"/>
    </xf>
    <xf numFmtId="0" fontId="43" fillId="0" borderId="18" xfId="0" applyFont="1" applyBorder="1" applyAlignment="1">
      <alignment/>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5" xfId="0" applyFont="1" applyFill="1" applyBorder="1" applyAlignment="1">
      <alignment horizontal="justify" vertical="center" wrapText="1"/>
    </xf>
    <xf numFmtId="3" fontId="43" fillId="0" borderId="18" xfId="49" applyNumberFormat="1" applyFont="1" applyFill="1" applyBorder="1" applyAlignment="1">
      <alignment horizontal="justify" vertical="center" wrapText="1"/>
    </xf>
    <xf numFmtId="0" fontId="0" fillId="0" borderId="18" xfId="0" applyBorder="1" applyAlignment="1">
      <alignment horizontal="justify" vertical="center"/>
    </xf>
    <xf numFmtId="0" fontId="33" fillId="0" borderId="35"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38" xfId="0" applyFont="1" applyFill="1" applyBorder="1" applyAlignment="1">
      <alignment horizontal="center" vertical="center"/>
    </xf>
    <xf numFmtId="3" fontId="43" fillId="25" borderId="14" xfId="0" applyNumberFormat="1" applyFont="1" applyFill="1" applyBorder="1" applyAlignment="1">
      <alignment horizontal="justify" vertical="center" wrapText="1"/>
    </xf>
    <xf numFmtId="3" fontId="43" fillId="25" borderId="18" xfId="0" applyNumberFormat="1" applyFont="1" applyFill="1" applyBorder="1" applyAlignment="1">
      <alignment horizontal="justify" vertical="center" wrapText="1"/>
    </xf>
    <xf numFmtId="3" fontId="43" fillId="25" borderId="15" xfId="0" applyNumberFormat="1" applyFont="1" applyFill="1" applyBorder="1" applyAlignment="1">
      <alignment horizontal="justify" vertical="center" wrapText="1"/>
    </xf>
    <xf numFmtId="0" fontId="30" fillId="25" borderId="15" xfId="0" applyFont="1" applyFill="1" applyBorder="1" applyAlignment="1">
      <alignment horizontal="justify" vertical="center" wrapText="1"/>
    </xf>
    <xf numFmtId="0" fontId="33" fillId="0" borderId="35" xfId="0" applyFont="1" applyBorder="1" applyAlignment="1">
      <alignment horizontal="center" vertical="center"/>
    </xf>
    <xf numFmtId="0" fontId="33" fillId="0" borderId="33" xfId="0" applyFont="1" applyBorder="1" applyAlignment="1">
      <alignment horizontal="center" vertical="center"/>
    </xf>
    <xf numFmtId="0" fontId="33" fillId="0" borderId="13" xfId="0" applyFont="1" applyBorder="1" applyAlignment="1">
      <alignment horizontal="center" vertical="center"/>
    </xf>
    <xf numFmtId="0" fontId="33" fillId="0" borderId="16" xfId="0" applyFont="1" applyBorder="1" applyAlignment="1">
      <alignment horizontal="center" vertical="center"/>
    </xf>
    <xf numFmtId="0" fontId="33" fillId="0" borderId="26" xfId="0" applyFont="1" applyBorder="1" applyAlignment="1">
      <alignment horizontal="center" vertical="center"/>
    </xf>
    <xf numFmtId="0" fontId="33" fillId="0" borderId="38" xfId="0" applyFont="1" applyBorder="1" applyAlignment="1">
      <alignment horizontal="center" vertical="center"/>
    </xf>
    <xf numFmtId="0" fontId="0" fillId="0" borderId="18" xfId="0" applyBorder="1" applyAlignment="1">
      <alignment/>
    </xf>
    <xf numFmtId="0" fontId="0" fillId="0" borderId="15" xfId="0" applyBorder="1" applyAlignment="1">
      <alignment/>
    </xf>
    <xf numFmtId="0" fontId="29" fillId="27" borderId="0" xfId="0" applyFont="1" applyFill="1" applyBorder="1" applyAlignment="1">
      <alignment horizontal="center" vertical="center" wrapText="1"/>
    </xf>
    <xf numFmtId="0" fontId="0" fillId="0" borderId="33" xfId="0" applyBorder="1" applyAlignment="1">
      <alignment/>
    </xf>
    <xf numFmtId="0" fontId="0" fillId="0" borderId="13" xfId="0" applyBorder="1" applyAlignment="1">
      <alignment/>
    </xf>
    <xf numFmtId="0" fontId="0" fillId="0" borderId="16" xfId="0" applyBorder="1" applyAlignment="1">
      <alignment/>
    </xf>
    <xf numFmtId="0" fontId="30" fillId="0" borderId="26" xfId="0" applyFont="1" applyBorder="1" applyAlignment="1">
      <alignment horizontal="center" vertical="center"/>
    </xf>
    <xf numFmtId="0" fontId="30" fillId="0" borderId="38" xfId="0" applyFont="1" applyBorder="1" applyAlignment="1">
      <alignment horizontal="center" vertical="center"/>
    </xf>
    <xf numFmtId="3" fontId="43" fillId="25" borderId="10" xfId="0" applyNumberFormat="1" applyFont="1" applyFill="1" applyBorder="1" applyAlignment="1">
      <alignment horizontal="right" vertical="top" wrapText="1"/>
    </xf>
    <xf numFmtId="0" fontId="43" fillId="0" borderId="14" xfId="0" applyNumberFormat="1" applyFont="1" applyFill="1" applyBorder="1" applyAlignment="1">
      <alignment horizontal="justify" vertical="center" wrapText="1"/>
    </xf>
    <xf numFmtId="0" fontId="43" fillId="0" borderId="15" xfId="0" applyNumberFormat="1" applyFont="1" applyFill="1" applyBorder="1" applyAlignment="1">
      <alignment horizontal="justify" vertical="center" wrapText="1"/>
    </xf>
    <xf numFmtId="0" fontId="48" fillId="0" borderId="18" xfId="0" applyFont="1" applyFill="1" applyBorder="1" applyAlignment="1">
      <alignment horizontal="justify" vertical="center" wrapText="1"/>
    </xf>
    <xf numFmtId="174" fontId="29" fillId="0" borderId="35" xfId="0" applyNumberFormat="1" applyFont="1" applyFill="1" applyBorder="1" applyAlignment="1">
      <alignment horizontal="center" vertical="center" wrapText="1"/>
    </xf>
    <xf numFmtId="174" fontId="29" fillId="0" borderId="33" xfId="0" applyNumberFormat="1" applyFont="1" applyFill="1" applyBorder="1" applyAlignment="1">
      <alignment horizontal="center" vertical="center" wrapText="1"/>
    </xf>
    <xf numFmtId="174" fontId="29" fillId="0" borderId="13" xfId="0" applyNumberFormat="1" applyFont="1" applyFill="1" applyBorder="1" applyAlignment="1">
      <alignment horizontal="center" vertical="center" wrapText="1"/>
    </xf>
    <xf numFmtId="174" fontId="29" fillId="0" borderId="16" xfId="0" applyNumberFormat="1" applyFont="1" applyFill="1" applyBorder="1" applyAlignment="1">
      <alignment horizontal="center" vertical="center" wrapText="1"/>
    </xf>
    <xf numFmtId="3" fontId="43" fillId="25" borderId="18" xfId="49" applyNumberFormat="1" applyFont="1" applyFill="1" applyBorder="1" applyAlignment="1">
      <alignment horizontal="right" vertical="center" wrapText="1"/>
    </xf>
    <xf numFmtId="3" fontId="43" fillId="0" borderId="14" xfId="0" applyNumberFormat="1" applyFont="1" applyFill="1" applyBorder="1" applyAlignment="1">
      <alignment horizontal="justify" vertical="top" wrapText="1"/>
    </xf>
    <xf numFmtId="3" fontId="43" fillId="0" borderId="15" xfId="0" applyNumberFormat="1" applyFont="1" applyFill="1" applyBorder="1" applyAlignment="1">
      <alignment horizontal="justify" vertical="top" wrapText="1"/>
    </xf>
    <xf numFmtId="0" fontId="28" fillId="0" borderId="0" xfId="0" applyFont="1" applyFill="1" applyBorder="1" applyAlignment="1">
      <alignment horizontal="justify" vertical="top" textRotation="90" wrapText="1"/>
    </xf>
    <xf numFmtId="0" fontId="43" fillId="0" borderId="18" xfId="52" applyNumberFormat="1" applyFont="1" applyFill="1" applyBorder="1" applyAlignment="1">
      <alignment horizontal="justify" vertical="center" wrapText="1"/>
    </xf>
    <xf numFmtId="180" fontId="43" fillId="0" borderId="14" xfId="0" applyNumberFormat="1" applyFont="1" applyFill="1" applyBorder="1" applyAlignment="1">
      <alignment horizontal="center" vertical="center" wrapText="1"/>
    </xf>
    <xf numFmtId="3" fontId="43" fillId="38" borderId="14" xfId="0" applyNumberFormat="1" applyFont="1" applyFill="1" applyBorder="1" applyAlignment="1">
      <alignment horizontal="right" vertical="center" wrapText="1"/>
    </xf>
    <xf numFmtId="3" fontId="43" fillId="38" borderId="15" xfId="0" applyNumberFormat="1" applyFont="1" applyFill="1" applyBorder="1" applyAlignment="1">
      <alignment horizontal="right"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29" fillId="16" borderId="11" xfId="0" applyFont="1" applyFill="1" applyBorder="1" applyAlignment="1">
      <alignment horizontal="center" vertical="center"/>
    </xf>
    <xf numFmtId="0" fontId="29" fillId="16" borderId="17" xfId="0" applyFont="1" applyFill="1" applyBorder="1" applyAlignment="1">
      <alignment horizontal="center" vertical="center"/>
    </xf>
    <xf numFmtId="0" fontId="29" fillId="16" borderId="12" xfId="0" applyFont="1" applyFill="1" applyBorder="1" applyAlignment="1">
      <alignment horizontal="center" vertical="center"/>
    </xf>
    <xf numFmtId="175" fontId="45" fillId="0" borderId="15" xfId="49" applyNumberFormat="1" applyFont="1" applyBorder="1" applyAlignment="1">
      <alignment horizontal="center" vertical="center" wrapText="1"/>
    </xf>
    <xf numFmtId="0" fontId="26" fillId="0" borderId="14"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31" fillId="39" borderId="17" xfId="0" applyFont="1" applyFill="1" applyBorder="1" applyAlignment="1">
      <alignment horizontal="center" vertical="center" wrapText="1"/>
    </xf>
    <xf numFmtId="3" fontId="0" fillId="0" borderId="14" xfId="0" applyNumberFormat="1" applyFont="1" applyFill="1" applyBorder="1" applyAlignment="1">
      <alignment horizontal="justify" vertical="center" wrapText="1"/>
    </xf>
    <xf numFmtId="3" fontId="0" fillId="0" borderId="15" xfId="0" applyNumberFormat="1" applyFont="1" applyFill="1" applyBorder="1" applyAlignment="1">
      <alignment horizontal="justify" vertical="center" wrapText="1"/>
    </xf>
    <xf numFmtId="0" fontId="20" fillId="0" borderId="0" xfId="0" applyFont="1" applyFill="1" applyBorder="1" applyAlignment="1">
      <alignment horizontal="center" vertical="center" wrapText="1"/>
    </xf>
    <xf numFmtId="0" fontId="23" fillId="0" borderId="37" xfId="0" applyFont="1" applyBorder="1" applyAlignment="1">
      <alignment horizontal="center" vertical="center"/>
    </xf>
    <xf numFmtId="3" fontId="20" fillId="42" borderId="14" xfId="0" applyNumberFormat="1" applyFont="1" applyFill="1" applyBorder="1" applyAlignment="1">
      <alignment horizontal="center" vertical="center" wrapText="1"/>
    </xf>
    <xf numFmtId="3" fontId="20" fillId="42" borderId="18" xfId="0" applyNumberFormat="1" applyFont="1" applyFill="1" applyBorder="1" applyAlignment="1">
      <alignment horizontal="center" vertical="center" wrapText="1"/>
    </xf>
    <xf numFmtId="3" fontId="20" fillId="42" borderId="14" xfId="0" applyNumberFormat="1" applyFont="1" applyFill="1" applyBorder="1" applyAlignment="1">
      <alignment horizontal="justify" vertical="center" wrapText="1"/>
    </xf>
    <xf numFmtId="3" fontId="20" fillId="42" borderId="18" xfId="0" applyNumberFormat="1" applyFont="1" applyFill="1" applyBorder="1" applyAlignment="1">
      <alignment horizontal="justify" vertical="center" wrapText="1"/>
    </xf>
    <xf numFmtId="0" fontId="20" fillId="42" borderId="10" xfId="0" applyFont="1" applyFill="1" applyBorder="1" applyAlignment="1">
      <alignment horizontal="center" vertical="center" wrapText="1"/>
    </xf>
    <xf numFmtId="0" fontId="20" fillId="42" borderId="14" xfId="0" applyFont="1" applyFill="1" applyBorder="1" applyAlignment="1">
      <alignment horizontal="center" vertical="center" wrapText="1"/>
    </xf>
    <xf numFmtId="0" fontId="20" fillId="42" borderId="35" xfId="0" applyFont="1" applyFill="1" applyBorder="1" applyAlignment="1">
      <alignment horizontal="center" vertical="center" wrapText="1"/>
    </xf>
    <xf numFmtId="0" fontId="20" fillId="42" borderId="36" xfId="0" applyFont="1" applyFill="1" applyBorder="1" applyAlignment="1">
      <alignment horizontal="center" vertical="center" wrapText="1"/>
    </xf>
    <xf numFmtId="0" fontId="20" fillId="42" borderId="33" xfId="0" applyFont="1" applyFill="1" applyBorder="1" applyAlignment="1">
      <alignment horizontal="center" vertical="center" wrapText="1"/>
    </xf>
    <xf numFmtId="0" fontId="20" fillId="42" borderId="26" xfId="0" applyFont="1" applyFill="1" applyBorder="1" applyAlignment="1">
      <alignment horizontal="center" vertical="center" wrapText="1"/>
    </xf>
    <xf numFmtId="0" fontId="20" fillId="42" borderId="37" xfId="0" applyFont="1" applyFill="1" applyBorder="1" applyAlignment="1">
      <alignment horizontal="center" vertical="center" wrapText="1"/>
    </xf>
    <xf numFmtId="0" fontId="20" fillId="42" borderId="3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0" fillId="42" borderId="10" xfId="0" applyFont="1" applyFill="1" applyBorder="1" applyAlignment="1">
      <alignment horizontal="justify" vertical="center" wrapText="1"/>
    </xf>
    <xf numFmtId="0" fontId="20" fillId="42" borderId="14" xfId="0" applyFont="1" applyFill="1" applyBorder="1" applyAlignment="1">
      <alignment horizontal="justify" vertical="center" wrapText="1"/>
    </xf>
    <xf numFmtId="3" fontId="53" fillId="42" borderId="10" xfId="0" applyNumberFormat="1" applyFont="1" applyFill="1" applyBorder="1" applyAlignment="1">
      <alignment horizontal="right" vertical="center" wrapText="1"/>
    </xf>
    <xf numFmtId="0" fontId="31" fillId="39" borderId="11" xfId="0" applyFont="1" applyFill="1" applyBorder="1" applyAlignment="1">
      <alignment horizontal="center" vertical="center" wrapText="1"/>
    </xf>
    <xf numFmtId="0" fontId="31" fillId="39" borderId="12" xfId="0" applyFont="1" applyFill="1" applyBorder="1" applyAlignment="1">
      <alignment horizontal="center" vertical="center" wrapText="1"/>
    </xf>
    <xf numFmtId="3" fontId="25" fillId="42" borderId="10" xfId="0" applyNumberFormat="1" applyFont="1" applyFill="1" applyBorder="1" applyAlignment="1">
      <alignment horizontal="justify" vertical="center" wrapText="1"/>
    </xf>
    <xf numFmtId="3" fontId="25" fillId="42" borderId="14" xfId="0" applyNumberFormat="1" applyFont="1" applyFill="1" applyBorder="1" applyAlignment="1">
      <alignment horizontal="justify" vertical="center" wrapText="1"/>
    </xf>
    <xf numFmtId="0" fontId="45" fillId="42" borderId="14" xfId="0" applyFont="1" applyFill="1" applyBorder="1" applyAlignment="1">
      <alignment horizontal="center" vertical="center" wrapText="1"/>
    </xf>
    <xf numFmtId="0" fontId="45" fillId="42" borderId="15" xfId="0" applyFont="1" applyFill="1" applyBorder="1" applyAlignment="1">
      <alignment horizontal="center" vertical="center" wrapText="1"/>
    </xf>
    <xf numFmtId="0" fontId="32" fillId="39" borderId="11" xfId="0" applyFont="1" applyFill="1" applyBorder="1" applyAlignment="1">
      <alignment horizontal="center" wrapText="1"/>
    </xf>
    <xf numFmtId="0" fontId="32" fillId="39" borderId="12" xfId="0" applyFont="1" applyFill="1" applyBorder="1" applyAlignment="1">
      <alignment horizontal="center" wrapText="1"/>
    </xf>
    <xf numFmtId="0" fontId="29" fillId="39" borderId="17" xfId="0" applyFont="1" applyFill="1" applyBorder="1" applyAlignment="1">
      <alignment horizontal="center" vertical="center" wrapText="1"/>
    </xf>
    <xf numFmtId="0" fontId="29" fillId="39" borderId="12"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0" fillId="0" borderId="12" xfId="0" applyBorder="1" applyAlignment="1">
      <alignment/>
    </xf>
    <xf numFmtId="0" fontId="29" fillId="24" borderId="17" xfId="0" applyFont="1" applyFill="1" applyBorder="1" applyAlignment="1">
      <alignment horizontal="center" vertical="center"/>
    </xf>
    <xf numFmtId="0" fontId="28" fillId="25" borderId="14" xfId="0" applyFont="1" applyFill="1" applyBorder="1" applyAlignment="1">
      <alignment horizontal="justify" vertical="top" wrapText="1"/>
    </xf>
    <xf numFmtId="0" fontId="28" fillId="25" borderId="15" xfId="0" applyFont="1" applyFill="1" applyBorder="1" applyAlignment="1">
      <alignment horizontal="justify" vertical="top" wrapText="1"/>
    </xf>
    <xf numFmtId="0" fontId="29" fillId="16" borderId="35" xfId="0" applyFont="1" applyFill="1" applyBorder="1" applyAlignment="1">
      <alignment horizontal="center" vertical="center" wrapText="1"/>
    </xf>
    <xf numFmtId="0" fontId="29" fillId="16" borderId="36"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3" fontId="54" fillId="25" borderId="14" xfId="0" applyNumberFormat="1" applyFont="1" applyFill="1" applyBorder="1" applyAlignment="1">
      <alignment horizontal="right" vertical="top" wrapText="1"/>
    </xf>
    <xf numFmtId="3" fontId="54" fillId="25" borderId="15" xfId="0" applyNumberFormat="1" applyFont="1" applyFill="1" applyBorder="1" applyAlignment="1">
      <alignment horizontal="right" vertical="top" wrapText="1"/>
    </xf>
    <xf numFmtId="3" fontId="48" fillId="25" borderId="14" xfId="0" applyNumberFormat="1" applyFont="1" applyFill="1" applyBorder="1" applyAlignment="1">
      <alignment horizontal="right" vertical="top" wrapText="1"/>
    </xf>
    <xf numFmtId="3" fontId="48" fillId="25" borderId="15" xfId="0" applyNumberFormat="1" applyFont="1" applyFill="1" applyBorder="1" applyAlignment="1">
      <alignment horizontal="right" vertical="top" wrapText="1"/>
    </xf>
    <xf numFmtId="0" fontId="28" fillId="34" borderId="14" xfId="0" applyFont="1" applyFill="1" applyBorder="1" applyAlignment="1">
      <alignment horizontal="center" vertical="top" wrapText="1"/>
    </xf>
    <xf numFmtId="0" fontId="28" fillId="34" borderId="15" xfId="0" applyFont="1" applyFill="1" applyBorder="1" applyAlignment="1">
      <alignment horizontal="center" vertical="top" wrapText="1"/>
    </xf>
    <xf numFmtId="0" fontId="28" fillId="34" borderId="14" xfId="0" applyFont="1" applyFill="1" applyBorder="1" applyAlignment="1">
      <alignment horizontal="justify" vertical="top" wrapText="1"/>
    </xf>
    <xf numFmtId="0" fontId="28" fillId="34" borderId="15" xfId="0" applyFont="1" applyFill="1" applyBorder="1" applyAlignment="1">
      <alignment horizontal="justify" vertical="top" wrapText="1"/>
    </xf>
    <xf numFmtId="3" fontId="43" fillId="25" borderId="14" xfId="0" applyNumberFormat="1" applyFont="1" applyFill="1" applyBorder="1" applyAlignment="1">
      <alignment horizontal="right" vertical="top" wrapText="1"/>
    </xf>
    <xf numFmtId="3" fontId="43" fillId="25" borderId="15" xfId="0" applyNumberFormat="1" applyFont="1" applyFill="1" applyBorder="1" applyAlignment="1">
      <alignment horizontal="right" vertical="top" wrapText="1"/>
    </xf>
    <xf numFmtId="0" fontId="43" fillId="0" borderId="14" xfId="0" applyFont="1" applyFill="1" applyBorder="1" applyAlignment="1">
      <alignment horizontal="justify" vertical="top" wrapText="1"/>
    </xf>
    <xf numFmtId="0" fontId="43" fillId="0" borderId="15" xfId="0" applyFont="1" applyFill="1" applyBorder="1" applyAlignment="1">
      <alignment horizontal="justify" vertical="top" wrapText="1"/>
    </xf>
    <xf numFmtId="0" fontId="0" fillId="0" borderId="10" xfId="0" applyFont="1" applyFill="1" applyBorder="1" applyAlignment="1">
      <alignment horizontal="justify" vertical="center" wrapText="1"/>
    </xf>
    <xf numFmtId="0" fontId="29" fillId="27" borderId="36" xfId="0" applyFont="1" applyFill="1" applyBorder="1" applyAlignment="1">
      <alignment horizontal="center" vertical="center" wrapText="1"/>
    </xf>
    <xf numFmtId="0" fontId="29" fillId="27" borderId="37" xfId="0" applyFont="1" applyFill="1" applyBorder="1" applyAlignment="1">
      <alignment horizontal="center" vertical="center" wrapText="1"/>
    </xf>
    <xf numFmtId="0" fontId="43" fillId="0" borderId="10" xfId="55" applyFont="1" applyFill="1" applyBorder="1" applyAlignment="1">
      <alignment horizontal="justify" vertical="center" wrapText="1"/>
      <protection/>
    </xf>
    <xf numFmtId="0" fontId="30" fillId="0" borderId="10" xfId="0" applyFont="1" applyFill="1" applyBorder="1" applyAlignment="1">
      <alignment horizontal="justify" vertical="center" wrapText="1"/>
    </xf>
    <xf numFmtId="0" fontId="0" fillId="0" borderId="18" xfId="0" applyFont="1" applyFill="1" applyBorder="1" applyAlignment="1">
      <alignment horizontal="justify" vertical="center"/>
    </xf>
    <xf numFmtId="0" fontId="0" fillId="0" borderId="15" xfId="0" applyFont="1" applyFill="1" applyBorder="1" applyAlignment="1">
      <alignment horizontal="justify" vertical="center"/>
    </xf>
    <xf numFmtId="0" fontId="0" fillId="0" borderId="14"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9" fontId="43" fillId="34" borderId="14" xfId="60" applyFont="1" applyFill="1" applyBorder="1" applyAlignment="1">
      <alignment horizontal="justify" vertical="center" wrapText="1"/>
    </xf>
    <xf numFmtId="9" fontId="43" fillId="34" borderId="15" xfId="60" applyFont="1" applyFill="1" applyBorder="1" applyAlignment="1">
      <alignment horizontal="justify" vertical="center" wrapText="1"/>
    </xf>
    <xf numFmtId="9" fontId="43" fillId="25" borderId="14" xfId="60" applyFont="1" applyFill="1" applyBorder="1" applyAlignment="1">
      <alignment horizontal="justify" vertical="center" wrapText="1"/>
    </xf>
    <xf numFmtId="9" fontId="43" fillId="25" borderId="15" xfId="60" applyFont="1" applyFill="1" applyBorder="1" applyAlignment="1">
      <alignment horizontal="justify" vertical="center" wrapText="1"/>
    </xf>
    <xf numFmtId="3" fontId="43" fillId="0" borderId="14" xfId="55" applyNumberFormat="1" applyFont="1" applyFill="1" applyBorder="1" applyAlignment="1">
      <alignment horizontal="right" vertical="center" wrapText="1"/>
      <protection/>
    </xf>
    <xf numFmtId="3" fontId="43" fillId="0" borderId="18" xfId="55" applyNumberFormat="1" applyFont="1" applyFill="1" applyBorder="1" applyAlignment="1">
      <alignment horizontal="right" vertical="center" wrapText="1"/>
      <protection/>
    </xf>
    <xf numFmtId="3" fontId="43" fillId="0" borderId="15" xfId="55" applyNumberFormat="1" applyFont="1" applyFill="1" applyBorder="1" applyAlignment="1">
      <alignment horizontal="right" vertical="center" wrapText="1"/>
      <protection/>
    </xf>
    <xf numFmtId="4" fontId="29" fillId="0" borderId="35" xfId="0" applyNumberFormat="1" applyFont="1" applyFill="1" applyBorder="1" applyAlignment="1">
      <alignment horizontal="center" vertical="center" wrapText="1"/>
    </xf>
    <xf numFmtId="4" fontId="29" fillId="0" borderId="33" xfId="0" applyNumberFormat="1"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4" fontId="29" fillId="0" borderId="16" xfId="0" applyNumberFormat="1" applyFont="1" applyFill="1" applyBorder="1" applyAlignment="1">
      <alignment horizontal="center" vertical="center" wrapText="1"/>
    </xf>
    <xf numFmtId="4" fontId="29" fillId="0" borderId="26" xfId="0" applyNumberFormat="1" applyFont="1" applyFill="1" applyBorder="1" applyAlignment="1">
      <alignment horizontal="center" vertical="center" wrapText="1"/>
    </xf>
    <xf numFmtId="4" fontId="29" fillId="0" borderId="38" xfId="0" applyNumberFormat="1" applyFont="1" applyFill="1" applyBorder="1" applyAlignment="1">
      <alignment horizontal="center" vertical="center" wrapText="1"/>
    </xf>
    <xf numFmtId="0" fontId="41" fillId="0" borderId="14" xfId="0" applyFont="1" applyFill="1" applyBorder="1" applyAlignment="1">
      <alignment horizontal="justify" vertical="center" wrapText="1"/>
    </xf>
    <xf numFmtId="0" fontId="41" fillId="0" borderId="18" xfId="0" applyFont="1" applyFill="1" applyBorder="1" applyAlignment="1">
      <alignment horizontal="justify" vertical="center" wrapText="1"/>
    </xf>
    <xf numFmtId="174" fontId="29" fillId="27" borderId="13" xfId="0" applyNumberFormat="1" applyFont="1" applyFill="1" applyBorder="1" applyAlignment="1">
      <alignment horizontal="center" vertical="center" wrapText="1"/>
    </xf>
    <xf numFmtId="174" fontId="29" fillId="27" borderId="16" xfId="0" applyNumberFormat="1" applyFont="1" applyFill="1" applyBorder="1" applyAlignment="1">
      <alignment horizontal="center" vertical="center" wrapText="1"/>
    </xf>
    <xf numFmtId="0" fontId="28" fillId="25" borderId="14" xfId="0" applyFont="1" applyFill="1" applyBorder="1" applyAlignment="1">
      <alignment horizontal="center" vertical="top" wrapText="1"/>
    </xf>
    <xf numFmtId="0" fontId="28" fillId="25" borderId="18" xfId="0" applyFont="1" applyFill="1" applyBorder="1" applyAlignment="1">
      <alignment horizontal="center" vertical="top" wrapText="1"/>
    </xf>
    <xf numFmtId="0" fontId="28" fillId="25" borderId="15" xfId="0" applyFont="1" applyFill="1" applyBorder="1" applyAlignment="1">
      <alignment horizontal="center" vertical="top" wrapText="1"/>
    </xf>
    <xf numFmtId="3" fontId="43" fillId="0" borderId="14" xfId="0" applyNumberFormat="1" applyFont="1" applyFill="1" applyBorder="1" applyAlignment="1" applyProtection="1">
      <alignment horizontal="right" vertical="center"/>
      <protection locked="0"/>
    </xf>
    <xf numFmtId="3" fontId="43" fillId="0" borderId="18" xfId="0" applyNumberFormat="1" applyFont="1" applyFill="1" applyBorder="1" applyAlignment="1" applyProtection="1">
      <alignment horizontal="right" vertical="center"/>
      <protection locked="0"/>
    </xf>
    <xf numFmtId="0" fontId="45" fillId="0" borderId="33" xfId="0" applyFont="1" applyBorder="1" applyAlignment="1">
      <alignment horizontal="justify" vertical="center" wrapText="1"/>
    </xf>
    <xf numFmtId="0" fontId="45" fillId="0" borderId="16" xfId="0" applyFont="1" applyBorder="1" applyAlignment="1">
      <alignment horizontal="justify" vertical="center" wrapText="1"/>
    </xf>
    <xf numFmtId="0" fontId="45" fillId="0" borderId="38" xfId="0" applyFont="1" applyBorder="1" applyAlignment="1">
      <alignment horizontal="justify" vertical="center" wrapText="1"/>
    </xf>
    <xf numFmtId="0" fontId="29" fillId="0" borderId="2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43" fillId="25" borderId="14" xfId="0" applyFont="1" applyFill="1" applyBorder="1" applyAlignment="1">
      <alignment horizontal="justify" vertical="center" wrapText="1"/>
    </xf>
    <xf numFmtId="0" fontId="43" fillId="25" borderId="18" xfId="0" applyFont="1" applyFill="1" applyBorder="1" applyAlignment="1">
      <alignment horizontal="justify" vertical="center" wrapText="1"/>
    </xf>
    <xf numFmtId="0" fontId="43" fillId="25" borderId="15" xfId="0" applyFont="1" applyFill="1" applyBorder="1" applyAlignment="1">
      <alignment horizontal="justify" vertical="center" wrapText="1"/>
    </xf>
    <xf numFmtId="4" fontId="43" fillId="0" borderId="14" xfId="0" applyNumberFormat="1" applyFont="1" applyFill="1" applyBorder="1" applyAlignment="1">
      <alignment horizontal="right" vertical="center" wrapText="1"/>
    </xf>
    <xf numFmtId="4" fontId="43" fillId="0" borderId="18" xfId="0" applyNumberFormat="1" applyFont="1" applyFill="1" applyBorder="1" applyAlignment="1">
      <alignment horizontal="right" vertical="center" wrapText="1"/>
    </xf>
    <xf numFmtId="4" fontId="43" fillId="0" borderId="15" xfId="0" applyNumberFormat="1" applyFont="1" applyFill="1" applyBorder="1" applyAlignment="1">
      <alignment horizontal="right" vertical="center" wrapText="1"/>
    </xf>
    <xf numFmtId="0" fontId="43" fillId="0" borderId="18" xfId="52" applyNumberFormat="1" applyFont="1" applyBorder="1" applyAlignment="1">
      <alignment horizontal="justify" vertical="center" wrapText="1"/>
    </xf>
    <xf numFmtId="0" fontId="43" fillId="0" borderId="15" xfId="52" applyNumberFormat="1" applyFont="1" applyBorder="1" applyAlignment="1">
      <alignment horizontal="justify" vertical="center" wrapText="1"/>
    </xf>
    <xf numFmtId="4" fontId="43" fillId="25" borderId="14" xfId="0" applyNumberFormat="1" applyFont="1" applyFill="1" applyBorder="1" applyAlignment="1">
      <alignment horizontal="right" vertical="center" wrapText="1"/>
    </xf>
    <xf numFmtId="4" fontId="43" fillId="25" borderId="18" xfId="0" applyNumberFormat="1" applyFont="1" applyFill="1" applyBorder="1" applyAlignment="1">
      <alignment horizontal="right" vertical="center" wrapText="1"/>
    </xf>
    <xf numFmtId="4" fontId="43" fillId="25" borderId="15" xfId="0" applyNumberFormat="1" applyFont="1" applyFill="1" applyBorder="1" applyAlignment="1">
      <alignment horizontal="right" vertical="center" wrapText="1"/>
    </xf>
    <xf numFmtId="4" fontId="43" fillId="0" borderId="14" xfId="0" applyNumberFormat="1" applyFont="1" applyFill="1" applyBorder="1" applyAlignment="1">
      <alignment horizontal="justify" vertical="center" wrapText="1"/>
    </xf>
    <xf numFmtId="4" fontId="43" fillId="0" borderId="18" xfId="0" applyNumberFormat="1" applyFont="1" applyFill="1" applyBorder="1" applyAlignment="1">
      <alignment horizontal="justify" vertical="center" wrapText="1"/>
    </xf>
    <xf numFmtId="4" fontId="43" fillId="0" borderId="15" xfId="0" applyNumberFormat="1" applyFont="1" applyFill="1" applyBorder="1" applyAlignment="1">
      <alignment horizontal="justify" vertical="center" wrapText="1"/>
    </xf>
    <xf numFmtId="4" fontId="28" fillId="25" borderId="14" xfId="0" applyNumberFormat="1" applyFont="1" applyFill="1" applyBorder="1" applyAlignment="1">
      <alignment horizontal="center" vertical="top" wrapText="1"/>
    </xf>
    <xf numFmtId="4" fontId="28" fillId="25" borderId="18" xfId="0" applyNumberFormat="1" applyFont="1" applyFill="1" applyBorder="1" applyAlignment="1">
      <alignment horizontal="center" vertical="top" wrapText="1"/>
    </xf>
    <xf numFmtId="4" fontId="28" fillId="25" borderId="15" xfId="0" applyNumberFormat="1" applyFont="1" applyFill="1" applyBorder="1" applyAlignment="1">
      <alignment horizontal="center" vertical="top" wrapText="1"/>
    </xf>
    <xf numFmtId="0" fontId="29" fillId="26" borderId="11" xfId="0" applyFont="1" applyFill="1" applyBorder="1" applyAlignment="1">
      <alignment horizontal="center" vertical="center"/>
    </xf>
    <xf numFmtId="0" fontId="29" fillId="26" borderId="12" xfId="0" applyFont="1" applyFill="1" applyBorder="1" applyAlignment="1">
      <alignment horizontal="center" vertical="center"/>
    </xf>
    <xf numFmtId="0" fontId="43" fillId="0" borderId="18" xfId="0" applyNumberFormat="1" applyFont="1" applyFill="1" applyBorder="1" applyAlignment="1">
      <alignment horizontal="justify" vertical="center" wrapText="1"/>
    </xf>
    <xf numFmtId="3" fontId="43" fillId="0" borderId="14" xfId="0" applyNumberFormat="1" applyFont="1" applyFill="1" applyBorder="1" applyAlignment="1">
      <alignment horizontal="right" vertical="center"/>
    </xf>
    <xf numFmtId="3" fontId="43" fillId="0" borderId="18" xfId="0" applyNumberFormat="1" applyFont="1" applyFill="1" applyBorder="1" applyAlignment="1">
      <alignment horizontal="right" vertical="center"/>
    </xf>
    <xf numFmtId="3" fontId="43" fillId="0" borderId="15" xfId="49" applyNumberFormat="1" applyFont="1" applyFill="1" applyBorder="1" applyAlignment="1">
      <alignment horizontal="justify" vertical="center" wrapText="1"/>
    </xf>
    <xf numFmtId="175" fontId="45" fillId="0" borderId="14" xfId="49" applyNumberFormat="1" applyFont="1" applyBorder="1" applyAlignment="1">
      <alignment horizontal="justify" vertical="center" wrapText="1"/>
    </xf>
    <xf numFmtId="175" fontId="45" fillId="0" borderId="15" xfId="49" applyNumberFormat="1" applyFont="1" applyBorder="1" applyAlignment="1">
      <alignment horizontal="justify" vertical="center" wrapText="1"/>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14" xfId="55" applyFont="1" applyBorder="1" applyAlignment="1">
      <alignment horizontal="justify" vertical="center" wrapText="1"/>
      <protection/>
    </xf>
    <xf numFmtId="0" fontId="0" fillId="0" borderId="18" xfId="55" applyFont="1" applyBorder="1" applyAlignment="1">
      <alignment horizontal="justify" vertical="center" wrapText="1"/>
      <protection/>
    </xf>
    <xf numFmtId="0" fontId="0" fillId="0" borderId="15" xfId="55" applyFont="1" applyBorder="1" applyAlignment="1">
      <alignment horizontal="justify" vertical="center" wrapText="1"/>
      <protection/>
    </xf>
    <xf numFmtId="0" fontId="43" fillId="0" borderId="14" xfId="55" applyFont="1" applyFill="1" applyBorder="1" applyAlignment="1">
      <alignment horizontal="justify" vertical="center" wrapText="1"/>
      <protection/>
    </xf>
    <xf numFmtId="0" fontId="43" fillId="0" borderId="15" xfId="55" applyFont="1" applyFill="1" applyBorder="1" applyAlignment="1">
      <alignment horizontal="justify" vertical="center" wrapText="1"/>
      <protection/>
    </xf>
    <xf numFmtId="0" fontId="43" fillId="0" borderId="18" xfId="0" applyNumberFormat="1" applyFont="1" applyBorder="1" applyAlignment="1">
      <alignment horizontal="justify" vertical="center" wrapText="1"/>
    </xf>
    <xf numFmtId="3" fontId="43" fillId="0" borderId="14" xfId="51" applyNumberFormat="1" applyFont="1" applyFill="1" applyBorder="1" applyAlignment="1">
      <alignment horizontal="justify" vertical="center" wrapText="1"/>
    </xf>
    <xf numFmtId="3" fontId="43" fillId="0" borderId="15" xfId="51" applyNumberFormat="1" applyFont="1" applyFill="1" applyBorder="1" applyAlignment="1">
      <alignment horizontal="justify" vertical="center" wrapText="1"/>
    </xf>
    <xf numFmtId="177" fontId="43" fillId="25" borderId="14" xfId="49" applyNumberFormat="1" applyFont="1" applyFill="1" applyBorder="1" applyAlignment="1">
      <alignment horizontal="justify" vertical="center" wrapText="1"/>
    </xf>
    <xf numFmtId="177" fontId="43" fillId="25" borderId="18" xfId="49" applyNumberFormat="1" applyFont="1" applyFill="1" applyBorder="1" applyAlignment="1">
      <alignment horizontal="justify" vertical="center" wrapText="1"/>
    </xf>
    <xf numFmtId="177" fontId="43" fillId="25" borderId="15" xfId="49" applyNumberFormat="1" applyFont="1" applyFill="1" applyBorder="1" applyAlignment="1">
      <alignment horizontal="justify" vertical="center" wrapText="1"/>
    </xf>
    <xf numFmtId="0" fontId="26" fillId="25" borderId="18" xfId="0" applyFont="1" applyFill="1" applyBorder="1" applyAlignment="1">
      <alignment horizontal="justify" vertical="center" wrapText="1"/>
    </xf>
    <xf numFmtId="0" fontId="26" fillId="25" borderId="15" xfId="0" applyFont="1" applyFill="1" applyBorder="1" applyAlignment="1">
      <alignment horizontal="justify" vertical="center" wrapText="1"/>
    </xf>
    <xf numFmtId="3" fontId="43" fillId="38" borderId="14" xfId="0" applyNumberFormat="1" applyFont="1" applyFill="1" applyBorder="1" applyAlignment="1">
      <alignment horizontal="center" vertical="center" wrapText="1"/>
    </xf>
    <xf numFmtId="3" fontId="43" fillId="38" borderId="15" xfId="0" applyNumberFormat="1" applyFont="1" applyFill="1" applyBorder="1" applyAlignment="1">
      <alignment horizontal="center" vertical="center" wrapText="1"/>
    </xf>
    <xf numFmtId="0" fontId="43" fillId="0" borderId="14" xfId="52" applyNumberFormat="1" applyFont="1" applyBorder="1" applyAlignment="1">
      <alignment horizontal="justify" vertical="center" wrapText="1"/>
    </xf>
    <xf numFmtId="177" fontId="43" fillId="0" borderId="18"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0" fillId="0" borderId="18" xfId="0" applyFont="1" applyBorder="1" applyAlignment="1">
      <alignment horizontal="justify" vertical="center" wrapText="1"/>
    </xf>
    <xf numFmtId="0" fontId="0" fillId="0" borderId="33" xfId="55" applyFont="1" applyBorder="1" applyAlignment="1">
      <alignment horizontal="justify" vertical="center" wrapText="1"/>
      <protection/>
    </xf>
    <xf numFmtId="0" fontId="0" fillId="0" borderId="16" xfId="55" applyFont="1" applyBorder="1" applyAlignment="1">
      <alignment horizontal="justify" vertical="center" wrapText="1"/>
      <protection/>
    </xf>
    <xf numFmtId="0" fontId="0" fillId="0" borderId="38" xfId="55" applyFont="1" applyBorder="1" applyAlignment="1">
      <alignment horizontal="justify" vertical="center" wrapText="1"/>
      <protection/>
    </xf>
    <xf numFmtId="0" fontId="0" fillId="25" borderId="14" xfId="0" applyFont="1" applyFill="1" applyBorder="1" applyAlignment="1">
      <alignment horizontal="center" vertical="center" wrapText="1"/>
    </xf>
    <xf numFmtId="0" fontId="0" fillId="25" borderId="15" xfId="0" applyFont="1" applyFill="1" applyBorder="1" applyAlignment="1">
      <alignment horizontal="center" vertical="center" wrapText="1"/>
    </xf>
    <xf numFmtId="0" fontId="0" fillId="0" borderId="14" xfId="55" applyFont="1" applyFill="1" applyBorder="1" applyAlignment="1">
      <alignment horizontal="justify" vertical="center" wrapText="1"/>
      <protection/>
    </xf>
    <xf numFmtId="0" fontId="0" fillId="0" borderId="15" xfId="55" applyFont="1" applyFill="1" applyBorder="1" applyAlignment="1">
      <alignment horizontal="justify" vertical="center" wrapText="1"/>
      <protection/>
    </xf>
    <xf numFmtId="3" fontId="43" fillId="25" borderId="14" xfId="56" applyNumberFormat="1" applyFont="1" applyFill="1" applyBorder="1" applyAlignment="1">
      <alignment horizontal="right" vertical="center" wrapText="1"/>
      <protection/>
    </xf>
    <xf numFmtId="3" fontId="43" fillId="25" borderId="15" xfId="56" applyNumberFormat="1" applyFont="1" applyFill="1" applyBorder="1" applyAlignment="1">
      <alignment horizontal="right" vertical="center" wrapText="1"/>
      <protection/>
    </xf>
    <xf numFmtId="37" fontId="43" fillId="0" borderId="14" xfId="52" applyNumberFormat="1" applyFont="1" applyFill="1" applyBorder="1" applyAlignment="1">
      <alignment horizontal="right" vertical="center" wrapText="1"/>
    </xf>
    <xf numFmtId="37" fontId="43" fillId="0" borderId="18" xfId="52" applyNumberFormat="1" applyFont="1" applyFill="1" applyBorder="1" applyAlignment="1">
      <alignment horizontal="right" vertical="center" wrapText="1"/>
    </xf>
    <xf numFmtId="37" fontId="43" fillId="0" borderId="15" xfId="52" applyNumberFormat="1" applyFont="1" applyFill="1" applyBorder="1" applyAlignment="1">
      <alignment horizontal="right" vertical="center" wrapText="1"/>
    </xf>
    <xf numFmtId="3" fontId="43" fillId="27" borderId="14" xfId="0" applyNumberFormat="1" applyFont="1" applyFill="1" applyBorder="1" applyAlignment="1">
      <alignment horizontal="right" vertical="center"/>
    </xf>
    <xf numFmtId="3" fontId="43" fillId="27" borderId="15" xfId="0" applyNumberFormat="1" applyFont="1" applyFill="1" applyBorder="1" applyAlignment="1">
      <alignment horizontal="right" vertical="center"/>
    </xf>
    <xf numFmtId="183" fontId="43" fillId="0" borderId="14" xfId="0" applyNumberFormat="1" applyFont="1" applyBorder="1" applyAlignment="1">
      <alignment horizontal="justify" vertical="center" wrapText="1"/>
    </xf>
    <xf numFmtId="183" fontId="43" fillId="0" borderId="18" xfId="0" applyNumberFormat="1" applyFont="1" applyBorder="1" applyAlignment="1">
      <alignment horizontal="justify" vertical="center" wrapText="1"/>
    </xf>
    <xf numFmtId="183" fontId="43" fillId="0" borderId="15" xfId="0" applyNumberFormat="1" applyFont="1" applyBorder="1" applyAlignment="1">
      <alignment horizontal="justify" vertical="center" wrapText="1"/>
    </xf>
    <xf numFmtId="3" fontId="43" fillId="0" borderId="14" xfId="55" applyNumberFormat="1" applyFont="1" applyBorder="1" applyAlignment="1">
      <alignment horizontal="justify" vertical="center" wrapText="1"/>
      <protection/>
    </xf>
    <xf numFmtId="3" fontId="43" fillId="0" borderId="18" xfId="55" applyNumberFormat="1" applyFont="1" applyBorder="1" applyAlignment="1">
      <alignment horizontal="justify" vertical="center" wrapText="1"/>
      <protection/>
    </xf>
    <xf numFmtId="3" fontId="43" fillId="0" borderId="15" xfId="55" applyNumberFormat="1" applyFont="1" applyBorder="1" applyAlignment="1">
      <alignment horizontal="justify" vertical="center" wrapText="1"/>
      <protection/>
    </xf>
    <xf numFmtId="3" fontId="0" fillId="0" borderId="10" xfId="51" applyNumberFormat="1" applyFont="1" applyBorder="1" applyAlignment="1">
      <alignment horizontal="justify" vertical="center" wrapText="1"/>
    </xf>
    <xf numFmtId="3" fontId="0" fillId="0" borderId="14" xfId="51" applyNumberFormat="1" applyFont="1" applyBorder="1" applyAlignment="1">
      <alignment horizontal="justify" vertical="center" wrapText="1"/>
    </xf>
    <xf numFmtId="3" fontId="0" fillId="0" borderId="18" xfId="51" applyNumberFormat="1" applyFont="1" applyBorder="1" applyAlignment="1">
      <alignment horizontal="justify" vertical="center" wrapText="1"/>
    </xf>
    <xf numFmtId="3" fontId="0" fillId="0" borderId="15" xfId="51" applyNumberFormat="1" applyFont="1" applyBorder="1" applyAlignment="1">
      <alignment horizontal="justify" vertical="center" wrapText="1"/>
    </xf>
    <xf numFmtId="3" fontId="43" fillId="25" borderId="35" xfId="51" applyNumberFormat="1" applyFont="1" applyFill="1" applyBorder="1" applyAlignment="1">
      <alignment horizontal="right" vertical="center" wrapText="1"/>
    </xf>
    <xf numFmtId="3" fontId="43" fillId="25" borderId="13" xfId="51" applyNumberFormat="1" applyFont="1" applyFill="1" applyBorder="1" applyAlignment="1">
      <alignment horizontal="right" vertical="center" wrapText="1"/>
    </xf>
    <xf numFmtId="3" fontId="43" fillId="25" borderId="26" xfId="51" applyNumberFormat="1" applyFont="1" applyFill="1" applyBorder="1" applyAlignment="1">
      <alignment horizontal="right" vertical="center" wrapText="1"/>
    </xf>
    <xf numFmtId="3" fontId="43" fillId="0" borderId="14" xfId="51" applyNumberFormat="1" applyFont="1" applyBorder="1" applyAlignment="1">
      <alignment horizontal="justify" vertical="center" wrapText="1"/>
    </xf>
    <xf numFmtId="3" fontId="43" fillId="0" borderId="18" xfId="51" applyNumberFormat="1" applyFont="1" applyBorder="1" applyAlignment="1">
      <alignment horizontal="justify" vertical="center" wrapText="1"/>
    </xf>
    <xf numFmtId="3" fontId="43" fillId="0" borderId="15" xfId="51" applyNumberFormat="1" applyFont="1" applyBorder="1" applyAlignment="1">
      <alignment horizontal="justify" vertical="center" wrapText="1"/>
    </xf>
    <xf numFmtId="185" fontId="43" fillId="0" borderId="14" xfId="0" applyNumberFormat="1" applyFont="1" applyFill="1" applyBorder="1" applyAlignment="1">
      <alignment horizontal="right" vertical="center" wrapText="1"/>
    </xf>
    <xf numFmtId="185" fontId="43" fillId="0" borderId="18" xfId="0" applyNumberFormat="1" applyFont="1" applyFill="1" applyBorder="1" applyAlignment="1">
      <alignment horizontal="right" vertical="center" wrapText="1"/>
    </xf>
    <xf numFmtId="185" fontId="43" fillId="0" borderId="15" xfId="0" applyNumberFormat="1" applyFont="1" applyFill="1" applyBorder="1" applyAlignment="1">
      <alignment horizontal="right" vertical="center" wrapText="1"/>
    </xf>
    <xf numFmtId="0" fontId="47" fillId="25" borderId="14" xfId="0" applyFont="1" applyFill="1" applyBorder="1" applyAlignment="1">
      <alignment horizontal="justify" vertical="center" wrapText="1"/>
    </xf>
    <xf numFmtId="0" fontId="47" fillId="25" borderId="15" xfId="0" applyFont="1" applyFill="1" applyBorder="1" applyAlignment="1">
      <alignment horizontal="justify" vertical="center" wrapText="1"/>
    </xf>
    <xf numFmtId="0" fontId="47" fillId="34" borderId="14" xfId="0" applyFont="1" applyFill="1" applyBorder="1" applyAlignment="1">
      <alignment horizontal="justify" vertical="center" wrapText="1"/>
    </xf>
    <xf numFmtId="0" fontId="47" fillId="34" borderId="15" xfId="0" applyFont="1" applyFill="1" applyBorder="1" applyAlignment="1">
      <alignment horizontal="justify" vertical="center" wrapText="1"/>
    </xf>
    <xf numFmtId="175" fontId="43" fillId="25" borderId="14" xfId="49" applyNumberFormat="1" applyFont="1" applyFill="1" applyBorder="1" applyAlignment="1">
      <alignment horizontal="right" vertical="center" wrapText="1"/>
    </xf>
    <xf numFmtId="175" fontId="43" fillId="25" borderId="18" xfId="49" applyNumberFormat="1" applyFont="1" applyFill="1" applyBorder="1" applyAlignment="1">
      <alignment horizontal="right" vertical="center" wrapText="1"/>
    </xf>
    <xf numFmtId="3" fontId="43" fillId="0" borderId="15" xfId="0" applyNumberFormat="1" applyFont="1" applyFill="1" applyBorder="1" applyAlignment="1">
      <alignment horizontal="right" vertical="center" wrapText="1"/>
    </xf>
    <xf numFmtId="3" fontId="47" fillId="0" borderId="14" xfId="0" applyNumberFormat="1" applyFont="1" applyFill="1" applyBorder="1" applyAlignment="1">
      <alignment horizontal="right" vertical="center" wrapText="1"/>
    </xf>
    <xf numFmtId="3" fontId="47" fillId="0" borderId="15" xfId="0" applyNumberFormat="1" applyFont="1" applyFill="1" applyBorder="1" applyAlignment="1">
      <alignment horizontal="right" vertical="center" wrapText="1"/>
    </xf>
    <xf numFmtId="177" fontId="43" fillId="0" borderId="14" xfId="0" applyNumberFormat="1" applyFont="1" applyBorder="1" applyAlignment="1">
      <alignment horizontal="right" vertical="center" wrapText="1"/>
    </xf>
    <xf numFmtId="177" fontId="43" fillId="0" borderId="18" xfId="0" applyNumberFormat="1" applyFont="1" applyBorder="1" applyAlignment="1">
      <alignment horizontal="right" vertical="center" wrapText="1"/>
    </xf>
    <xf numFmtId="177" fontId="43" fillId="0" borderId="15" xfId="0" applyNumberFormat="1" applyFont="1" applyBorder="1" applyAlignment="1">
      <alignment horizontal="right" vertical="center" wrapText="1"/>
    </xf>
    <xf numFmtId="0" fontId="43" fillId="0" borderId="14" xfId="0" applyFont="1" applyBorder="1" applyAlignment="1">
      <alignment horizontal="justify" vertical="center"/>
    </xf>
    <xf numFmtId="0" fontId="43" fillId="0" borderId="15" xfId="0" applyFont="1" applyBorder="1" applyAlignment="1">
      <alignment horizontal="justify" vertical="center"/>
    </xf>
    <xf numFmtId="3" fontId="43" fillId="0" borderId="18" xfId="51" applyNumberFormat="1" applyFont="1" applyFill="1" applyBorder="1" applyAlignment="1">
      <alignment horizontal="justify" vertical="center" wrapText="1"/>
    </xf>
    <xf numFmtId="3" fontId="43" fillId="0" borderId="14" xfId="0" applyNumberFormat="1" applyFont="1" applyBorder="1" applyAlignment="1">
      <alignment horizontal="justify" vertical="center" wrapText="1"/>
    </xf>
    <xf numFmtId="3" fontId="43" fillId="0" borderId="18" xfId="0" applyNumberFormat="1" applyFont="1" applyBorder="1" applyAlignment="1">
      <alignment horizontal="justify" vertical="center" wrapText="1"/>
    </xf>
    <xf numFmtId="3" fontId="43" fillId="0" borderId="15" xfId="0" applyNumberFormat="1" applyFont="1" applyBorder="1" applyAlignment="1">
      <alignment horizontal="justify" vertical="center" wrapText="1"/>
    </xf>
    <xf numFmtId="181" fontId="47" fillId="0" borderId="14" xfId="0" applyNumberFormat="1" applyFont="1" applyFill="1" applyBorder="1" applyAlignment="1">
      <alignment horizontal="right" vertical="center" wrapText="1"/>
    </xf>
    <xf numFmtId="181" fontId="47" fillId="0" borderId="15" xfId="0" applyNumberFormat="1" applyFont="1" applyFill="1" applyBorder="1" applyAlignment="1">
      <alignment horizontal="right" vertical="center" wrapText="1"/>
    </xf>
    <xf numFmtId="3" fontId="43" fillId="0" borderId="15" xfId="0" applyNumberFormat="1" applyFont="1" applyBorder="1" applyAlignment="1">
      <alignment horizontal="right" vertical="center" wrapText="1"/>
    </xf>
    <xf numFmtId="0" fontId="43" fillId="0" borderId="18" xfId="0" applyFont="1" applyBorder="1" applyAlignment="1">
      <alignment horizontal="justify" vertical="center"/>
    </xf>
    <xf numFmtId="0" fontId="43" fillId="25" borderId="14" xfId="0" applyFont="1" applyFill="1" applyBorder="1" applyAlignment="1">
      <alignment horizontal="justify" vertical="center"/>
    </xf>
    <xf numFmtId="0" fontId="43" fillId="25" borderId="18" xfId="0" applyFont="1" applyFill="1" applyBorder="1" applyAlignment="1">
      <alignment horizontal="justify" vertical="center"/>
    </xf>
    <xf numFmtId="0" fontId="43" fillId="25" borderId="15" xfId="0" applyFont="1" applyFill="1" applyBorder="1" applyAlignment="1">
      <alignment horizontal="justify" vertical="center"/>
    </xf>
    <xf numFmtId="175" fontId="45" fillId="0" borderId="18" xfId="49" applyNumberFormat="1" applyFont="1" applyBorder="1" applyAlignment="1">
      <alignment horizontal="right" vertical="center" wrapText="1"/>
    </xf>
    <xf numFmtId="0" fontId="19" fillId="0" borderId="18" xfId="0" applyFont="1" applyBorder="1" applyAlignment="1">
      <alignment horizontal="justify" vertical="center" wrapText="1"/>
    </xf>
    <xf numFmtId="175" fontId="45" fillId="25" borderId="14" xfId="49" applyNumberFormat="1" applyFont="1" applyFill="1" applyBorder="1" applyAlignment="1">
      <alignment horizontal="right" vertical="center" wrapText="1"/>
    </xf>
    <xf numFmtId="175" fontId="45" fillId="25" borderId="18" xfId="49" applyNumberFormat="1" applyFont="1" applyFill="1" applyBorder="1" applyAlignment="1">
      <alignment horizontal="right" vertical="center" wrapText="1"/>
    </xf>
    <xf numFmtId="175" fontId="45" fillId="25" borderId="15" xfId="49" applyNumberFormat="1" applyFont="1" applyFill="1" applyBorder="1" applyAlignment="1">
      <alignment horizontal="right" vertical="center" wrapText="1"/>
    </xf>
    <xf numFmtId="3" fontId="43" fillId="0" borderId="10" xfId="0" applyNumberFormat="1" applyFont="1" applyFill="1" applyBorder="1" applyAlignment="1">
      <alignment horizontal="justify" vertical="top"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0" fillId="0" borderId="49" xfId="0" applyFont="1" applyBorder="1" applyAlignment="1">
      <alignment horizontal="justify" vertical="center" wrapText="1"/>
    </xf>
    <xf numFmtId="0" fontId="0" fillId="0" borderId="50" xfId="0" applyFont="1" applyBorder="1" applyAlignment="1">
      <alignment horizontal="justify" vertical="center" wrapText="1"/>
    </xf>
    <xf numFmtId="3" fontId="43" fillId="0" borderId="13"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3" fontId="43" fillId="0" borderId="16" xfId="0" applyNumberFormat="1" applyFont="1" applyFill="1" applyBorder="1" applyAlignment="1">
      <alignment horizontal="center" vertical="center" wrapText="1"/>
    </xf>
    <xf numFmtId="177" fontId="45" fillId="0" borderId="14" xfId="0" applyNumberFormat="1" applyFont="1" applyFill="1" applyBorder="1" applyAlignment="1">
      <alignment horizontal="center" vertical="center" wrapText="1"/>
    </xf>
    <xf numFmtId="177" fontId="45" fillId="0" borderId="15" xfId="0" applyNumberFormat="1" applyFont="1" applyFill="1" applyBorder="1" applyAlignment="1">
      <alignment horizontal="center" vertical="center" wrapText="1"/>
    </xf>
    <xf numFmtId="177" fontId="22" fillId="0" borderId="18" xfId="0" applyNumberFormat="1" applyFont="1" applyFill="1" applyBorder="1" applyAlignment="1">
      <alignment horizontal="center" vertical="center" wrapText="1"/>
    </xf>
    <xf numFmtId="0" fontId="19" fillId="43" borderId="18" xfId="0" applyFont="1" applyFill="1" applyBorder="1" applyAlignment="1">
      <alignment horizontal="center" vertical="center"/>
    </xf>
    <xf numFmtId="175" fontId="53" fillId="0" borderId="35" xfId="49" applyNumberFormat="1" applyFont="1" applyBorder="1" applyAlignment="1">
      <alignment horizontal="center" vertical="center" wrapText="1"/>
    </xf>
    <xf numFmtId="175" fontId="53" fillId="0" borderId="36" xfId="49" applyNumberFormat="1" applyFont="1" applyBorder="1" applyAlignment="1">
      <alignment horizontal="center" vertical="center" wrapText="1"/>
    </xf>
    <xf numFmtId="175" fontId="53" fillId="0" borderId="33" xfId="49" applyNumberFormat="1" applyFont="1" applyBorder="1" applyAlignment="1">
      <alignment horizontal="center" vertical="center" wrapText="1"/>
    </xf>
    <xf numFmtId="175" fontId="53" fillId="0" borderId="26" xfId="49" applyNumberFormat="1" applyFont="1" applyBorder="1" applyAlignment="1">
      <alignment horizontal="center" vertical="center" wrapText="1"/>
    </xf>
    <xf numFmtId="175" fontId="53" fillId="0" borderId="37" xfId="49" applyNumberFormat="1" applyFont="1" applyBorder="1" applyAlignment="1">
      <alignment horizontal="center" vertical="center" wrapText="1"/>
    </xf>
    <xf numFmtId="175" fontId="53" fillId="0" borderId="38" xfId="49" applyNumberFormat="1" applyFont="1" applyBorder="1" applyAlignment="1">
      <alignment horizontal="center" vertical="center" wrapText="1"/>
    </xf>
    <xf numFmtId="0" fontId="45" fillId="0" borderId="18" xfId="0" applyFont="1" applyFill="1" applyBorder="1" applyAlignment="1">
      <alignment horizontal="center" vertical="center" wrapText="1"/>
    </xf>
    <xf numFmtId="0" fontId="45" fillId="0" borderId="18" xfId="0" applyFont="1" applyBorder="1" applyAlignment="1">
      <alignment horizontal="center" vertical="center"/>
    </xf>
    <xf numFmtId="175" fontId="43" fillId="0" borderId="10" xfId="51" applyNumberFormat="1" applyFont="1" applyBorder="1" applyAlignment="1">
      <alignment horizontal="center" vertical="center" wrapText="1"/>
    </xf>
    <xf numFmtId="3" fontId="0" fillId="0" borderId="14" xfId="51" applyNumberFormat="1" applyFont="1" applyFill="1" applyBorder="1" applyAlignment="1">
      <alignment horizontal="justify" vertical="center" wrapText="1"/>
    </xf>
    <xf numFmtId="3" fontId="0" fillId="0" borderId="18" xfId="51" applyNumberFormat="1" applyFont="1" applyFill="1" applyBorder="1" applyAlignment="1">
      <alignment horizontal="justify" vertical="center" wrapText="1"/>
    </xf>
    <xf numFmtId="0" fontId="0" fillId="57" borderId="14" xfId="0" applyFont="1" applyFill="1" applyBorder="1" applyAlignment="1">
      <alignment horizontal="center" vertical="center" wrapText="1"/>
    </xf>
    <xf numFmtId="0" fontId="0" fillId="57" borderId="15" xfId="0" applyFont="1" applyFill="1" applyBorder="1" applyAlignment="1">
      <alignment horizontal="center" vertical="center" wrapText="1"/>
    </xf>
    <xf numFmtId="177" fontId="45" fillId="0" borderId="14" xfId="0" applyNumberFormat="1" applyFont="1" applyFill="1" applyBorder="1" applyAlignment="1">
      <alignment horizontal="right" vertical="center" wrapText="1"/>
    </xf>
    <xf numFmtId="177" fontId="45" fillId="0" borderId="15" xfId="0" applyNumberFormat="1" applyFont="1" applyFill="1" applyBorder="1" applyAlignment="1">
      <alignment horizontal="right" vertical="center" wrapText="1"/>
    </xf>
    <xf numFmtId="175" fontId="43" fillId="0" borderId="14" xfId="51" applyNumberFormat="1" applyFont="1" applyBorder="1" applyAlignment="1">
      <alignment horizontal="center" vertical="center" wrapText="1"/>
    </xf>
    <xf numFmtId="175" fontId="43" fillId="0" borderId="18" xfId="51" applyNumberFormat="1" applyFont="1" applyBorder="1" applyAlignment="1">
      <alignment horizontal="center" vertical="center" wrapText="1"/>
    </xf>
    <xf numFmtId="175" fontId="43" fillId="0" borderId="15" xfId="51" applyNumberFormat="1" applyFont="1" applyBorder="1" applyAlignment="1">
      <alignment horizontal="center" vertical="center" wrapText="1"/>
    </xf>
    <xf numFmtId="0" fontId="0" fillId="57" borderId="18" xfId="0" applyFont="1" applyFill="1" applyBorder="1" applyAlignment="1">
      <alignment horizontal="center" vertical="center" wrapText="1"/>
    </xf>
    <xf numFmtId="3" fontId="0" fillId="0" borderId="15" xfId="51" applyNumberFormat="1" applyFont="1" applyFill="1" applyBorder="1" applyAlignment="1">
      <alignment horizontal="justify" vertical="center" wrapText="1"/>
    </xf>
    <xf numFmtId="181" fontId="43" fillId="25" borderId="14" xfId="0" applyNumberFormat="1" applyFont="1" applyFill="1" applyBorder="1" applyAlignment="1">
      <alignment horizontal="center" vertical="center" wrapText="1"/>
    </xf>
    <xf numFmtId="181" fontId="43" fillId="25" borderId="15" xfId="0" applyNumberFormat="1" applyFont="1" applyFill="1" applyBorder="1" applyAlignment="1">
      <alignment horizontal="center" vertical="center" wrapText="1"/>
    </xf>
    <xf numFmtId="41" fontId="43" fillId="25" borderId="14" xfId="0" applyNumberFormat="1" applyFont="1" applyFill="1" applyBorder="1" applyAlignment="1">
      <alignment horizontal="right" vertical="center" wrapText="1"/>
    </xf>
    <xf numFmtId="41" fontId="43" fillId="25" borderId="15" xfId="0" applyNumberFormat="1" applyFont="1" applyFill="1" applyBorder="1" applyAlignment="1">
      <alignment horizontal="right" vertical="center" wrapText="1"/>
    </xf>
    <xf numFmtId="177" fontId="43" fillId="0" borderId="14" xfId="49" applyNumberFormat="1" applyFont="1" applyBorder="1" applyAlignment="1">
      <alignment horizontal="center" vertical="center" wrapText="1"/>
    </xf>
    <xf numFmtId="177" fontId="43" fillId="0" borderId="15" xfId="49" applyNumberFormat="1" applyFont="1" applyBorder="1" applyAlignment="1">
      <alignment horizontal="center" vertical="center" wrapText="1"/>
    </xf>
    <xf numFmtId="177" fontId="43" fillId="0" borderId="18" xfId="49" applyNumberFormat="1" applyFont="1" applyBorder="1" applyAlignment="1">
      <alignment horizontal="center" vertical="center" wrapText="1"/>
    </xf>
    <xf numFmtId="0" fontId="43" fillId="0" borderId="14" xfId="0" applyFont="1" applyFill="1" applyBorder="1" applyAlignment="1">
      <alignment horizontal="center" vertical="center" wrapText="1"/>
    </xf>
    <xf numFmtId="0" fontId="55" fillId="58" borderId="11" xfId="0" applyFont="1" applyFill="1" applyBorder="1" applyAlignment="1">
      <alignment horizontal="justify" vertical="center"/>
    </xf>
    <xf numFmtId="0" fontId="55" fillId="58" borderId="17" xfId="0" applyFont="1" applyFill="1" applyBorder="1" applyAlignment="1">
      <alignment horizontal="justify" vertical="center"/>
    </xf>
    <xf numFmtId="0" fontId="55" fillId="58" borderId="12" xfId="0" applyFont="1" applyFill="1" applyBorder="1" applyAlignment="1">
      <alignment horizontal="justify"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_Seg. Plan accion Gob.2010-Ene2011" xfId="56"/>
    <cellStyle name="Normal_Oscar" xfId="57"/>
    <cellStyle name="Notas" xfId="58"/>
    <cellStyle name="Percent"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190500</xdr:rowOff>
    </xdr:from>
    <xdr:to>
      <xdr:col>0</xdr:col>
      <xdr:colOff>1038225</xdr:colOff>
      <xdr:row>3</xdr:row>
      <xdr:rowOff>114300</xdr:rowOff>
    </xdr:to>
    <xdr:pic>
      <xdr:nvPicPr>
        <xdr:cNvPr id="1" name="Picture 184"/>
        <xdr:cNvPicPr preferRelativeResize="1">
          <a:picLocks noChangeAspect="1"/>
        </xdr:cNvPicPr>
      </xdr:nvPicPr>
      <xdr:blipFill>
        <a:blip r:embed="rId1"/>
        <a:stretch>
          <a:fillRect/>
        </a:stretch>
      </xdr:blipFill>
      <xdr:spPr>
        <a:xfrm>
          <a:off x="400050" y="419100"/>
          <a:ext cx="6381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legu\Downloads\Planes%20Sectoriales%20SECRETARIAS\Plan%20de%20Acci&#243;n%20-%20I%20Semestre%20SALUD-%20transitorio_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ACCIÓN 2012 PRESENT"/>
      <sheetName val="PLAN DE ACCION 2009"/>
      <sheetName val="2009"/>
      <sheetName val="Hoja1"/>
      <sheetName val="plan de contratacion 2009"/>
    </sheetNames>
    <sheetDataSet>
      <sheetData sheetId="0">
        <row r="15">
          <cell r="X15">
            <v>4346714014</v>
          </cell>
          <cell r="Y15">
            <v>1999292871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27"/>
  <sheetViews>
    <sheetView showGridLines="0" tabSelected="1" zoomScale="82" zoomScaleNormal="82" zoomScaleSheetLayoutView="80" zoomScalePageLayoutView="0" workbookViewId="0" topLeftCell="A1">
      <pane xSplit="1" ySplit="7" topLeftCell="B152" activePane="bottomRight" state="frozen"/>
      <selection pane="topLeft" activeCell="A1" sqref="A1"/>
      <selection pane="topRight" activeCell="B1" sqref="B1"/>
      <selection pane="bottomLeft" activeCell="A8" sqref="A8"/>
      <selection pane="bottomRight" activeCell="D150" sqref="D150:D157"/>
    </sheetView>
  </sheetViews>
  <sheetFormatPr defaultColWidth="11.421875" defaultRowHeight="12.75"/>
  <cols>
    <col min="1" max="1" width="40.140625" style="1" customWidth="1"/>
    <col min="2" max="2" width="23.00390625" style="1" customWidth="1"/>
    <col min="3" max="3" width="17.00390625" style="1" customWidth="1"/>
    <col min="4" max="4" width="99.00390625" style="1" customWidth="1"/>
    <col min="5" max="5" width="46.140625" style="322" customWidth="1"/>
    <col min="6" max="6" width="34.421875" style="664" customWidth="1"/>
    <col min="7" max="7" width="32.7109375" style="664" customWidth="1"/>
    <col min="8" max="8" width="14.00390625" style="336" customWidth="1"/>
    <col min="9" max="9" width="9.00390625" style="336" customWidth="1"/>
    <col min="10" max="10" width="4.140625" style="1" customWidth="1"/>
    <col min="11" max="11" width="3.140625" style="1" customWidth="1"/>
    <col min="12" max="12" width="6.8515625" style="1" bestFit="1" customWidth="1"/>
    <col min="13" max="13" width="3.421875" style="1" bestFit="1" customWidth="1"/>
    <col min="14" max="14" width="3.8515625" style="1" bestFit="1" customWidth="1"/>
    <col min="15" max="15" width="3.00390625" style="1" bestFit="1" customWidth="1"/>
    <col min="16" max="16" width="3.00390625" style="458" bestFit="1" customWidth="1"/>
    <col min="17" max="17" width="3.421875" style="458" bestFit="1" customWidth="1"/>
    <col min="18" max="18" width="3.140625" style="458" customWidth="1"/>
    <col min="19" max="20" width="3.421875" style="458" bestFit="1" customWidth="1"/>
    <col min="21" max="21" width="3.421875" style="458" customWidth="1"/>
    <col min="22" max="22" width="30.57421875" style="348" customWidth="1"/>
    <col min="23" max="23" width="24.7109375" style="348" customWidth="1"/>
    <col min="24" max="24" width="32.421875" style="348" customWidth="1"/>
    <col min="25" max="25" width="37.140625" style="348" customWidth="1"/>
    <col min="26" max="26" width="28.421875" style="348" customWidth="1"/>
    <col min="27" max="27" width="34.28125" style="3" customWidth="1"/>
    <col min="28" max="28" width="22.57421875" style="709" customWidth="1"/>
    <col min="29" max="29" width="30.140625" style="710" customWidth="1"/>
    <col min="30" max="30" width="25.28125" style="1" customWidth="1"/>
    <col min="31" max="31" width="14.00390625" style="5" bestFit="1" customWidth="1"/>
    <col min="32" max="16384" width="11.421875" style="1" customWidth="1"/>
  </cols>
  <sheetData>
    <row r="1" spans="3:29" ht="18">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row>
    <row r="2" spans="3:29" ht="18">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row>
    <row r="3" spans="1:30" ht="36.75">
      <c r="A3" s="1000" t="s">
        <v>28</v>
      </c>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row>
    <row r="4" spans="1:30" ht="18">
      <c r="A4" s="987" t="s">
        <v>5</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row>
    <row r="5" spans="1:30" ht="18">
      <c r="A5" s="7" t="s">
        <v>30</v>
      </c>
      <c r="B5" s="15"/>
      <c r="C5" s="15"/>
      <c r="D5" s="145"/>
      <c r="E5" s="636"/>
      <c r="F5" s="637"/>
      <c r="G5" s="637"/>
      <c r="H5" s="323"/>
      <c r="I5" s="323"/>
      <c r="J5" s="145"/>
      <c r="K5" s="145"/>
      <c r="L5" s="145"/>
      <c r="M5" s="145"/>
      <c r="N5" s="145"/>
      <c r="O5" s="145"/>
      <c r="P5" s="423"/>
      <c r="Q5" s="423"/>
      <c r="R5" s="423"/>
      <c r="S5" s="423"/>
      <c r="T5" s="423"/>
      <c r="U5" s="423"/>
      <c r="V5" s="522"/>
      <c r="W5" s="337"/>
      <c r="X5" s="338"/>
      <c r="Y5" s="337"/>
      <c r="Z5" s="323"/>
      <c r="AA5" s="145"/>
      <c r="AB5" s="637"/>
      <c r="AC5" s="637"/>
      <c r="AD5" s="146"/>
    </row>
    <row r="6" spans="1:30" ht="31.5" customHeight="1">
      <c r="A6" s="992" t="s">
        <v>0</v>
      </c>
      <c r="B6" s="994" t="s">
        <v>1</v>
      </c>
      <c r="C6" s="995"/>
      <c r="D6" s="996"/>
      <c r="E6" s="1010" t="s">
        <v>2</v>
      </c>
      <c r="F6" s="1003" t="s">
        <v>3</v>
      </c>
      <c r="G6" s="992" t="s">
        <v>4</v>
      </c>
      <c r="H6" s="992"/>
      <c r="I6" s="992"/>
      <c r="J6" s="992" t="s">
        <v>5</v>
      </c>
      <c r="K6" s="992"/>
      <c r="L6" s="992"/>
      <c r="M6" s="992"/>
      <c r="N6" s="992"/>
      <c r="O6" s="992"/>
      <c r="P6" s="992"/>
      <c r="Q6" s="992"/>
      <c r="R6" s="992"/>
      <c r="S6" s="992"/>
      <c r="T6" s="992"/>
      <c r="U6" s="992"/>
      <c r="V6" s="1005" t="s">
        <v>26</v>
      </c>
      <c r="W6" s="1005"/>
      <c r="X6" s="1005"/>
      <c r="Y6" s="1005"/>
      <c r="Z6" s="1005"/>
      <c r="AA6" s="988" t="s">
        <v>29</v>
      </c>
      <c r="AB6" s="990" t="s">
        <v>27</v>
      </c>
      <c r="AC6" s="1008" t="s">
        <v>6</v>
      </c>
      <c r="AD6" s="992" t="s">
        <v>24</v>
      </c>
    </row>
    <row r="7" spans="1:30" ht="33" customHeight="1">
      <c r="A7" s="993"/>
      <c r="B7" s="997"/>
      <c r="C7" s="998"/>
      <c r="D7" s="999"/>
      <c r="E7" s="1011"/>
      <c r="F7" s="1004"/>
      <c r="G7" s="665" t="s">
        <v>7</v>
      </c>
      <c r="H7" s="460" t="s">
        <v>8</v>
      </c>
      <c r="I7" s="461" t="s">
        <v>9</v>
      </c>
      <c r="J7" s="459" t="s">
        <v>10</v>
      </c>
      <c r="K7" s="459" t="s">
        <v>11</v>
      </c>
      <c r="L7" s="459" t="s">
        <v>12</v>
      </c>
      <c r="M7" s="459" t="s">
        <v>13</v>
      </c>
      <c r="N7" s="459" t="s">
        <v>14</v>
      </c>
      <c r="O7" s="459" t="s">
        <v>15</v>
      </c>
      <c r="P7" s="459" t="s">
        <v>15</v>
      </c>
      <c r="Q7" s="459" t="s">
        <v>13</v>
      </c>
      <c r="R7" s="459" t="s">
        <v>16</v>
      </c>
      <c r="S7" s="459" t="s">
        <v>17</v>
      </c>
      <c r="T7" s="459" t="s">
        <v>18</v>
      </c>
      <c r="U7" s="459" t="s">
        <v>19</v>
      </c>
      <c r="V7" s="462" t="s">
        <v>20</v>
      </c>
      <c r="W7" s="462" t="s">
        <v>25</v>
      </c>
      <c r="X7" s="462" t="s">
        <v>21</v>
      </c>
      <c r="Y7" s="462" t="s">
        <v>22</v>
      </c>
      <c r="Z7" s="462" t="s">
        <v>23</v>
      </c>
      <c r="AA7" s="989"/>
      <c r="AB7" s="991"/>
      <c r="AC7" s="1009"/>
      <c r="AD7" s="993"/>
    </row>
    <row r="8" spans="1:31" s="19" customFormat="1" ht="27">
      <c r="A8" s="153"/>
      <c r="B8" s="1006" t="s">
        <v>46</v>
      </c>
      <c r="C8" s="983"/>
      <c r="D8" s="1007"/>
      <c r="E8" s="610"/>
      <c r="F8" s="638"/>
      <c r="G8" s="638"/>
      <c r="H8" s="604"/>
      <c r="I8" s="604"/>
      <c r="J8" s="604"/>
      <c r="K8" s="604"/>
      <c r="L8" s="604"/>
      <c r="M8" s="604"/>
      <c r="N8" s="604"/>
      <c r="O8" s="604"/>
      <c r="P8" s="604"/>
      <c r="Q8" s="604"/>
      <c r="R8" s="604"/>
      <c r="S8" s="604"/>
      <c r="T8" s="604"/>
      <c r="U8" s="604"/>
      <c r="V8" s="613"/>
      <c r="W8" s="613"/>
      <c r="X8" s="613"/>
      <c r="Y8" s="613"/>
      <c r="Z8" s="613"/>
      <c r="AA8" s="604"/>
      <c r="AB8" s="638"/>
      <c r="AC8" s="638"/>
      <c r="AD8" s="605"/>
      <c r="AE8" s="18"/>
    </row>
    <row r="9" spans="1:31" s="10" customFormat="1" ht="37.5" customHeight="1">
      <c r="A9" s="162"/>
      <c r="B9" s="1012" t="s">
        <v>43</v>
      </c>
      <c r="C9" s="1013"/>
      <c r="D9" s="16" t="s">
        <v>31</v>
      </c>
      <c r="E9" s="610"/>
      <c r="F9" s="638"/>
      <c r="G9" s="638"/>
      <c r="H9" s="604"/>
      <c r="I9" s="604"/>
      <c r="J9" s="604"/>
      <c r="K9" s="604"/>
      <c r="L9" s="604"/>
      <c r="M9" s="604"/>
      <c r="N9" s="604"/>
      <c r="O9" s="604"/>
      <c r="P9" s="604"/>
      <c r="Q9" s="604"/>
      <c r="R9" s="604"/>
      <c r="S9" s="604"/>
      <c r="T9" s="604"/>
      <c r="U9" s="604"/>
      <c r="V9" s="613"/>
      <c r="W9" s="613"/>
      <c r="X9" s="613"/>
      <c r="Y9" s="613"/>
      <c r="Z9" s="613"/>
      <c r="AA9" s="604"/>
      <c r="AB9" s="638"/>
      <c r="AC9" s="638"/>
      <c r="AD9" s="605"/>
      <c r="AE9" s="9"/>
    </row>
    <row r="10" spans="1:31" s="10" customFormat="1" ht="45" customHeight="1">
      <c r="A10" s="162"/>
      <c r="B10" s="1001" t="s">
        <v>44</v>
      </c>
      <c r="C10" s="1002"/>
      <c r="D10" s="16" t="s">
        <v>31</v>
      </c>
      <c r="E10" s="611"/>
      <c r="F10" s="639"/>
      <c r="G10" s="639"/>
      <c r="H10" s="606"/>
      <c r="I10" s="606"/>
      <c r="J10" s="606"/>
      <c r="K10" s="606"/>
      <c r="L10" s="606"/>
      <c r="M10" s="606"/>
      <c r="N10" s="606"/>
      <c r="O10" s="606"/>
      <c r="P10" s="606"/>
      <c r="Q10" s="606"/>
      <c r="R10" s="606"/>
      <c r="S10" s="606"/>
      <c r="T10" s="606"/>
      <c r="U10" s="606"/>
      <c r="V10" s="614"/>
      <c r="W10" s="614"/>
      <c r="X10" s="608"/>
      <c r="Y10" s="614"/>
      <c r="Z10" s="614"/>
      <c r="AA10" s="606"/>
      <c r="AB10" s="639"/>
      <c r="AC10" s="639"/>
      <c r="AD10" s="607"/>
      <c r="AE10" s="9"/>
    </row>
    <row r="11" spans="1:31" s="10" customFormat="1" ht="61.5" customHeight="1">
      <c r="A11" s="930" t="s">
        <v>438</v>
      </c>
      <c r="B11" s="945" t="s">
        <v>62</v>
      </c>
      <c r="C11" s="946"/>
      <c r="D11" s="812" t="s">
        <v>32</v>
      </c>
      <c r="E11" s="1068">
        <v>18388630067</v>
      </c>
      <c r="F11" s="1061" t="s">
        <v>261</v>
      </c>
      <c r="G11" s="36" t="s">
        <v>262</v>
      </c>
      <c r="H11" s="40" t="s">
        <v>256</v>
      </c>
      <c r="I11" s="38">
        <v>4</v>
      </c>
      <c r="J11" s="34"/>
      <c r="K11" s="291"/>
      <c r="L11" s="291"/>
      <c r="M11" s="291"/>
      <c r="N11" s="291"/>
      <c r="O11" s="291"/>
      <c r="P11" s="424"/>
      <c r="Q11" s="424"/>
      <c r="R11" s="424"/>
      <c r="S11" s="424"/>
      <c r="T11" s="424"/>
      <c r="U11" s="424"/>
      <c r="V11" s="130">
        <v>7601400</v>
      </c>
      <c r="W11" s="135"/>
      <c r="X11" s="135"/>
      <c r="Y11" s="135"/>
      <c r="Z11" s="136"/>
      <c r="AA11" s="32"/>
      <c r="AB11" s="1075" t="s">
        <v>267</v>
      </c>
      <c r="AC11" s="671"/>
      <c r="AD11" s="888" t="s">
        <v>268</v>
      </c>
      <c r="AE11" s="9"/>
    </row>
    <row r="12" spans="1:31" s="10" customFormat="1" ht="76.5" customHeight="1">
      <c r="A12" s="932"/>
      <c r="B12" s="947"/>
      <c r="C12" s="948"/>
      <c r="D12" s="813"/>
      <c r="E12" s="1069"/>
      <c r="F12" s="1062"/>
      <c r="G12" s="36" t="s">
        <v>263</v>
      </c>
      <c r="H12" s="40" t="s">
        <v>256</v>
      </c>
      <c r="I12" s="38">
        <v>3</v>
      </c>
      <c r="J12" s="34"/>
      <c r="K12" s="291"/>
      <c r="L12" s="291"/>
      <c r="M12" s="291"/>
      <c r="N12" s="291"/>
      <c r="O12" s="291"/>
      <c r="P12" s="424"/>
      <c r="Q12" s="424"/>
      <c r="R12" s="424"/>
      <c r="S12" s="424"/>
      <c r="T12" s="424"/>
      <c r="U12" s="424"/>
      <c r="V12" s="130">
        <v>13781400</v>
      </c>
      <c r="W12" s="135"/>
      <c r="X12" s="135"/>
      <c r="Y12" s="135"/>
      <c r="Z12" s="136"/>
      <c r="AA12" s="32"/>
      <c r="AB12" s="1076"/>
      <c r="AC12" s="671"/>
      <c r="AD12" s="889"/>
      <c r="AE12" s="9"/>
    </row>
    <row r="13" spans="1:31" s="10" customFormat="1" ht="81" customHeight="1">
      <c r="A13" s="930" t="s">
        <v>439</v>
      </c>
      <c r="B13" s="947"/>
      <c r="C13" s="948"/>
      <c r="D13" s="813"/>
      <c r="E13" s="1069"/>
      <c r="F13" s="1062"/>
      <c r="G13" s="36" t="s">
        <v>264</v>
      </c>
      <c r="H13" s="40" t="s">
        <v>265</v>
      </c>
      <c r="I13" s="38">
        <v>100</v>
      </c>
      <c r="J13" s="291"/>
      <c r="K13" s="291"/>
      <c r="L13" s="291"/>
      <c r="M13" s="291"/>
      <c r="N13" s="291"/>
      <c r="O13" s="291"/>
      <c r="P13" s="424"/>
      <c r="Q13" s="424"/>
      <c r="R13" s="424"/>
      <c r="S13" s="424"/>
      <c r="T13" s="424"/>
      <c r="U13" s="424"/>
      <c r="V13" s="130"/>
      <c r="W13" s="130">
        <v>12000640382</v>
      </c>
      <c r="X13" s="135"/>
      <c r="Y13" s="135"/>
      <c r="Z13" s="136">
        <f>'[1]PLAN DE ACCIÓN 2012 PRESENT'!$X$15+'[1]PLAN DE ACCIÓN 2012 PRESENT'!$Y$15</f>
        <v>6346006885</v>
      </c>
      <c r="AA13" s="32"/>
      <c r="AB13" s="1076"/>
      <c r="AC13" s="671"/>
      <c r="AD13" s="889"/>
      <c r="AE13" s="9"/>
    </row>
    <row r="14" spans="1:31" s="10" customFormat="1" ht="110.25" customHeight="1">
      <c r="A14" s="931"/>
      <c r="B14" s="947"/>
      <c r="C14" s="948"/>
      <c r="D14" s="944"/>
      <c r="E14" s="1069"/>
      <c r="F14" s="1062"/>
      <c r="G14" s="36" t="s">
        <v>266</v>
      </c>
      <c r="H14" s="40" t="s">
        <v>265</v>
      </c>
      <c r="I14" s="38">
        <v>100</v>
      </c>
      <c r="J14" s="292"/>
      <c r="K14" s="292"/>
      <c r="L14" s="292"/>
      <c r="M14" s="292"/>
      <c r="N14" s="292"/>
      <c r="O14" s="292"/>
      <c r="P14" s="425"/>
      <c r="Q14" s="425"/>
      <c r="R14" s="425"/>
      <c r="S14" s="425"/>
      <c r="T14" s="425"/>
      <c r="U14" s="425"/>
      <c r="V14" s="130">
        <v>20600000</v>
      </c>
      <c r="W14" s="135"/>
      <c r="X14" s="135"/>
      <c r="Y14" s="135"/>
      <c r="Z14" s="136"/>
      <c r="AA14" s="6"/>
      <c r="AB14" s="1077"/>
      <c r="AC14" s="671"/>
      <c r="AD14" s="890"/>
      <c r="AE14" s="9"/>
    </row>
    <row r="15" spans="1:31" s="10" customFormat="1" ht="42" customHeight="1">
      <c r="A15" s="153"/>
      <c r="B15" s="1014" t="s">
        <v>43</v>
      </c>
      <c r="C15" s="1015"/>
      <c r="D15" s="17" t="s">
        <v>33</v>
      </c>
      <c r="E15" s="542"/>
      <c r="F15" s="640"/>
      <c r="G15" s="640"/>
      <c r="H15" s="543"/>
      <c r="I15" s="543"/>
      <c r="J15" s="543"/>
      <c r="K15" s="543"/>
      <c r="L15" s="543"/>
      <c r="M15" s="543"/>
      <c r="N15" s="543"/>
      <c r="O15" s="543"/>
      <c r="P15" s="543"/>
      <c r="Q15" s="543"/>
      <c r="R15" s="543"/>
      <c r="S15" s="543"/>
      <c r="T15" s="543"/>
      <c r="U15" s="543"/>
      <c r="V15" s="543"/>
      <c r="W15" s="543"/>
      <c r="X15" s="543"/>
      <c r="Y15" s="543"/>
      <c r="Z15" s="543"/>
      <c r="AA15" s="543"/>
      <c r="AB15" s="640"/>
      <c r="AC15" s="640"/>
      <c r="AD15" s="544"/>
      <c r="AE15" s="9"/>
    </row>
    <row r="16" spans="1:31" s="10" customFormat="1" ht="60" customHeight="1">
      <c r="A16" s="351"/>
      <c r="B16" s="1016" t="s">
        <v>44</v>
      </c>
      <c r="C16" s="1002"/>
      <c r="D16" s="17" t="s">
        <v>34</v>
      </c>
      <c r="E16" s="545"/>
      <c r="F16" s="641"/>
      <c r="G16" s="641"/>
      <c r="H16" s="546"/>
      <c r="I16" s="546"/>
      <c r="J16" s="546"/>
      <c r="K16" s="546"/>
      <c r="L16" s="546"/>
      <c r="M16" s="546"/>
      <c r="N16" s="546"/>
      <c r="O16" s="546"/>
      <c r="P16" s="546"/>
      <c r="Q16" s="546"/>
      <c r="R16" s="546"/>
      <c r="S16" s="546"/>
      <c r="T16" s="546"/>
      <c r="U16" s="546"/>
      <c r="V16" s="546"/>
      <c r="W16" s="546"/>
      <c r="X16" s="546"/>
      <c r="Y16" s="546"/>
      <c r="Z16" s="546"/>
      <c r="AA16" s="546"/>
      <c r="AB16" s="641"/>
      <c r="AC16" s="641"/>
      <c r="AD16" s="547"/>
      <c r="AE16" s="9"/>
    </row>
    <row r="17" spans="1:31" s="10" customFormat="1" ht="211.5" customHeight="1">
      <c r="A17" s="931" t="s">
        <v>440</v>
      </c>
      <c r="B17" s="945" t="s">
        <v>62</v>
      </c>
      <c r="C17" s="946"/>
      <c r="D17" s="812" t="s">
        <v>35</v>
      </c>
      <c r="E17" s="873">
        <v>95008750</v>
      </c>
      <c r="F17" s="941" t="s">
        <v>287</v>
      </c>
      <c r="G17" s="35" t="s">
        <v>288</v>
      </c>
      <c r="H17" s="38" t="s">
        <v>265</v>
      </c>
      <c r="I17" s="39">
        <v>1</v>
      </c>
      <c r="K17" s="30"/>
      <c r="L17" s="30"/>
      <c r="M17" s="290"/>
      <c r="N17" s="290"/>
      <c r="O17" s="290"/>
      <c r="P17" s="426"/>
      <c r="Q17" s="426"/>
      <c r="R17" s="426"/>
      <c r="S17" s="426"/>
      <c r="T17" s="426"/>
      <c r="U17" s="426"/>
      <c r="V17" s="140"/>
      <c r="W17" s="130"/>
      <c r="X17" s="130">
        <v>18605150</v>
      </c>
      <c r="Y17" s="130"/>
      <c r="Z17" s="136"/>
      <c r="AA17" s="907" t="s">
        <v>294</v>
      </c>
      <c r="AB17" s="672"/>
      <c r="AC17" s="73" t="s">
        <v>289</v>
      </c>
      <c r="AD17" s="891" t="s">
        <v>268</v>
      </c>
      <c r="AE17" s="9"/>
    </row>
    <row r="18" spans="1:31" s="10" customFormat="1" ht="106.5" customHeight="1">
      <c r="A18" s="932"/>
      <c r="B18" s="947"/>
      <c r="C18" s="948"/>
      <c r="D18" s="813"/>
      <c r="E18" s="874"/>
      <c r="F18" s="942"/>
      <c r="G18" s="35" t="s">
        <v>290</v>
      </c>
      <c r="H18" s="38" t="s">
        <v>265</v>
      </c>
      <c r="I18" s="39">
        <v>1</v>
      </c>
      <c r="K18" s="30"/>
      <c r="L18" s="290"/>
      <c r="M18" s="290"/>
      <c r="N18" s="290"/>
      <c r="O18" s="290"/>
      <c r="P18" s="426"/>
      <c r="Q18" s="426"/>
      <c r="R18" s="426"/>
      <c r="S18" s="426"/>
      <c r="T18" s="426"/>
      <c r="U18" s="426"/>
      <c r="V18" s="140"/>
      <c r="W18" s="130"/>
      <c r="X18" s="130">
        <v>10000000</v>
      </c>
      <c r="Y18" s="130"/>
      <c r="Z18" s="136"/>
      <c r="AA18" s="916"/>
      <c r="AB18" s="672"/>
      <c r="AC18" s="35" t="s">
        <v>291</v>
      </c>
      <c r="AD18" s="892"/>
      <c r="AE18" s="9"/>
    </row>
    <row r="19" spans="1:31" s="10" customFormat="1" ht="204" customHeight="1">
      <c r="A19" s="31" t="s">
        <v>441</v>
      </c>
      <c r="B19" s="947"/>
      <c r="C19" s="948"/>
      <c r="D19" s="944"/>
      <c r="E19" s="875"/>
      <c r="F19" s="943"/>
      <c r="G19" s="35" t="s">
        <v>292</v>
      </c>
      <c r="H19" s="38" t="s">
        <v>256</v>
      </c>
      <c r="I19" s="38">
        <v>1</v>
      </c>
      <c r="K19" s="30"/>
      <c r="L19" s="290"/>
      <c r="M19" s="290"/>
      <c r="N19" s="290"/>
      <c r="O19" s="290"/>
      <c r="P19" s="426"/>
      <c r="Q19" s="426"/>
      <c r="R19" s="426"/>
      <c r="S19" s="426"/>
      <c r="T19" s="426"/>
      <c r="U19" s="426"/>
      <c r="V19" s="140"/>
      <c r="W19" s="130">
        <v>39643600</v>
      </c>
      <c r="X19" s="130">
        <v>26760000</v>
      </c>
      <c r="Y19" s="130"/>
      <c r="Z19" s="136"/>
      <c r="AA19" s="908"/>
      <c r="AB19" s="672"/>
      <c r="AC19" s="35" t="s">
        <v>293</v>
      </c>
      <c r="AD19" s="892"/>
      <c r="AE19" s="9"/>
    </row>
    <row r="20" spans="1:31" s="10" customFormat="1" ht="218.25" customHeight="1">
      <c r="A20" s="154" t="s">
        <v>442</v>
      </c>
      <c r="B20" s="949"/>
      <c r="C20" s="950"/>
      <c r="D20" s="293" t="s">
        <v>36</v>
      </c>
      <c r="E20" s="294">
        <v>44488980</v>
      </c>
      <c r="F20" s="226"/>
      <c r="G20" s="35" t="s">
        <v>295</v>
      </c>
      <c r="H20" s="38" t="s">
        <v>256</v>
      </c>
      <c r="I20" s="38">
        <v>2</v>
      </c>
      <c r="K20" s="30"/>
      <c r="L20" s="290"/>
      <c r="M20" s="290"/>
      <c r="N20" s="290"/>
      <c r="O20" s="290"/>
      <c r="P20" s="426"/>
      <c r="Q20" s="426"/>
      <c r="R20" s="426"/>
      <c r="S20" s="426"/>
      <c r="T20" s="426"/>
      <c r="U20" s="426"/>
      <c r="V20" s="140"/>
      <c r="W20" s="130">
        <v>27138980</v>
      </c>
      <c r="X20" s="130">
        <v>17350000</v>
      </c>
      <c r="Y20" s="130"/>
      <c r="Z20" s="136"/>
      <c r="AA20" s="35" t="s">
        <v>294</v>
      </c>
      <c r="AB20" s="672"/>
      <c r="AC20" s="35" t="s">
        <v>296</v>
      </c>
      <c r="AD20" s="893"/>
      <c r="AE20" s="9"/>
    </row>
    <row r="21" spans="1:31" s="10" customFormat="1" ht="26.25">
      <c r="A21" s="352"/>
      <c r="B21" s="1001" t="s">
        <v>44</v>
      </c>
      <c r="C21" s="1002"/>
      <c r="D21" s="17" t="s">
        <v>37</v>
      </c>
      <c r="E21" s="1190"/>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2"/>
      <c r="AD21" s="4"/>
      <c r="AE21" s="9"/>
    </row>
    <row r="22" spans="1:31" s="10" customFormat="1" ht="161.25" customHeight="1">
      <c r="A22" s="31" t="s">
        <v>443</v>
      </c>
      <c r="B22" s="945" t="s">
        <v>62</v>
      </c>
      <c r="C22" s="946"/>
      <c r="D22" s="79" t="s">
        <v>38</v>
      </c>
      <c r="E22" s="131">
        <v>118412200</v>
      </c>
      <c r="F22" s="80" t="s">
        <v>269</v>
      </c>
      <c r="G22" s="35" t="s">
        <v>270</v>
      </c>
      <c r="H22" s="38" t="s">
        <v>256</v>
      </c>
      <c r="I22" s="42">
        <v>1</v>
      </c>
      <c r="K22" s="30"/>
      <c r="L22" s="30"/>
      <c r="M22" s="30"/>
      <c r="N22" s="290"/>
      <c r="O22" s="290"/>
      <c r="P22" s="426"/>
      <c r="Q22" s="426"/>
      <c r="R22" s="426"/>
      <c r="S22" s="426"/>
      <c r="T22" s="426"/>
      <c r="U22" s="426"/>
      <c r="V22" s="140"/>
      <c r="W22" s="130"/>
      <c r="X22" s="131">
        <v>118412200</v>
      </c>
      <c r="Y22" s="229"/>
      <c r="Z22" s="136"/>
      <c r="AA22" s="29"/>
      <c r="AB22" s="673"/>
      <c r="AC22" s="35" t="s">
        <v>271</v>
      </c>
      <c r="AD22" s="891" t="s">
        <v>268</v>
      </c>
      <c r="AE22" s="9"/>
    </row>
    <row r="23" spans="1:31" s="10" customFormat="1" ht="162" customHeight="1">
      <c r="A23" s="31" t="s">
        <v>444</v>
      </c>
      <c r="B23" s="947"/>
      <c r="C23" s="948"/>
      <c r="D23" s="812" t="s">
        <v>35</v>
      </c>
      <c r="E23" s="926">
        <v>198797900</v>
      </c>
      <c r="F23" s="80" t="s">
        <v>269</v>
      </c>
      <c r="G23" s="35" t="s">
        <v>270</v>
      </c>
      <c r="H23" s="38" t="s">
        <v>256</v>
      </c>
      <c r="I23" s="42">
        <v>1</v>
      </c>
      <c r="K23" s="30"/>
      <c r="L23" s="30"/>
      <c r="M23" s="30"/>
      <c r="N23" s="290"/>
      <c r="O23" s="290"/>
      <c r="P23" s="426"/>
      <c r="Q23" s="426"/>
      <c r="R23" s="426"/>
      <c r="S23" s="426"/>
      <c r="T23" s="426"/>
      <c r="U23" s="426"/>
      <c r="V23" s="140"/>
      <c r="W23" s="130"/>
      <c r="X23" s="130"/>
      <c r="Y23" s="130">
        <v>27282080</v>
      </c>
      <c r="Z23" s="136"/>
      <c r="AA23" s="35" t="s">
        <v>280</v>
      </c>
      <c r="AB23" s="673"/>
      <c r="AC23" s="35" t="s">
        <v>271</v>
      </c>
      <c r="AD23" s="892"/>
      <c r="AE23" s="9"/>
    </row>
    <row r="24" spans="1:31" s="10" customFormat="1" ht="124.5" customHeight="1">
      <c r="A24" s="930" t="s">
        <v>445</v>
      </c>
      <c r="B24" s="947"/>
      <c r="C24" s="948"/>
      <c r="D24" s="813"/>
      <c r="E24" s="927"/>
      <c r="F24" s="876" t="s">
        <v>269</v>
      </c>
      <c r="G24" s="35" t="s">
        <v>272</v>
      </c>
      <c r="H24" s="38" t="s">
        <v>256</v>
      </c>
      <c r="I24" s="42">
        <v>5200</v>
      </c>
      <c r="K24" s="30"/>
      <c r="L24" s="290"/>
      <c r="M24" s="290"/>
      <c r="N24" s="290"/>
      <c r="O24" s="290"/>
      <c r="P24" s="426"/>
      <c r="Q24" s="426"/>
      <c r="R24" s="426"/>
      <c r="S24" s="426"/>
      <c r="T24" s="426"/>
      <c r="U24" s="426"/>
      <c r="V24" s="140"/>
      <c r="W24" s="130"/>
      <c r="X24" s="130">
        <v>49007000</v>
      </c>
      <c r="Y24" s="130">
        <v>73510500</v>
      </c>
      <c r="Z24" s="136"/>
      <c r="AA24" s="29"/>
      <c r="AB24" s="673"/>
      <c r="AC24" s="35" t="s">
        <v>273</v>
      </c>
      <c r="AD24" s="892"/>
      <c r="AE24" s="9"/>
    </row>
    <row r="25" spans="1:31" s="10" customFormat="1" ht="124.5" customHeight="1">
      <c r="A25" s="931"/>
      <c r="B25" s="947"/>
      <c r="C25" s="948"/>
      <c r="D25" s="813"/>
      <c r="E25" s="927"/>
      <c r="F25" s="925"/>
      <c r="G25" s="43" t="s">
        <v>274</v>
      </c>
      <c r="H25" s="38" t="s">
        <v>256</v>
      </c>
      <c r="I25" s="40">
        <v>4</v>
      </c>
      <c r="K25" s="30"/>
      <c r="L25" s="290"/>
      <c r="M25" s="290"/>
      <c r="N25" s="290"/>
      <c r="O25" s="290"/>
      <c r="P25" s="426"/>
      <c r="Q25" s="426"/>
      <c r="R25" s="426"/>
      <c r="S25" s="426"/>
      <c r="T25" s="426"/>
      <c r="U25" s="426"/>
      <c r="V25" s="140"/>
      <c r="W25" s="130"/>
      <c r="X25" s="130">
        <v>16253120</v>
      </c>
      <c r="Y25" s="130"/>
      <c r="Z25" s="130"/>
      <c r="AA25" s="29"/>
      <c r="AB25" s="673"/>
      <c r="AC25" s="35" t="s">
        <v>275</v>
      </c>
      <c r="AD25" s="892"/>
      <c r="AE25" s="9"/>
    </row>
    <row r="26" spans="1:31" s="10" customFormat="1" ht="124.5" customHeight="1">
      <c r="A26" s="932"/>
      <c r="B26" s="947"/>
      <c r="C26" s="948"/>
      <c r="D26" s="813"/>
      <c r="E26" s="927"/>
      <c r="F26" s="925"/>
      <c r="G26" s="43" t="s">
        <v>276</v>
      </c>
      <c r="H26" s="38" t="s">
        <v>256</v>
      </c>
      <c r="I26" s="40">
        <v>1</v>
      </c>
      <c r="K26" s="30"/>
      <c r="L26" s="290"/>
      <c r="M26" s="290"/>
      <c r="N26" s="290"/>
      <c r="O26" s="290"/>
      <c r="P26" s="426"/>
      <c r="Q26" s="426"/>
      <c r="R26" s="426"/>
      <c r="S26" s="426"/>
      <c r="T26" s="426"/>
      <c r="U26" s="426"/>
      <c r="V26" s="140"/>
      <c r="W26" s="130"/>
      <c r="X26" s="130">
        <v>5941040</v>
      </c>
      <c r="Y26" s="130"/>
      <c r="Z26" s="130"/>
      <c r="AA26" s="29"/>
      <c r="AB26" s="673"/>
      <c r="AC26" s="35" t="s">
        <v>277</v>
      </c>
      <c r="AD26" s="892"/>
      <c r="AE26" s="9"/>
    </row>
    <row r="27" spans="1:31" s="10" customFormat="1" ht="124.5" customHeight="1">
      <c r="A27" s="31" t="s">
        <v>446</v>
      </c>
      <c r="B27" s="949"/>
      <c r="C27" s="950"/>
      <c r="D27" s="944"/>
      <c r="E27" s="927"/>
      <c r="F27" s="925"/>
      <c r="G27" s="73" t="s">
        <v>278</v>
      </c>
      <c r="H27" s="37" t="s">
        <v>256</v>
      </c>
      <c r="I27" s="50">
        <v>1</v>
      </c>
      <c r="K27" s="464"/>
      <c r="L27" s="465"/>
      <c r="M27" s="465"/>
      <c r="N27" s="465"/>
      <c r="O27" s="465"/>
      <c r="P27" s="466"/>
      <c r="Q27" s="466"/>
      <c r="R27" s="466"/>
      <c r="S27" s="466"/>
      <c r="T27" s="466"/>
      <c r="U27" s="466"/>
      <c r="V27" s="357"/>
      <c r="W27" s="271"/>
      <c r="X27" s="271">
        <v>13402080</v>
      </c>
      <c r="Y27" s="271">
        <v>13402080</v>
      </c>
      <c r="Z27" s="271"/>
      <c r="AA27" s="227"/>
      <c r="AB27" s="674"/>
      <c r="AC27" s="73" t="s">
        <v>279</v>
      </c>
      <c r="AD27" s="892"/>
      <c r="AE27" s="9"/>
    </row>
    <row r="28" spans="1:31" s="10" customFormat="1" ht="52.5" customHeight="1">
      <c r="A28" s="31"/>
      <c r="B28" s="1001" t="s">
        <v>44</v>
      </c>
      <c r="C28" s="1002"/>
      <c r="D28" s="463" t="s">
        <v>39</v>
      </c>
      <c r="E28" s="472"/>
      <c r="F28" s="642"/>
      <c r="G28" s="666"/>
      <c r="H28" s="473"/>
      <c r="I28" s="474"/>
      <c r="J28" s="475"/>
      <c r="K28" s="475"/>
      <c r="L28" s="475"/>
      <c r="M28" s="475"/>
      <c r="N28" s="475"/>
      <c r="O28" s="475"/>
      <c r="P28" s="475"/>
      <c r="Q28" s="475"/>
      <c r="R28" s="475"/>
      <c r="S28" s="475"/>
      <c r="T28" s="475"/>
      <c r="U28" s="475"/>
      <c r="V28" s="476"/>
      <c r="W28" s="476"/>
      <c r="X28" s="476"/>
      <c r="Y28" s="476"/>
      <c r="Z28" s="476"/>
      <c r="AA28" s="477"/>
      <c r="AB28" s="675"/>
      <c r="AC28" s="676"/>
      <c r="AD28" s="478"/>
      <c r="AE28" s="9"/>
    </row>
    <row r="29" spans="1:31" s="10" customFormat="1" ht="108.75" customHeight="1">
      <c r="A29" s="227" t="s">
        <v>447</v>
      </c>
      <c r="B29" s="957" t="s">
        <v>1</v>
      </c>
      <c r="C29" s="958"/>
      <c r="D29" s="295" t="s">
        <v>35</v>
      </c>
      <c r="E29" s="479">
        <v>48761420</v>
      </c>
      <c r="F29" s="255" t="s">
        <v>281</v>
      </c>
      <c r="G29" s="169" t="s">
        <v>285</v>
      </c>
      <c r="H29" s="259" t="s">
        <v>256</v>
      </c>
      <c r="I29" s="259">
        <v>1</v>
      </c>
      <c r="K29" s="358"/>
      <c r="L29" s="480"/>
      <c r="M29" s="480"/>
      <c r="N29" s="480"/>
      <c r="O29" s="480"/>
      <c r="P29" s="481"/>
      <c r="Q29" s="481"/>
      <c r="R29" s="481"/>
      <c r="S29" s="481"/>
      <c r="T29" s="481"/>
      <c r="U29" s="481"/>
      <c r="V29" s="482"/>
      <c r="W29" s="479">
        <v>17916570</v>
      </c>
      <c r="X29" s="479">
        <v>30844850</v>
      </c>
      <c r="Y29" s="514"/>
      <c r="Z29" s="272"/>
      <c r="AA29" s="470" t="s">
        <v>286</v>
      </c>
      <c r="AB29" s="677"/>
      <c r="AC29" s="510" t="s">
        <v>280</v>
      </c>
      <c r="AD29" s="261" t="s">
        <v>268</v>
      </c>
      <c r="AE29" s="9"/>
    </row>
    <row r="30" spans="1:31" s="10" customFormat="1" ht="26.25">
      <c r="A30" s="31"/>
      <c r="B30" s="1001" t="s">
        <v>44</v>
      </c>
      <c r="C30" s="1002"/>
      <c r="D30" s="463" t="s">
        <v>40</v>
      </c>
      <c r="E30" s="472"/>
      <c r="F30" s="642"/>
      <c r="G30" s="666"/>
      <c r="H30" s="473"/>
      <c r="I30" s="474"/>
      <c r="J30" s="475"/>
      <c r="K30" s="475"/>
      <c r="L30" s="475"/>
      <c r="M30" s="475"/>
      <c r="N30" s="475"/>
      <c r="O30" s="475"/>
      <c r="P30" s="475"/>
      <c r="Q30" s="475"/>
      <c r="R30" s="475"/>
      <c r="S30" s="475"/>
      <c r="T30" s="475"/>
      <c r="U30" s="475"/>
      <c r="V30" s="476"/>
      <c r="W30" s="476"/>
      <c r="X30" s="476"/>
      <c r="Y30" s="476"/>
      <c r="Z30" s="476"/>
      <c r="AA30" s="477"/>
      <c r="AB30" s="675"/>
      <c r="AC30" s="678"/>
      <c r="AD30" s="484"/>
      <c r="AE30" s="9"/>
    </row>
    <row r="31" spans="1:31" s="10" customFormat="1" ht="101.25" customHeight="1">
      <c r="A31" s="930" t="s">
        <v>448</v>
      </c>
      <c r="B31" s="947" t="s">
        <v>1</v>
      </c>
      <c r="C31" s="948"/>
      <c r="D31" s="812" t="s">
        <v>35</v>
      </c>
      <c r="E31" s="928">
        <v>62163500</v>
      </c>
      <c r="F31" s="933" t="s">
        <v>282</v>
      </c>
      <c r="G31" s="75" t="s">
        <v>283</v>
      </c>
      <c r="H31" s="260" t="s">
        <v>256</v>
      </c>
      <c r="I31" s="260">
        <v>1</v>
      </c>
      <c r="K31" s="53"/>
      <c r="L31" s="467"/>
      <c r="M31" s="467"/>
      <c r="N31" s="467"/>
      <c r="O31" s="467"/>
      <c r="P31" s="468"/>
      <c r="Q31" s="468"/>
      <c r="R31" s="468"/>
      <c r="S31" s="468"/>
      <c r="T31" s="468"/>
      <c r="U31" s="468"/>
      <c r="V31" s="469"/>
      <c r="W31" s="274"/>
      <c r="X31" s="274">
        <v>15301400</v>
      </c>
      <c r="Y31" s="274"/>
      <c r="Z31" s="469"/>
      <c r="AA31" s="916" t="s">
        <v>286</v>
      </c>
      <c r="AB31" s="679"/>
      <c r="AC31" s="511"/>
      <c r="AD31" s="889" t="s">
        <v>268</v>
      </c>
      <c r="AE31" s="9"/>
    </row>
    <row r="32" spans="1:31" s="10" customFormat="1" ht="122.25" customHeight="1">
      <c r="A32" s="931"/>
      <c r="B32" s="947"/>
      <c r="C32" s="948"/>
      <c r="D32" s="951"/>
      <c r="E32" s="929"/>
      <c r="F32" s="934"/>
      <c r="G32" s="35" t="s">
        <v>284</v>
      </c>
      <c r="H32" s="38" t="s">
        <v>256</v>
      </c>
      <c r="I32" s="38">
        <v>1</v>
      </c>
      <c r="K32" s="40"/>
      <c r="L32" s="40"/>
      <c r="M32" s="40"/>
      <c r="N32" s="289"/>
      <c r="O32" s="289"/>
      <c r="P32" s="427"/>
      <c r="Q32" s="427"/>
      <c r="R32" s="427"/>
      <c r="S32" s="427"/>
      <c r="T32" s="427"/>
      <c r="U32" s="427"/>
      <c r="V32" s="140"/>
      <c r="W32" s="130"/>
      <c r="X32" s="130"/>
      <c r="Y32" s="130">
        <v>13880000</v>
      </c>
      <c r="Z32" s="140"/>
      <c r="AA32" s="951"/>
      <c r="AB32" s="680"/>
      <c r="AC32" s="31"/>
      <c r="AD32" s="889"/>
      <c r="AE32" s="9"/>
    </row>
    <row r="33" spans="1:31" s="10" customFormat="1" ht="107.25" customHeight="1">
      <c r="A33" s="932"/>
      <c r="B33" s="947"/>
      <c r="C33" s="948"/>
      <c r="D33" s="952"/>
      <c r="E33" s="929"/>
      <c r="F33" s="934"/>
      <c r="G33" s="73" t="s">
        <v>285</v>
      </c>
      <c r="H33" s="37" t="s">
        <v>256</v>
      </c>
      <c r="I33" s="37">
        <v>1</v>
      </c>
      <c r="K33" s="50"/>
      <c r="L33" s="356"/>
      <c r="M33" s="356"/>
      <c r="N33" s="356"/>
      <c r="O33" s="356"/>
      <c r="P33" s="428"/>
      <c r="Q33" s="428"/>
      <c r="R33" s="428"/>
      <c r="S33" s="428"/>
      <c r="T33" s="428"/>
      <c r="U33" s="428"/>
      <c r="V33" s="357"/>
      <c r="W33" s="271"/>
      <c r="X33" s="271">
        <v>32982100</v>
      </c>
      <c r="Y33" s="271"/>
      <c r="Z33" s="357"/>
      <c r="AA33" s="951"/>
      <c r="AB33" s="681"/>
      <c r="AC33" s="153"/>
      <c r="AD33" s="889"/>
      <c r="AE33" s="9"/>
    </row>
    <row r="34" spans="1:31" s="10" customFormat="1" ht="26.25">
      <c r="A34" s="31"/>
      <c r="B34" s="1001" t="s">
        <v>44</v>
      </c>
      <c r="C34" s="1017"/>
      <c r="D34" s="463" t="s">
        <v>41</v>
      </c>
      <c r="E34" s="486"/>
      <c r="F34" s="643"/>
      <c r="G34" s="666"/>
      <c r="H34" s="473"/>
      <c r="I34" s="474"/>
      <c r="J34" s="475"/>
      <c r="K34" s="475"/>
      <c r="L34" s="475"/>
      <c r="M34" s="475"/>
      <c r="N34" s="475"/>
      <c r="O34" s="475"/>
      <c r="P34" s="475"/>
      <c r="Q34" s="475"/>
      <c r="R34" s="475"/>
      <c r="S34" s="475"/>
      <c r="T34" s="475"/>
      <c r="U34" s="475"/>
      <c r="V34" s="476"/>
      <c r="W34" s="476"/>
      <c r="X34" s="476"/>
      <c r="Y34" s="476"/>
      <c r="Z34" s="615"/>
      <c r="AA34" s="477"/>
      <c r="AB34" s="675"/>
      <c r="AC34" s="678"/>
      <c r="AD34" s="487"/>
      <c r="AE34" s="9"/>
    </row>
    <row r="35" spans="1:31" s="10" customFormat="1" ht="212.25" customHeight="1">
      <c r="A35" s="155" t="s">
        <v>449</v>
      </c>
      <c r="B35" s="947" t="s">
        <v>1</v>
      </c>
      <c r="C35" s="948"/>
      <c r="D35" s="812" t="s">
        <v>35</v>
      </c>
      <c r="E35" s="901">
        <v>89153200</v>
      </c>
      <c r="F35" s="933" t="s">
        <v>297</v>
      </c>
      <c r="G35" s="75" t="s">
        <v>298</v>
      </c>
      <c r="H35" s="260" t="s">
        <v>265</v>
      </c>
      <c r="I35" s="260">
        <v>90</v>
      </c>
      <c r="K35" s="53"/>
      <c r="L35" s="467"/>
      <c r="M35" s="467"/>
      <c r="N35" s="467"/>
      <c r="O35" s="467"/>
      <c r="P35" s="468"/>
      <c r="Q35" s="468"/>
      <c r="R35" s="468"/>
      <c r="S35" s="468"/>
      <c r="T35" s="468"/>
      <c r="U35" s="468"/>
      <c r="V35" s="469"/>
      <c r="W35" s="274"/>
      <c r="X35" s="274">
        <v>30602800</v>
      </c>
      <c r="Y35" s="485"/>
      <c r="Z35" s="469"/>
      <c r="AA35" s="471"/>
      <c r="AB35" s="916" t="s">
        <v>294</v>
      </c>
      <c r="AC35" s="511"/>
      <c r="AD35" s="889" t="s">
        <v>268</v>
      </c>
      <c r="AE35" s="9"/>
    </row>
    <row r="36" spans="1:31" s="10" customFormat="1" ht="118.5" customHeight="1">
      <c r="A36" s="155" t="s">
        <v>450</v>
      </c>
      <c r="B36" s="947"/>
      <c r="C36" s="948"/>
      <c r="D36" s="813"/>
      <c r="E36" s="901"/>
      <c r="F36" s="933"/>
      <c r="G36" s="35" t="s">
        <v>299</v>
      </c>
      <c r="H36" s="38" t="s">
        <v>256</v>
      </c>
      <c r="I36" s="38">
        <v>1</v>
      </c>
      <c r="K36" s="40"/>
      <c r="L36" s="289"/>
      <c r="M36" s="289"/>
      <c r="N36" s="289"/>
      <c r="O36" s="289"/>
      <c r="P36" s="427"/>
      <c r="Q36" s="427"/>
      <c r="R36" s="427"/>
      <c r="S36" s="427"/>
      <c r="T36" s="427"/>
      <c r="U36" s="427"/>
      <c r="V36" s="140"/>
      <c r="W36" s="130"/>
      <c r="X36" s="130">
        <v>15301400</v>
      </c>
      <c r="Y36" s="130">
        <v>6940000</v>
      </c>
      <c r="Z36" s="140"/>
      <c r="AA36" s="29"/>
      <c r="AB36" s="916"/>
      <c r="AC36" s="31"/>
      <c r="AD36" s="889"/>
      <c r="AE36" s="9"/>
    </row>
    <row r="37" spans="1:31" s="10" customFormat="1" ht="232.5" customHeight="1">
      <c r="A37" s="155" t="s">
        <v>451</v>
      </c>
      <c r="B37" s="949"/>
      <c r="C37" s="950"/>
      <c r="D37" s="944"/>
      <c r="E37" s="902"/>
      <c r="F37" s="1097"/>
      <c r="G37" s="35" t="s">
        <v>300</v>
      </c>
      <c r="H37" s="38" t="s">
        <v>265</v>
      </c>
      <c r="I37" s="38">
        <v>0.95</v>
      </c>
      <c r="K37" s="40"/>
      <c r="L37" s="289"/>
      <c r="M37" s="289"/>
      <c r="N37" s="289"/>
      <c r="O37" s="289"/>
      <c r="P37" s="427"/>
      <c r="Q37" s="427"/>
      <c r="R37" s="427"/>
      <c r="S37" s="427"/>
      <c r="T37" s="427"/>
      <c r="U37" s="427"/>
      <c r="V37" s="140"/>
      <c r="W37" s="130"/>
      <c r="X37" s="130">
        <v>19344150</v>
      </c>
      <c r="Y37" s="130">
        <v>16964850</v>
      </c>
      <c r="Z37" s="140"/>
      <c r="AA37" s="29"/>
      <c r="AB37" s="908"/>
      <c r="AC37" s="45" t="s">
        <v>301</v>
      </c>
      <c r="AD37" s="890"/>
      <c r="AE37" s="9"/>
    </row>
    <row r="38" spans="1:31" s="10" customFormat="1" ht="52.5" customHeight="1">
      <c r="A38" s="162"/>
      <c r="B38" s="1001" t="s">
        <v>44</v>
      </c>
      <c r="C38" s="1002"/>
      <c r="D38" s="17" t="s">
        <v>42</v>
      </c>
      <c r="E38" s="712"/>
      <c r="F38" s="644"/>
      <c r="G38" s="644"/>
      <c r="H38" s="591"/>
      <c r="I38" s="591"/>
      <c r="J38" s="591"/>
      <c r="K38" s="591"/>
      <c r="L38" s="591"/>
      <c r="M38" s="591"/>
      <c r="N38" s="591"/>
      <c r="O38" s="591"/>
      <c r="P38" s="591"/>
      <c r="Q38" s="591"/>
      <c r="R38" s="591"/>
      <c r="S38" s="591"/>
      <c r="T38" s="591"/>
      <c r="U38" s="591"/>
      <c r="V38" s="591"/>
      <c r="W38" s="591"/>
      <c r="X38" s="591"/>
      <c r="Y38" s="591"/>
      <c r="Z38" s="591"/>
      <c r="AA38" s="591"/>
      <c r="AB38" s="644"/>
      <c r="AC38" s="644"/>
      <c r="AD38" s="592"/>
      <c r="AE38" s="9"/>
    </row>
    <row r="39" spans="1:31" s="10" customFormat="1" ht="120" customHeight="1">
      <c r="A39" s="155" t="s">
        <v>452</v>
      </c>
      <c r="B39" s="945" t="s">
        <v>62</v>
      </c>
      <c r="C39" s="946"/>
      <c r="D39" s="78" t="s">
        <v>314</v>
      </c>
      <c r="E39" s="1095">
        <v>190266620</v>
      </c>
      <c r="F39" s="77" t="s">
        <v>303</v>
      </c>
      <c r="G39" s="35" t="s">
        <v>316</v>
      </c>
      <c r="H39" s="38" t="s">
        <v>256</v>
      </c>
      <c r="I39" s="48">
        <v>1</v>
      </c>
      <c r="K39" s="40"/>
      <c r="L39" s="289"/>
      <c r="M39" s="289"/>
      <c r="N39" s="289"/>
      <c r="O39" s="289"/>
      <c r="P39" s="427"/>
      <c r="Q39" s="427"/>
      <c r="R39" s="427"/>
      <c r="S39" s="427"/>
      <c r="T39" s="427"/>
      <c r="U39" s="427"/>
      <c r="V39" s="140"/>
      <c r="W39" s="130"/>
      <c r="X39" s="130">
        <v>10000000</v>
      </c>
      <c r="Y39" s="135"/>
      <c r="Z39" s="140"/>
      <c r="AA39" s="29"/>
      <c r="AB39" s="682"/>
      <c r="AC39" s="35" t="s">
        <v>309</v>
      </c>
      <c r="AD39" s="888" t="s">
        <v>268</v>
      </c>
      <c r="AE39" s="9"/>
    </row>
    <row r="40" spans="1:31" s="10" customFormat="1" ht="87" customHeight="1">
      <c r="A40" s="31" t="s">
        <v>453</v>
      </c>
      <c r="B40" s="947"/>
      <c r="C40" s="948"/>
      <c r="D40" s="778" t="s">
        <v>35</v>
      </c>
      <c r="E40" s="1096"/>
      <c r="F40" s="1098" t="s">
        <v>302</v>
      </c>
      <c r="G40" s="35" t="s">
        <v>304</v>
      </c>
      <c r="H40" s="38" t="s">
        <v>265</v>
      </c>
      <c r="I40" s="46">
        <v>1</v>
      </c>
      <c r="K40" s="40"/>
      <c r="L40" s="289"/>
      <c r="M40" s="289"/>
      <c r="N40" s="289"/>
      <c r="O40" s="289"/>
      <c r="P40" s="427"/>
      <c r="Q40" s="427"/>
      <c r="R40" s="427"/>
      <c r="S40" s="427"/>
      <c r="T40" s="427"/>
      <c r="U40" s="427"/>
      <c r="V40" s="140"/>
      <c r="W40" s="130"/>
      <c r="X40" s="130">
        <v>20117400</v>
      </c>
      <c r="Y40" s="135"/>
      <c r="Z40" s="140"/>
      <c r="AA40" s="29"/>
      <c r="AB40" s="960" t="s">
        <v>313</v>
      </c>
      <c r="AC40" s="35" t="s">
        <v>305</v>
      </c>
      <c r="AD40" s="889"/>
      <c r="AE40" s="9"/>
    </row>
    <row r="41" spans="1:31" s="10" customFormat="1" ht="102" customHeight="1">
      <c r="A41" s="31" t="s">
        <v>454</v>
      </c>
      <c r="B41" s="947"/>
      <c r="C41" s="948"/>
      <c r="D41" s="845"/>
      <c r="E41" s="1096"/>
      <c r="F41" s="1099"/>
      <c r="G41" s="35" t="s">
        <v>306</v>
      </c>
      <c r="H41" s="38" t="s">
        <v>265</v>
      </c>
      <c r="I41" s="47">
        <v>1</v>
      </c>
      <c r="K41" s="40"/>
      <c r="L41" s="289"/>
      <c r="M41" s="289"/>
      <c r="N41" s="289"/>
      <c r="O41" s="289"/>
      <c r="P41" s="427"/>
      <c r="Q41" s="427"/>
      <c r="R41" s="427"/>
      <c r="S41" s="427"/>
      <c r="T41" s="427"/>
      <c r="U41" s="427"/>
      <c r="V41" s="140"/>
      <c r="W41" s="130"/>
      <c r="X41" s="130">
        <v>85061520</v>
      </c>
      <c r="Y41" s="135"/>
      <c r="Z41" s="140"/>
      <c r="AA41" s="29"/>
      <c r="AB41" s="1094"/>
      <c r="AC41" s="35" t="s">
        <v>307</v>
      </c>
      <c r="AD41" s="889"/>
      <c r="AE41" s="9"/>
    </row>
    <row r="42" spans="1:31" s="10" customFormat="1" ht="81" customHeight="1">
      <c r="A42" s="930" t="s">
        <v>452</v>
      </c>
      <c r="B42" s="947"/>
      <c r="C42" s="948"/>
      <c r="D42" s="845"/>
      <c r="E42" s="1096"/>
      <c r="F42" s="896" t="s">
        <v>524</v>
      </c>
      <c r="G42" s="35" t="s">
        <v>315</v>
      </c>
      <c r="H42" s="38" t="s">
        <v>256</v>
      </c>
      <c r="I42" s="42">
        <v>6591</v>
      </c>
      <c r="K42" s="40"/>
      <c r="L42" s="289"/>
      <c r="M42" s="289"/>
      <c r="N42" s="289"/>
      <c r="O42" s="289"/>
      <c r="P42" s="427"/>
      <c r="Q42" s="427"/>
      <c r="R42" s="427"/>
      <c r="S42" s="427"/>
      <c r="T42" s="427"/>
      <c r="U42" s="427"/>
      <c r="V42" s="140"/>
      <c r="W42" s="130"/>
      <c r="X42" s="130">
        <v>19602800</v>
      </c>
      <c r="Y42" s="135"/>
      <c r="Z42" s="140"/>
      <c r="AA42" s="29"/>
      <c r="AB42" s="1094"/>
      <c r="AC42" s="35" t="s">
        <v>308</v>
      </c>
      <c r="AD42" s="889"/>
      <c r="AE42" s="9"/>
    </row>
    <row r="43" spans="1:31" s="10" customFormat="1" ht="91.5" customHeight="1">
      <c r="A43" s="932"/>
      <c r="B43" s="947"/>
      <c r="C43" s="948"/>
      <c r="D43" s="845"/>
      <c r="E43" s="1096"/>
      <c r="F43" s="894"/>
      <c r="G43" s="35" t="s">
        <v>317</v>
      </c>
      <c r="H43" s="38" t="s">
        <v>265</v>
      </c>
      <c r="I43" s="47">
        <v>1</v>
      </c>
      <c r="K43" s="40"/>
      <c r="L43" s="289"/>
      <c r="M43" s="289"/>
      <c r="N43" s="289"/>
      <c r="O43" s="289"/>
      <c r="P43" s="427"/>
      <c r="Q43" s="427"/>
      <c r="R43" s="427"/>
      <c r="S43" s="427"/>
      <c r="T43" s="427"/>
      <c r="U43" s="427"/>
      <c r="V43" s="140"/>
      <c r="W43" s="130"/>
      <c r="X43" s="130">
        <v>29918800</v>
      </c>
      <c r="Y43" s="135"/>
      <c r="Z43" s="140"/>
      <c r="AA43" s="29"/>
      <c r="AB43" s="1094"/>
      <c r="AC43" s="35" t="s">
        <v>310</v>
      </c>
      <c r="AD43" s="889"/>
      <c r="AE43" s="9"/>
    </row>
    <row r="44" spans="1:31" s="10" customFormat="1" ht="169.5" customHeight="1">
      <c r="A44" s="31" t="s">
        <v>455</v>
      </c>
      <c r="B44" s="949"/>
      <c r="C44" s="950"/>
      <c r="D44" s="779"/>
      <c r="E44" s="1096"/>
      <c r="F44" s="894"/>
      <c r="G44" s="73" t="s">
        <v>311</v>
      </c>
      <c r="H44" s="37" t="s">
        <v>265</v>
      </c>
      <c r="I44" s="488">
        <v>1</v>
      </c>
      <c r="K44" s="50"/>
      <c r="L44" s="356"/>
      <c r="M44" s="356"/>
      <c r="N44" s="356"/>
      <c r="O44" s="356"/>
      <c r="P44" s="428"/>
      <c r="Q44" s="428"/>
      <c r="R44" s="428"/>
      <c r="S44" s="428"/>
      <c r="T44" s="428"/>
      <c r="U44" s="428"/>
      <c r="V44" s="357"/>
      <c r="W44" s="271"/>
      <c r="X44" s="271">
        <v>25566100</v>
      </c>
      <c r="Y44" s="523"/>
      <c r="Z44" s="357"/>
      <c r="AA44" s="227"/>
      <c r="AB44" s="1094"/>
      <c r="AC44" s="73" t="s">
        <v>312</v>
      </c>
      <c r="AD44" s="889"/>
      <c r="AE44" s="9"/>
    </row>
    <row r="45" spans="1:32" s="10" customFormat="1" ht="44.25" customHeight="1">
      <c r="A45" s="31"/>
      <c r="B45" s="1001" t="s">
        <v>44</v>
      </c>
      <c r="C45" s="1002"/>
      <c r="D45" s="17" t="s">
        <v>45</v>
      </c>
      <c r="E45" s="775"/>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7"/>
      <c r="AE45" s="11"/>
      <c r="AF45" s="12"/>
    </row>
    <row r="46" spans="1:32" s="10" customFormat="1" ht="122.25" customHeight="1">
      <c r="A46" s="129" t="s">
        <v>456</v>
      </c>
      <c r="B46" s="949"/>
      <c r="C46" s="950"/>
      <c r="D46" s="78" t="s">
        <v>35</v>
      </c>
      <c r="E46" s="272">
        <v>170814295</v>
      </c>
      <c r="F46" s="255" t="s">
        <v>523</v>
      </c>
      <c r="G46" s="169" t="s">
        <v>318</v>
      </c>
      <c r="H46" s="259" t="s">
        <v>256</v>
      </c>
      <c r="I46" s="259">
        <v>15000</v>
      </c>
      <c r="K46" s="358"/>
      <c r="L46" s="480"/>
      <c r="M46" s="480"/>
      <c r="N46" s="480"/>
      <c r="O46" s="480"/>
      <c r="P46" s="481"/>
      <c r="Q46" s="481"/>
      <c r="R46" s="481"/>
      <c r="S46" s="481"/>
      <c r="T46" s="481"/>
      <c r="U46" s="481"/>
      <c r="V46" s="482"/>
      <c r="W46" s="272"/>
      <c r="X46" s="272">
        <v>170814295</v>
      </c>
      <c r="Y46" s="616"/>
      <c r="Z46" s="482"/>
      <c r="AA46" s="483"/>
      <c r="AB46" s="169" t="s">
        <v>294</v>
      </c>
      <c r="AC46" s="169" t="s">
        <v>319</v>
      </c>
      <c r="AD46" s="489" t="s">
        <v>268</v>
      </c>
      <c r="AE46" s="11"/>
      <c r="AF46" s="12"/>
    </row>
    <row r="47" spans="1:32" s="10" customFormat="1" ht="27">
      <c r="A47" s="72"/>
      <c r="B47" s="983" t="s">
        <v>47</v>
      </c>
      <c r="C47" s="983"/>
      <c r="D47" s="983"/>
      <c r="E47" s="363"/>
      <c r="F47" s="645"/>
      <c r="G47" s="667"/>
      <c r="H47" s="364"/>
      <c r="I47" s="365"/>
      <c r="J47" s="366"/>
      <c r="K47" s="366"/>
      <c r="L47" s="366"/>
      <c r="M47" s="366"/>
      <c r="N47" s="366"/>
      <c r="O47" s="366"/>
      <c r="P47" s="366"/>
      <c r="Q47" s="366"/>
      <c r="R47" s="366"/>
      <c r="S47" s="366"/>
      <c r="T47" s="366"/>
      <c r="U47" s="366"/>
      <c r="V47" s="367"/>
      <c r="W47" s="367"/>
      <c r="X47" s="367"/>
      <c r="Y47" s="367"/>
      <c r="Z47" s="617"/>
      <c r="AA47" s="368"/>
      <c r="AB47" s="683"/>
      <c r="AC47" s="684"/>
      <c r="AD47" s="369"/>
      <c r="AE47" s="11"/>
      <c r="AF47" s="12"/>
    </row>
    <row r="48" spans="1:32" s="10" customFormat="1" ht="26.25">
      <c r="A48" s="353"/>
      <c r="B48" s="857" t="s">
        <v>43</v>
      </c>
      <c r="C48" s="853"/>
      <c r="D48" s="355" t="s">
        <v>48</v>
      </c>
      <c r="E48" s="370"/>
      <c r="F48" s="646"/>
      <c r="G48" s="668"/>
      <c r="H48" s="371"/>
      <c r="I48" s="372"/>
      <c r="J48" s="373"/>
      <c r="K48" s="373"/>
      <c r="L48" s="373"/>
      <c r="M48" s="373"/>
      <c r="N48" s="373"/>
      <c r="O48" s="373"/>
      <c r="P48" s="373"/>
      <c r="Q48" s="373"/>
      <c r="R48" s="373"/>
      <c r="S48" s="373"/>
      <c r="T48" s="373"/>
      <c r="U48" s="373"/>
      <c r="V48" s="374"/>
      <c r="W48" s="374"/>
      <c r="X48" s="374"/>
      <c r="Y48" s="618" t="s">
        <v>741</v>
      </c>
      <c r="Z48" s="619"/>
      <c r="AA48" s="375"/>
      <c r="AB48" s="685"/>
      <c r="AC48" s="686"/>
      <c r="AD48" s="376"/>
      <c r="AE48" s="11"/>
      <c r="AF48" s="12"/>
    </row>
    <row r="49" spans="1:32" s="8" customFormat="1" ht="97.5" customHeight="1">
      <c r="A49" s="256" t="s">
        <v>151</v>
      </c>
      <c r="B49" s="935" t="s">
        <v>62</v>
      </c>
      <c r="C49" s="936"/>
      <c r="D49" s="778" t="s">
        <v>49</v>
      </c>
      <c r="E49" s="967">
        <f>SUM(X49:Y55)</f>
        <v>40600000000</v>
      </c>
      <c r="F49" s="925" t="s">
        <v>140</v>
      </c>
      <c r="G49" s="169" t="s">
        <v>141</v>
      </c>
      <c r="H49" s="358" t="s">
        <v>142</v>
      </c>
      <c r="I49" s="259">
        <v>1192</v>
      </c>
      <c r="J49" s="359"/>
      <c r="K49" s="359"/>
      <c r="L49" s="359"/>
      <c r="M49" s="359"/>
      <c r="N49" s="359"/>
      <c r="O49" s="359"/>
      <c r="P49" s="360"/>
      <c r="Q49" s="360"/>
      <c r="R49" s="360"/>
      <c r="S49" s="360"/>
      <c r="T49" s="360"/>
      <c r="U49" s="360"/>
      <c r="V49" s="517"/>
      <c r="W49" s="517"/>
      <c r="X49" s="517">
        <v>38870000000</v>
      </c>
      <c r="Y49" s="517"/>
      <c r="Z49" s="517"/>
      <c r="AA49" s="259">
        <v>1192</v>
      </c>
      <c r="AB49" s="75"/>
      <c r="AC49" s="397"/>
      <c r="AD49" s="884" t="s">
        <v>143</v>
      </c>
      <c r="AE49" s="13"/>
      <c r="AF49" s="14"/>
    </row>
    <row r="50" spans="1:32" s="8" customFormat="1" ht="90" customHeight="1">
      <c r="A50" s="72" t="s">
        <v>152</v>
      </c>
      <c r="B50" s="937"/>
      <c r="C50" s="938"/>
      <c r="D50" s="845"/>
      <c r="E50" s="967"/>
      <c r="F50" s="925"/>
      <c r="G50" s="51" t="s">
        <v>144</v>
      </c>
      <c r="H50" s="40" t="s">
        <v>145</v>
      </c>
      <c r="I50" s="40">
        <v>1</v>
      </c>
      <c r="J50" s="49"/>
      <c r="K50" s="288"/>
      <c r="L50" s="288"/>
      <c r="M50" s="288"/>
      <c r="N50" s="288"/>
      <c r="O50" s="288"/>
      <c r="P50" s="349"/>
      <c r="Q50" s="349"/>
      <c r="R50" s="349"/>
      <c r="S50" s="349"/>
      <c r="T50" s="349"/>
      <c r="U50" s="349"/>
      <c r="V50" s="228"/>
      <c r="W50" s="228"/>
      <c r="X50" s="228">
        <v>560000000</v>
      </c>
      <c r="Y50" s="228"/>
      <c r="Z50" s="228"/>
      <c r="AA50" s="40">
        <v>1</v>
      </c>
      <c r="AB50" s="35"/>
      <c r="AC50" s="57"/>
      <c r="AD50" s="884"/>
      <c r="AE50" s="13"/>
      <c r="AF50" s="14"/>
    </row>
    <row r="51" spans="1:32" s="8" customFormat="1" ht="90" customHeight="1">
      <c r="A51" s="72" t="s">
        <v>153</v>
      </c>
      <c r="B51" s="937"/>
      <c r="C51" s="938"/>
      <c r="D51" s="845"/>
      <c r="E51" s="967"/>
      <c r="F51" s="925"/>
      <c r="G51" s="51" t="s">
        <v>146</v>
      </c>
      <c r="H51" s="40" t="s">
        <v>145</v>
      </c>
      <c r="I51" s="40">
        <v>23</v>
      </c>
      <c r="J51" s="49"/>
      <c r="K51" s="288"/>
      <c r="L51" s="288"/>
      <c r="M51" s="288"/>
      <c r="N51" s="288"/>
      <c r="O51" s="288"/>
      <c r="P51" s="349"/>
      <c r="Q51" s="349"/>
      <c r="R51" s="349"/>
      <c r="S51" s="349"/>
      <c r="T51" s="349"/>
      <c r="U51" s="350"/>
      <c r="V51" s="228"/>
      <c r="W51" s="228"/>
      <c r="X51" s="228">
        <v>490000000</v>
      </c>
      <c r="Y51" s="228"/>
      <c r="Z51" s="228"/>
      <c r="AA51" s="40">
        <v>23</v>
      </c>
      <c r="AB51" s="35"/>
      <c r="AC51" s="687"/>
      <c r="AD51" s="884"/>
      <c r="AE51" s="13"/>
      <c r="AF51" s="14"/>
    </row>
    <row r="52" spans="1:32" s="8" customFormat="1" ht="64.5" customHeight="1">
      <c r="A52" s="984" t="s">
        <v>154</v>
      </c>
      <c r="B52" s="937"/>
      <c r="C52" s="938"/>
      <c r="D52" s="845"/>
      <c r="E52" s="967"/>
      <c r="F52" s="925"/>
      <c r="G52" s="52" t="s">
        <v>147</v>
      </c>
      <c r="H52" s="50" t="s">
        <v>145</v>
      </c>
      <c r="I52" s="50">
        <v>23</v>
      </c>
      <c r="J52" s="49"/>
      <c r="K52" s="288"/>
      <c r="L52" s="288"/>
      <c r="M52" s="288"/>
      <c r="N52" s="288"/>
      <c r="O52" s="288"/>
      <c r="P52" s="349"/>
      <c r="Q52" s="349"/>
      <c r="R52" s="349"/>
      <c r="S52" s="349"/>
      <c r="T52" s="349"/>
      <c r="U52" s="349"/>
      <c r="V52" s="228"/>
      <c r="W52" s="228"/>
      <c r="X52" s="228">
        <v>350000000</v>
      </c>
      <c r="Y52" s="228"/>
      <c r="Z52" s="229"/>
      <c r="AA52" s="40">
        <v>23</v>
      </c>
      <c r="AB52" s="35"/>
      <c r="AC52" s="687"/>
      <c r="AD52" s="884"/>
      <c r="AE52" s="13"/>
      <c r="AF52" s="14"/>
    </row>
    <row r="53" spans="1:32" s="8" customFormat="1" ht="73.5" customHeight="1">
      <c r="A53" s="985"/>
      <c r="B53" s="937"/>
      <c r="C53" s="938"/>
      <c r="D53" s="845"/>
      <c r="E53" s="967"/>
      <c r="F53" s="925"/>
      <c r="G53" s="52" t="s">
        <v>148</v>
      </c>
      <c r="H53" s="53"/>
      <c r="I53" s="53"/>
      <c r="J53" s="49"/>
      <c r="K53" s="288"/>
      <c r="L53" s="288"/>
      <c r="M53" s="288"/>
      <c r="N53" s="288"/>
      <c r="O53" s="288"/>
      <c r="P53" s="349"/>
      <c r="Q53" s="349"/>
      <c r="R53" s="349"/>
      <c r="S53" s="349"/>
      <c r="T53" s="349"/>
      <c r="U53" s="349"/>
      <c r="V53" s="228"/>
      <c r="W53" s="228"/>
      <c r="X53" s="228"/>
      <c r="Y53" s="228"/>
      <c r="Z53" s="230"/>
      <c r="AA53" s="40">
        <f>4550000000*Z53%</f>
        <v>0</v>
      </c>
      <c r="AB53" s="35"/>
      <c r="AC53" s="35"/>
      <c r="AD53" s="884"/>
      <c r="AE53" s="13"/>
      <c r="AF53" s="14"/>
    </row>
    <row r="54" spans="1:32" s="10" customFormat="1" ht="114" customHeight="1">
      <c r="A54" s="984" t="s">
        <v>155</v>
      </c>
      <c r="B54" s="937"/>
      <c r="C54" s="938"/>
      <c r="D54" s="845"/>
      <c r="E54" s="967"/>
      <c r="F54" s="925"/>
      <c r="G54" s="51" t="s">
        <v>149</v>
      </c>
      <c r="H54" s="40" t="s">
        <v>145</v>
      </c>
      <c r="I54" s="40">
        <v>3</v>
      </c>
      <c r="J54" s="54"/>
      <c r="K54" s="288"/>
      <c r="L54" s="288"/>
      <c r="M54" s="288"/>
      <c r="N54" s="288"/>
      <c r="O54" s="288"/>
      <c r="P54" s="349"/>
      <c r="Q54" s="349"/>
      <c r="R54" s="349"/>
      <c r="S54" s="349"/>
      <c r="T54" s="349"/>
      <c r="U54" s="349"/>
      <c r="V54" s="228"/>
      <c r="W54" s="228"/>
      <c r="X54" s="228">
        <v>130000000</v>
      </c>
      <c r="Y54" s="228"/>
      <c r="Z54" s="229"/>
      <c r="AA54" s="40">
        <v>0</v>
      </c>
      <c r="AB54" s="51"/>
      <c r="AC54" s="35"/>
      <c r="AD54" s="884"/>
      <c r="AE54" s="11"/>
      <c r="AF54" s="12"/>
    </row>
    <row r="55" spans="1:32" s="10" customFormat="1" ht="99.75" customHeight="1">
      <c r="A55" s="985"/>
      <c r="B55" s="939"/>
      <c r="C55" s="940"/>
      <c r="D55" s="779"/>
      <c r="E55" s="967"/>
      <c r="F55" s="925"/>
      <c r="G55" s="52" t="s">
        <v>150</v>
      </c>
      <c r="H55" s="50" t="s">
        <v>145</v>
      </c>
      <c r="I55" s="50">
        <v>1</v>
      </c>
      <c r="J55" s="377"/>
      <c r="K55" s="378"/>
      <c r="L55" s="378"/>
      <c r="M55" s="378"/>
      <c r="N55" s="378"/>
      <c r="O55" s="378"/>
      <c r="P55" s="379"/>
      <c r="Q55" s="379"/>
      <c r="R55" s="379"/>
      <c r="S55" s="379"/>
      <c r="T55" s="379"/>
      <c r="U55" s="379"/>
      <c r="V55" s="512"/>
      <c r="W55" s="273"/>
      <c r="X55" s="512">
        <v>200000000</v>
      </c>
      <c r="Y55" s="512"/>
      <c r="Z55" s="512"/>
      <c r="AA55" s="50">
        <v>0</v>
      </c>
      <c r="AB55" s="52"/>
      <c r="AC55" s="73"/>
      <c r="AD55" s="884"/>
      <c r="AE55" s="11"/>
      <c r="AF55" s="12"/>
    </row>
    <row r="56" spans="1:32" s="10" customFormat="1" ht="52.5">
      <c r="A56" s="162"/>
      <c r="B56" s="852" t="s">
        <v>43</v>
      </c>
      <c r="C56" s="853"/>
      <c r="D56" s="355" t="s">
        <v>50</v>
      </c>
      <c r="E56" s="713"/>
      <c r="F56" s="647"/>
      <c r="G56" s="647"/>
      <c r="H56" s="383"/>
      <c r="I56" s="384"/>
      <c r="J56" s="385"/>
      <c r="K56" s="385"/>
      <c r="L56" s="385"/>
      <c r="M56" s="385"/>
      <c r="N56" s="385"/>
      <c r="O56" s="385"/>
      <c r="P56" s="366"/>
      <c r="Q56" s="366"/>
      <c r="R56" s="366"/>
      <c r="S56" s="366"/>
      <c r="T56" s="366"/>
      <c r="U56" s="366"/>
      <c r="V56" s="386"/>
      <c r="W56" s="386"/>
      <c r="X56" s="386"/>
      <c r="Y56" s="386"/>
      <c r="Z56" s="620"/>
      <c r="AA56" s="387"/>
      <c r="AB56" s="688"/>
      <c r="AC56" s="689"/>
      <c r="AD56" s="388"/>
      <c r="AE56" s="11"/>
      <c r="AF56" s="12"/>
    </row>
    <row r="57" spans="1:32" s="10" customFormat="1" ht="52.5">
      <c r="A57" s="162"/>
      <c r="B57" s="911" t="s">
        <v>44</v>
      </c>
      <c r="C57" s="912"/>
      <c r="D57" s="355" t="s">
        <v>50</v>
      </c>
      <c r="E57" s="714"/>
      <c r="F57" s="648"/>
      <c r="G57" s="648"/>
      <c r="H57" s="389"/>
      <c r="I57" s="390"/>
      <c r="J57" s="391"/>
      <c r="K57" s="391"/>
      <c r="L57" s="391"/>
      <c r="M57" s="391"/>
      <c r="N57" s="391"/>
      <c r="O57" s="391"/>
      <c r="P57" s="373"/>
      <c r="Q57" s="373"/>
      <c r="R57" s="373"/>
      <c r="S57" s="373"/>
      <c r="T57" s="373"/>
      <c r="U57" s="373"/>
      <c r="V57" s="392"/>
      <c r="W57" s="392"/>
      <c r="X57" s="392"/>
      <c r="Y57" s="392"/>
      <c r="Z57" s="621"/>
      <c r="AA57" s="375"/>
      <c r="AB57" s="690"/>
      <c r="AC57" s="691"/>
      <c r="AD57" s="393"/>
      <c r="AE57" s="11"/>
      <c r="AF57" s="12"/>
    </row>
    <row r="58" spans="1:32" s="10" customFormat="1" ht="216" customHeight="1">
      <c r="A58" s="129" t="s">
        <v>716</v>
      </c>
      <c r="B58" s="945" t="s">
        <v>62</v>
      </c>
      <c r="C58" s="946"/>
      <c r="D58" s="812" t="s">
        <v>51</v>
      </c>
      <c r="E58" s="1212">
        <v>6884003332.3260145</v>
      </c>
      <c r="F58" s="129" t="s">
        <v>719</v>
      </c>
      <c r="G58" s="31" t="s">
        <v>720</v>
      </c>
      <c r="H58" s="536" t="s">
        <v>145</v>
      </c>
      <c r="I58" s="537">
        <v>10</v>
      </c>
      <c r="J58" s="49"/>
      <c r="K58" s="49"/>
      <c r="L58" s="539"/>
      <c r="M58" s="539"/>
      <c r="N58" s="539"/>
      <c r="O58" s="539"/>
      <c r="P58" s="539"/>
      <c r="Q58" s="539"/>
      <c r="R58" s="539"/>
      <c r="S58" s="539"/>
      <c r="T58" s="539"/>
      <c r="U58" s="539"/>
      <c r="V58" s="622">
        <v>30000000</v>
      </c>
      <c r="W58" s="622"/>
      <c r="X58" s="622"/>
      <c r="Y58" s="623">
        <v>3332.326014322473</v>
      </c>
      <c r="Z58" s="98"/>
      <c r="AA58" s="538"/>
      <c r="AB58" s="1206" t="s">
        <v>721</v>
      </c>
      <c r="AC58" s="561" t="s">
        <v>722</v>
      </c>
      <c r="AD58" s="1208" t="s">
        <v>143</v>
      </c>
      <c r="AE58" s="11"/>
      <c r="AF58" s="12"/>
    </row>
    <row r="59" spans="1:32" s="10" customFormat="1" ht="216" customHeight="1">
      <c r="A59" s="72" t="s">
        <v>717</v>
      </c>
      <c r="B59" s="947"/>
      <c r="C59" s="948"/>
      <c r="D59" s="813"/>
      <c r="E59" s="1213"/>
      <c r="F59" s="72" t="s">
        <v>723</v>
      </c>
      <c r="G59" s="31" t="s">
        <v>724</v>
      </c>
      <c r="H59" s="536" t="s">
        <v>145</v>
      </c>
      <c r="I59" s="537">
        <v>23</v>
      </c>
      <c r="J59" s="49"/>
      <c r="K59" s="539"/>
      <c r="L59" s="539"/>
      <c r="M59" s="539"/>
      <c r="N59" s="539"/>
      <c r="O59" s="539"/>
      <c r="P59" s="539"/>
      <c r="Q59" s="539"/>
      <c r="R59" s="539"/>
      <c r="S59" s="539"/>
      <c r="T59" s="539"/>
      <c r="U59" s="49"/>
      <c r="V59" s="622"/>
      <c r="W59" s="622"/>
      <c r="X59" s="622"/>
      <c r="Y59" s="622">
        <v>1500000000</v>
      </c>
      <c r="Z59" s="98"/>
      <c r="AA59" s="609">
        <v>23</v>
      </c>
      <c r="AB59" s="1207"/>
      <c r="AC59" s="561" t="s">
        <v>722</v>
      </c>
      <c r="AD59" s="1215"/>
      <c r="AE59" s="11"/>
      <c r="AF59" s="12"/>
    </row>
    <row r="60" spans="1:32" s="10" customFormat="1" ht="169.5" customHeight="1">
      <c r="A60" s="72" t="s">
        <v>718</v>
      </c>
      <c r="B60" s="949"/>
      <c r="C60" s="950"/>
      <c r="D60" s="944"/>
      <c r="E60" s="1214"/>
      <c r="F60" s="72" t="s">
        <v>725</v>
      </c>
      <c r="G60" s="31" t="s">
        <v>726</v>
      </c>
      <c r="H60" s="536" t="s">
        <v>145</v>
      </c>
      <c r="I60" s="537">
        <v>16000</v>
      </c>
      <c r="J60" s="49"/>
      <c r="K60" s="539"/>
      <c r="L60" s="539"/>
      <c r="M60" s="539"/>
      <c r="N60" s="539"/>
      <c r="O60" s="539"/>
      <c r="P60" s="539"/>
      <c r="Q60" s="539"/>
      <c r="R60" s="539"/>
      <c r="S60" s="539"/>
      <c r="T60" s="539"/>
      <c r="U60" s="49"/>
      <c r="V60" s="622"/>
      <c r="W60" s="622"/>
      <c r="X60" s="622">
        <v>354000000</v>
      </c>
      <c r="Y60" s="622">
        <v>5000000000</v>
      </c>
      <c r="Z60" s="98"/>
      <c r="AA60" s="538">
        <v>16000</v>
      </c>
      <c r="AB60" s="1207"/>
      <c r="AC60" s="561" t="s">
        <v>722</v>
      </c>
      <c r="AD60" s="1209"/>
      <c r="AE60" s="11"/>
      <c r="AF60" s="12"/>
    </row>
    <row r="61" spans="1:32" s="10" customFormat="1" ht="62.25" customHeight="1">
      <c r="A61" s="162"/>
      <c r="B61" s="852" t="s">
        <v>43</v>
      </c>
      <c r="C61" s="853"/>
      <c r="D61" s="16" t="s">
        <v>52</v>
      </c>
      <c r="E61" s="1197"/>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1198"/>
      <c r="AC61" s="1198"/>
      <c r="AD61" s="1199"/>
      <c r="AE61" s="11"/>
      <c r="AF61" s="12"/>
    </row>
    <row r="62" spans="1:32" s="10" customFormat="1" ht="37.5" customHeight="1">
      <c r="A62" s="162"/>
      <c r="B62" s="911" t="s">
        <v>44</v>
      </c>
      <c r="C62" s="912"/>
      <c r="D62" s="16" t="s">
        <v>52</v>
      </c>
      <c r="E62" s="1200"/>
      <c r="F62" s="1201"/>
      <c r="G62" s="1201"/>
      <c r="H62" s="1201"/>
      <c r="I62" s="1201"/>
      <c r="J62" s="1201"/>
      <c r="K62" s="1201"/>
      <c r="L62" s="1201"/>
      <c r="M62" s="1201"/>
      <c r="N62" s="1201"/>
      <c r="O62" s="1201"/>
      <c r="P62" s="1201"/>
      <c r="Q62" s="1201"/>
      <c r="R62" s="1201"/>
      <c r="S62" s="1201"/>
      <c r="T62" s="1201"/>
      <c r="U62" s="1201"/>
      <c r="V62" s="1201"/>
      <c r="W62" s="1201"/>
      <c r="X62" s="1201"/>
      <c r="Y62" s="1201"/>
      <c r="Z62" s="1201"/>
      <c r="AA62" s="1201"/>
      <c r="AB62" s="1201"/>
      <c r="AC62" s="1201"/>
      <c r="AD62" s="1202"/>
      <c r="AE62" s="11"/>
      <c r="AF62" s="12"/>
    </row>
    <row r="63" spans="1:32" s="10" customFormat="1" ht="144" customHeight="1">
      <c r="A63" s="72" t="s">
        <v>734</v>
      </c>
      <c r="B63" s="945" t="s">
        <v>62</v>
      </c>
      <c r="C63" s="946"/>
      <c r="D63" s="812" t="s">
        <v>53</v>
      </c>
      <c r="E63" s="1205">
        <v>11049840</v>
      </c>
      <c r="F63" s="72" t="s">
        <v>736</v>
      </c>
      <c r="G63" s="31" t="s">
        <v>737</v>
      </c>
      <c r="H63" s="536" t="s">
        <v>145</v>
      </c>
      <c r="I63" s="537">
        <v>23</v>
      </c>
      <c r="J63" s="49"/>
      <c r="K63" s="539"/>
      <c r="L63" s="539"/>
      <c r="M63" s="539"/>
      <c r="N63" s="539"/>
      <c r="O63" s="49"/>
      <c r="P63" s="49"/>
      <c r="Q63" s="49"/>
      <c r="R63" s="49"/>
      <c r="S63" s="49"/>
      <c r="T63" s="49"/>
      <c r="U63" s="49"/>
      <c r="V63" s="624"/>
      <c r="W63" s="624"/>
      <c r="X63" s="562">
        <v>3.68328</v>
      </c>
      <c r="Y63" s="624"/>
      <c r="Z63" s="625"/>
      <c r="AA63" s="538">
        <v>23</v>
      </c>
      <c r="AB63" s="1206" t="s">
        <v>721</v>
      </c>
      <c r="AC63" s="561" t="s">
        <v>738</v>
      </c>
      <c r="AD63" s="1208" t="s">
        <v>143</v>
      </c>
      <c r="AE63" s="11"/>
      <c r="AF63" s="12"/>
    </row>
    <row r="64" spans="1:32" s="10" customFormat="1" ht="144" customHeight="1">
      <c r="A64" s="72" t="s">
        <v>735</v>
      </c>
      <c r="B64" s="947"/>
      <c r="C64" s="948"/>
      <c r="D64" s="944"/>
      <c r="E64" s="1205"/>
      <c r="F64" s="72" t="s">
        <v>739</v>
      </c>
      <c r="G64" s="541" t="s">
        <v>740</v>
      </c>
      <c r="H64" s="536" t="s">
        <v>145</v>
      </c>
      <c r="I64" s="536">
        <v>23</v>
      </c>
      <c r="J64" s="49"/>
      <c r="K64" s="539"/>
      <c r="L64" s="539"/>
      <c r="M64" s="539"/>
      <c r="N64" s="539"/>
      <c r="O64" s="49"/>
      <c r="P64" s="49"/>
      <c r="Q64" s="49"/>
      <c r="R64" s="49"/>
      <c r="S64" s="49"/>
      <c r="T64" s="49"/>
      <c r="U64" s="49"/>
      <c r="V64" s="624"/>
      <c r="W64" s="624"/>
      <c r="X64" s="560">
        <v>7.36656</v>
      </c>
      <c r="Y64" s="624"/>
      <c r="Z64" s="625"/>
      <c r="AA64" s="536">
        <v>23</v>
      </c>
      <c r="AB64" s="1207"/>
      <c r="AC64" s="561" t="s">
        <v>738</v>
      </c>
      <c r="AD64" s="1209"/>
      <c r="AE64" s="11"/>
      <c r="AF64" s="12"/>
    </row>
    <row r="65" spans="1:32" s="10" customFormat="1" ht="42" customHeight="1">
      <c r="A65" s="162"/>
      <c r="B65" s="852" t="s">
        <v>43</v>
      </c>
      <c r="C65" s="853"/>
      <c r="D65" s="16" t="s">
        <v>54</v>
      </c>
      <c r="E65" s="715"/>
      <c r="F65" s="649"/>
      <c r="G65" s="649"/>
      <c r="H65" s="572"/>
      <c r="I65" s="572"/>
      <c r="J65" s="572"/>
      <c r="K65" s="572"/>
      <c r="L65" s="572"/>
      <c r="M65" s="572"/>
      <c r="N65" s="572"/>
      <c r="O65" s="572"/>
      <c r="P65" s="572"/>
      <c r="Q65" s="572"/>
      <c r="R65" s="572"/>
      <c r="S65" s="572"/>
      <c r="T65" s="572"/>
      <c r="U65" s="572"/>
      <c r="V65" s="572"/>
      <c r="W65" s="572"/>
      <c r="X65" s="572"/>
      <c r="Y65" s="572"/>
      <c r="Z65" s="572"/>
      <c r="AA65" s="572"/>
      <c r="AB65" s="649"/>
      <c r="AC65" s="649"/>
      <c r="AD65" s="573"/>
      <c r="AE65" s="11"/>
      <c r="AF65" s="12"/>
    </row>
    <row r="66" spans="1:32" s="10" customFormat="1" ht="40.5" customHeight="1">
      <c r="A66" s="162"/>
      <c r="B66" s="1001" t="s">
        <v>44</v>
      </c>
      <c r="C66" s="1002"/>
      <c r="D66" s="16" t="s">
        <v>54</v>
      </c>
      <c r="E66" s="716"/>
      <c r="F66" s="650"/>
      <c r="G66" s="650"/>
      <c r="H66" s="574"/>
      <c r="I66" s="574"/>
      <c r="J66" s="574"/>
      <c r="K66" s="574"/>
      <c r="L66" s="574"/>
      <c r="M66" s="574"/>
      <c r="N66" s="574"/>
      <c r="O66" s="574"/>
      <c r="P66" s="574"/>
      <c r="Q66" s="574"/>
      <c r="R66" s="574"/>
      <c r="S66" s="574"/>
      <c r="T66" s="574"/>
      <c r="U66" s="574"/>
      <c r="V66" s="574"/>
      <c r="W66" s="574"/>
      <c r="X66" s="574"/>
      <c r="Y66" s="576"/>
      <c r="Z66" s="574"/>
      <c r="AA66" s="574"/>
      <c r="AB66" s="650"/>
      <c r="AC66" s="650"/>
      <c r="AD66" s="575"/>
      <c r="AE66" s="11"/>
      <c r="AF66" s="12"/>
    </row>
    <row r="67" spans="1:32" s="10" customFormat="1" ht="260.25" customHeight="1">
      <c r="A67" s="540" t="s">
        <v>727</v>
      </c>
      <c r="B67" s="945" t="s">
        <v>62</v>
      </c>
      <c r="C67" s="946"/>
      <c r="D67" s="812" t="s">
        <v>55</v>
      </c>
      <c r="E67" s="1205">
        <v>826806024</v>
      </c>
      <c r="F67" s="72" t="s">
        <v>729</v>
      </c>
      <c r="G67" s="31" t="s">
        <v>730</v>
      </c>
      <c r="H67" s="536" t="s">
        <v>145</v>
      </c>
      <c r="I67" s="537">
        <v>23</v>
      </c>
      <c r="J67" s="49"/>
      <c r="K67" s="539"/>
      <c r="L67" s="539"/>
      <c r="M67" s="539"/>
      <c r="N67" s="539"/>
      <c r="O67" s="49"/>
      <c r="P67" s="49"/>
      <c r="Q67" s="49"/>
      <c r="R67" s="49"/>
      <c r="S67" s="49"/>
      <c r="T67" s="49"/>
      <c r="U67" s="49"/>
      <c r="V67" s="624"/>
      <c r="W67" s="624"/>
      <c r="X67" s="562">
        <v>7.36656</v>
      </c>
      <c r="Y67" s="624"/>
      <c r="Z67" s="625"/>
      <c r="AA67" s="538">
        <v>23</v>
      </c>
      <c r="AB67" s="1206" t="s">
        <v>721</v>
      </c>
      <c r="AC67" s="561" t="s">
        <v>731</v>
      </c>
      <c r="AD67" s="1208" t="s">
        <v>143</v>
      </c>
      <c r="AE67" s="11"/>
      <c r="AF67" s="12"/>
    </row>
    <row r="68" spans="1:32" s="10" customFormat="1" ht="105.75" customHeight="1">
      <c r="A68" s="72" t="s">
        <v>728</v>
      </c>
      <c r="B68" s="949"/>
      <c r="C68" s="950"/>
      <c r="D68" s="944"/>
      <c r="E68" s="1205"/>
      <c r="F68" s="72" t="s">
        <v>732</v>
      </c>
      <c r="G68" s="31" t="s">
        <v>733</v>
      </c>
      <c r="H68" s="536" t="s">
        <v>145</v>
      </c>
      <c r="I68" s="537">
        <v>23</v>
      </c>
      <c r="J68" s="539"/>
      <c r="K68" s="539"/>
      <c r="L68" s="539"/>
      <c r="M68" s="539"/>
      <c r="N68" s="539"/>
      <c r="O68" s="539"/>
      <c r="P68" s="539"/>
      <c r="Q68" s="539"/>
      <c r="R68" s="539"/>
      <c r="S68" s="539"/>
      <c r="T68" s="539"/>
      <c r="U68" s="539"/>
      <c r="V68" s="624"/>
      <c r="W68" s="624"/>
      <c r="X68" s="562">
        <v>819.439464</v>
      </c>
      <c r="Y68" s="624"/>
      <c r="Z68" s="625"/>
      <c r="AA68" s="538">
        <v>23</v>
      </c>
      <c r="AB68" s="1216"/>
      <c r="AC68" s="561" t="s">
        <v>731</v>
      </c>
      <c r="AD68" s="1209"/>
      <c r="AE68" s="11"/>
      <c r="AF68" s="12"/>
    </row>
    <row r="69" spans="1:32" s="10" customFormat="1" ht="27">
      <c r="A69" s="160"/>
      <c r="B69" s="983" t="s">
        <v>56</v>
      </c>
      <c r="C69" s="983"/>
      <c r="D69" s="983"/>
      <c r="E69" s="713"/>
      <c r="F69" s="647"/>
      <c r="G69" s="647"/>
      <c r="H69" s="383"/>
      <c r="I69" s="384"/>
      <c r="J69" s="385"/>
      <c r="K69" s="385"/>
      <c r="L69" s="385"/>
      <c r="M69" s="385"/>
      <c r="N69" s="385"/>
      <c r="O69" s="385"/>
      <c r="P69" s="366"/>
      <c r="Q69" s="366"/>
      <c r="R69" s="366"/>
      <c r="S69" s="366"/>
      <c r="T69" s="366"/>
      <c r="U69" s="366"/>
      <c r="V69" s="386"/>
      <c r="W69" s="386"/>
      <c r="X69" s="386"/>
      <c r="Y69" s="386"/>
      <c r="Z69" s="620"/>
      <c r="AA69" s="387"/>
      <c r="AB69" s="688"/>
      <c r="AC69" s="689"/>
      <c r="AD69" s="388"/>
      <c r="AE69" s="11"/>
      <c r="AF69" s="12"/>
    </row>
    <row r="70" spans="1:32" s="10" customFormat="1" ht="26.25">
      <c r="A70" s="351"/>
      <c r="B70" s="857" t="s">
        <v>43</v>
      </c>
      <c r="C70" s="853"/>
      <c r="D70" s="394" t="s">
        <v>57</v>
      </c>
      <c r="E70" s="714"/>
      <c r="F70" s="648"/>
      <c r="G70" s="648"/>
      <c r="H70" s="389"/>
      <c r="I70" s="390"/>
      <c r="J70" s="391"/>
      <c r="K70" s="391"/>
      <c r="L70" s="391"/>
      <c r="M70" s="391"/>
      <c r="N70" s="391"/>
      <c r="O70" s="391"/>
      <c r="P70" s="373"/>
      <c r="Q70" s="373"/>
      <c r="R70" s="373"/>
      <c r="S70" s="373"/>
      <c r="T70" s="373"/>
      <c r="U70" s="373"/>
      <c r="V70" s="392"/>
      <c r="W70" s="392"/>
      <c r="X70" s="392"/>
      <c r="Y70" s="392"/>
      <c r="Z70" s="621"/>
      <c r="AA70" s="375"/>
      <c r="AB70" s="690"/>
      <c r="AC70" s="691"/>
      <c r="AD70" s="393"/>
      <c r="AE70" s="11"/>
      <c r="AF70" s="12"/>
    </row>
    <row r="71" spans="1:32" s="8" customFormat="1" ht="177" customHeight="1">
      <c r="A71" s="256" t="s">
        <v>156</v>
      </c>
      <c r="B71" s="935" t="s">
        <v>62</v>
      </c>
      <c r="C71" s="936"/>
      <c r="D71" s="778" t="s">
        <v>58</v>
      </c>
      <c r="E71" s="928">
        <v>593675645</v>
      </c>
      <c r="F71" s="257" t="s">
        <v>159</v>
      </c>
      <c r="G71" s="395" t="s">
        <v>160</v>
      </c>
      <c r="H71" s="53" t="s">
        <v>145</v>
      </c>
      <c r="I71" s="260">
        <v>125</v>
      </c>
      <c r="J71" s="396"/>
      <c r="K71" s="359"/>
      <c r="L71" s="359"/>
      <c r="M71" s="359"/>
      <c r="N71" s="359"/>
      <c r="O71" s="359"/>
      <c r="P71" s="360"/>
      <c r="Q71" s="360"/>
      <c r="R71" s="360"/>
      <c r="S71" s="360"/>
      <c r="T71" s="360"/>
      <c r="U71" s="360"/>
      <c r="V71" s="253"/>
      <c r="W71" s="253">
        <v>132000000</v>
      </c>
      <c r="X71" s="253"/>
      <c r="Y71" s="253"/>
      <c r="Z71" s="253"/>
      <c r="AA71" s="259">
        <v>125</v>
      </c>
      <c r="AB71" s="933" t="s">
        <v>320</v>
      </c>
      <c r="AC71" s="397" t="s">
        <v>161</v>
      </c>
      <c r="AD71" s="884" t="s">
        <v>143</v>
      </c>
      <c r="AE71" s="13"/>
      <c r="AF71" s="14"/>
    </row>
    <row r="72" spans="1:32" s="8" customFormat="1" ht="153" customHeight="1">
      <c r="A72" s="72" t="s">
        <v>157</v>
      </c>
      <c r="B72" s="937"/>
      <c r="C72" s="938"/>
      <c r="D72" s="845"/>
      <c r="E72" s="928"/>
      <c r="F72" s="898" t="s">
        <v>162</v>
      </c>
      <c r="G72" s="56" t="s">
        <v>163</v>
      </c>
      <c r="H72" s="40" t="s">
        <v>145</v>
      </c>
      <c r="I72" s="38">
        <v>10</v>
      </c>
      <c r="J72" s="49"/>
      <c r="K72" s="288"/>
      <c r="L72" s="288"/>
      <c r="M72" s="288"/>
      <c r="N72" s="288"/>
      <c r="O72" s="288"/>
      <c r="P72" s="349"/>
      <c r="Q72" s="349"/>
      <c r="R72" s="349"/>
      <c r="S72" s="349"/>
      <c r="T72" s="349"/>
      <c r="U72" s="349"/>
      <c r="V72" s="131"/>
      <c r="W72" s="131"/>
      <c r="X72" s="131">
        <v>87975645</v>
      </c>
      <c r="Y72" s="131"/>
      <c r="Z72" s="131"/>
      <c r="AA72" s="40">
        <v>4</v>
      </c>
      <c r="AB72" s="933"/>
      <c r="AC72" s="57" t="s">
        <v>164</v>
      </c>
      <c r="AD72" s="884"/>
      <c r="AE72" s="13"/>
      <c r="AF72" s="14"/>
    </row>
    <row r="73" spans="1:32" s="8" customFormat="1" ht="393.75" customHeight="1">
      <c r="A73" s="129" t="s">
        <v>158</v>
      </c>
      <c r="B73" s="939"/>
      <c r="C73" s="940"/>
      <c r="D73" s="779"/>
      <c r="E73" s="928"/>
      <c r="F73" s="876"/>
      <c r="G73" s="52" t="s">
        <v>165</v>
      </c>
      <c r="H73" s="50" t="s">
        <v>145</v>
      </c>
      <c r="I73" s="37">
        <v>26</v>
      </c>
      <c r="J73" s="377"/>
      <c r="K73" s="378"/>
      <c r="L73" s="378"/>
      <c r="M73" s="378"/>
      <c r="N73" s="378"/>
      <c r="O73" s="378"/>
      <c r="P73" s="379"/>
      <c r="Q73" s="379"/>
      <c r="R73" s="379"/>
      <c r="S73" s="379"/>
      <c r="T73" s="379"/>
      <c r="U73" s="379"/>
      <c r="V73" s="252"/>
      <c r="W73" s="252">
        <v>326375991</v>
      </c>
      <c r="X73" s="252">
        <v>47324009</v>
      </c>
      <c r="Y73" s="252"/>
      <c r="Z73" s="252"/>
      <c r="AA73" s="50">
        <v>4</v>
      </c>
      <c r="AB73" s="933"/>
      <c r="AC73" s="76" t="s">
        <v>166</v>
      </c>
      <c r="AD73" s="884"/>
      <c r="AE73" s="13"/>
      <c r="AF73" s="14"/>
    </row>
    <row r="74" spans="1:32" s="10" customFormat="1" ht="27">
      <c r="A74" s="160"/>
      <c r="B74" s="983" t="s">
        <v>59</v>
      </c>
      <c r="C74" s="983"/>
      <c r="D74" s="983"/>
      <c r="E74" s="713"/>
      <c r="F74" s="647"/>
      <c r="G74" s="647"/>
      <c r="H74" s="383"/>
      <c r="I74" s="384"/>
      <c r="J74" s="385"/>
      <c r="K74" s="385"/>
      <c r="L74" s="385"/>
      <c r="M74" s="385"/>
      <c r="N74" s="385"/>
      <c r="O74" s="385"/>
      <c r="P74" s="366"/>
      <c r="Q74" s="366"/>
      <c r="R74" s="366"/>
      <c r="S74" s="366"/>
      <c r="T74" s="366"/>
      <c r="U74" s="366"/>
      <c r="V74" s="386"/>
      <c r="W74" s="386"/>
      <c r="X74" s="367"/>
      <c r="Y74" s="367"/>
      <c r="Z74" s="626"/>
      <c r="AA74" s="387"/>
      <c r="AB74" s="688"/>
      <c r="AC74" s="689"/>
      <c r="AD74" s="388"/>
      <c r="AE74" s="11"/>
      <c r="AF74" s="12"/>
    </row>
    <row r="75" spans="1:32" s="10" customFormat="1" ht="26.25">
      <c r="A75" s="399"/>
      <c r="B75" s="857" t="s">
        <v>43</v>
      </c>
      <c r="C75" s="853"/>
      <c r="D75" s="355" t="s">
        <v>60</v>
      </c>
      <c r="E75" s="717"/>
      <c r="F75" s="651"/>
      <c r="G75" s="651"/>
      <c r="H75" s="341"/>
      <c r="I75" s="381"/>
      <c r="P75" s="237"/>
      <c r="Q75" s="237"/>
      <c r="R75" s="237"/>
      <c r="S75" s="237"/>
      <c r="T75" s="237"/>
      <c r="U75" s="237"/>
      <c r="V75" s="382"/>
      <c r="W75" s="382"/>
      <c r="X75" s="361"/>
      <c r="Y75" s="361"/>
      <c r="Z75" s="627"/>
      <c r="AA75" s="362"/>
      <c r="AB75" s="692"/>
      <c r="AC75" s="693"/>
      <c r="AD75" s="398"/>
      <c r="AE75" s="11"/>
      <c r="AF75" s="12"/>
    </row>
    <row r="76" spans="1:32" s="10" customFormat="1" ht="26.25">
      <c r="A76" s="351"/>
      <c r="B76" s="1018" t="s">
        <v>44</v>
      </c>
      <c r="C76" s="912"/>
      <c r="D76" s="355" t="s">
        <v>60</v>
      </c>
      <c r="E76" s="714"/>
      <c r="F76" s="648"/>
      <c r="G76" s="648"/>
      <c r="H76" s="389"/>
      <c r="I76" s="390"/>
      <c r="J76" s="391"/>
      <c r="K76" s="391"/>
      <c r="L76" s="391"/>
      <c r="M76" s="391"/>
      <c r="N76" s="391"/>
      <c r="O76" s="391"/>
      <c r="P76" s="373"/>
      <c r="Q76" s="373"/>
      <c r="R76" s="373"/>
      <c r="S76" s="373"/>
      <c r="T76" s="373"/>
      <c r="U76" s="373"/>
      <c r="V76" s="392"/>
      <c r="W76" s="392"/>
      <c r="X76" s="374"/>
      <c r="Y76" s="374"/>
      <c r="Z76" s="619"/>
      <c r="AA76" s="375"/>
      <c r="AB76" s="690"/>
      <c r="AC76" s="691"/>
      <c r="AD76" s="393"/>
      <c r="AE76" s="11"/>
      <c r="AF76" s="12"/>
    </row>
    <row r="77" spans="1:32" s="10" customFormat="1" ht="185.25" customHeight="1">
      <c r="A77" s="257" t="s">
        <v>583</v>
      </c>
      <c r="B77" s="945" t="s">
        <v>62</v>
      </c>
      <c r="C77" s="946"/>
      <c r="D77" s="812" t="s">
        <v>61</v>
      </c>
      <c r="E77" s="899">
        <v>917349150</v>
      </c>
      <c r="F77" s="75" t="s">
        <v>587</v>
      </c>
      <c r="G77" s="400" t="s">
        <v>597</v>
      </c>
      <c r="H77" s="75" t="s">
        <v>203</v>
      </c>
      <c r="I77" s="257">
        <v>3</v>
      </c>
      <c r="J77" s="380"/>
      <c r="K77" s="380"/>
      <c r="L77" s="380"/>
      <c r="M77" s="401"/>
      <c r="N77" s="380"/>
      <c r="O77" s="380"/>
      <c r="P77" s="429"/>
      <c r="Q77" s="429"/>
      <c r="R77" s="429"/>
      <c r="S77" s="429"/>
      <c r="T77" s="429"/>
      <c r="U77" s="429"/>
      <c r="V77" s="402"/>
      <c r="W77" s="249"/>
      <c r="X77" s="403">
        <v>180399537</v>
      </c>
      <c r="Y77" s="249"/>
      <c r="Z77" s="215">
        <f>30000000+40000000</f>
        <v>70000000</v>
      </c>
      <c r="AA77" s="264"/>
      <c r="AB77" s="220" t="s">
        <v>601</v>
      </c>
      <c r="AC77" s="528"/>
      <c r="AD77" s="887" t="s">
        <v>606</v>
      </c>
      <c r="AE77" s="11"/>
      <c r="AF77" s="12"/>
    </row>
    <row r="78" spans="1:32" s="10" customFormat="1" ht="70.5" customHeight="1">
      <c r="A78" s="897" t="s">
        <v>584</v>
      </c>
      <c r="B78" s="947"/>
      <c r="C78" s="948"/>
      <c r="D78" s="813"/>
      <c r="E78" s="899"/>
      <c r="F78" s="35" t="s">
        <v>588</v>
      </c>
      <c r="G78" s="213" t="s">
        <v>598</v>
      </c>
      <c r="H78" s="35" t="s">
        <v>203</v>
      </c>
      <c r="I78" s="80">
        <v>2</v>
      </c>
      <c r="J78" s="2"/>
      <c r="K78" s="2"/>
      <c r="L78" s="225"/>
      <c r="M78" s="225"/>
      <c r="N78" s="2"/>
      <c r="O78" s="2"/>
      <c r="P78" s="354"/>
      <c r="Q78" s="354"/>
      <c r="R78" s="354"/>
      <c r="S78" s="354"/>
      <c r="T78" s="354"/>
      <c r="U78" s="354"/>
      <c r="V78" s="219"/>
      <c r="W78" s="219"/>
      <c r="X78" s="219"/>
      <c r="Y78" s="219"/>
      <c r="Z78" s="215">
        <v>83433646</v>
      </c>
      <c r="AA78" s="224"/>
      <c r="AB78" s="220" t="s">
        <v>602</v>
      </c>
      <c r="AC78" s="529"/>
      <c r="AD78" s="887"/>
      <c r="AE78" s="11"/>
      <c r="AF78" s="12"/>
    </row>
    <row r="79" spans="1:32" s="10" customFormat="1" ht="69" customHeight="1">
      <c r="A79" s="897"/>
      <c r="B79" s="947"/>
      <c r="C79" s="948"/>
      <c r="D79" s="813"/>
      <c r="E79" s="899"/>
      <c r="F79" s="35" t="s">
        <v>589</v>
      </c>
      <c r="G79" s="35" t="s">
        <v>599</v>
      </c>
      <c r="H79" s="35" t="s">
        <v>203</v>
      </c>
      <c r="I79" s="80">
        <v>40</v>
      </c>
      <c r="J79" s="2"/>
      <c r="K79" s="225"/>
      <c r="L79" s="225"/>
      <c r="M79" s="225"/>
      <c r="N79" s="225"/>
      <c r="O79" s="2"/>
      <c r="P79" s="354"/>
      <c r="Q79" s="354"/>
      <c r="R79" s="354"/>
      <c r="S79" s="354"/>
      <c r="T79" s="354"/>
      <c r="U79" s="354"/>
      <c r="V79" s="219"/>
      <c r="W79" s="219"/>
      <c r="X79" s="219"/>
      <c r="Y79" s="219"/>
      <c r="Z79" s="216">
        <f>((16*1200000)*8)+(2600000*9)</f>
        <v>177000000</v>
      </c>
      <c r="AA79" s="224"/>
      <c r="AB79" s="221"/>
      <c r="AC79" s="529"/>
      <c r="AD79" s="887"/>
      <c r="AE79" s="11"/>
      <c r="AF79" s="12"/>
    </row>
    <row r="80" spans="1:32" s="10" customFormat="1" ht="57.75" customHeight="1">
      <c r="A80" s="898" t="s">
        <v>585</v>
      </c>
      <c r="B80" s="947"/>
      <c r="C80" s="948"/>
      <c r="D80" s="813"/>
      <c r="E80" s="899"/>
      <c r="F80" s="35" t="s">
        <v>590</v>
      </c>
      <c r="G80" s="214" t="s">
        <v>600</v>
      </c>
      <c r="H80" s="35" t="s">
        <v>203</v>
      </c>
      <c r="I80" s="80">
        <v>10</v>
      </c>
      <c r="J80" s="2"/>
      <c r="K80" s="225"/>
      <c r="L80" s="2"/>
      <c r="M80" s="2"/>
      <c r="N80" s="2"/>
      <c r="O80" s="2"/>
      <c r="P80" s="354"/>
      <c r="Q80" s="354"/>
      <c r="R80" s="354"/>
      <c r="S80" s="354"/>
      <c r="T80" s="354"/>
      <c r="U80" s="354"/>
      <c r="V80" s="219"/>
      <c r="W80" s="219"/>
      <c r="X80" s="219"/>
      <c r="Y80" s="219"/>
      <c r="Z80" s="216">
        <f>30000000+10385167</f>
        <v>40385167</v>
      </c>
      <c r="AA80" s="224"/>
      <c r="AB80" s="221" t="s">
        <v>603</v>
      </c>
      <c r="AC80" s="529"/>
      <c r="AD80" s="887"/>
      <c r="AE80" s="11"/>
      <c r="AF80" s="12"/>
    </row>
    <row r="81" spans="1:32" s="10" customFormat="1" ht="61.5" customHeight="1">
      <c r="A81" s="898"/>
      <c r="B81" s="947"/>
      <c r="C81" s="948"/>
      <c r="D81" s="813"/>
      <c r="E81" s="899"/>
      <c r="F81" s="35" t="s">
        <v>591</v>
      </c>
      <c r="G81" s="35" t="s">
        <v>594</v>
      </c>
      <c r="H81" s="35" t="s">
        <v>203</v>
      </c>
      <c r="I81" s="80">
        <v>5</v>
      </c>
      <c r="J81" s="2"/>
      <c r="K81" s="225"/>
      <c r="L81" s="225"/>
      <c r="M81" s="225"/>
      <c r="N81" s="225"/>
      <c r="O81" s="2"/>
      <c r="P81" s="354"/>
      <c r="Q81" s="354"/>
      <c r="R81" s="354"/>
      <c r="S81" s="354"/>
      <c r="T81" s="354"/>
      <c r="U81" s="354"/>
      <c r="V81" s="219"/>
      <c r="W81" s="219"/>
      <c r="X81" s="219"/>
      <c r="Y81" s="219"/>
      <c r="Z81" s="216">
        <f>((25*1300000)*8)+(2600000*9)</f>
        <v>283400000</v>
      </c>
      <c r="AA81" s="224"/>
      <c r="AB81" s="221" t="s">
        <v>604</v>
      </c>
      <c r="AC81" s="529"/>
      <c r="AD81" s="887"/>
      <c r="AE81" s="11"/>
      <c r="AF81" s="12"/>
    </row>
    <row r="82" spans="1:32" s="10" customFormat="1" ht="129.75" customHeight="1">
      <c r="A82" s="1224" t="s">
        <v>586</v>
      </c>
      <c r="B82" s="947"/>
      <c r="C82" s="948"/>
      <c r="D82" s="813"/>
      <c r="E82" s="899"/>
      <c r="F82" s="35" t="s">
        <v>592</v>
      </c>
      <c r="G82" s="213" t="s">
        <v>595</v>
      </c>
      <c r="H82" s="35" t="s">
        <v>203</v>
      </c>
      <c r="I82" s="80">
        <v>50</v>
      </c>
      <c r="J82" s="2"/>
      <c r="K82" s="2"/>
      <c r="L82" s="2"/>
      <c r="M82" s="2"/>
      <c r="N82" s="225"/>
      <c r="O82" s="2"/>
      <c r="P82" s="354"/>
      <c r="Q82" s="354"/>
      <c r="R82" s="354"/>
      <c r="S82" s="354"/>
      <c r="T82" s="354"/>
      <c r="U82" s="354"/>
      <c r="V82" s="219"/>
      <c r="W82" s="219"/>
      <c r="X82" s="219"/>
      <c r="Y82" s="219"/>
      <c r="Z82" s="217">
        <v>70000000</v>
      </c>
      <c r="AA82" s="224"/>
      <c r="AB82" s="222" t="s">
        <v>605</v>
      </c>
      <c r="AC82" s="529"/>
      <c r="AD82" s="887"/>
      <c r="AE82" s="11"/>
      <c r="AF82" s="12"/>
    </row>
    <row r="83" spans="1:32" s="10" customFormat="1" ht="85.5" customHeight="1">
      <c r="A83" s="952"/>
      <c r="B83" s="947"/>
      <c r="C83" s="948"/>
      <c r="D83" s="813"/>
      <c r="E83" s="899"/>
      <c r="F83" s="35" t="s">
        <v>593</v>
      </c>
      <c r="G83" s="214" t="s">
        <v>596</v>
      </c>
      <c r="H83" s="35" t="s">
        <v>203</v>
      </c>
      <c r="I83" s="80">
        <v>2</v>
      </c>
      <c r="J83" s="2"/>
      <c r="K83" s="2"/>
      <c r="L83" s="2"/>
      <c r="M83" s="2"/>
      <c r="N83" s="225"/>
      <c r="O83" s="2"/>
      <c r="P83" s="354"/>
      <c r="Q83" s="354"/>
      <c r="R83" s="354"/>
      <c r="S83" s="354"/>
      <c r="T83" s="354"/>
      <c r="U83" s="354"/>
      <c r="V83" s="218">
        <v>12730800</v>
      </c>
      <c r="W83" s="132"/>
      <c r="X83" s="132"/>
      <c r="Y83" s="132"/>
      <c r="Z83" s="218"/>
      <c r="AA83" s="224"/>
      <c r="AB83" s="223"/>
      <c r="AC83" s="529"/>
      <c r="AD83" s="887"/>
      <c r="AE83" s="11"/>
      <c r="AF83" s="12"/>
    </row>
    <row r="84" spans="1:32" s="10" customFormat="1" ht="26.25">
      <c r="A84" s="160"/>
      <c r="B84" s="918" t="s">
        <v>63</v>
      </c>
      <c r="C84" s="918"/>
      <c r="D84" s="918"/>
      <c r="E84" s="713"/>
      <c r="F84" s="647"/>
      <c r="G84" s="647"/>
      <c r="H84" s="383"/>
      <c r="I84" s="384"/>
      <c r="J84" s="385"/>
      <c r="K84" s="385"/>
      <c r="L84" s="385"/>
      <c r="M84" s="385"/>
      <c r="N84" s="385"/>
      <c r="O84" s="385"/>
      <c r="P84" s="366"/>
      <c r="Q84" s="366"/>
      <c r="R84" s="366"/>
      <c r="S84" s="366"/>
      <c r="T84" s="366"/>
      <c r="U84" s="366"/>
      <c r="V84" s="386"/>
      <c r="W84" s="386"/>
      <c r="X84" s="386"/>
      <c r="Y84" s="386"/>
      <c r="Z84" s="626"/>
      <c r="AA84" s="387"/>
      <c r="AB84" s="688"/>
      <c r="AC84" s="689"/>
      <c r="AD84" s="388"/>
      <c r="AE84" s="11"/>
      <c r="AF84" s="12"/>
    </row>
    <row r="85" spans="1:32" s="10" customFormat="1" ht="26.25">
      <c r="A85" s="246"/>
      <c r="B85" s="857" t="s">
        <v>43</v>
      </c>
      <c r="C85" s="853"/>
      <c r="D85" s="404" t="s">
        <v>64</v>
      </c>
      <c r="E85" s="714"/>
      <c r="F85" s="648"/>
      <c r="G85" s="648"/>
      <c r="H85" s="389"/>
      <c r="I85" s="390"/>
      <c r="J85" s="391"/>
      <c r="K85" s="391"/>
      <c r="L85" s="391"/>
      <c r="M85" s="391"/>
      <c r="N85" s="391"/>
      <c r="O85" s="391"/>
      <c r="P85" s="373"/>
      <c r="Q85" s="373"/>
      <c r="R85" s="373"/>
      <c r="S85" s="373"/>
      <c r="T85" s="373"/>
      <c r="U85" s="373"/>
      <c r="V85" s="392"/>
      <c r="W85" s="628">
        <f>SUM(V86:Z93)</f>
        <v>268834036.348</v>
      </c>
      <c r="X85" s="392"/>
      <c r="Y85" s="392"/>
      <c r="Z85" s="619"/>
      <c r="AA85" s="375"/>
      <c r="AB85" s="690"/>
      <c r="AC85" s="691"/>
      <c r="AD85" s="393"/>
      <c r="AE85" s="11"/>
      <c r="AF85" s="12"/>
    </row>
    <row r="86" spans="1:32" s="10" customFormat="1" ht="129" customHeight="1">
      <c r="A86" s="165" t="s">
        <v>607</v>
      </c>
      <c r="B86" s="814" t="s">
        <v>62</v>
      </c>
      <c r="C86" s="954"/>
      <c r="D86" s="812" t="s">
        <v>65</v>
      </c>
      <c r="E86" s="1180">
        <v>268834036.348</v>
      </c>
      <c r="F86" s="247" t="s">
        <v>609</v>
      </c>
      <c r="G86" s="247" t="s">
        <v>610</v>
      </c>
      <c r="H86" s="53" t="s">
        <v>207</v>
      </c>
      <c r="I86" s="405">
        <v>300</v>
      </c>
      <c r="J86" s="380"/>
      <c r="K86" s="401"/>
      <c r="L86" s="401"/>
      <c r="M86" s="401"/>
      <c r="N86" s="401"/>
      <c r="O86" s="401"/>
      <c r="P86" s="763"/>
      <c r="Q86" s="763"/>
      <c r="R86" s="763"/>
      <c r="S86" s="763"/>
      <c r="T86" s="763"/>
      <c r="U86" s="763"/>
      <c r="V86" s="563">
        <v>98416000</v>
      </c>
      <c r="W86" s="568"/>
      <c r="X86" s="563">
        <v>50000000</v>
      </c>
      <c r="Y86" s="568"/>
      <c r="Z86" s="568">
        <v>34.362</v>
      </c>
      <c r="AA86" s="264"/>
      <c r="AB86" s="694"/>
      <c r="AC86" s="528"/>
      <c r="AD86" s="885" t="s">
        <v>616</v>
      </c>
      <c r="AE86" s="11"/>
      <c r="AF86" s="12"/>
    </row>
    <row r="87" spans="1:32" s="10" customFormat="1" ht="103.5" customHeight="1">
      <c r="A87" s="1070" t="s">
        <v>608</v>
      </c>
      <c r="B87" s="955"/>
      <c r="C87" s="956"/>
      <c r="D87" s="813"/>
      <c r="E87" s="1180"/>
      <c r="F87" s="825" t="s">
        <v>611</v>
      </c>
      <c r="G87" s="74" t="s">
        <v>612</v>
      </c>
      <c r="H87" s="88" t="s">
        <v>207</v>
      </c>
      <c r="I87" s="232">
        <v>3</v>
      </c>
      <c r="J87" s="2"/>
      <c r="K87" s="225"/>
      <c r="L87" s="225"/>
      <c r="M87" s="225"/>
      <c r="N87" s="225"/>
      <c r="O87" s="225"/>
      <c r="P87" s="764"/>
      <c r="Q87" s="764"/>
      <c r="R87" s="764"/>
      <c r="S87" s="764"/>
      <c r="T87" s="764"/>
      <c r="U87" s="764"/>
      <c r="V87" s="564"/>
      <c r="W87" s="564"/>
      <c r="X87" s="564"/>
      <c r="Y87" s="564"/>
      <c r="Z87" s="564"/>
      <c r="AA87" s="224"/>
      <c r="AB87" s="695"/>
      <c r="AC87" s="529"/>
      <c r="AD87" s="885"/>
      <c r="AE87" s="11"/>
      <c r="AF87" s="12"/>
    </row>
    <row r="88" spans="1:32" s="10" customFormat="1" ht="124.5" customHeight="1">
      <c r="A88" s="1071"/>
      <c r="B88" s="955"/>
      <c r="C88" s="956"/>
      <c r="D88" s="813"/>
      <c r="E88" s="1180"/>
      <c r="F88" s="824"/>
      <c r="G88" s="74" t="s">
        <v>613</v>
      </c>
      <c r="H88" s="88" t="s">
        <v>207</v>
      </c>
      <c r="I88" s="232">
        <v>1</v>
      </c>
      <c r="J88" s="2"/>
      <c r="K88" s="225"/>
      <c r="L88" s="225"/>
      <c r="M88" s="225"/>
      <c r="N88" s="225"/>
      <c r="O88" s="225"/>
      <c r="P88" s="354"/>
      <c r="Q88" s="354"/>
      <c r="R88" s="354"/>
      <c r="S88" s="354"/>
      <c r="T88" s="354"/>
      <c r="U88" s="354"/>
      <c r="V88" s="569"/>
      <c r="W88" s="565"/>
      <c r="X88" s="136">
        <v>20000000</v>
      </c>
      <c r="Y88" s="136">
        <v>10000</v>
      </c>
      <c r="Z88" s="570">
        <v>317.988</v>
      </c>
      <c r="AA88" s="224"/>
      <c r="AB88" s="695"/>
      <c r="AC88" s="529"/>
      <c r="AD88" s="885"/>
      <c r="AE88" s="11"/>
      <c r="AF88" s="12"/>
    </row>
    <row r="89" spans="1:32" s="10" customFormat="1" ht="103.5" customHeight="1">
      <c r="A89" s="1071"/>
      <c r="B89" s="955"/>
      <c r="C89" s="956"/>
      <c r="D89" s="813"/>
      <c r="E89" s="1180"/>
      <c r="F89" s="824"/>
      <c r="G89" s="74" t="s">
        <v>614</v>
      </c>
      <c r="H89" s="88" t="s">
        <v>207</v>
      </c>
      <c r="I89" s="232">
        <v>1</v>
      </c>
      <c r="J89" s="2"/>
      <c r="K89" s="225"/>
      <c r="L89" s="225"/>
      <c r="M89" s="225"/>
      <c r="N89" s="225"/>
      <c r="O89" s="225"/>
      <c r="P89" s="354"/>
      <c r="Q89" s="354"/>
      <c r="R89" s="354"/>
      <c r="S89" s="354"/>
      <c r="T89" s="354"/>
      <c r="U89" s="354"/>
      <c r="V89" s="342">
        <v>376669</v>
      </c>
      <c r="W89" s="566"/>
      <c r="X89" s="566"/>
      <c r="Y89" s="566"/>
      <c r="Z89" s="629">
        <v>20.998</v>
      </c>
      <c r="AA89" s="224"/>
      <c r="AB89" s="695"/>
      <c r="AC89" s="529"/>
      <c r="AD89" s="885"/>
      <c r="AE89" s="11"/>
      <c r="AF89" s="12"/>
    </row>
    <row r="90" spans="1:32" s="10" customFormat="1" ht="103.5" customHeight="1">
      <c r="A90" s="1072"/>
      <c r="B90" s="955"/>
      <c r="C90" s="956"/>
      <c r="D90" s="944"/>
      <c r="E90" s="1180"/>
      <c r="F90" s="824"/>
      <c r="G90" s="169" t="s">
        <v>615</v>
      </c>
      <c r="H90" s="233" t="s">
        <v>207</v>
      </c>
      <c r="I90" s="234">
        <v>1</v>
      </c>
      <c r="J90" s="2"/>
      <c r="K90" s="225"/>
      <c r="L90" s="225"/>
      <c r="M90" s="225"/>
      <c r="N90" s="225"/>
      <c r="O90" s="225"/>
      <c r="P90" s="354"/>
      <c r="Q90" s="354"/>
      <c r="R90" s="354"/>
      <c r="S90" s="354"/>
      <c r="T90" s="354"/>
      <c r="U90" s="354"/>
      <c r="V90" s="342">
        <v>30994</v>
      </c>
      <c r="W90" s="566"/>
      <c r="X90" s="566"/>
      <c r="Y90" s="566"/>
      <c r="Z90" s="571"/>
      <c r="AA90" s="224"/>
      <c r="AB90" s="695"/>
      <c r="AC90" s="529"/>
      <c r="AD90" s="886"/>
      <c r="AE90" s="11"/>
      <c r="AF90" s="12"/>
    </row>
    <row r="91" spans="1:32" s="10" customFormat="1" ht="97.5" customHeight="1">
      <c r="A91" s="231" t="s">
        <v>680</v>
      </c>
      <c r="B91" s="955"/>
      <c r="C91" s="956"/>
      <c r="D91" s="812" t="s">
        <v>66</v>
      </c>
      <c r="E91" s="821">
        <v>50000000</v>
      </c>
      <c r="F91" s="92" t="s">
        <v>682</v>
      </c>
      <c r="G91" s="92" t="s">
        <v>683</v>
      </c>
      <c r="H91" s="90" t="s">
        <v>207</v>
      </c>
      <c r="I91" s="90">
        <v>3</v>
      </c>
      <c r="J91" s="306"/>
      <c r="K91" s="306"/>
      <c r="L91" s="307"/>
      <c r="M91" s="307"/>
      <c r="N91" s="307"/>
      <c r="O91" s="307"/>
      <c r="P91" s="431"/>
      <c r="Q91" s="431"/>
      <c r="R91" s="431"/>
      <c r="S91" s="431"/>
      <c r="T91" s="431"/>
      <c r="U91" s="431"/>
      <c r="V91" s="567"/>
      <c r="W91" s="142"/>
      <c r="X91" s="142"/>
      <c r="Y91" s="142"/>
      <c r="Z91" s="142"/>
      <c r="AA91" s="823"/>
      <c r="AB91" s="823"/>
      <c r="AC91" s="696"/>
      <c r="AD91" s="882"/>
      <c r="AE91" s="11"/>
      <c r="AF91" s="12"/>
    </row>
    <row r="92" spans="1:32" s="10" customFormat="1" ht="63.75" customHeight="1">
      <c r="A92" s="501"/>
      <c r="B92" s="955"/>
      <c r="C92" s="956"/>
      <c r="D92" s="813"/>
      <c r="E92" s="822"/>
      <c r="F92" s="824"/>
      <c r="G92" s="825" t="s">
        <v>684</v>
      </c>
      <c r="H92" s="90" t="s">
        <v>207</v>
      </c>
      <c r="I92" s="90">
        <v>120</v>
      </c>
      <c r="J92" s="306"/>
      <c r="K92" s="306"/>
      <c r="L92" s="306"/>
      <c r="M92" s="307"/>
      <c r="N92" s="307"/>
      <c r="O92" s="307"/>
      <c r="P92" s="431"/>
      <c r="Q92" s="431"/>
      <c r="R92" s="431"/>
      <c r="S92" s="431"/>
      <c r="T92" s="431"/>
      <c r="U92" s="431"/>
      <c r="V92" s="826"/>
      <c r="W92" s="828"/>
      <c r="X92" s="828"/>
      <c r="Y92" s="828"/>
      <c r="Z92" s="828">
        <v>100000000</v>
      </c>
      <c r="AA92" s="823"/>
      <c r="AB92" s="823"/>
      <c r="AC92" s="696"/>
      <c r="AD92" s="882"/>
      <c r="AE92" s="11"/>
      <c r="AF92" s="12"/>
    </row>
    <row r="93" spans="1:32" s="10" customFormat="1" ht="63.75" customHeight="1">
      <c r="A93" s="165" t="s">
        <v>681</v>
      </c>
      <c r="B93" s="955"/>
      <c r="C93" s="956"/>
      <c r="D93" s="944"/>
      <c r="E93" s="980"/>
      <c r="F93" s="824"/>
      <c r="G93" s="824"/>
      <c r="H93" s="90" t="s">
        <v>207</v>
      </c>
      <c r="I93" s="90">
        <v>1</v>
      </c>
      <c r="J93" s="306"/>
      <c r="K93" s="306"/>
      <c r="L93" s="306"/>
      <c r="M93" s="307"/>
      <c r="N93" s="307"/>
      <c r="O93" s="307"/>
      <c r="P93" s="431"/>
      <c r="Q93" s="431"/>
      <c r="R93" s="431"/>
      <c r="S93" s="431"/>
      <c r="T93" s="431"/>
      <c r="U93" s="431"/>
      <c r="V93" s="827"/>
      <c r="W93" s="829"/>
      <c r="X93" s="829"/>
      <c r="Y93" s="829"/>
      <c r="Z93" s="829"/>
      <c r="AA93" s="823"/>
      <c r="AB93" s="823"/>
      <c r="AC93" s="696"/>
      <c r="AD93" s="882"/>
      <c r="AE93" s="11"/>
      <c r="AF93" s="12"/>
    </row>
    <row r="94" spans="1:32" s="10" customFormat="1" ht="52.5">
      <c r="A94" s="155"/>
      <c r="B94" s="857" t="s">
        <v>43</v>
      </c>
      <c r="C94" s="853"/>
      <c r="D94" s="355" t="s">
        <v>67</v>
      </c>
      <c r="E94" s="718"/>
      <c r="F94" s="652"/>
      <c r="G94" s="652"/>
      <c r="H94" s="548"/>
      <c r="I94" s="548"/>
      <c r="J94" s="548"/>
      <c r="K94" s="548"/>
      <c r="L94" s="548"/>
      <c r="M94" s="548"/>
      <c r="N94" s="548"/>
      <c r="O94" s="548"/>
      <c r="P94" s="548"/>
      <c r="Q94" s="548"/>
      <c r="R94" s="548"/>
      <c r="S94" s="548"/>
      <c r="T94" s="548"/>
      <c r="U94" s="548"/>
      <c r="V94" s="548"/>
      <c r="W94" s="577"/>
      <c r="X94" s="577"/>
      <c r="Y94" s="548"/>
      <c r="Z94" s="548"/>
      <c r="AA94" s="548"/>
      <c r="AB94" s="652"/>
      <c r="AC94" s="652"/>
      <c r="AD94" s="549"/>
      <c r="AE94" s="11"/>
      <c r="AF94" s="12"/>
    </row>
    <row r="95" spans="1:32" s="10" customFormat="1" ht="160.5" customHeight="1">
      <c r="A95" s="894" t="s">
        <v>685</v>
      </c>
      <c r="B95" s="816" t="s">
        <v>62</v>
      </c>
      <c r="C95" s="817"/>
      <c r="D95" s="813" t="s">
        <v>68</v>
      </c>
      <c r="E95" s="822">
        <v>1631380.963</v>
      </c>
      <c r="F95" s="1181" t="s">
        <v>688</v>
      </c>
      <c r="G95" s="1181" t="s">
        <v>689</v>
      </c>
      <c r="H95" s="1203" t="s">
        <v>207</v>
      </c>
      <c r="I95" s="1204">
        <v>2000</v>
      </c>
      <c r="J95" s="406"/>
      <c r="K95" s="506"/>
      <c r="L95" s="506"/>
      <c r="M95" s="506"/>
      <c r="N95" s="506"/>
      <c r="O95" s="506"/>
      <c r="P95" s="432"/>
      <c r="Q95" s="432"/>
      <c r="R95" s="432"/>
      <c r="S95" s="432"/>
      <c r="T95" s="432"/>
      <c r="U95" s="432"/>
      <c r="V95" s="1165"/>
      <c r="W95" s="830">
        <v>56833</v>
      </c>
      <c r="X95" s="1118"/>
      <c r="Y95" s="1118"/>
      <c r="Z95" s="1118">
        <v>660000</v>
      </c>
      <c r="AA95" s="308" t="s">
        <v>690</v>
      </c>
      <c r="AB95" s="832" t="s">
        <v>691</v>
      </c>
      <c r="AC95" s="1113"/>
      <c r="AD95" s="882" t="s">
        <v>616</v>
      </c>
      <c r="AE95" s="11"/>
      <c r="AF95" s="12"/>
    </row>
    <row r="96" spans="1:32" s="10" customFormat="1" ht="168" customHeight="1">
      <c r="A96" s="895"/>
      <c r="B96" s="816"/>
      <c r="C96" s="817"/>
      <c r="D96" s="813"/>
      <c r="E96" s="822"/>
      <c r="F96" s="809"/>
      <c r="G96" s="809"/>
      <c r="H96" s="1187"/>
      <c r="I96" s="1120"/>
      <c r="J96" s="2"/>
      <c r="K96" s="312"/>
      <c r="L96" s="312"/>
      <c r="M96" s="312"/>
      <c r="N96" s="312"/>
      <c r="O96" s="312"/>
      <c r="P96" s="433"/>
      <c r="Q96" s="433"/>
      <c r="R96" s="433"/>
      <c r="S96" s="433"/>
      <c r="T96" s="433"/>
      <c r="U96" s="433"/>
      <c r="V96" s="1166"/>
      <c r="W96" s="831"/>
      <c r="X96" s="768"/>
      <c r="Y96" s="768"/>
      <c r="Z96" s="768"/>
      <c r="AA96" s="314" t="s">
        <v>692</v>
      </c>
      <c r="AB96" s="832"/>
      <c r="AC96" s="1114"/>
      <c r="AD96" s="882"/>
      <c r="AE96" s="11"/>
      <c r="AF96" s="12"/>
    </row>
    <row r="97" spans="1:32" s="10" customFormat="1" ht="33.75" customHeight="1">
      <c r="A97" s="896" t="s">
        <v>686</v>
      </c>
      <c r="B97" s="816"/>
      <c r="C97" s="817"/>
      <c r="D97" s="813"/>
      <c r="E97" s="822"/>
      <c r="F97" s="804" t="s">
        <v>693</v>
      </c>
      <c r="G97" s="804" t="s">
        <v>694</v>
      </c>
      <c r="H97" s="1186" t="s">
        <v>207</v>
      </c>
      <c r="I97" s="1119">
        <v>8</v>
      </c>
      <c r="J97" s="788"/>
      <c r="K97" s="788"/>
      <c r="L97" s="788"/>
      <c r="M97" s="788"/>
      <c r="N97" s="751"/>
      <c r="O97" s="751"/>
      <c r="P97" s="763"/>
      <c r="Q97" s="763"/>
      <c r="R97" s="763"/>
      <c r="S97" s="763"/>
      <c r="T97" s="763"/>
      <c r="U97" s="763"/>
      <c r="V97" s="973"/>
      <c r="W97" s="972"/>
      <c r="X97" s="767"/>
      <c r="Y97" s="767"/>
      <c r="Z97" s="755"/>
      <c r="AA97" s="314"/>
      <c r="AB97" s="832"/>
      <c r="AC97" s="696"/>
      <c r="AD97" s="882"/>
      <c r="AE97" s="11"/>
      <c r="AF97" s="12"/>
    </row>
    <row r="98" spans="1:32" s="10" customFormat="1" ht="47.25" customHeight="1">
      <c r="A98" s="895"/>
      <c r="B98" s="816"/>
      <c r="C98" s="817"/>
      <c r="D98" s="813"/>
      <c r="E98" s="822"/>
      <c r="F98" s="805"/>
      <c r="G98" s="805"/>
      <c r="H98" s="1187"/>
      <c r="I98" s="1120"/>
      <c r="J98" s="789"/>
      <c r="K98" s="789"/>
      <c r="L98" s="789"/>
      <c r="M98" s="789"/>
      <c r="N98" s="752"/>
      <c r="O98" s="752"/>
      <c r="P98" s="764"/>
      <c r="Q98" s="764"/>
      <c r="R98" s="764"/>
      <c r="S98" s="764"/>
      <c r="T98" s="764"/>
      <c r="U98" s="764"/>
      <c r="V98" s="974"/>
      <c r="W98" s="831"/>
      <c r="X98" s="768"/>
      <c r="Y98" s="768"/>
      <c r="Z98" s="756"/>
      <c r="AA98" s="315"/>
      <c r="AB98" s="832"/>
      <c r="AC98" s="696"/>
      <c r="AD98" s="882"/>
      <c r="AE98" s="11"/>
      <c r="AF98" s="12"/>
    </row>
    <row r="99" spans="1:32" s="10" customFormat="1" ht="186.75" customHeight="1">
      <c r="A99" s="894" t="s">
        <v>742</v>
      </c>
      <c r="B99" s="816"/>
      <c r="C99" s="817"/>
      <c r="D99" s="813"/>
      <c r="E99" s="822"/>
      <c r="F99" s="806" t="s">
        <v>688</v>
      </c>
      <c r="G99" s="311" t="s">
        <v>695</v>
      </c>
      <c r="H99" s="325" t="s">
        <v>207</v>
      </c>
      <c r="I99" s="326">
        <v>500</v>
      </c>
      <c r="J99" s="2"/>
      <c r="K99" s="313"/>
      <c r="L99" s="312"/>
      <c r="M99" s="312"/>
      <c r="N99" s="312"/>
      <c r="O99" s="312"/>
      <c r="P99" s="433"/>
      <c r="Q99" s="433"/>
      <c r="R99" s="433"/>
      <c r="S99" s="433"/>
      <c r="T99" s="433"/>
      <c r="U99" s="433"/>
      <c r="V99" s="578">
        <v>4000</v>
      </c>
      <c r="W99" s="579">
        <v>579.623</v>
      </c>
      <c r="X99" s="580"/>
      <c r="Y99" s="580"/>
      <c r="Z99" s="579">
        <v>6000</v>
      </c>
      <c r="AA99" s="315" t="s">
        <v>696</v>
      </c>
      <c r="AB99" s="832"/>
      <c r="AC99" s="696"/>
      <c r="AD99" s="882"/>
      <c r="AE99" s="11"/>
      <c r="AF99" s="12"/>
    </row>
    <row r="100" spans="1:32" s="10" customFormat="1" ht="92.25" customHeight="1">
      <c r="A100" s="894"/>
      <c r="B100" s="816"/>
      <c r="C100" s="817"/>
      <c r="D100" s="813"/>
      <c r="E100" s="822"/>
      <c r="F100" s="806"/>
      <c r="G100" s="311" t="s">
        <v>697</v>
      </c>
      <c r="H100" s="325" t="s">
        <v>207</v>
      </c>
      <c r="I100" s="326">
        <v>3</v>
      </c>
      <c r="J100" s="2"/>
      <c r="K100" s="313"/>
      <c r="L100" s="312"/>
      <c r="M100" s="312"/>
      <c r="N100" s="312"/>
      <c r="O100" s="312"/>
      <c r="P100" s="433"/>
      <c r="Q100" s="433"/>
      <c r="R100" s="433"/>
      <c r="S100" s="433"/>
      <c r="T100" s="433"/>
      <c r="U100" s="433"/>
      <c r="V100" s="581"/>
      <c r="W100" s="579">
        <v>136.676</v>
      </c>
      <c r="X100" s="580"/>
      <c r="Y100" s="580"/>
      <c r="Z100" s="579">
        <v>3000</v>
      </c>
      <c r="AA100" s="807" t="s">
        <v>698</v>
      </c>
      <c r="AB100" s="832"/>
      <c r="AC100" s="696"/>
      <c r="AD100" s="882"/>
      <c r="AE100" s="11"/>
      <c r="AF100" s="12"/>
    </row>
    <row r="101" spans="1:32" s="10" customFormat="1" ht="92.25" customHeight="1">
      <c r="A101" s="895"/>
      <c r="B101" s="816"/>
      <c r="C101" s="817"/>
      <c r="D101" s="813"/>
      <c r="E101" s="822"/>
      <c r="F101" s="806"/>
      <c r="G101" s="311" t="s">
        <v>699</v>
      </c>
      <c r="H101" s="324" t="s">
        <v>207</v>
      </c>
      <c r="I101" s="324">
        <v>1</v>
      </c>
      <c r="J101" s="2"/>
      <c r="K101" s="313"/>
      <c r="L101" s="312"/>
      <c r="M101" s="312"/>
      <c r="N101" s="312"/>
      <c r="O101" s="312"/>
      <c r="P101" s="354"/>
      <c r="Q101" s="354"/>
      <c r="R101" s="354"/>
      <c r="S101" s="354"/>
      <c r="T101" s="354"/>
      <c r="U101" s="354"/>
      <c r="V101" s="581"/>
      <c r="W101" s="579">
        <v>92.907</v>
      </c>
      <c r="X101" s="580"/>
      <c r="Y101" s="580"/>
      <c r="Z101" s="582">
        <v>500000</v>
      </c>
      <c r="AA101" s="808"/>
      <c r="AB101" s="832"/>
      <c r="AC101" s="696"/>
      <c r="AD101" s="883"/>
      <c r="AE101" s="11"/>
      <c r="AF101" s="12"/>
    </row>
    <row r="102" spans="1:32" s="10" customFormat="1" ht="60" customHeight="1">
      <c r="A102" s="896" t="s">
        <v>687</v>
      </c>
      <c r="B102" s="816"/>
      <c r="C102" s="817"/>
      <c r="D102" s="813"/>
      <c r="E102" s="822"/>
      <c r="F102" s="804" t="s">
        <v>688</v>
      </c>
      <c r="G102" s="804" t="s">
        <v>700</v>
      </c>
      <c r="H102" s="1186" t="s">
        <v>207</v>
      </c>
      <c r="I102" s="1119">
        <v>2</v>
      </c>
      <c r="J102" s="788"/>
      <c r="K102" s="788"/>
      <c r="L102" s="788"/>
      <c r="M102" s="788"/>
      <c r="N102" s="788"/>
      <c r="O102" s="751"/>
      <c r="P102" s="788"/>
      <c r="Q102" s="788"/>
      <c r="R102" s="788"/>
      <c r="S102" s="788"/>
      <c r="T102" s="788"/>
      <c r="U102" s="788"/>
      <c r="V102" s="1115"/>
      <c r="W102" s="765">
        <v>738.757</v>
      </c>
      <c r="X102" s="767"/>
      <c r="Y102" s="767"/>
      <c r="Z102" s="753">
        <v>400000</v>
      </c>
      <c r="AA102" s="314"/>
      <c r="AB102" s="832"/>
      <c r="AC102" s="696"/>
      <c r="AD102" s="4"/>
      <c r="AE102" s="11"/>
      <c r="AF102" s="12"/>
    </row>
    <row r="103" spans="1:32" s="10" customFormat="1" ht="112.5" customHeight="1">
      <c r="A103" s="895"/>
      <c r="B103" s="816"/>
      <c r="C103" s="817"/>
      <c r="D103" s="944"/>
      <c r="E103" s="980"/>
      <c r="F103" s="809"/>
      <c r="G103" s="809"/>
      <c r="H103" s="1187"/>
      <c r="I103" s="1120"/>
      <c r="J103" s="789"/>
      <c r="K103" s="789"/>
      <c r="L103" s="789"/>
      <c r="M103" s="789"/>
      <c r="N103" s="789"/>
      <c r="O103" s="752"/>
      <c r="P103" s="789"/>
      <c r="Q103" s="789"/>
      <c r="R103" s="789"/>
      <c r="S103" s="789"/>
      <c r="T103" s="789"/>
      <c r="U103" s="789"/>
      <c r="V103" s="1116"/>
      <c r="W103" s="766"/>
      <c r="X103" s="768"/>
      <c r="Y103" s="768"/>
      <c r="Z103" s="754"/>
      <c r="AA103" s="315" t="s">
        <v>701</v>
      </c>
      <c r="AB103" s="833"/>
      <c r="AC103" s="696"/>
      <c r="AD103" s="4"/>
      <c r="AE103" s="11"/>
      <c r="AF103" s="12"/>
    </row>
    <row r="104" spans="1:32" s="10" customFormat="1" ht="26.25">
      <c r="A104" s="160"/>
      <c r="B104" s="857" t="s">
        <v>43</v>
      </c>
      <c r="C104" s="853"/>
      <c r="D104" s="355" t="s">
        <v>69</v>
      </c>
      <c r="E104" s="719"/>
      <c r="F104" s="653"/>
      <c r="G104" s="653"/>
      <c r="H104" s="491"/>
      <c r="I104" s="496"/>
      <c r="J104" s="490"/>
      <c r="K104" s="490"/>
      <c r="L104" s="490"/>
      <c r="M104" s="490"/>
      <c r="N104" s="490"/>
      <c r="O104" s="490"/>
      <c r="P104" s="475"/>
      <c r="Q104" s="475"/>
      <c r="R104" s="475"/>
      <c r="S104" s="475"/>
      <c r="T104" s="475"/>
      <c r="U104" s="475"/>
      <c r="V104" s="492"/>
      <c r="W104" s="492"/>
      <c r="X104" s="492"/>
      <c r="Y104" s="476"/>
      <c r="Z104" s="630"/>
      <c r="AA104" s="493"/>
      <c r="AB104" s="697"/>
      <c r="AC104" s="698"/>
      <c r="AD104" s="494"/>
      <c r="AE104" s="11"/>
      <c r="AF104" s="12"/>
    </row>
    <row r="105" spans="1:32" s="10" customFormat="1" ht="143.25" customHeight="1">
      <c r="A105" s="527" t="s">
        <v>702</v>
      </c>
      <c r="B105" s="816"/>
      <c r="C105" s="817"/>
      <c r="D105" s="813" t="s">
        <v>715</v>
      </c>
      <c r="E105" s="341"/>
      <c r="F105" s="654" t="s">
        <v>706</v>
      </c>
      <c r="G105" s="550" t="s">
        <v>707</v>
      </c>
      <c r="H105" s="551" t="s">
        <v>207</v>
      </c>
      <c r="I105" s="552">
        <v>12500</v>
      </c>
      <c r="J105" s="380"/>
      <c r="K105" s="401"/>
      <c r="L105" s="401"/>
      <c r="M105" s="401"/>
      <c r="N105" s="401"/>
      <c r="O105" s="401"/>
      <c r="P105" s="429"/>
      <c r="Q105" s="429"/>
      <c r="R105" s="429"/>
      <c r="S105" s="429"/>
      <c r="T105" s="429"/>
      <c r="U105" s="429"/>
      <c r="V105" s="343">
        <v>60000</v>
      </c>
      <c r="W105" s="339"/>
      <c r="X105" s="339"/>
      <c r="Y105" s="339">
        <v>25000</v>
      </c>
      <c r="Z105" s="339">
        <v>150000</v>
      </c>
      <c r="AA105" s="553" t="s">
        <v>708</v>
      </c>
      <c r="AB105" s="694"/>
      <c r="AC105" s="699"/>
      <c r="AD105" s="882"/>
      <c r="AE105" s="11"/>
      <c r="AF105" s="12"/>
    </row>
    <row r="106" spans="1:32" s="10" customFormat="1" ht="132" customHeight="1">
      <c r="A106" s="748" t="s">
        <v>703</v>
      </c>
      <c r="B106" s="816"/>
      <c r="C106" s="817"/>
      <c r="D106" s="813"/>
      <c r="E106" s="503"/>
      <c r="F106" s="981" t="s">
        <v>709</v>
      </c>
      <c r="G106" s="316" t="s">
        <v>710</v>
      </c>
      <c r="H106" s="327" t="s">
        <v>207</v>
      </c>
      <c r="I106" s="328">
        <v>2</v>
      </c>
      <c r="J106" s="788"/>
      <c r="K106" s="788"/>
      <c r="L106" s="788"/>
      <c r="M106" s="788"/>
      <c r="N106" s="788"/>
      <c r="O106" s="751"/>
      <c r="P106" s="763"/>
      <c r="Q106" s="763"/>
      <c r="R106" s="763"/>
      <c r="S106" s="763"/>
      <c r="T106" s="763"/>
      <c r="U106" s="763"/>
      <c r="V106" s="1210"/>
      <c r="W106" s="1193"/>
      <c r="X106" s="1193"/>
      <c r="Y106" s="1193"/>
      <c r="Z106" s="340">
        <v>50000</v>
      </c>
      <c r="AA106" s="1195"/>
      <c r="AB106" s="832"/>
      <c r="AC106" s="832"/>
      <c r="AD106" s="882"/>
      <c r="AE106" s="11"/>
      <c r="AF106" s="12"/>
    </row>
    <row r="107" spans="1:32" s="10" customFormat="1" ht="138.75" customHeight="1">
      <c r="A107" s="750"/>
      <c r="B107" s="816"/>
      <c r="C107" s="817"/>
      <c r="D107" s="813"/>
      <c r="E107" s="503">
        <f>SUM(V105:Z109)</f>
        <v>60430000</v>
      </c>
      <c r="F107" s="982"/>
      <c r="G107" s="316" t="s">
        <v>711</v>
      </c>
      <c r="H107" s="327" t="s">
        <v>207</v>
      </c>
      <c r="I107" s="328">
        <v>5</v>
      </c>
      <c r="J107" s="789"/>
      <c r="K107" s="789"/>
      <c r="L107" s="789"/>
      <c r="M107" s="789"/>
      <c r="N107" s="789"/>
      <c r="O107" s="1196"/>
      <c r="P107" s="764"/>
      <c r="Q107" s="764"/>
      <c r="R107" s="764"/>
      <c r="S107" s="764"/>
      <c r="T107" s="764"/>
      <c r="U107" s="764"/>
      <c r="V107" s="1211"/>
      <c r="W107" s="1194"/>
      <c r="X107" s="1194"/>
      <c r="Y107" s="1194"/>
      <c r="Z107" s="340">
        <v>50000</v>
      </c>
      <c r="AA107" s="1195"/>
      <c r="AB107" s="832"/>
      <c r="AC107" s="832"/>
      <c r="AD107" s="882"/>
      <c r="AE107" s="11"/>
      <c r="AF107" s="12"/>
    </row>
    <row r="108" spans="1:32" s="10" customFormat="1" ht="132.75" customHeight="1">
      <c r="A108" s="529" t="s">
        <v>704</v>
      </c>
      <c r="B108" s="816"/>
      <c r="C108" s="817"/>
      <c r="D108" s="813"/>
      <c r="E108" s="341"/>
      <c r="F108" s="981" t="s">
        <v>712</v>
      </c>
      <c r="G108" s="316" t="s">
        <v>713</v>
      </c>
      <c r="H108" s="327" t="s">
        <v>207</v>
      </c>
      <c r="I108" s="329">
        <v>4</v>
      </c>
      <c r="J108" s="2"/>
      <c r="K108" s="2"/>
      <c r="L108" s="2"/>
      <c r="M108" s="2"/>
      <c r="N108" s="225"/>
      <c r="O108" s="317"/>
      <c r="P108" s="354"/>
      <c r="Q108" s="354"/>
      <c r="R108" s="354"/>
      <c r="S108" s="354"/>
      <c r="T108" s="354"/>
      <c r="U108" s="354"/>
      <c r="V108" s="135"/>
      <c r="W108" s="340"/>
      <c r="X108" s="340"/>
      <c r="Y108" s="340"/>
      <c r="Z108" s="340">
        <v>75000</v>
      </c>
      <c r="AA108" s="310"/>
      <c r="AB108" s="695"/>
      <c r="AC108" s="696"/>
      <c r="AD108" s="882"/>
      <c r="AE108" s="11"/>
      <c r="AF108" s="12"/>
    </row>
    <row r="109" spans="1:32" s="10" customFormat="1" ht="129.75" customHeight="1">
      <c r="A109" s="527" t="s">
        <v>705</v>
      </c>
      <c r="B109" s="909"/>
      <c r="C109" s="910"/>
      <c r="D109" s="944"/>
      <c r="E109" s="504"/>
      <c r="F109" s="982"/>
      <c r="G109" s="408" t="s">
        <v>714</v>
      </c>
      <c r="H109" s="409" t="s">
        <v>207</v>
      </c>
      <c r="I109" s="410">
        <v>1</v>
      </c>
      <c r="J109" s="189"/>
      <c r="K109" s="189"/>
      <c r="L109" s="189"/>
      <c r="M109" s="189"/>
      <c r="N109" s="189"/>
      <c r="O109" s="317"/>
      <c r="P109" s="430"/>
      <c r="Q109" s="430"/>
      <c r="R109" s="430"/>
      <c r="S109" s="430"/>
      <c r="T109" s="430"/>
      <c r="U109" s="430"/>
      <c r="V109" s="524">
        <v>60000000</v>
      </c>
      <c r="W109" s="411"/>
      <c r="X109" s="411"/>
      <c r="Y109" s="411"/>
      <c r="Z109" s="411">
        <v>20000</v>
      </c>
      <c r="AA109" s="309"/>
      <c r="AB109" s="700"/>
      <c r="AC109" s="701"/>
      <c r="AD109" s="883"/>
      <c r="AE109" s="11"/>
      <c r="AF109" s="12"/>
    </row>
    <row r="110" spans="1:32" s="10" customFormat="1" ht="26.25" customHeight="1">
      <c r="A110" s="903"/>
      <c r="B110" s="1021" t="s">
        <v>70</v>
      </c>
      <c r="C110" s="1022"/>
      <c r="D110" s="1022"/>
      <c r="E110" s="715"/>
      <c r="F110" s="649"/>
      <c r="G110" s="649"/>
      <c r="H110" s="572"/>
      <c r="I110" s="572"/>
      <c r="J110" s="572"/>
      <c r="K110" s="572"/>
      <c r="L110" s="572"/>
      <c r="M110" s="572"/>
      <c r="N110" s="572"/>
      <c r="O110" s="572"/>
      <c r="P110" s="572"/>
      <c r="Q110" s="572"/>
      <c r="R110" s="572"/>
      <c r="S110" s="572"/>
      <c r="T110" s="572"/>
      <c r="U110" s="572"/>
      <c r="V110" s="572"/>
      <c r="W110" s="572"/>
      <c r="X110" s="572"/>
      <c r="Y110" s="572"/>
      <c r="Z110" s="572"/>
      <c r="AA110" s="572"/>
      <c r="AB110" s="649"/>
      <c r="AC110" s="649"/>
      <c r="AD110" s="573"/>
      <c r="AE110" s="11"/>
      <c r="AF110" s="12"/>
    </row>
    <row r="111" spans="1:32" s="10" customFormat="1" ht="78.75">
      <c r="A111" s="904"/>
      <c r="B111" s="857" t="s">
        <v>43</v>
      </c>
      <c r="C111" s="853"/>
      <c r="D111" s="355" t="s">
        <v>71</v>
      </c>
      <c r="E111" s="716"/>
      <c r="F111" s="650"/>
      <c r="G111" s="650"/>
      <c r="H111" s="574"/>
      <c r="I111" s="574"/>
      <c r="J111" s="574"/>
      <c r="K111" s="574"/>
      <c r="L111" s="574"/>
      <c r="M111" s="574"/>
      <c r="N111" s="574"/>
      <c r="O111" s="574"/>
      <c r="P111" s="574"/>
      <c r="Q111" s="574"/>
      <c r="R111" s="574"/>
      <c r="S111" s="574"/>
      <c r="T111" s="574"/>
      <c r="U111" s="574"/>
      <c r="V111" s="574"/>
      <c r="W111" s="574"/>
      <c r="X111" s="574"/>
      <c r="Y111" s="574"/>
      <c r="Z111" s="574"/>
      <c r="AA111" s="574"/>
      <c r="AB111" s="650"/>
      <c r="AC111" s="650"/>
      <c r="AD111" s="575"/>
      <c r="AE111" s="11"/>
      <c r="AF111" s="12"/>
    </row>
    <row r="112" spans="1:32" s="10" customFormat="1" ht="105" customHeight="1">
      <c r="A112" s="407" t="s">
        <v>337</v>
      </c>
      <c r="B112" s="816"/>
      <c r="C112" s="817"/>
      <c r="D112" s="813" t="s">
        <v>72</v>
      </c>
      <c r="E112" s="922">
        <f>V113+V114+X113+X114+Y112+Z112</f>
        <v>6492058420</v>
      </c>
      <c r="F112" s="165" t="s">
        <v>495</v>
      </c>
      <c r="G112" s="75" t="s">
        <v>339</v>
      </c>
      <c r="H112" s="165" t="s">
        <v>265</v>
      </c>
      <c r="I112" s="250">
        <v>100</v>
      </c>
      <c r="J112" s="257">
        <v>0</v>
      </c>
      <c r="K112" s="412"/>
      <c r="L112" s="412"/>
      <c r="M112" s="412"/>
      <c r="N112" s="412"/>
      <c r="O112" s="412"/>
      <c r="P112" s="258"/>
      <c r="Q112" s="258"/>
      <c r="R112" s="258"/>
      <c r="S112" s="258"/>
      <c r="T112" s="258"/>
      <c r="U112" s="258"/>
      <c r="V112" s="526"/>
      <c r="W112" s="526"/>
      <c r="X112" s="526"/>
      <c r="Y112" s="517">
        <v>3175789184</v>
      </c>
      <c r="Z112" s="517">
        <v>276269236</v>
      </c>
      <c r="AA112" s="413">
        <v>0.2</v>
      </c>
      <c r="AB112" s="1107" t="s">
        <v>333</v>
      </c>
      <c r="AC112" s="165"/>
      <c r="AD112" s="868" t="s">
        <v>325</v>
      </c>
      <c r="AE112" s="11"/>
      <c r="AF112" s="12"/>
    </row>
    <row r="113" spans="1:32" s="10" customFormat="1" ht="104.25" customHeight="1">
      <c r="A113" s="921" t="s">
        <v>338</v>
      </c>
      <c r="B113" s="816"/>
      <c r="C113" s="817"/>
      <c r="D113" s="813"/>
      <c r="E113" s="922"/>
      <c r="F113" s="924" t="s">
        <v>496</v>
      </c>
      <c r="G113" s="35" t="s">
        <v>340</v>
      </c>
      <c r="H113" s="35" t="s">
        <v>341</v>
      </c>
      <c r="I113" s="80">
        <v>1530</v>
      </c>
      <c r="J113" s="80">
        <v>0</v>
      </c>
      <c r="K113" s="80">
        <v>0</v>
      </c>
      <c r="L113" s="283"/>
      <c r="M113" s="283"/>
      <c r="N113" s="283"/>
      <c r="O113" s="283"/>
      <c r="P113" s="226"/>
      <c r="Q113" s="226"/>
      <c r="R113" s="226"/>
      <c r="S113" s="226"/>
      <c r="T113" s="226"/>
      <c r="U113" s="226"/>
      <c r="V113" s="228">
        <v>20000000</v>
      </c>
      <c r="W113" s="228"/>
      <c r="X113" s="236">
        <v>1500000000</v>
      </c>
      <c r="Y113" s="235"/>
      <c r="Z113" s="206"/>
      <c r="AA113" s="94" t="s">
        <v>343</v>
      </c>
      <c r="AB113" s="1107"/>
      <c r="AC113" s="74"/>
      <c r="AD113" s="868"/>
      <c r="AE113" s="11"/>
      <c r="AF113" s="12"/>
    </row>
    <row r="114" spans="1:32" s="10" customFormat="1" ht="81.75" customHeight="1">
      <c r="A114" s="921"/>
      <c r="B114" s="816"/>
      <c r="C114" s="817"/>
      <c r="D114" s="813"/>
      <c r="E114" s="922"/>
      <c r="F114" s="924"/>
      <c r="G114" s="35" t="s">
        <v>342</v>
      </c>
      <c r="H114" s="35" t="s">
        <v>341</v>
      </c>
      <c r="I114" s="80">
        <v>1800</v>
      </c>
      <c r="J114" s="80">
        <v>0</v>
      </c>
      <c r="K114" s="80">
        <v>0</v>
      </c>
      <c r="L114" s="283"/>
      <c r="M114" s="283"/>
      <c r="N114" s="283"/>
      <c r="O114" s="283"/>
      <c r="P114" s="226"/>
      <c r="Q114" s="226"/>
      <c r="R114" s="226"/>
      <c r="S114" s="226"/>
      <c r="T114" s="226"/>
      <c r="U114" s="226"/>
      <c r="V114" s="228">
        <v>20000000</v>
      </c>
      <c r="W114" s="228"/>
      <c r="X114" s="228">
        <v>1500000000</v>
      </c>
      <c r="Y114" s="235"/>
      <c r="Z114" s="206"/>
      <c r="AA114" s="94" t="s">
        <v>344</v>
      </c>
      <c r="AB114" s="1107"/>
      <c r="AC114" s="74"/>
      <c r="AD114" s="868"/>
      <c r="AE114" s="11"/>
      <c r="AF114" s="12"/>
    </row>
    <row r="115" spans="1:32" s="10" customFormat="1" ht="52.5">
      <c r="A115" s="163"/>
      <c r="B115" s="857" t="s">
        <v>43</v>
      </c>
      <c r="C115" s="853"/>
      <c r="D115" s="355" t="s">
        <v>73</v>
      </c>
      <c r="E115" s="495"/>
      <c r="F115" s="653"/>
      <c r="G115" s="653"/>
      <c r="H115" s="491"/>
      <c r="I115" s="496"/>
      <c r="J115" s="490"/>
      <c r="K115" s="490"/>
      <c r="L115" s="490"/>
      <c r="M115" s="490"/>
      <c r="N115" s="490"/>
      <c r="O115" s="490"/>
      <c r="P115" s="475"/>
      <c r="Q115" s="475"/>
      <c r="R115" s="475"/>
      <c r="S115" s="475"/>
      <c r="T115" s="475"/>
      <c r="U115" s="475"/>
      <c r="V115" s="492"/>
      <c r="W115" s="492"/>
      <c r="X115" s="492"/>
      <c r="Y115" s="492"/>
      <c r="Z115" s="630"/>
      <c r="AA115" s="493"/>
      <c r="AB115" s="697"/>
      <c r="AC115" s="702"/>
      <c r="AD115" s="494"/>
      <c r="AE115" s="11"/>
      <c r="AF115" s="12"/>
    </row>
    <row r="116" spans="1:32" s="10" customFormat="1" ht="77.25" customHeight="1">
      <c r="A116" s="920" t="s">
        <v>345</v>
      </c>
      <c r="B116" s="814" t="s">
        <v>62</v>
      </c>
      <c r="C116" s="815"/>
      <c r="D116" s="778" t="s">
        <v>74</v>
      </c>
      <c r="E116" s="901">
        <v>2567160362</v>
      </c>
      <c r="F116" s="923" t="s">
        <v>497</v>
      </c>
      <c r="G116" s="165" t="s">
        <v>347</v>
      </c>
      <c r="H116" s="165" t="s">
        <v>341</v>
      </c>
      <c r="I116" s="250">
        <v>6200</v>
      </c>
      <c r="J116" s="415"/>
      <c r="K116" s="415"/>
      <c r="L116" s="415"/>
      <c r="M116" s="415"/>
      <c r="N116" s="415"/>
      <c r="O116" s="416"/>
      <c r="P116" s="434"/>
      <c r="Q116" s="434"/>
      <c r="R116" s="434"/>
      <c r="S116" s="434"/>
      <c r="T116" s="434"/>
      <c r="U116" s="434"/>
      <c r="V116" s="253"/>
      <c r="W116" s="253"/>
      <c r="X116" s="253">
        <v>538005297</v>
      </c>
      <c r="Y116" s="249"/>
      <c r="Z116" s="417"/>
      <c r="AA116" s="418"/>
      <c r="AB116" s="971" t="s">
        <v>333</v>
      </c>
      <c r="AC116" s="165"/>
      <c r="AD116" s="864" t="s">
        <v>325</v>
      </c>
      <c r="AE116" s="11"/>
      <c r="AF116" s="12"/>
    </row>
    <row r="117" spans="1:32" s="10" customFormat="1" ht="41.25" customHeight="1">
      <c r="A117" s="921"/>
      <c r="B117" s="816"/>
      <c r="C117" s="817"/>
      <c r="D117" s="845"/>
      <c r="E117" s="901"/>
      <c r="F117" s="924"/>
      <c r="G117" s="35" t="s">
        <v>348</v>
      </c>
      <c r="H117" s="35" t="s">
        <v>341</v>
      </c>
      <c r="I117" s="80">
        <v>1500</v>
      </c>
      <c r="J117" s="96"/>
      <c r="K117" s="286"/>
      <c r="L117" s="286"/>
      <c r="M117" s="286"/>
      <c r="N117" s="286"/>
      <c r="O117" s="286"/>
      <c r="P117" s="435"/>
      <c r="Q117" s="435"/>
      <c r="R117" s="435"/>
      <c r="S117" s="435"/>
      <c r="T117" s="435"/>
      <c r="U117" s="435"/>
      <c r="V117" s="131">
        <v>29155065</v>
      </c>
      <c r="W117" s="131"/>
      <c r="X117" s="131">
        <v>1000000000</v>
      </c>
      <c r="Y117" s="132"/>
      <c r="Z117" s="138"/>
      <c r="AA117" s="94" t="s">
        <v>350</v>
      </c>
      <c r="AB117" s="971"/>
      <c r="AC117" s="74"/>
      <c r="AD117" s="864"/>
      <c r="AE117" s="11"/>
      <c r="AF117" s="12"/>
    </row>
    <row r="118" spans="1:32" s="10" customFormat="1" ht="130.5" customHeight="1">
      <c r="A118" s="414" t="s">
        <v>346</v>
      </c>
      <c r="B118" s="816"/>
      <c r="C118" s="817"/>
      <c r="D118" s="845"/>
      <c r="E118" s="901"/>
      <c r="F118" s="92" t="s">
        <v>498</v>
      </c>
      <c r="G118" s="73" t="s">
        <v>349</v>
      </c>
      <c r="H118" s="73" t="s">
        <v>265</v>
      </c>
      <c r="I118" s="168">
        <v>20</v>
      </c>
      <c r="J118" s="419"/>
      <c r="K118" s="419"/>
      <c r="L118" s="419"/>
      <c r="M118" s="419"/>
      <c r="N118" s="419"/>
      <c r="O118" s="420"/>
      <c r="P118" s="436"/>
      <c r="Q118" s="436"/>
      <c r="R118" s="436"/>
      <c r="S118" s="436"/>
      <c r="T118" s="436"/>
      <c r="U118" s="436"/>
      <c r="V118" s="252"/>
      <c r="W118" s="252"/>
      <c r="X118" s="252">
        <v>1000000000</v>
      </c>
      <c r="Y118" s="248"/>
      <c r="Z118" s="421"/>
      <c r="AA118" s="422"/>
      <c r="AB118" s="971"/>
      <c r="AC118" s="92"/>
      <c r="AD118" s="864"/>
      <c r="AE118" s="11"/>
      <c r="AF118" s="12"/>
    </row>
    <row r="119" spans="1:32" s="10" customFormat="1" ht="114" customHeight="1">
      <c r="A119" s="160"/>
      <c r="B119" s="857" t="s">
        <v>43</v>
      </c>
      <c r="C119" s="853"/>
      <c r="D119" s="355" t="s">
        <v>75</v>
      </c>
      <c r="E119" s="719"/>
      <c r="F119" s="653"/>
      <c r="G119" s="653"/>
      <c r="H119" s="491"/>
      <c r="I119" s="496"/>
      <c r="J119" s="490"/>
      <c r="K119" s="490"/>
      <c r="L119" s="490"/>
      <c r="M119" s="490"/>
      <c r="N119" s="490"/>
      <c r="O119" s="490"/>
      <c r="P119" s="475"/>
      <c r="Q119" s="475"/>
      <c r="R119" s="475"/>
      <c r="S119" s="475"/>
      <c r="T119" s="475"/>
      <c r="U119" s="475"/>
      <c r="V119" s="492"/>
      <c r="W119" s="492"/>
      <c r="X119" s="492"/>
      <c r="Y119" s="492"/>
      <c r="Z119" s="630"/>
      <c r="AA119" s="493"/>
      <c r="AB119" s="697"/>
      <c r="AC119" s="702"/>
      <c r="AD119" s="494"/>
      <c r="AE119" s="11"/>
      <c r="AF119" s="12"/>
    </row>
    <row r="120" spans="1:32" s="10" customFormat="1" ht="171" customHeight="1">
      <c r="A120" s="156" t="s">
        <v>351</v>
      </c>
      <c r="B120" s="816"/>
      <c r="C120" s="817"/>
      <c r="D120" s="497" t="s">
        <v>76</v>
      </c>
      <c r="E120" s="612">
        <v>4947014568000</v>
      </c>
      <c r="F120" s="74" t="s">
        <v>499</v>
      </c>
      <c r="G120" s="74" t="s">
        <v>352</v>
      </c>
      <c r="H120" s="74" t="s">
        <v>265</v>
      </c>
      <c r="I120" s="86">
        <v>100</v>
      </c>
      <c r="J120" s="90"/>
      <c r="K120" s="286"/>
      <c r="L120" s="286"/>
      <c r="M120" s="286"/>
      <c r="N120" s="286"/>
      <c r="O120" s="286"/>
      <c r="P120" s="435"/>
      <c r="Q120" s="435"/>
      <c r="R120" s="435"/>
      <c r="S120" s="435"/>
      <c r="T120" s="435"/>
      <c r="U120" s="435"/>
      <c r="V120" s="131"/>
      <c r="W120" s="131"/>
      <c r="X120" s="131">
        <v>3212216833</v>
      </c>
      <c r="Y120" s="131">
        <v>1700000000</v>
      </c>
      <c r="Z120" s="131">
        <f>20560118+14237617</f>
        <v>34797735</v>
      </c>
      <c r="AA120" s="100">
        <v>1</v>
      </c>
      <c r="AB120" s="254"/>
      <c r="AC120" s="74"/>
      <c r="AD120" s="262"/>
      <c r="AE120" s="11"/>
      <c r="AF120" s="12"/>
    </row>
    <row r="121" spans="1:32" s="10" customFormat="1" ht="26.25">
      <c r="A121" s="786"/>
      <c r="B121" s="977" t="s">
        <v>77</v>
      </c>
      <c r="C121" s="978"/>
      <c r="D121" s="979"/>
      <c r="E121" s="715"/>
      <c r="F121" s="649"/>
      <c r="G121" s="649"/>
      <c r="H121" s="572"/>
      <c r="I121" s="572"/>
      <c r="J121" s="572"/>
      <c r="K121" s="572"/>
      <c r="L121" s="572"/>
      <c r="M121" s="572"/>
      <c r="N121" s="572"/>
      <c r="O121" s="572"/>
      <c r="P121" s="572"/>
      <c r="Q121" s="572"/>
      <c r="R121" s="572"/>
      <c r="S121" s="572"/>
      <c r="T121" s="572"/>
      <c r="U121" s="572"/>
      <c r="V121" s="572"/>
      <c r="W121" s="572"/>
      <c r="X121" s="572"/>
      <c r="Y121" s="572"/>
      <c r="Z121" s="572"/>
      <c r="AA121" s="572"/>
      <c r="AB121" s="649"/>
      <c r="AC121" s="649"/>
      <c r="AD121" s="573"/>
      <c r="AE121" s="11"/>
      <c r="AF121" s="12"/>
    </row>
    <row r="122" spans="1:32" s="10" customFormat="1" ht="26.25">
      <c r="A122" s="787"/>
      <c r="B122" s="852" t="s">
        <v>43</v>
      </c>
      <c r="C122" s="853"/>
      <c r="D122" s="16" t="s">
        <v>78</v>
      </c>
      <c r="E122" s="716"/>
      <c r="F122" s="650"/>
      <c r="G122" s="650"/>
      <c r="H122" s="574"/>
      <c r="I122" s="574"/>
      <c r="J122" s="574"/>
      <c r="K122" s="574"/>
      <c r="L122" s="574"/>
      <c r="M122" s="574"/>
      <c r="N122" s="574"/>
      <c r="O122" s="574"/>
      <c r="P122" s="574"/>
      <c r="Q122" s="574"/>
      <c r="R122" s="574"/>
      <c r="S122" s="574"/>
      <c r="T122" s="574"/>
      <c r="U122" s="574"/>
      <c r="V122" s="574"/>
      <c r="W122" s="574"/>
      <c r="X122" s="574"/>
      <c r="Y122" s="574"/>
      <c r="Z122" s="574"/>
      <c r="AA122" s="574"/>
      <c r="AB122" s="650"/>
      <c r="AC122" s="650"/>
      <c r="AD122" s="575"/>
      <c r="AE122" s="11"/>
      <c r="AF122" s="12"/>
    </row>
    <row r="123" spans="1:32" s="10" customFormat="1" ht="129" customHeight="1">
      <c r="A123" s="72" t="s">
        <v>525</v>
      </c>
      <c r="B123" s="814" t="s">
        <v>62</v>
      </c>
      <c r="C123" s="815"/>
      <c r="D123" s="778" t="s">
        <v>79</v>
      </c>
      <c r="E123" s="900">
        <v>550097000</v>
      </c>
      <c r="F123" s="80" t="s">
        <v>533</v>
      </c>
      <c r="G123" s="35" t="s">
        <v>534</v>
      </c>
      <c r="H123" s="111" t="s">
        <v>8</v>
      </c>
      <c r="I123" s="80">
        <v>12</v>
      </c>
      <c r="J123" s="90"/>
      <c r="K123" s="184"/>
      <c r="L123" s="184"/>
      <c r="M123" s="184"/>
      <c r="N123" s="90"/>
      <c r="O123" s="90"/>
      <c r="P123" s="208"/>
      <c r="Q123" s="208"/>
      <c r="R123" s="208"/>
      <c r="S123" s="208"/>
      <c r="T123" s="208"/>
      <c r="U123" s="208"/>
      <c r="V123" s="132"/>
      <c r="W123" s="131">
        <v>82100000</v>
      </c>
      <c r="X123" s="152"/>
      <c r="Y123" s="152"/>
      <c r="Z123" s="152"/>
      <c r="AA123" s="201">
        <v>0.2</v>
      </c>
      <c r="AB123" s="1110" t="s">
        <v>544</v>
      </c>
      <c r="AC123" s="80"/>
      <c r="AD123" s="879" t="s">
        <v>545</v>
      </c>
      <c r="AE123" s="11"/>
      <c r="AF123" s="12"/>
    </row>
    <row r="124" spans="1:32" s="10" customFormat="1" ht="129" customHeight="1">
      <c r="A124" s="155" t="s">
        <v>526</v>
      </c>
      <c r="B124" s="816"/>
      <c r="C124" s="817"/>
      <c r="D124" s="845"/>
      <c r="E124" s="901"/>
      <c r="F124" s="1108" t="s">
        <v>535</v>
      </c>
      <c r="G124" s="73" t="s">
        <v>536</v>
      </c>
      <c r="H124" s="73" t="s">
        <v>8</v>
      </c>
      <c r="I124" s="168">
        <v>1</v>
      </c>
      <c r="J124" s="184"/>
      <c r="K124" s="184"/>
      <c r="L124" s="184"/>
      <c r="M124" s="184"/>
      <c r="N124" s="90"/>
      <c r="O124" s="90"/>
      <c r="P124" s="208"/>
      <c r="Q124" s="208"/>
      <c r="R124" s="208"/>
      <c r="S124" s="208"/>
      <c r="T124" s="208"/>
      <c r="U124" s="208"/>
      <c r="V124" s="131"/>
      <c r="W124" s="131">
        <v>136597000</v>
      </c>
      <c r="X124" s="152"/>
      <c r="Y124" s="152"/>
      <c r="Z124" s="152"/>
      <c r="AA124" s="201">
        <v>0.2</v>
      </c>
      <c r="AB124" s="1111"/>
      <c r="AC124" s="80"/>
      <c r="AD124" s="880"/>
      <c r="AE124" s="11"/>
      <c r="AF124" s="12"/>
    </row>
    <row r="125" spans="1:32" s="10" customFormat="1" ht="129" customHeight="1">
      <c r="A125" s="251" t="s">
        <v>527</v>
      </c>
      <c r="B125" s="816"/>
      <c r="C125" s="817"/>
      <c r="D125" s="845"/>
      <c r="E125" s="901"/>
      <c r="F125" s="1109"/>
      <c r="G125" s="74" t="s">
        <v>537</v>
      </c>
      <c r="H125" s="35" t="s">
        <v>265</v>
      </c>
      <c r="I125" s="80">
        <v>1</v>
      </c>
      <c r="J125" s="184"/>
      <c r="K125" s="184"/>
      <c r="L125" s="184"/>
      <c r="M125" s="184"/>
      <c r="N125" s="90"/>
      <c r="O125" s="90"/>
      <c r="P125" s="208"/>
      <c r="Q125" s="208"/>
      <c r="R125" s="208"/>
      <c r="S125" s="208"/>
      <c r="T125" s="208"/>
      <c r="U125" s="208"/>
      <c r="V125" s="202">
        <v>20700000</v>
      </c>
      <c r="W125" s="203"/>
      <c r="X125" s="164"/>
      <c r="Y125" s="164"/>
      <c r="Z125" s="164"/>
      <c r="AA125" s="204">
        <v>0.2</v>
      </c>
      <c r="AB125" s="1111"/>
      <c r="AC125" s="80"/>
      <c r="AD125" s="880"/>
      <c r="AE125" s="11"/>
      <c r="AF125" s="12"/>
    </row>
    <row r="126" spans="1:32" s="10" customFormat="1" ht="129" customHeight="1">
      <c r="A126" s="72" t="s">
        <v>528</v>
      </c>
      <c r="B126" s="816"/>
      <c r="C126" s="817"/>
      <c r="D126" s="845"/>
      <c r="E126" s="901"/>
      <c r="F126" s="1169"/>
      <c r="G126" s="73" t="s">
        <v>538</v>
      </c>
      <c r="H126" s="73" t="s">
        <v>8</v>
      </c>
      <c r="I126" s="168">
        <v>4</v>
      </c>
      <c r="J126" s="184"/>
      <c r="K126" s="184"/>
      <c r="L126" s="184"/>
      <c r="M126" s="184"/>
      <c r="N126" s="90"/>
      <c r="O126" s="90"/>
      <c r="P126" s="208"/>
      <c r="Q126" s="208"/>
      <c r="R126" s="208"/>
      <c r="S126" s="208"/>
      <c r="T126" s="208"/>
      <c r="U126" s="208"/>
      <c r="V126" s="132"/>
      <c r="W126" s="202">
        <v>30000000</v>
      </c>
      <c r="X126" s="202"/>
      <c r="Y126" s="202"/>
      <c r="Z126" s="131"/>
      <c r="AA126" s="201">
        <v>0.1</v>
      </c>
      <c r="AB126" s="1111"/>
      <c r="AC126" s="80"/>
      <c r="AD126" s="880"/>
      <c r="AE126" s="11"/>
      <c r="AF126" s="12"/>
    </row>
    <row r="127" spans="1:32" s="10" customFormat="1" ht="129" customHeight="1">
      <c r="A127" s="199" t="s">
        <v>529</v>
      </c>
      <c r="B127" s="816"/>
      <c r="C127" s="817"/>
      <c r="D127" s="845"/>
      <c r="E127" s="901"/>
      <c r="F127" s="1109"/>
      <c r="G127" s="35" t="s">
        <v>539</v>
      </c>
      <c r="H127" s="35" t="s">
        <v>8</v>
      </c>
      <c r="I127" s="80">
        <v>1</v>
      </c>
      <c r="J127" s="184"/>
      <c r="K127" s="184"/>
      <c r="L127" s="184"/>
      <c r="M127" s="184"/>
      <c r="N127" s="90"/>
      <c r="O127" s="90"/>
      <c r="P127" s="208"/>
      <c r="Q127" s="208"/>
      <c r="R127" s="208"/>
      <c r="S127" s="208"/>
      <c r="T127" s="208"/>
      <c r="U127" s="208"/>
      <c r="V127" s="132"/>
      <c r="W127" s="202">
        <v>41400000</v>
      </c>
      <c r="X127" s="202"/>
      <c r="Y127" s="202"/>
      <c r="Z127" s="131"/>
      <c r="AA127" s="201">
        <v>0.2</v>
      </c>
      <c r="AB127" s="1111"/>
      <c r="AC127" s="80"/>
      <c r="AD127" s="880"/>
      <c r="AE127" s="11"/>
      <c r="AF127" s="12"/>
    </row>
    <row r="128" spans="1:32" s="10" customFormat="1" ht="129" customHeight="1">
      <c r="A128" s="160" t="s">
        <v>530</v>
      </c>
      <c r="B128" s="953"/>
      <c r="C128" s="817"/>
      <c r="D128" s="845"/>
      <c r="E128" s="901"/>
      <c r="F128" s="1167" t="s">
        <v>535</v>
      </c>
      <c r="G128" s="35" t="s">
        <v>540</v>
      </c>
      <c r="H128" s="35" t="s">
        <v>8</v>
      </c>
      <c r="I128" s="80">
        <v>1</v>
      </c>
      <c r="J128" s="90"/>
      <c r="K128" s="184"/>
      <c r="L128" s="184"/>
      <c r="M128" s="184"/>
      <c r="N128" s="90"/>
      <c r="O128" s="90"/>
      <c r="P128" s="208"/>
      <c r="Q128" s="208"/>
      <c r="R128" s="208"/>
      <c r="S128" s="208"/>
      <c r="T128" s="208"/>
      <c r="U128" s="208"/>
      <c r="V128" s="132"/>
      <c r="W128" s="202">
        <v>60000000</v>
      </c>
      <c r="X128" s="202"/>
      <c r="Y128" s="202"/>
      <c r="Z128" s="131"/>
      <c r="AA128" s="201">
        <v>0.2</v>
      </c>
      <c r="AB128" s="1111"/>
      <c r="AC128" s="80"/>
      <c r="AD128" s="880"/>
      <c r="AE128" s="11"/>
      <c r="AF128" s="12"/>
    </row>
    <row r="129" spans="1:32" s="10" customFormat="1" ht="129" customHeight="1">
      <c r="A129" s="160" t="s">
        <v>531</v>
      </c>
      <c r="B129" s="953"/>
      <c r="C129" s="817"/>
      <c r="D129" s="845"/>
      <c r="E129" s="901"/>
      <c r="F129" s="1176"/>
      <c r="G129" s="200" t="s">
        <v>541</v>
      </c>
      <c r="H129" s="35" t="s">
        <v>265</v>
      </c>
      <c r="I129" s="80">
        <v>12000</v>
      </c>
      <c r="J129" s="90"/>
      <c r="K129" s="184"/>
      <c r="L129" s="184"/>
      <c r="M129" s="184"/>
      <c r="N129" s="90"/>
      <c r="O129" s="90"/>
      <c r="P129" s="208"/>
      <c r="Q129" s="208"/>
      <c r="R129" s="208"/>
      <c r="S129" s="208"/>
      <c r="T129" s="208"/>
      <c r="U129" s="208"/>
      <c r="V129" s="202">
        <v>27500000</v>
      </c>
      <c r="W129" s="202"/>
      <c r="X129" s="202"/>
      <c r="Y129" s="202"/>
      <c r="Z129" s="202"/>
      <c r="AA129" s="205">
        <v>0.2</v>
      </c>
      <c r="AB129" s="1111"/>
      <c r="AC129" s="80"/>
      <c r="AD129" s="880"/>
      <c r="AE129" s="11"/>
      <c r="AF129" s="12"/>
    </row>
    <row r="130" spans="1:32" s="10" customFormat="1" ht="129" customHeight="1">
      <c r="A130" s="160" t="s">
        <v>531</v>
      </c>
      <c r="B130" s="953"/>
      <c r="C130" s="817"/>
      <c r="D130" s="845"/>
      <c r="E130" s="901"/>
      <c r="F130" s="1176"/>
      <c r="G130" s="74" t="s">
        <v>542</v>
      </c>
      <c r="H130" s="35" t="s">
        <v>265</v>
      </c>
      <c r="I130" s="80">
        <v>20000</v>
      </c>
      <c r="J130" s="184"/>
      <c r="K130" s="184"/>
      <c r="L130" s="184"/>
      <c r="M130" s="184"/>
      <c r="N130" s="90"/>
      <c r="O130" s="90"/>
      <c r="P130" s="208"/>
      <c r="Q130" s="208"/>
      <c r="R130" s="208"/>
      <c r="S130" s="208"/>
      <c r="T130" s="208"/>
      <c r="U130" s="208"/>
      <c r="V130" s="202">
        <v>108200000</v>
      </c>
      <c r="W130" s="202"/>
      <c r="X130" s="202"/>
      <c r="Y130" s="202"/>
      <c r="Z130" s="202"/>
      <c r="AA130" s="205">
        <v>0.2</v>
      </c>
      <c r="AB130" s="1111"/>
      <c r="AC130" s="80"/>
      <c r="AD130" s="880"/>
      <c r="AE130" s="11"/>
      <c r="AF130" s="12"/>
    </row>
    <row r="131" spans="1:32" s="10" customFormat="1" ht="129" customHeight="1">
      <c r="A131" s="155" t="s">
        <v>532</v>
      </c>
      <c r="B131" s="1041"/>
      <c r="C131" s="910"/>
      <c r="D131" s="779"/>
      <c r="E131" s="902"/>
      <c r="F131" s="1168"/>
      <c r="G131" s="74" t="s">
        <v>543</v>
      </c>
      <c r="H131" s="35" t="s">
        <v>265</v>
      </c>
      <c r="I131" s="80">
        <v>1</v>
      </c>
      <c r="J131" s="90"/>
      <c r="K131" s="184"/>
      <c r="L131" s="184"/>
      <c r="M131" s="184"/>
      <c r="N131" s="90"/>
      <c r="O131" s="90"/>
      <c r="P131" s="208"/>
      <c r="Q131" s="208"/>
      <c r="R131" s="208"/>
      <c r="S131" s="208"/>
      <c r="T131" s="208"/>
      <c r="U131" s="208"/>
      <c r="V131" s="202">
        <v>43600000</v>
      </c>
      <c r="W131" s="202"/>
      <c r="X131" s="202"/>
      <c r="Y131" s="202"/>
      <c r="Z131" s="202"/>
      <c r="AA131" s="205">
        <v>0.1</v>
      </c>
      <c r="AB131" s="1112"/>
      <c r="AC131" s="80"/>
      <c r="AD131" s="881"/>
      <c r="AE131" s="11"/>
      <c r="AF131" s="12"/>
    </row>
    <row r="132" spans="1:32" s="10" customFormat="1" ht="26.25">
      <c r="A132" s="796"/>
      <c r="B132" s="918" t="s">
        <v>80</v>
      </c>
      <c r="C132" s="918"/>
      <c r="D132" s="919"/>
      <c r="E132" s="790">
        <f>W133</f>
        <v>0</v>
      </c>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792"/>
      <c r="AE132" s="11"/>
      <c r="AF132" s="12"/>
    </row>
    <row r="133" spans="1:32" s="10" customFormat="1" ht="72.75" customHeight="1">
      <c r="A133" s="797"/>
      <c r="B133" s="857" t="s">
        <v>43</v>
      </c>
      <c r="C133" s="853"/>
      <c r="D133" s="16" t="s">
        <v>81</v>
      </c>
      <c r="E133" s="793"/>
      <c r="F133" s="794"/>
      <c r="G133" s="794"/>
      <c r="H133" s="794"/>
      <c r="I133" s="794"/>
      <c r="J133" s="794"/>
      <c r="K133" s="794"/>
      <c r="L133" s="794"/>
      <c r="M133" s="794"/>
      <c r="N133" s="794"/>
      <c r="O133" s="794"/>
      <c r="P133" s="794"/>
      <c r="Q133" s="794"/>
      <c r="R133" s="794"/>
      <c r="S133" s="794"/>
      <c r="T133" s="794"/>
      <c r="U133" s="794"/>
      <c r="V133" s="794"/>
      <c r="W133" s="794"/>
      <c r="X133" s="794"/>
      <c r="Y133" s="794"/>
      <c r="Z133" s="794"/>
      <c r="AA133" s="794"/>
      <c r="AB133" s="794"/>
      <c r="AC133" s="794"/>
      <c r="AD133" s="795"/>
      <c r="AE133" s="11"/>
      <c r="AF133" s="12"/>
    </row>
    <row r="134" spans="1:32" s="10" customFormat="1" ht="104.25" customHeight="1">
      <c r="A134" s="156" t="s">
        <v>321</v>
      </c>
      <c r="B134" s="1063"/>
      <c r="C134" s="1064"/>
      <c r="D134" s="497" t="s">
        <v>82</v>
      </c>
      <c r="E134" s="498">
        <v>1367973284</v>
      </c>
      <c r="F134" s="74"/>
      <c r="G134" s="35" t="s">
        <v>322</v>
      </c>
      <c r="H134" s="87" t="s">
        <v>323</v>
      </c>
      <c r="I134" s="87">
        <v>15</v>
      </c>
      <c r="J134" s="41"/>
      <c r="K134" s="287"/>
      <c r="L134" s="287"/>
      <c r="M134" s="287"/>
      <c r="N134" s="287"/>
      <c r="O134" s="287"/>
      <c r="P134" s="437"/>
      <c r="Q134" s="437"/>
      <c r="R134" s="437"/>
      <c r="S134" s="437"/>
      <c r="T134" s="437"/>
      <c r="U134" s="437"/>
      <c r="V134" s="141">
        <v>70000000</v>
      </c>
      <c r="W134" s="141">
        <f>623729362+55221180</f>
        <v>678950542</v>
      </c>
      <c r="X134" s="141">
        <f>38190802+357313334+223518606</f>
        <v>619022742</v>
      </c>
      <c r="Y134" s="132"/>
      <c r="Z134" s="138"/>
      <c r="AA134" s="91" t="s">
        <v>324</v>
      </c>
      <c r="AB134" s="254"/>
      <c r="AC134" s="703">
        <f>V134</f>
        <v>70000000</v>
      </c>
      <c r="AD134" s="262"/>
      <c r="AE134" s="11"/>
      <c r="AF134" s="12"/>
    </row>
    <row r="135" spans="1:32" s="10" customFormat="1" ht="105" customHeight="1">
      <c r="A135" s="155"/>
      <c r="B135" s="852" t="s">
        <v>43</v>
      </c>
      <c r="C135" s="853"/>
      <c r="D135" s="16" t="s">
        <v>83</v>
      </c>
      <c r="E135" s="718"/>
      <c r="F135" s="652"/>
      <c r="G135" s="652"/>
      <c r="H135" s="548"/>
      <c r="I135" s="548"/>
      <c r="J135" s="548"/>
      <c r="K135" s="548"/>
      <c r="L135" s="548"/>
      <c r="M135" s="548"/>
      <c r="N135" s="548"/>
      <c r="O135" s="548"/>
      <c r="P135" s="548"/>
      <c r="Q135" s="548"/>
      <c r="R135" s="548"/>
      <c r="S135" s="548"/>
      <c r="T135" s="548"/>
      <c r="U135" s="548"/>
      <c r="V135" s="548"/>
      <c r="W135" s="548"/>
      <c r="X135" s="548"/>
      <c r="Y135" s="548"/>
      <c r="Z135" s="548"/>
      <c r="AA135" s="548"/>
      <c r="AB135" s="652"/>
      <c r="AC135" s="652"/>
      <c r="AD135" s="549"/>
      <c r="AE135" s="11"/>
      <c r="AF135" s="12"/>
    </row>
    <row r="136" spans="1:32" s="10" customFormat="1" ht="127.5" customHeight="1">
      <c r="A136" s="190" t="s">
        <v>326</v>
      </c>
      <c r="B136" s="844"/>
      <c r="C136" s="844"/>
      <c r="D136" s="778" t="s">
        <v>84</v>
      </c>
      <c r="E136" s="499">
        <v>540733455</v>
      </c>
      <c r="F136" s="92" t="s">
        <v>500</v>
      </c>
      <c r="G136" s="35" t="s">
        <v>322</v>
      </c>
      <c r="H136" s="74" t="s">
        <v>323</v>
      </c>
      <c r="I136" s="80">
        <v>15</v>
      </c>
      <c r="J136" s="35">
        <v>0</v>
      </c>
      <c r="K136" s="281"/>
      <c r="L136" s="281"/>
      <c r="M136" s="281"/>
      <c r="N136" s="281"/>
      <c r="O136" s="281"/>
      <c r="P136" s="238"/>
      <c r="Q136" s="238"/>
      <c r="R136" s="238"/>
      <c r="S136" s="238"/>
      <c r="T136" s="238"/>
      <c r="U136" s="238"/>
      <c r="V136" s="131">
        <f>74361513+10000000</f>
        <v>84361513</v>
      </c>
      <c r="W136" s="131">
        <v>100000000</v>
      </c>
      <c r="X136" s="131">
        <v>221809895</v>
      </c>
      <c r="Y136" s="132"/>
      <c r="Z136" s="138"/>
      <c r="AA136" s="94" t="s">
        <v>324</v>
      </c>
      <c r="AB136" s="1081"/>
      <c r="AC136" s="703"/>
      <c r="AD136" s="864"/>
      <c r="AE136" s="11"/>
      <c r="AF136" s="12"/>
    </row>
    <row r="137" spans="1:32" s="10" customFormat="1" ht="127.5" customHeight="1">
      <c r="A137" s="156" t="s">
        <v>327</v>
      </c>
      <c r="B137" s="844"/>
      <c r="C137" s="844"/>
      <c r="D137" s="779"/>
      <c r="E137" s="500"/>
      <c r="F137" s="165"/>
      <c r="G137" s="35" t="s">
        <v>328</v>
      </c>
      <c r="H137" s="74" t="s">
        <v>265</v>
      </c>
      <c r="I137" s="95">
        <v>0.2</v>
      </c>
      <c r="J137" s="96"/>
      <c r="K137" s="96"/>
      <c r="L137" s="96"/>
      <c r="M137" s="96"/>
      <c r="N137" s="96"/>
      <c r="O137" s="286"/>
      <c r="P137" s="435"/>
      <c r="Q137" s="435"/>
      <c r="R137" s="435"/>
      <c r="S137" s="435"/>
      <c r="T137" s="435"/>
      <c r="U137" s="435"/>
      <c r="V137" s="131"/>
      <c r="W137" s="131">
        <v>134562047</v>
      </c>
      <c r="X137" s="131"/>
      <c r="Y137" s="132"/>
      <c r="Z137" s="138"/>
      <c r="AA137" s="97">
        <v>0</v>
      </c>
      <c r="AB137" s="1082"/>
      <c r="AC137" s="703"/>
      <c r="AD137" s="865"/>
      <c r="AE137" s="11"/>
      <c r="AF137" s="12"/>
    </row>
    <row r="138" spans="1:32" s="10" customFormat="1" ht="26.25">
      <c r="A138" s="155"/>
      <c r="B138" s="977" t="s">
        <v>85</v>
      </c>
      <c r="C138" s="978"/>
      <c r="D138" s="979"/>
      <c r="E138" s="715"/>
      <c r="F138" s="649"/>
      <c r="G138" s="649"/>
      <c r="H138" s="572"/>
      <c r="I138" s="572"/>
      <c r="J138" s="572"/>
      <c r="K138" s="572"/>
      <c r="L138" s="572"/>
      <c r="M138" s="572"/>
      <c r="N138" s="572"/>
      <c r="O138" s="572"/>
      <c r="P138" s="572"/>
      <c r="Q138" s="572"/>
      <c r="R138" s="572"/>
      <c r="S138" s="572"/>
      <c r="T138" s="572"/>
      <c r="U138" s="572"/>
      <c r="V138" s="572"/>
      <c r="W138" s="572"/>
      <c r="X138" s="572"/>
      <c r="Y138" s="572"/>
      <c r="Z138" s="572"/>
      <c r="AA138" s="572"/>
      <c r="AB138" s="649"/>
      <c r="AC138" s="649"/>
      <c r="AD138" s="573"/>
      <c r="AE138" s="11"/>
      <c r="AF138" s="12"/>
    </row>
    <row r="139" spans="1:32" s="10" customFormat="1" ht="52.5">
      <c r="A139" s="155"/>
      <c r="B139" s="852" t="s">
        <v>43</v>
      </c>
      <c r="C139" s="853"/>
      <c r="D139" s="16" t="s">
        <v>86</v>
      </c>
      <c r="E139" s="716"/>
      <c r="F139" s="650"/>
      <c r="G139" s="650"/>
      <c r="H139" s="574"/>
      <c r="I139" s="574"/>
      <c r="J139" s="574"/>
      <c r="K139" s="574"/>
      <c r="L139" s="574"/>
      <c r="M139" s="574"/>
      <c r="N139" s="574"/>
      <c r="O139" s="574"/>
      <c r="P139" s="574"/>
      <c r="Q139" s="574"/>
      <c r="R139" s="574"/>
      <c r="S139" s="574"/>
      <c r="T139" s="574"/>
      <c r="U139" s="574"/>
      <c r="V139" s="574"/>
      <c r="W139" s="574"/>
      <c r="X139" s="574"/>
      <c r="Y139" s="574"/>
      <c r="Z139" s="574"/>
      <c r="AA139" s="574"/>
      <c r="AB139" s="650"/>
      <c r="AC139" s="650"/>
      <c r="AD139" s="575"/>
      <c r="AE139" s="11"/>
      <c r="AF139" s="12"/>
    </row>
    <row r="140" spans="1:32" s="10" customFormat="1" ht="174.75" customHeight="1">
      <c r="A140" s="72" t="s">
        <v>329</v>
      </c>
      <c r="B140" s="814" t="s">
        <v>62</v>
      </c>
      <c r="C140" s="815"/>
      <c r="D140" s="778" t="s">
        <v>87</v>
      </c>
      <c r="E140" s="900">
        <v>3492087674</v>
      </c>
      <c r="F140" s="92" t="s">
        <v>501</v>
      </c>
      <c r="G140" s="74" t="s">
        <v>331</v>
      </c>
      <c r="H140" s="80" t="s">
        <v>265</v>
      </c>
      <c r="I140" s="80">
        <v>20</v>
      </c>
      <c r="J140" s="88"/>
      <c r="K140" s="285"/>
      <c r="L140" s="285"/>
      <c r="M140" s="284"/>
      <c r="N140" s="284"/>
      <c r="O140" s="284"/>
      <c r="P140" s="438"/>
      <c r="Q140" s="438"/>
      <c r="R140" s="438"/>
      <c r="S140" s="438"/>
      <c r="T140" s="438"/>
      <c r="U140" s="438"/>
      <c r="V140" s="131">
        <v>20000000</v>
      </c>
      <c r="W140" s="131">
        <v>100000000</v>
      </c>
      <c r="X140" s="131">
        <v>150000000</v>
      </c>
      <c r="Y140" s="132"/>
      <c r="Z140" s="138"/>
      <c r="AA140" s="99">
        <v>0.02</v>
      </c>
      <c r="AB140" s="1117" t="s">
        <v>333</v>
      </c>
      <c r="AC140" s="35"/>
      <c r="AD140" s="866" t="s">
        <v>325</v>
      </c>
      <c r="AE140" s="11"/>
      <c r="AF140" s="12"/>
    </row>
    <row r="141" spans="1:32" s="10" customFormat="1" ht="138.75" customHeight="1">
      <c r="A141" s="72" t="s">
        <v>330</v>
      </c>
      <c r="B141" s="909"/>
      <c r="C141" s="910"/>
      <c r="D141" s="779"/>
      <c r="E141" s="902"/>
      <c r="F141" s="74" t="s">
        <v>502</v>
      </c>
      <c r="G141" s="89" t="s">
        <v>332</v>
      </c>
      <c r="H141" s="86" t="s">
        <v>265</v>
      </c>
      <c r="I141" s="86">
        <v>1</v>
      </c>
      <c r="J141" s="98"/>
      <c r="K141" s="284"/>
      <c r="L141" s="284"/>
      <c r="M141" s="284"/>
      <c r="N141" s="284"/>
      <c r="O141" s="284"/>
      <c r="P141" s="438"/>
      <c r="Q141" s="438"/>
      <c r="R141" s="438"/>
      <c r="S141" s="438"/>
      <c r="T141" s="438"/>
      <c r="U141" s="438"/>
      <c r="V141" s="142">
        <v>3222087674</v>
      </c>
      <c r="W141" s="131"/>
      <c r="X141" s="131"/>
      <c r="Y141" s="132"/>
      <c r="Z141" s="138"/>
      <c r="AA141" s="99">
        <v>1</v>
      </c>
      <c r="AB141" s="1082"/>
      <c r="AC141" s="35"/>
      <c r="AD141" s="867"/>
      <c r="AE141" s="11"/>
      <c r="AF141" s="12"/>
    </row>
    <row r="142" spans="1:32" s="10" customFormat="1" ht="26.25">
      <c r="A142" s="163"/>
      <c r="B142" s="852" t="s">
        <v>43</v>
      </c>
      <c r="C142" s="853"/>
      <c r="D142" s="16" t="s">
        <v>88</v>
      </c>
      <c r="E142" s="798"/>
      <c r="F142" s="799"/>
      <c r="G142" s="799"/>
      <c r="H142" s="799"/>
      <c r="I142" s="799"/>
      <c r="J142" s="799"/>
      <c r="K142" s="799"/>
      <c r="L142" s="799"/>
      <c r="M142" s="799"/>
      <c r="N142" s="799"/>
      <c r="O142" s="799"/>
      <c r="P142" s="799"/>
      <c r="Q142" s="799"/>
      <c r="R142" s="799"/>
      <c r="S142" s="799"/>
      <c r="T142" s="799"/>
      <c r="U142" s="799"/>
      <c r="V142" s="799"/>
      <c r="W142" s="799"/>
      <c r="X142" s="799"/>
      <c r="Y142" s="799"/>
      <c r="Z142" s="799"/>
      <c r="AA142" s="799"/>
      <c r="AB142" s="799"/>
      <c r="AC142" s="799"/>
      <c r="AD142" s="800"/>
      <c r="AE142" s="11"/>
      <c r="AF142" s="12"/>
    </row>
    <row r="143" spans="1:32" s="10" customFormat="1" ht="100.5" customHeight="1">
      <c r="A143" s="505" t="s">
        <v>334</v>
      </c>
      <c r="B143" s="844" t="s">
        <v>62</v>
      </c>
      <c r="C143" s="844"/>
      <c r="D143" s="497" t="s">
        <v>89</v>
      </c>
      <c r="E143" s="502">
        <v>330000000</v>
      </c>
      <c r="F143" s="35" t="s">
        <v>503</v>
      </c>
      <c r="G143" s="74" t="s">
        <v>335</v>
      </c>
      <c r="H143" s="80" t="s">
        <v>203</v>
      </c>
      <c r="I143" s="80">
        <v>500</v>
      </c>
      <c r="J143" s="90"/>
      <c r="K143" s="283"/>
      <c r="L143" s="283"/>
      <c r="M143" s="283"/>
      <c r="N143" s="283"/>
      <c r="O143" s="283"/>
      <c r="P143" s="226"/>
      <c r="Q143" s="226"/>
      <c r="R143" s="226"/>
      <c r="S143" s="226"/>
      <c r="T143" s="226"/>
      <c r="U143" s="226"/>
      <c r="V143" s="131">
        <v>30000000</v>
      </c>
      <c r="W143" s="131">
        <v>150000000</v>
      </c>
      <c r="X143" s="131">
        <v>150000000</v>
      </c>
      <c r="Y143" s="132"/>
      <c r="Z143" s="138"/>
      <c r="AA143" s="80" t="s">
        <v>336</v>
      </c>
      <c r="AB143" s="321" t="s">
        <v>333</v>
      </c>
      <c r="AC143" s="74"/>
      <c r="AD143" s="318" t="s">
        <v>325</v>
      </c>
      <c r="AE143" s="11"/>
      <c r="AF143" s="12"/>
    </row>
    <row r="144" spans="1:32" s="10" customFormat="1" ht="26.25">
      <c r="A144" s="155"/>
      <c r="B144" s="977" t="s">
        <v>90</v>
      </c>
      <c r="C144" s="978"/>
      <c r="D144" s="979"/>
      <c r="E144" s="715"/>
      <c r="F144" s="649"/>
      <c r="G144" s="649"/>
      <c r="H144" s="572"/>
      <c r="I144" s="572"/>
      <c r="J144" s="572"/>
      <c r="K144" s="572"/>
      <c r="L144" s="572"/>
      <c r="M144" s="572"/>
      <c r="N144" s="572"/>
      <c r="O144" s="572"/>
      <c r="P144" s="572"/>
      <c r="Q144" s="572"/>
      <c r="R144" s="572"/>
      <c r="S144" s="572"/>
      <c r="T144" s="572"/>
      <c r="U144" s="572"/>
      <c r="V144" s="572"/>
      <c r="W144" s="572"/>
      <c r="X144" s="572"/>
      <c r="Y144" s="572"/>
      <c r="Z144" s="572"/>
      <c r="AA144" s="572"/>
      <c r="AB144" s="649"/>
      <c r="AC144" s="649"/>
      <c r="AD144" s="573"/>
      <c r="AE144" s="11"/>
      <c r="AF144" s="12"/>
    </row>
    <row r="145" spans="1:32" s="10" customFormat="1" ht="80.25" customHeight="1">
      <c r="A145" s="155"/>
      <c r="B145" s="852" t="s">
        <v>43</v>
      </c>
      <c r="C145" s="853"/>
      <c r="D145" s="16" t="s">
        <v>91</v>
      </c>
      <c r="E145" s="716"/>
      <c r="F145" s="650"/>
      <c r="G145" s="650"/>
      <c r="H145" s="574"/>
      <c r="I145" s="574"/>
      <c r="J145" s="574"/>
      <c r="K145" s="574"/>
      <c r="L145" s="574"/>
      <c r="M145" s="574"/>
      <c r="N145" s="574"/>
      <c r="O145" s="574"/>
      <c r="P145" s="574"/>
      <c r="Q145" s="574"/>
      <c r="R145" s="574"/>
      <c r="S145" s="574"/>
      <c r="T145" s="574"/>
      <c r="U145" s="574"/>
      <c r="V145" s="574"/>
      <c r="W145" s="574"/>
      <c r="X145" s="574"/>
      <c r="Y145" s="574"/>
      <c r="Z145" s="574"/>
      <c r="AA145" s="574"/>
      <c r="AB145" s="650"/>
      <c r="AC145" s="650"/>
      <c r="AD145" s="575"/>
      <c r="AE145" s="11"/>
      <c r="AF145" s="12"/>
    </row>
    <row r="146" spans="1:32" s="10" customFormat="1" ht="171.75" customHeight="1">
      <c r="A146" s="505" t="s">
        <v>353</v>
      </c>
      <c r="B146" s="816"/>
      <c r="C146" s="953"/>
      <c r="D146" s="497" t="s">
        <v>92</v>
      </c>
      <c r="E146" s="499">
        <v>820000000</v>
      </c>
      <c r="F146" s="73" t="s">
        <v>504</v>
      </c>
      <c r="G146" s="35" t="s">
        <v>355</v>
      </c>
      <c r="H146" s="103" t="s">
        <v>265</v>
      </c>
      <c r="I146" s="51">
        <v>100</v>
      </c>
      <c r="J146" s="90"/>
      <c r="K146" s="711"/>
      <c r="L146" s="711"/>
      <c r="M146" s="711"/>
      <c r="N146" s="711"/>
      <c r="O146" s="711"/>
      <c r="P146" s="439"/>
      <c r="Q146" s="439"/>
      <c r="R146" s="439"/>
      <c r="S146" s="439"/>
      <c r="T146" s="439"/>
      <c r="U146" s="439"/>
      <c r="V146" s="143">
        <v>20000000</v>
      </c>
      <c r="W146" s="132"/>
      <c r="X146" s="132"/>
      <c r="Y146" s="131">
        <v>700000000</v>
      </c>
      <c r="Z146" s="138"/>
      <c r="AA146" s="95">
        <v>0.4</v>
      </c>
      <c r="AB146" s="93"/>
      <c r="AC146" s="35"/>
      <c r="AD146" s="868"/>
      <c r="AE146" s="11"/>
      <c r="AF146" s="12"/>
    </row>
    <row r="147" spans="1:32" s="10" customFormat="1" ht="171.75" customHeight="1">
      <c r="A147" s="33" t="s">
        <v>354</v>
      </c>
      <c r="B147" s="816"/>
      <c r="C147" s="953"/>
      <c r="D147" s="518"/>
      <c r="E147" s="519"/>
      <c r="F147" s="75"/>
      <c r="G147" s="89" t="s">
        <v>354</v>
      </c>
      <c r="H147" s="89" t="s">
        <v>203</v>
      </c>
      <c r="I147" s="89">
        <v>2</v>
      </c>
      <c r="J147" s="90"/>
      <c r="K147" s="184"/>
      <c r="L147" s="184"/>
      <c r="M147" s="184"/>
      <c r="N147" s="184"/>
      <c r="O147" s="184"/>
      <c r="P147" s="208"/>
      <c r="Q147" s="208"/>
      <c r="R147" s="208"/>
      <c r="S147" s="208"/>
      <c r="T147" s="208"/>
      <c r="U147" s="208"/>
      <c r="V147" s="132"/>
      <c r="W147" s="132"/>
      <c r="X147" s="131">
        <v>100000000</v>
      </c>
      <c r="Y147" s="132"/>
      <c r="Z147" s="138"/>
      <c r="AA147" s="93"/>
      <c r="AB147" s="93"/>
      <c r="AC147" s="35"/>
      <c r="AD147" s="868"/>
      <c r="AE147" s="11"/>
      <c r="AF147" s="12"/>
    </row>
    <row r="148" spans="1:32" s="10" customFormat="1" ht="26.25">
      <c r="A148" s="155"/>
      <c r="B148" s="977" t="s">
        <v>93</v>
      </c>
      <c r="C148" s="978"/>
      <c r="D148" s="979"/>
      <c r="E148" s="769"/>
      <c r="F148" s="770"/>
      <c r="G148" s="770"/>
      <c r="H148" s="770"/>
      <c r="I148" s="770"/>
      <c r="J148" s="770"/>
      <c r="K148" s="770"/>
      <c r="L148" s="770"/>
      <c r="M148" s="770"/>
      <c r="N148" s="770"/>
      <c r="O148" s="770"/>
      <c r="P148" s="770"/>
      <c r="Q148" s="770"/>
      <c r="R148" s="770"/>
      <c r="S148" s="770"/>
      <c r="T148" s="770"/>
      <c r="U148" s="770"/>
      <c r="V148" s="770"/>
      <c r="W148" s="770"/>
      <c r="X148" s="770"/>
      <c r="Y148" s="770"/>
      <c r="Z148" s="770"/>
      <c r="AA148" s="770"/>
      <c r="AB148" s="770"/>
      <c r="AC148" s="770"/>
      <c r="AD148" s="771"/>
      <c r="AE148" s="11"/>
      <c r="AF148" s="12"/>
    </row>
    <row r="149" spans="1:32" s="10" customFormat="1" ht="54" customHeight="1">
      <c r="A149" s="155"/>
      <c r="B149" s="852" t="s">
        <v>43</v>
      </c>
      <c r="C149" s="853"/>
      <c r="D149" s="16" t="s">
        <v>94</v>
      </c>
      <c r="E149" s="772"/>
      <c r="F149" s="773"/>
      <c r="G149" s="773"/>
      <c r="H149" s="773"/>
      <c r="I149" s="773"/>
      <c r="J149" s="773"/>
      <c r="K149" s="773"/>
      <c r="L149" s="773"/>
      <c r="M149" s="773"/>
      <c r="N149" s="773"/>
      <c r="O149" s="773"/>
      <c r="P149" s="773"/>
      <c r="Q149" s="773"/>
      <c r="R149" s="773"/>
      <c r="S149" s="773"/>
      <c r="T149" s="773"/>
      <c r="U149" s="773"/>
      <c r="V149" s="773"/>
      <c r="W149" s="773"/>
      <c r="X149" s="773"/>
      <c r="Y149" s="773"/>
      <c r="Z149" s="773"/>
      <c r="AA149" s="773"/>
      <c r="AB149" s="773"/>
      <c r="AC149" s="773"/>
      <c r="AD149" s="774"/>
      <c r="AE149" s="11"/>
      <c r="AF149" s="12"/>
    </row>
    <row r="150" spans="1:32" s="10" customFormat="1" ht="130.5" customHeight="1">
      <c r="A150" s="818" t="s">
        <v>744</v>
      </c>
      <c r="B150" s="814" t="s">
        <v>62</v>
      </c>
      <c r="C150" s="815"/>
      <c r="D150" s="812" t="s">
        <v>95</v>
      </c>
      <c r="E150" s="821">
        <v>1451988907</v>
      </c>
      <c r="F150" s="303" t="s">
        <v>745</v>
      </c>
      <c r="G150" s="303" t="s">
        <v>746</v>
      </c>
      <c r="H150" s="90" t="s">
        <v>621</v>
      </c>
      <c r="I150" s="74">
        <v>1000</v>
      </c>
      <c r="J150" s="730"/>
      <c r="K150" s="731"/>
      <c r="L150" s="731"/>
      <c r="M150" s="184"/>
      <c r="N150" s="184"/>
      <c r="O150" s="184"/>
      <c r="P150" s="90"/>
      <c r="Q150" s="90"/>
      <c r="R150" s="90"/>
      <c r="S150" s="90"/>
      <c r="T150" s="90"/>
      <c r="U150" s="90"/>
      <c r="V150" s="732"/>
      <c r="W150" s="733"/>
      <c r="X150" s="733"/>
      <c r="Y150" s="733">
        <v>500000000</v>
      </c>
      <c r="Z150" s="732"/>
      <c r="AA150" s="757" t="s">
        <v>747</v>
      </c>
      <c r="AB150" s="300"/>
      <c r="AC150" s="734" t="s">
        <v>748</v>
      </c>
      <c r="AD150" s="736" t="s">
        <v>767</v>
      </c>
      <c r="AE150" s="11"/>
      <c r="AF150" s="12"/>
    </row>
    <row r="151" spans="1:32" s="10" customFormat="1" ht="135" customHeight="1">
      <c r="A151" s="819"/>
      <c r="B151" s="816"/>
      <c r="C151" s="817"/>
      <c r="D151" s="813"/>
      <c r="E151" s="822"/>
      <c r="F151" s="303" t="s">
        <v>749</v>
      </c>
      <c r="G151" s="303" t="s">
        <v>750</v>
      </c>
      <c r="H151" s="90" t="s">
        <v>621</v>
      </c>
      <c r="I151" s="74">
        <v>1000</v>
      </c>
      <c r="J151" s="730"/>
      <c r="K151" s="731"/>
      <c r="L151" s="731"/>
      <c r="M151" s="184"/>
      <c r="N151" s="184"/>
      <c r="O151" s="184"/>
      <c r="P151" s="90"/>
      <c r="Q151" s="90"/>
      <c r="R151" s="90"/>
      <c r="S151" s="90"/>
      <c r="T151" s="90"/>
      <c r="U151" s="90"/>
      <c r="V151" s="732"/>
      <c r="W151" s="733"/>
      <c r="X151" s="733"/>
      <c r="Y151" s="733">
        <v>400000000</v>
      </c>
      <c r="Z151" s="732"/>
      <c r="AA151" s="758"/>
      <c r="AB151" s="300"/>
      <c r="AC151" s="734" t="s">
        <v>748</v>
      </c>
      <c r="AD151" s="737"/>
      <c r="AE151" s="11"/>
      <c r="AF151" s="12"/>
    </row>
    <row r="152" spans="1:32" s="10" customFormat="1" ht="140.25" customHeight="1">
      <c r="A152" s="819"/>
      <c r="B152" s="816"/>
      <c r="C152" s="817"/>
      <c r="D152" s="813"/>
      <c r="E152" s="822"/>
      <c r="F152" s="303" t="s">
        <v>751</v>
      </c>
      <c r="G152" s="303" t="s">
        <v>752</v>
      </c>
      <c r="H152" s="90" t="s">
        <v>621</v>
      </c>
      <c r="I152" s="74">
        <v>2000</v>
      </c>
      <c r="J152" s="730"/>
      <c r="K152" s="731"/>
      <c r="L152" s="731"/>
      <c r="M152" s="184"/>
      <c r="N152" s="184"/>
      <c r="O152" s="184"/>
      <c r="P152" s="90"/>
      <c r="Q152" s="90"/>
      <c r="R152" s="90"/>
      <c r="S152" s="90"/>
      <c r="T152" s="90"/>
      <c r="U152" s="90"/>
      <c r="V152" s="735"/>
      <c r="W152" s="142"/>
      <c r="X152" s="142"/>
      <c r="Y152" s="142">
        <v>200000000</v>
      </c>
      <c r="Z152" s="732"/>
      <c r="AA152" s="759"/>
      <c r="AB152" s="300"/>
      <c r="AC152" s="734" t="s">
        <v>753</v>
      </c>
      <c r="AD152" s="737"/>
      <c r="AE152" s="11"/>
      <c r="AF152" s="12"/>
    </row>
    <row r="153" spans="1:32" s="10" customFormat="1" ht="150.75" customHeight="1">
      <c r="A153" s="819"/>
      <c r="B153" s="816"/>
      <c r="C153" s="817"/>
      <c r="D153" s="813"/>
      <c r="E153" s="822"/>
      <c r="F153" s="303" t="s">
        <v>754</v>
      </c>
      <c r="G153" s="303" t="s">
        <v>755</v>
      </c>
      <c r="H153" s="90" t="s">
        <v>621</v>
      </c>
      <c r="I153" s="74">
        <v>1</v>
      </c>
      <c r="J153" s="730"/>
      <c r="K153" s="731"/>
      <c r="L153" s="731"/>
      <c r="M153" s="184"/>
      <c r="N153" s="184"/>
      <c r="O153" s="184"/>
      <c r="P153" s="90"/>
      <c r="Q153" s="90"/>
      <c r="R153" s="90"/>
      <c r="S153" s="90"/>
      <c r="T153" s="90"/>
      <c r="U153" s="90"/>
      <c r="V153" s="735"/>
      <c r="W153" s="142"/>
      <c r="X153" s="142">
        <v>51988907</v>
      </c>
      <c r="Y153" s="142"/>
      <c r="Z153" s="732"/>
      <c r="AA153" s="729"/>
      <c r="AB153" s="300"/>
      <c r="AC153" s="734"/>
      <c r="AD153" s="737"/>
      <c r="AE153" s="11"/>
      <c r="AF153" s="12"/>
    </row>
    <row r="154" spans="1:32" s="10" customFormat="1" ht="142.5" customHeight="1">
      <c r="A154" s="819"/>
      <c r="B154" s="816"/>
      <c r="C154" s="817"/>
      <c r="D154" s="813"/>
      <c r="E154" s="822"/>
      <c r="F154" s="303" t="s">
        <v>756</v>
      </c>
      <c r="G154" s="303" t="s">
        <v>757</v>
      </c>
      <c r="H154" s="90" t="s">
        <v>621</v>
      </c>
      <c r="I154" s="74">
        <v>1</v>
      </c>
      <c r="J154" s="730"/>
      <c r="K154" s="731"/>
      <c r="L154" s="731"/>
      <c r="M154" s="184"/>
      <c r="N154" s="184"/>
      <c r="O154" s="184"/>
      <c r="P154" s="90"/>
      <c r="Q154" s="90"/>
      <c r="R154" s="90"/>
      <c r="S154" s="90"/>
      <c r="T154" s="90"/>
      <c r="U154" s="90"/>
      <c r="V154" s="735">
        <v>50000000</v>
      </c>
      <c r="W154" s="142"/>
      <c r="X154" s="142"/>
      <c r="Y154" s="142"/>
      <c r="Z154" s="732"/>
      <c r="AA154" s="300" t="s">
        <v>758</v>
      </c>
      <c r="AB154" s="300"/>
      <c r="AC154" s="304" t="s">
        <v>623</v>
      </c>
      <c r="AD154" s="737"/>
      <c r="AE154" s="11"/>
      <c r="AF154" s="12"/>
    </row>
    <row r="155" spans="1:32" s="10" customFormat="1" ht="115.5" customHeight="1">
      <c r="A155" s="819"/>
      <c r="B155" s="816"/>
      <c r="C155" s="817"/>
      <c r="D155" s="813"/>
      <c r="E155" s="822"/>
      <c r="F155" s="303" t="s">
        <v>759</v>
      </c>
      <c r="G155" s="303" t="s">
        <v>760</v>
      </c>
      <c r="H155" s="90" t="s">
        <v>621</v>
      </c>
      <c r="I155" s="74">
        <v>1</v>
      </c>
      <c r="J155" s="90"/>
      <c r="K155" s="184"/>
      <c r="L155" s="184"/>
      <c r="M155" s="184"/>
      <c r="N155" s="184"/>
      <c r="O155" s="184"/>
      <c r="P155" s="90"/>
      <c r="Q155" s="90"/>
      <c r="R155" s="90"/>
      <c r="S155" s="90"/>
      <c r="T155" s="90"/>
      <c r="U155" s="90"/>
      <c r="V155" s="735"/>
      <c r="W155" s="142"/>
      <c r="X155" s="142"/>
      <c r="Y155" s="142"/>
      <c r="Z155" s="732"/>
      <c r="AA155" s="300"/>
      <c r="AB155" s="300"/>
      <c r="AC155" s="304" t="s">
        <v>761</v>
      </c>
      <c r="AD155" s="737"/>
      <c r="AE155" s="11"/>
      <c r="AF155" s="12"/>
    </row>
    <row r="156" spans="1:32" s="10" customFormat="1" ht="112.5" customHeight="1">
      <c r="A156" s="819"/>
      <c r="B156" s="816"/>
      <c r="C156" s="817"/>
      <c r="D156" s="813"/>
      <c r="E156" s="822"/>
      <c r="F156" s="303" t="s">
        <v>762</v>
      </c>
      <c r="G156" s="303" t="s">
        <v>760</v>
      </c>
      <c r="H156" s="90" t="s">
        <v>621</v>
      </c>
      <c r="I156" s="74">
        <v>1</v>
      </c>
      <c r="J156" s="90"/>
      <c r="K156" s="184"/>
      <c r="L156" s="184"/>
      <c r="M156" s="184"/>
      <c r="N156" s="184"/>
      <c r="O156" s="184"/>
      <c r="P156" s="90"/>
      <c r="Q156" s="90"/>
      <c r="R156" s="90"/>
      <c r="S156" s="90"/>
      <c r="T156" s="90"/>
      <c r="U156" s="90"/>
      <c r="V156" s="735"/>
      <c r="W156" s="142"/>
      <c r="X156" s="142"/>
      <c r="Y156" s="142"/>
      <c r="Z156" s="732"/>
      <c r="AA156" s="300"/>
      <c r="AB156" s="300"/>
      <c r="AC156" s="304" t="s">
        <v>761</v>
      </c>
      <c r="AD156" s="737"/>
      <c r="AE156" s="11"/>
      <c r="AF156" s="12"/>
    </row>
    <row r="157" spans="1:32" s="10" customFormat="1" ht="183" customHeight="1">
      <c r="A157" s="820"/>
      <c r="B157" s="816"/>
      <c r="C157" s="817"/>
      <c r="D157" s="813"/>
      <c r="E157" s="822"/>
      <c r="F157" s="303" t="s">
        <v>763</v>
      </c>
      <c r="G157" s="303" t="s">
        <v>764</v>
      </c>
      <c r="H157" s="90" t="s">
        <v>621</v>
      </c>
      <c r="I157" s="74">
        <v>1</v>
      </c>
      <c r="J157" s="730"/>
      <c r="K157" s="731"/>
      <c r="L157" s="731"/>
      <c r="M157" s="184"/>
      <c r="N157" s="184"/>
      <c r="O157" s="184"/>
      <c r="P157" s="90"/>
      <c r="Q157" s="90"/>
      <c r="R157" s="90"/>
      <c r="S157" s="90"/>
      <c r="T157" s="90"/>
      <c r="U157" s="90"/>
      <c r="V157" s="735">
        <v>150000000</v>
      </c>
      <c r="W157" s="142"/>
      <c r="X157" s="142"/>
      <c r="Y157" s="142"/>
      <c r="Z157" s="732"/>
      <c r="AA157" s="300" t="s">
        <v>765</v>
      </c>
      <c r="AB157" s="300"/>
      <c r="AC157" s="303" t="s">
        <v>766</v>
      </c>
      <c r="AD157" s="738"/>
      <c r="AE157" s="11"/>
      <c r="AF157" s="12"/>
    </row>
    <row r="158" spans="1:32" s="10" customFormat="1" ht="26.25">
      <c r="A158" s="786"/>
      <c r="B158" s="977" t="s">
        <v>96</v>
      </c>
      <c r="C158" s="978"/>
      <c r="D158" s="979"/>
      <c r="E158" s="1197"/>
      <c r="F158" s="1198"/>
      <c r="G158" s="1198"/>
      <c r="H158" s="1198"/>
      <c r="I158" s="1198"/>
      <c r="J158" s="1198"/>
      <c r="K158" s="1198"/>
      <c r="L158" s="1198"/>
      <c r="M158" s="1198"/>
      <c r="N158" s="1198"/>
      <c r="O158" s="1198"/>
      <c r="P158" s="1198"/>
      <c r="Q158" s="1198"/>
      <c r="R158" s="1198"/>
      <c r="S158" s="1198"/>
      <c r="T158" s="1198"/>
      <c r="U158" s="1198"/>
      <c r="V158" s="1198"/>
      <c r="W158" s="1198"/>
      <c r="X158" s="1198"/>
      <c r="Y158" s="1198"/>
      <c r="Z158" s="1198"/>
      <c r="AA158" s="1198"/>
      <c r="AB158" s="1198"/>
      <c r="AC158" s="1198"/>
      <c r="AD158" s="1199"/>
      <c r="AE158" s="11"/>
      <c r="AF158" s="12"/>
    </row>
    <row r="159" spans="1:32" s="10" customFormat="1" ht="26.25">
      <c r="A159" s="787"/>
      <c r="B159" s="852" t="s">
        <v>43</v>
      </c>
      <c r="C159" s="853"/>
      <c r="D159" s="16" t="s">
        <v>97</v>
      </c>
      <c r="E159" s="1200"/>
      <c r="F159" s="1201"/>
      <c r="G159" s="1201"/>
      <c r="H159" s="1201"/>
      <c r="I159" s="1201"/>
      <c r="J159" s="1201"/>
      <c r="K159" s="1201"/>
      <c r="L159" s="1201"/>
      <c r="M159" s="1201"/>
      <c r="N159" s="1201"/>
      <c r="O159" s="1201"/>
      <c r="P159" s="1201"/>
      <c r="Q159" s="1201"/>
      <c r="R159" s="1201"/>
      <c r="S159" s="1201"/>
      <c r="T159" s="1201"/>
      <c r="U159" s="1201"/>
      <c r="V159" s="1201"/>
      <c r="W159" s="1201"/>
      <c r="X159" s="1201"/>
      <c r="Y159" s="1201"/>
      <c r="Z159" s="1201"/>
      <c r="AA159" s="1201"/>
      <c r="AB159" s="1201"/>
      <c r="AC159" s="1201"/>
      <c r="AD159" s="1202"/>
      <c r="AE159" s="11"/>
      <c r="AF159" s="12"/>
    </row>
    <row r="160" spans="1:32" s="10" customFormat="1" ht="124.5" customHeight="1">
      <c r="A160" s="155" t="s">
        <v>481</v>
      </c>
      <c r="B160" s="814" t="s">
        <v>62</v>
      </c>
      <c r="C160" s="815"/>
      <c r="D160" s="778" t="s">
        <v>98</v>
      </c>
      <c r="E160" s="901">
        <v>420000000</v>
      </c>
      <c r="F160" s="165" t="s">
        <v>505</v>
      </c>
      <c r="G160" s="165" t="s">
        <v>507</v>
      </c>
      <c r="H160" s="165" t="s">
        <v>207</v>
      </c>
      <c r="I160" s="250">
        <v>1</v>
      </c>
      <c r="J160" s="554"/>
      <c r="K160" s="554"/>
      <c r="L160" s="554"/>
      <c r="M160" s="554"/>
      <c r="N160" s="554"/>
      <c r="O160" s="554"/>
      <c r="P160" s="509"/>
      <c r="Q160" s="509"/>
      <c r="R160" s="509"/>
      <c r="S160" s="509"/>
      <c r="T160" s="509"/>
      <c r="U160" s="509"/>
      <c r="V160" s="249"/>
      <c r="W160" s="249"/>
      <c r="X160" s="555">
        <v>120000000</v>
      </c>
      <c r="Y160" s="556"/>
      <c r="Z160" s="557"/>
      <c r="AA160" s="558">
        <v>0.5</v>
      </c>
      <c r="AB160" s="1111" t="s">
        <v>484</v>
      </c>
      <c r="AC160" s="559" t="s">
        <v>485</v>
      </c>
      <c r="AD160" s="869" t="s">
        <v>486</v>
      </c>
      <c r="AE160" s="11"/>
      <c r="AF160" s="12"/>
    </row>
    <row r="161" spans="1:32" s="10" customFormat="1" ht="124.5" customHeight="1" thickBot="1">
      <c r="A161" s="155" t="s">
        <v>482</v>
      </c>
      <c r="B161" s="816"/>
      <c r="C161" s="817"/>
      <c r="D161" s="779"/>
      <c r="E161" s="902"/>
      <c r="F161" s="74" t="s">
        <v>506</v>
      </c>
      <c r="G161" s="74" t="s">
        <v>483</v>
      </c>
      <c r="H161" s="74" t="s">
        <v>207</v>
      </c>
      <c r="I161" s="86">
        <v>2</v>
      </c>
      <c r="J161" s="184"/>
      <c r="K161" s="184"/>
      <c r="L161" s="184"/>
      <c r="M161" s="184"/>
      <c r="N161" s="184"/>
      <c r="O161" s="184"/>
      <c r="P161" s="208"/>
      <c r="Q161" s="208"/>
      <c r="R161" s="208"/>
      <c r="S161" s="208"/>
      <c r="T161" s="208"/>
      <c r="U161" s="208"/>
      <c r="V161" s="186">
        <v>300000000</v>
      </c>
      <c r="W161" s="132"/>
      <c r="X161" s="132"/>
      <c r="Y161" s="170"/>
      <c r="Z161" s="206"/>
      <c r="AA161" s="239">
        <v>2</v>
      </c>
      <c r="AB161" s="1112"/>
      <c r="AC161" s="238" t="s">
        <v>487</v>
      </c>
      <c r="AD161" s="870"/>
      <c r="AE161" s="11"/>
      <c r="AF161" s="12"/>
    </row>
    <row r="162" spans="1:32" s="10" customFormat="1" ht="111.75" customHeight="1">
      <c r="A162" s="155" t="s">
        <v>470</v>
      </c>
      <c r="B162" s="816"/>
      <c r="C162" s="817"/>
      <c r="D162" s="812" t="s">
        <v>99</v>
      </c>
      <c r="E162" s="900">
        <v>380000000</v>
      </c>
      <c r="F162" s="165" t="s">
        <v>508</v>
      </c>
      <c r="G162" s="165" t="s">
        <v>472</v>
      </c>
      <c r="H162" s="165" t="s">
        <v>207</v>
      </c>
      <c r="I162" s="179">
        <v>1</v>
      </c>
      <c r="J162" s="181"/>
      <c r="K162" s="182"/>
      <c r="L162" s="182"/>
      <c r="M162" s="183"/>
      <c r="N162" s="184"/>
      <c r="O162" s="184"/>
      <c r="P162" s="208"/>
      <c r="Q162" s="440"/>
      <c r="R162" s="441"/>
      <c r="S162" s="441"/>
      <c r="T162" s="441"/>
      <c r="U162" s="442"/>
      <c r="V162" s="174">
        <v>20000000</v>
      </c>
      <c r="W162" s="174"/>
      <c r="X162" s="174">
        <v>80000000</v>
      </c>
      <c r="Y162" s="170"/>
      <c r="Z162" s="138"/>
      <c r="AA162" s="175">
        <v>1</v>
      </c>
      <c r="AB162" s="1170" t="s">
        <v>476</v>
      </c>
      <c r="AC162" s="171" t="s">
        <v>477</v>
      </c>
      <c r="AD162" s="858" t="s">
        <v>478</v>
      </c>
      <c r="AE162" s="11"/>
      <c r="AF162" s="12"/>
    </row>
    <row r="163" spans="1:32" s="10" customFormat="1" ht="126.75" customHeight="1">
      <c r="A163" s="975" t="s">
        <v>471</v>
      </c>
      <c r="B163" s="816"/>
      <c r="C163" s="817"/>
      <c r="D163" s="813"/>
      <c r="E163" s="901"/>
      <c r="F163" s="74" t="s">
        <v>509</v>
      </c>
      <c r="G163" s="74" t="s">
        <v>473</v>
      </c>
      <c r="H163" s="74" t="s">
        <v>265</v>
      </c>
      <c r="I163" s="180">
        <v>100</v>
      </c>
      <c r="J163" s="182"/>
      <c r="K163" s="182"/>
      <c r="L163" s="183"/>
      <c r="M163" s="183"/>
      <c r="N163" s="184"/>
      <c r="O163" s="184"/>
      <c r="P163" s="208"/>
      <c r="Q163" s="443"/>
      <c r="R163" s="444"/>
      <c r="S163" s="444"/>
      <c r="T163" s="444"/>
      <c r="U163" s="445"/>
      <c r="V163" s="174">
        <v>260000000</v>
      </c>
      <c r="W163" s="170"/>
      <c r="X163" s="132"/>
      <c r="Y163" s="132"/>
      <c r="Z163" s="138"/>
      <c r="AA163" s="176">
        <v>1</v>
      </c>
      <c r="AB163" s="1171"/>
      <c r="AC163" s="172" t="s">
        <v>479</v>
      </c>
      <c r="AD163" s="859"/>
      <c r="AE163" s="11"/>
      <c r="AF163" s="12"/>
    </row>
    <row r="164" spans="1:32" s="10" customFormat="1" ht="94.5" customHeight="1" thickBot="1">
      <c r="A164" s="976"/>
      <c r="B164" s="816"/>
      <c r="C164" s="817"/>
      <c r="D164" s="944"/>
      <c r="E164" s="902"/>
      <c r="F164" s="74" t="s">
        <v>510</v>
      </c>
      <c r="G164" s="74" t="s">
        <v>474</v>
      </c>
      <c r="H164" s="74" t="s">
        <v>475</v>
      </c>
      <c r="I164" s="180">
        <v>10</v>
      </c>
      <c r="J164" s="182"/>
      <c r="K164" s="182"/>
      <c r="L164" s="183"/>
      <c r="M164" s="183"/>
      <c r="N164" s="184"/>
      <c r="O164" s="184"/>
      <c r="P164" s="208"/>
      <c r="Q164" s="443"/>
      <c r="R164" s="444"/>
      <c r="S164" s="444"/>
      <c r="T164" s="444"/>
      <c r="U164" s="445"/>
      <c r="V164" s="174">
        <v>20000000</v>
      </c>
      <c r="W164" s="170"/>
      <c r="X164" s="132"/>
      <c r="Y164" s="132"/>
      <c r="Z164" s="138"/>
      <c r="AA164" s="177">
        <v>5</v>
      </c>
      <c r="AB164" s="1172"/>
      <c r="AC164" s="173" t="s">
        <v>480</v>
      </c>
      <c r="AD164" s="860"/>
      <c r="AE164" s="11"/>
      <c r="AF164" s="12"/>
    </row>
    <row r="165" spans="1:32" s="10" customFormat="1" ht="150.75" customHeight="1">
      <c r="A165" s="1188" t="s">
        <v>488</v>
      </c>
      <c r="B165" s="816"/>
      <c r="C165" s="817"/>
      <c r="D165" s="187" t="s">
        <v>100</v>
      </c>
      <c r="E165" s="188">
        <v>200000000</v>
      </c>
      <c r="F165" s="192" t="s">
        <v>511</v>
      </c>
      <c r="G165" s="193" t="s">
        <v>489</v>
      </c>
      <c r="H165" s="193" t="s">
        <v>207</v>
      </c>
      <c r="I165" s="194">
        <v>1</v>
      </c>
      <c r="J165" s="184"/>
      <c r="K165" s="184"/>
      <c r="L165" s="184"/>
      <c r="M165" s="184"/>
      <c r="N165" s="184"/>
      <c r="O165" s="184"/>
      <c r="P165" s="208"/>
      <c r="Q165" s="208"/>
      <c r="R165" s="208"/>
      <c r="S165" s="208"/>
      <c r="T165" s="208"/>
      <c r="U165" s="446"/>
      <c r="V165" s="174">
        <v>200000000</v>
      </c>
      <c r="W165" s="174"/>
      <c r="X165" s="174"/>
      <c r="Y165" s="174"/>
      <c r="Z165" s="197"/>
      <c r="AA165" s="198">
        <v>1</v>
      </c>
      <c r="AB165" s="86" t="s">
        <v>476</v>
      </c>
      <c r="AC165" s="171" t="s">
        <v>491</v>
      </c>
      <c r="AD165" s="263" t="s">
        <v>492</v>
      </c>
      <c r="AE165" s="11"/>
      <c r="AF165" s="12"/>
    </row>
    <row r="166" spans="1:32" s="10" customFormat="1" ht="108" customHeight="1" thickBot="1">
      <c r="A166" s="1189"/>
      <c r="B166" s="816"/>
      <c r="C166" s="817"/>
      <c r="D166" s="187" t="s">
        <v>101</v>
      </c>
      <c r="E166" s="191">
        <v>110500000</v>
      </c>
      <c r="F166" s="195" t="s">
        <v>512</v>
      </c>
      <c r="G166" s="195" t="s">
        <v>490</v>
      </c>
      <c r="H166" s="195" t="s">
        <v>207</v>
      </c>
      <c r="I166" s="196">
        <v>3</v>
      </c>
      <c r="J166" s="184"/>
      <c r="K166" s="184"/>
      <c r="L166" s="184"/>
      <c r="M166" s="184"/>
      <c r="N166" s="184"/>
      <c r="O166" s="184"/>
      <c r="P166" s="208"/>
      <c r="Q166" s="208"/>
      <c r="R166" s="208"/>
      <c r="S166" s="208"/>
      <c r="T166" s="208"/>
      <c r="U166" s="446"/>
      <c r="V166" s="174">
        <v>100000000</v>
      </c>
      <c r="W166" s="174">
        <v>10500000</v>
      </c>
      <c r="X166" s="174"/>
      <c r="Y166" s="174"/>
      <c r="Z166" s="197"/>
      <c r="AA166" s="198">
        <v>3</v>
      </c>
      <c r="AB166" s="86" t="s">
        <v>476</v>
      </c>
      <c r="AC166" s="173" t="s">
        <v>493</v>
      </c>
      <c r="AD166" s="178" t="s">
        <v>494</v>
      </c>
      <c r="AE166" s="11"/>
      <c r="AF166" s="12"/>
    </row>
    <row r="167" spans="1:32" s="10" customFormat="1" ht="26.25">
      <c r="A167" s="801"/>
      <c r="B167" s="977" t="s">
        <v>102</v>
      </c>
      <c r="C167" s="978"/>
      <c r="D167" s="979"/>
      <c r="E167" s="712"/>
      <c r="F167" s="644"/>
      <c r="G167" s="644"/>
      <c r="H167" s="591"/>
      <c r="I167" s="591"/>
      <c r="J167" s="591"/>
      <c r="K167" s="591"/>
      <c r="L167" s="591"/>
      <c r="M167" s="591"/>
      <c r="N167" s="591"/>
      <c r="O167" s="591"/>
      <c r="P167" s="591"/>
      <c r="Q167" s="591"/>
      <c r="R167" s="591"/>
      <c r="S167" s="591"/>
      <c r="T167" s="591"/>
      <c r="U167" s="591"/>
      <c r="V167" s="591"/>
      <c r="W167" s="591"/>
      <c r="X167" s="591"/>
      <c r="Y167" s="591"/>
      <c r="Z167" s="591"/>
      <c r="AA167" s="591"/>
      <c r="AB167" s="644"/>
      <c r="AC167" s="644"/>
      <c r="AD167" s="592"/>
      <c r="AE167" s="11"/>
      <c r="AF167" s="12"/>
    </row>
    <row r="168" spans="1:32" s="10" customFormat="1" ht="26.25">
      <c r="A168" s="787"/>
      <c r="B168" s="852" t="s">
        <v>43</v>
      </c>
      <c r="C168" s="853"/>
      <c r="D168" s="16" t="s">
        <v>103</v>
      </c>
      <c r="E168" s="716"/>
      <c r="F168" s="650"/>
      <c r="G168" s="650"/>
      <c r="H168" s="574"/>
      <c r="I168" s="574"/>
      <c r="J168" s="574"/>
      <c r="K168" s="574"/>
      <c r="L168" s="574"/>
      <c r="M168" s="574"/>
      <c r="N168" s="574"/>
      <c r="O168" s="574"/>
      <c r="P168" s="574"/>
      <c r="Q168" s="574"/>
      <c r="R168" s="574"/>
      <c r="S168" s="574"/>
      <c r="T168" s="574"/>
      <c r="U168" s="574"/>
      <c r="V168" s="574"/>
      <c r="W168" s="574"/>
      <c r="X168" s="574"/>
      <c r="Y168" s="574"/>
      <c r="Z168" s="574"/>
      <c r="AA168" s="574"/>
      <c r="AB168" s="650"/>
      <c r="AC168" s="650"/>
      <c r="AD168" s="575"/>
      <c r="AE168" s="11"/>
      <c r="AF168" s="12"/>
    </row>
    <row r="169" spans="1:32" s="8" customFormat="1" ht="190.5" customHeight="1">
      <c r="A169" s="1046" t="s">
        <v>167</v>
      </c>
      <c r="B169" s="1055" t="s">
        <v>62</v>
      </c>
      <c r="C169" s="1056"/>
      <c r="D169" s="778" t="s">
        <v>104</v>
      </c>
      <c r="E169" s="873">
        <f>V169+V170+Z171+V172+V173</f>
        <v>1080000000</v>
      </c>
      <c r="F169" s="58" t="s">
        <v>170</v>
      </c>
      <c r="G169" s="35" t="s">
        <v>174</v>
      </c>
      <c r="H169" s="63" t="s">
        <v>175</v>
      </c>
      <c r="I169" s="63">
        <v>15</v>
      </c>
      <c r="J169" s="266"/>
      <c r="K169" s="266"/>
      <c r="L169" s="266"/>
      <c r="M169" s="266"/>
      <c r="N169" s="266"/>
      <c r="O169" s="266"/>
      <c r="P169" s="20"/>
      <c r="Q169" s="20"/>
      <c r="R169" s="20"/>
      <c r="S169" s="20"/>
      <c r="T169" s="20"/>
      <c r="U169" s="20"/>
      <c r="V169" s="515">
        <v>47904580</v>
      </c>
      <c r="W169" s="515"/>
      <c r="X169" s="515"/>
      <c r="Y169" s="515"/>
      <c r="Z169" s="515"/>
      <c r="AA169" s="35" t="s">
        <v>176</v>
      </c>
      <c r="AB169" s="876" t="s">
        <v>177</v>
      </c>
      <c r="AC169" s="704"/>
      <c r="AD169" s="861" t="s">
        <v>191</v>
      </c>
      <c r="AE169" s="24"/>
      <c r="AF169" s="60"/>
    </row>
    <row r="170" spans="1:32" s="8" customFormat="1" ht="228.75" customHeight="1">
      <c r="A170" s="1047"/>
      <c r="B170" s="1057"/>
      <c r="C170" s="1058"/>
      <c r="D170" s="845"/>
      <c r="E170" s="874"/>
      <c r="F170" s="58" t="s">
        <v>171</v>
      </c>
      <c r="G170" s="35" t="s">
        <v>178</v>
      </c>
      <c r="H170" s="63" t="s">
        <v>175</v>
      </c>
      <c r="I170" s="63">
        <v>5</v>
      </c>
      <c r="J170" s="266"/>
      <c r="K170" s="266"/>
      <c r="L170" s="266"/>
      <c r="M170" s="266"/>
      <c r="N170" s="266"/>
      <c r="O170" s="20"/>
      <c r="P170" s="20"/>
      <c r="Q170" s="20"/>
      <c r="R170" s="20"/>
      <c r="S170" s="20"/>
      <c r="T170" s="20"/>
      <c r="U170" s="20"/>
      <c r="V170" s="515">
        <v>9980700</v>
      </c>
      <c r="W170" s="515"/>
      <c r="X170" s="515"/>
      <c r="Y170" s="515"/>
      <c r="Z170" s="515"/>
      <c r="AA170" s="35" t="s">
        <v>179</v>
      </c>
      <c r="AB170" s="877"/>
      <c r="AC170" s="704"/>
      <c r="AD170" s="862"/>
      <c r="AE170" s="24"/>
      <c r="AF170" s="61"/>
    </row>
    <row r="171" spans="1:32" s="8" customFormat="1" ht="186" customHeight="1">
      <c r="A171" s="157" t="s">
        <v>168</v>
      </c>
      <c r="B171" s="1057"/>
      <c r="C171" s="1058"/>
      <c r="D171" s="845"/>
      <c r="E171" s="874"/>
      <c r="F171" s="76" t="s">
        <v>172</v>
      </c>
      <c r="G171" s="58" t="s">
        <v>180</v>
      </c>
      <c r="H171" s="63" t="s">
        <v>175</v>
      </c>
      <c r="I171" s="63">
        <v>100</v>
      </c>
      <c r="J171" s="266"/>
      <c r="K171" s="266"/>
      <c r="L171" s="266"/>
      <c r="M171" s="266"/>
      <c r="N171" s="266"/>
      <c r="O171" s="266"/>
      <c r="P171" s="20"/>
      <c r="Q171" s="20"/>
      <c r="R171" s="20"/>
      <c r="S171" s="20"/>
      <c r="T171" s="20"/>
      <c r="U171" s="20"/>
      <c r="V171" s="515"/>
      <c r="W171" s="515"/>
      <c r="X171" s="515"/>
      <c r="Y171" s="240"/>
      <c r="Z171" s="515">
        <v>980000000</v>
      </c>
      <c r="AA171" s="58"/>
      <c r="AB171" s="80"/>
      <c r="AC171" s="704"/>
      <c r="AD171" s="862"/>
      <c r="AE171" s="24"/>
      <c r="AF171" s="60"/>
    </row>
    <row r="172" spans="1:32" s="8" customFormat="1" ht="192" customHeight="1">
      <c r="A172" s="1046" t="s">
        <v>169</v>
      </c>
      <c r="B172" s="1057"/>
      <c r="C172" s="1058"/>
      <c r="D172" s="845"/>
      <c r="E172" s="874"/>
      <c r="F172" s="960" t="s">
        <v>173</v>
      </c>
      <c r="G172" s="35" t="s">
        <v>181</v>
      </c>
      <c r="H172" s="63"/>
      <c r="I172" s="63"/>
      <c r="J172" s="266"/>
      <c r="K172" s="266"/>
      <c r="L172" s="266"/>
      <c r="M172" s="266"/>
      <c r="N172" s="266"/>
      <c r="O172" s="266"/>
      <c r="P172" s="20"/>
      <c r="Q172" s="20"/>
      <c r="R172" s="20"/>
      <c r="S172" s="20"/>
      <c r="T172" s="20"/>
      <c r="U172" s="20"/>
      <c r="V172" s="515">
        <v>21057360</v>
      </c>
      <c r="W172" s="515"/>
      <c r="X172" s="515"/>
      <c r="Y172" s="515"/>
      <c r="Z172" s="515"/>
      <c r="AA172" s="35" t="s">
        <v>182</v>
      </c>
      <c r="AB172" s="80" t="s">
        <v>183</v>
      </c>
      <c r="AC172" s="704"/>
      <c r="AD172" s="862"/>
      <c r="AE172" s="24"/>
      <c r="AF172" s="60"/>
    </row>
    <row r="173" spans="1:32" s="8" customFormat="1" ht="147" customHeight="1">
      <c r="A173" s="1047"/>
      <c r="B173" s="1059"/>
      <c r="C173" s="1060"/>
      <c r="D173" s="779"/>
      <c r="E173" s="875"/>
      <c r="F173" s="961"/>
      <c r="G173" s="35" t="s">
        <v>184</v>
      </c>
      <c r="H173" s="63"/>
      <c r="I173" s="63"/>
      <c r="J173" s="266"/>
      <c r="K173" s="266"/>
      <c r="L173" s="266"/>
      <c r="M173" s="266"/>
      <c r="N173" s="266"/>
      <c r="O173" s="266"/>
      <c r="P173" s="20"/>
      <c r="Q173" s="20"/>
      <c r="R173" s="20"/>
      <c r="S173" s="20"/>
      <c r="T173" s="20"/>
      <c r="U173" s="20"/>
      <c r="V173" s="515">
        <v>21057360</v>
      </c>
      <c r="W173" s="515"/>
      <c r="X173" s="515"/>
      <c r="Y173" s="515"/>
      <c r="Z173" s="515"/>
      <c r="AA173" s="35" t="s">
        <v>185</v>
      </c>
      <c r="AB173" s="80"/>
      <c r="AC173" s="704"/>
      <c r="AD173" s="863"/>
      <c r="AE173" s="24"/>
      <c r="AF173" s="60"/>
    </row>
    <row r="174" spans="1:32" s="10" customFormat="1" ht="52.5" customHeight="1">
      <c r="A174" s="802"/>
      <c r="B174" s="977" t="s">
        <v>105</v>
      </c>
      <c r="C174" s="978"/>
      <c r="D174" s="979"/>
      <c r="E174" s="720"/>
      <c r="F174" s="655"/>
      <c r="G174" s="655"/>
      <c r="H174" s="583"/>
      <c r="I174" s="583"/>
      <c r="J174" s="583"/>
      <c r="K174" s="583"/>
      <c r="L174" s="583"/>
      <c r="M174" s="583"/>
      <c r="N174" s="583"/>
      <c r="O174" s="583"/>
      <c r="P174" s="583"/>
      <c r="Q174" s="583"/>
      <c r="R174" s="583"/>
      <c r="S174" s="583"/>
      <c r="T174" s="583"/>
      <c r="U174" s="583"/>
      <c r="V174" s="583"/>
      <c r="W174" s="583"/>
      <c r="X174" s="583"/>
      <c r="Y174" s="583"/>
      <c r="Z174" s="583"/>
      <c r="AA174" s="583"/>
      <c r="AB174" s="655"/>
      <c r="AC174" s="655"/>
      <c r="AD174" s="584"/>
      <c r="AE174" s="22"/>
      <c r="AF174" s="23"/>
    </row>
    <row r="175" spans="1:32" s="10" customFormat="1" ht="78.75" customHeight="1">
      <c r="A175" s="803"/>
      <c r="B175" s="852" t="s">
        <v>43</v>
      </c>
      <c r="C175" s="853"/>
      <c r="D175" s="16" t="s">
        <v>106</v>
      </c>
      <c r="E175" s="721"/>
      <c r="F175" s="656"/>
      <c r="G175" s="656"/>
      <c r="H175" s="585"/>
      <c r="I175" s="585"/>
      <c r="J175" s="585"/>
      <c r="K175" s="585"/>
      <c r="L175" s="585"/>
      <c r="M175" s="585"/>
      <c r="N175" s="585"/>
      <c r="O175" s="585"/>
      <c r="P175" s="585"/>
      <c r="Q175" s="585"/>
      <c r="R175" s="585"/>
      <c r="S175" s="585"/>
      <c r="T175" s="585"/>
      <c r="U175" s="585"/>
      <c r="V175" s="585"/>
      <c r="W175" s="585"/>
      <c r="X175" s="585"/>
      <c r="Y175" s="585"/>
      <c r="Z175" s="585"/>
      <c r="AA175" s="585"/>
      <c r="AB175" s="656"/>
      <c r="AC175" s="656"/>
      <c r="AD175" s="586"/>
      <c r="AE175" s="11"/>
      <c r="AF175" s="12"/>
    </row>
    <row r="176" spans="1:32" s="10" customFormat="1" ht="158.25" customHeight="1">
      <c r="A176" s="158" t="s">
        <v>367</v>
      </c>
      <c r="B176" s="814" t="s">
        <v>62</v>
      </c>
      <c r="C176" s="1040"/>
      <c r="D176" s="1043" t="s">
        <v>107</v>
      </c>
      <c r="E176" s="1052">
        <v>1424495000</v>
      </c>
      <c r="F176" s="70" t="s">
        <v>371</v>
      </c>
      <c r="G176" s="70" t="s">
        <v>372</v>
      </c>
      <c r="H176" s="104" t="s">
        <v>207</v>
      </c>
      <c r="I176" s="105">
        <v>1</v>
      </c>
      <c r="J176" s="1048"/>
      <c r="K176" s="1048"/>
      <c r="L176" s="1048"/>
      <c r="M176" s="1048"/>
      <c r="N176" s="1048"/>
      <c r="O176" s="1050"/>
      <c r="P176" s="1050"/>
      <c r="Q176" s="1050"/>
      <c r="R176" s="1050"/>
      <c r="S176" s="1050"/>
      <c r="T176" s="1050"/>
      <c r="U176" s="1050"/>
      <c r="V176" s="512"/>
      <c r="W176" s="512"/>
      <c r="X176" s="512">
        <v>12000000</v>
      </c>
      <c r="Y176" s="512"/>
      <c r="Z176" s="512"/>
      <c r="AA176" s="106"/>
      <c r="AB176" s="106"/>
      <c r="AC176" s="1139" t="s">
        <v>386</v>
      </c>
      <c r="AD176" s="834" t="s">
        <v>387</v>
      </c>
      <c r="AE176" s="11"/>
      <c r="AF176" s="12"/>
    </row>
    <row r="177" spans="1:32" s="10" customFormat="1" ht="96" customHeight="1">
      <c r="A177" s="1122" t="s">
        <v>368</v>
      </c>
      <c r="B177" s="816"/>
      <c r="C177" s="953"/>
      <c r="D177" s="1043"/>
      <c r="E177" s="1053"/>
      <c r="F177" s="1105" t="s">
        <v>373</v>
      </c>
      <c r="G177" s="70" t="s">
        <v>374</v>
      </c>
      <c r="H177" s="104" t="s">
        <v>207</v>
      </c>
      <c r="I177" s="107">
        <v>2000</v>
      </c>
      <c r="J177" s="1049"/>
      <c r="K177" s="1049"/>
      <c r="L177" s="1049"/>
      <c r="M177" s="1049"/>
      <c r="N177" s="1049"/>
      <c r="O177" s="1051"/>
      <c r="P177" s="1051"/>
      <c r="Q177" s="1051"/>
      <c r="R177" s="1051"/>
      <c r="S177" s="1051"/>
      <c r="T177" s="1051"/>
      <c r="U177" s="1051"/>
      <c r="V177" s="131">
        <v>84000000</v>
      </c>
      <c r="W177" s="131"/>
      <c r="X177" s="131"/>
      <c r="Y177" s="131"/>
      <c r="Z177" s="131"/>
      <c r="AA177" s="106"/>
      <c r="AB177" s="106"/>
      <c r="AC177" s="1140"/>
      <c r="AD177" s="835"/>
      <c r="AE177" s="11"/>
      <c r="AF177" s="12"/>
    </row>
    <row r="178" spans="1:32" s="10" customFormat="1" ht="143.25" customHeight="1">
      <c r="A178" s="1123"/>
      <c r="B178" s="816"/>
      <c r="C178" s="953"/>
      <c r="D178" s="1043"/>
      <c r="E178" s="1053"/>
      <c r="F178" s="1106"/>
      <c r="G178" s="70" t="s">
        <v>375</v>
      </c>
      <c r="H178" s="104"/>
      <c r="I178" s="109">
        <v>50</v>
      </c>
      <c r="J178" s="267"/>
      <c r="K178" s="267"/>
      <c r="L178" s="267"/>
      <c r="M178" s="267"/>
      <c r="N178" s="267"/>
      <c r="O178" s="110"/>
      <c r="P178" s="447"/>
      <c r="Q178" s="447"/>
      <c r="R178" s="447"/>
      <c r="S178" s="447"/>
      <c r="T178" s="447"/>
      <c r="U178" s="447"/>
      <c r="V178" s="131">
        <v>16000000</v>
      </c>
      <c r="W178" s="131"/>
      <c r="X178" s="131">
        <v>12000000</v>
      </c>
      <c r="Y178" s="131"/>
      <c r="Z178" s="131"/>
      <c r="AA178" s="112"/>
      <c r="AB178" s="106"/>
      <c r="AC178" s="1140"/>
      <c r="AD178" s="835"/>
      <c r="AE178" s="11"/>
      <c r="AF178" s="12"/>
    </row>
    <row r="179" spans="1:32" s="10" customFormat="1" ht="78.75" customHeight="1">
      <c r="A179" s="1124"/>
      <c r="B179" s="816"/>
      <c r="C179" s="953"/>
      <c r="D179" s="1043"/>
      <c r="E179" s="1053"/>
      <c r="F179" s="70" t="s">
        <v>513</v>
      </c>
      <c r="G179" s="70" t="s">
        <v>376</v>
      </c>
      <c r="H179" s="104" t="s">
        <v>207</v>
      </c>
      <c r="I179" s="109">
        <v>2</v>
      </c>
      <c r="J179" s="111"/>
      <c r="K179" s="267"/>
      <c r="L179" s="267"/>
      <c r="M179" s="267"/>
      <c r="N179" s="267"/>
      <c r="O179" s="110"/>
      <c r="P179" s="447"/>
      <c r="Q179" s="447"/>
      <c r="R179" s="447"/>
      <c r="S179" s="447"/>
      <c r="T179" s="447"/>
      <c r="U179" s="447"/>
      <c r="V179" s="131">
        <v>39000000</v>
      </c>
      <c r="W179" s="131">
        <v>1074495000</v>
      </c>
      <c r="X179" s="131"/>
      <c r="Y179" s="131"/>
      <c r="Z179" s="131"/>
      <c r="AA179" s="112"/>
      <c r="AB179" s="106"/>
      <c r="AC179" s="1140"/>
      <c r="AD179" s="835"/>
      <c r="AE179" s="11"/>
      <c r="AF179" s="12"/>
    </row>
    <row r="180" spans="1:32" s="10" customFormat="1" ht="101.25" customHeight="1">
      <c r="A180" s="1102" t="s">
        <v>369</v>
      </c>
      <c r="B180" s="816"/>
      <c r="C180" s="953"/>
      <c r="D180" s="1043"/>
      <c r="E180" s="1053"/>
      <c r="F180" s="70" t="s">
        <v>377</v>
      </c>
      <c r="G180" s="70" t="s">
        <v>378</v>
      </c>
      <c r="H180" s="104" t="s">
        <v>207</v>
      </c>
      <c r="I180" s="109" t="s">
        <v>379</v>
      </c>
      <c r="J180" s="109"/>
      <c r="K180" s="268"/>
      <c r="L180" s="268"/>
      <c r="M180" s="268"/>
      <c r="N180" s="268"/>
      <c r="O180" s="113"/>
      <c r="P180" s="448"/>
      <c r="Q180" s="448"/>
      <c r="R180" s="448"/>
      <c r="S180" s="448"/>
      <c r="T180" s="448"/>
      <c r="U180" s="448"/>
      <c r="V180" s="131"/>
      <c r="W180" s="131"/>
      <c r="X180" s="131"/>
      <c r="Y180" s="131">
        <v>30000000</v>
      </c>
      <c r="Z180" s="131"/>
      <c r="AA180" s="112"/>
      <c r="AB180" s="106"/>
      <c r="AC180" s="1140"/>
      <c r="AD180" s="835"/>
      <c r="AE180" s="11"/>
      <c r="AF180" s="12"/>
    </row>
    <row r="181" spans="1:32" s="10" customFormat="1" ht="96" customHeight="1">
      <c r="A181" s="1104"/>
      <c r="B181" s="816"/>
      <c r="C181" s="953"/>
      <c r="D181" s="1043"/>
      <c r="E181" s="1053"/>
      <c r="F181" s="70" t="s">
        <v>514</v>
      </c>
      <c r="G181" s="70" t="s">
        <v>380</v>
      </c>
      <c r="H181" s="104" t="s">
        <v>207</v>
      </c>
      <c r="I181" s="109" t="s">
        <v>379</v>
      </c>
      <c r="J181" s="109"/>
      <c r="K181" s="268"/>
      <c r="L181" s="268"/>
      <c r="M181" s="268"/>
      <c r="N181" s="268"/>
      <c r="O181" s="113"/>
      <c r="P181" s="448"/>
      <c r="Q181" s="448"/>
      <c r="R181" s="448"/>
      <c r="S181" s="448"/>
      <c r="T181" s="448"/>
      <c r="U181" s="448"/>
      <c r="V181" s="131"/>
      <c r="W181" s="131"/>
      <c r="X181" s="131">
        <v>71000000</v>
      </c>
      <c r="Y181" s="131">
        <v>70000000</v>
      </c>
      <c r="Z181" s="131"/>
      <c r="AA181" s="112"/>
      <c r="AB181" s="106"/>
      <c r="AC181" s="1140"/>
      <c r="AD181" s="835"/>
      <c r="AE181" s="11"/>
      <c r="AF181" s="12"/>
    </row>
    <row r="182" spans="1:32" s="10" customFormat="1" ht="104.25" customHeight="1">
      <c r="A182" s="1102" t="s">
        <v>370</v>
      </c>
      <c r="B182" s="816"/>
      <c r="C182" s="953"/>
      <c r="D182" s="1043"/>
      <c r="E182" s="1053"/>
      <c r="F182" s="1042" t="s">
        <v>381</v>
      </c>
      <c r="G182" s="70" t="s">
        <v>382</v>
      </c>
      <c r="H182" s="104" t="s">
        <v>207</v>
      </c>
      <c r="I182" s="109">
        <v>1</v>
      </c>
      <c r="J182" s="109"/>
      <c r="K182" s="268"/>
      <c r="L182" s="268"/>
      <c r="M182" s="268"/>
      <c r="N182" s="268"/>
      <c r="O182" s="113"/>
      <c r="P182" s="448"/>
      <c r="Q182" s="448"/>
      <c r="R182" s="448"/>
      <c r="S182" s="448"/>
      <c r="T182" s="448"/>
      <c r="U182" s="448"/>
      <c r="V182" s="131"/>
      <c r="W182" s="131"/>
      <c r="X182" s="131">
        <v>8000000</v>
      </c>
      <c r="Y182" s="131"/>
      <c r="Z182" s="131"/>
      <c r="AA182" s="112"/>
      <c r="AB182" s="106"/>
      <c r="AC182" s="1140"/>
      <c r="AD182" s="835"/>
      <c r="AE182" s="11"/>
      <c r="AF182" s="12"/>
    </row>
    <row r="183" spans="1:32" s="10" customFormat="1" ht="71.25" customHeight="1">
      <c r="A183" s="1103"/>
      <c r="B183" s="816"/>
      <c r="C183" s="953"/>
      <c r="D183" s="1043"/>
      <c r="E183" s="1053"/>
      <c r="F183" s="1042"/>
      <c r="G183" s="70" t="s">
        <v>383</v>
      </c>
      <c r="H183" s="109" t="s">
        <v>207</v>
      </c>
      <c r="I183" s="109">
        <v>1</v>
      </c>
      <c r="J183" s="109"/>
      <c r="K183" s="268"/>
      <c r="L183" s="268"/>
      <c r="M183" s="268"/>
      <c r="N183" s="268"/>
      <c r="O183" s="113"/>
      <c r="P183" s="448"/>
      <c r="Q183" s="448"/>
      <c r="R183" s="448"/>
      <c r="S183" s="448"/>
      <c r="T183" s="448"/>
      <c r="U183" s="448"/>
      <c r="V183" s="131"/>
      <c r="W183" s="131"/>
      <c r="X183" s="131">
        <v>8000000</v>
      </c>
      <c r="Y183" s="131"/>
      <c r="Z183" s="131"/>
      <c r="AA183" s="112"/>
      <c r="AB183" s="106"/>
      <c r="AC183" s="1140"/>
      <c r="AD183" s="835"/>
      <c r="AE183" s="11"/>
      <c r="AF183" s="12"/>
    </row>
    <row r="184" spans="1:32" s="10" customFormat="1" ht="88.5" customHeight="1">
      <c r="A184" s="1103"/>
      <c r="B184" s="816"/>
      <c r="C184" s="953"/>
      <c r="D184" s="1043"/>
      <c r="E184" s="1053"/>
      <c r="F184" s="1042"/>
      <c r="G184" s="70" t="s">
        <v>384</v>
      </c>
      <c r="H184" s="109" t="s">
        <v>207</v>
      </c>
      <c r="I184" s="109"/>
      <c r="J184" s="114"/>
      <c r="K184" s="269"/>
      <c r="L184" s="269"/>
      <c r="M184" s="269"/>
      <c r="N184" s="269"/>
      <c r="O184" s="115"/>
      <c r="P184" s="449"/>
      <c r="Q184" s="449"/>
      <c r="R184" s="449"/>
      <c r="S184" s="449"/>
      <c r="T184" s="449"/>
      <c r="U184" s="449"/>
      <c r="V184" s="131"/>
      <c r="W184" s="131"/>
      <c r="X184" s="131"/>
      <c r="Y184" s="131"/>
      <c r="Z184" s="131"/>
      <c r="AA184" s="112"/>
      <c r="AB184" s="106"/>
      <c r="AC184" s="1140"/>
      <c r="AD184" s="835"/>
      <c r="AE184" s="11"/>
      <c r="AF184" s="12"/>
    </row>
    <row r="185" spans="1:32" s="10" customFormat="1" ht="91.5" customHeight="1">
      <c r="A185" s="1104"/>
      <c r="B185" s="909"/>
      <c r="C185" s="1041"/>
      <c r="D185" s="1043"/>
      <c r="E185" s="1054"/>
      <c r="F185" s="1042"/>
      <c r="G185" s="70" t="s">
        <v>385</v>
      </c>
      <c r="H185" s="109" t="s">
        <v>207</v>
      </c>
      <c r="I185" s="109"/>
      <c r="J185" s="114"/>
      <c r="K185" s="269"/>
      <c r="L185" s="269"/>
      <c r="M185" s="269"/>
      <c r="N185" s="269"/>
      <c r="O185" s="115"/>
      <c r="P185" s="449"/>
      <c r="Q185" s="449"/>
      <c r="R185" s="449"/>
      <c r="S185" s="449"/>
      <c r="T185" s="449"/>
      <c r="U185" s="449"/>
      <c r="V185" s="345"/>
      <c r="W185" s="345"/>
      <c r="X185" s="345"/>
      <c r="Y185" s="345"/>
      <c r="Z185" s="345"/>
      <c r="AA185" s="2"/>
      <c r="AB185" s="106"/>
      <c r="AC185" s="1141"/>
      <c r="AD185" s="836"/>
      <c r="AE185" s="11"/>
      <c r="AF185" s="12"/>
    </row>
    <row r="186" spans="1:32" s="10" customFormat="1" ht="51" customHeight="1">
      <c r="A186" s="810"/>
      <c r="B186" s="977" t="s">
        <v>108</v>
      </c>
      <c r="C186" s="978"/>
      <c r="D186" s="979"/>
      <c r="E186" s="722"/>
      <c r="F186" s="657"/>
      <c r="G186" s="657"/>
      <c r="H186" s="587"/>
      <c r="I186" s="587"/>
      <c r="J186" s="587"/>
      <c r="K186" s="587"/>
      <c r="L186" s="587"/>
      <c r="M186" s="587"/>
      <c r="N186" s="587"/>
      <c r="O186" s="587"/>
      <c r="P186" s="587"/>
      <c r="Q186" s="587"/>
      <c r="R186" s="587"/>
      <c r="S186" s="587"/>
      <c r="T186" s="587"/>
      <c r="U186" s="587"/>
      <c r="V186" s="587"/>
      <c r="W186" s="587"/>
      <c r="X186" s="587"/>
      <c r="Y186" s="587"/>
      <c r="Z186" s="587"/>
      <c r="AA186" s="587"/>
      <c r="AB186" s="657"/>
      <c r="AC186" s="657"/>
      <c r="AD186" s="588"/>
      <c r="AE186" s="11"/>
      <c r="AF186" s="12"/>
    </row>
    <row r="187" spans="1:32" s="10" customFormat="1" ht="66" customHeight="1">
      <c r="A187" s="811"/>
      <c r="B187" s="852" t="s">
        <v>43</v>
      </c>
      <c r="C187" s="853"/>
      <c r="D187" s="16" t="s">
        <v>109</v>
      </c>
      <c r="E187" s="723"/>
      <c r="F187" s="658"/>
      <c r="G187" s="658"/>
      <c r="H187" s="589"/>
      <c r="I187" s="589"/>
      <c r="J187" s="589"/>
      <c r="K187" s="589"/>
      <c r="L187" s="589"/>
      <c r="M187" s="589"/>
      <c r="N187" s="589"/>
      <c r="O187" s="589"/>
      <c r="P187" s="589"/>
      <c r="Q187" s="589"/>
      <c r="R187" s="589"/>
      <c r="S187" s="589"/>
      <c r="T187" s="589"/>
      <c r="U187" s="589"/>
      <c r="V187" s="589"/>
      <c r="W187" s="589"/>
      <c r="X187" s="589"/>
      <c r="Y187" s="589"/>
      <c r="Z187" s="589"/>
      <c r="AA187" s="589"/>
      <c r="AB187" s="658"/>
      <c r="AC187" s="658"/>
      <c r="AD187" s="590"/>
      <c r="AE187" s="11"/>
      <c r="AF187" s="12"/>
    </row>
    <row r="188" spans="1:32" s="10" customFormat="1" ht="108" customHeight="1">
      <c r="A188" s="818" t="s">
        <v>617</v>
      </c>
      <c r="B188" s="844" t="s">
        <v>62</v>
      </c>
      <c r="C188" s="844"/>
      <c r="D188" s="778" t="s">
        <v>110</v>
      </c>
      <c r="E188" s="846">
        <f>SUM(V188:Z205)</f>
        <v>906000000</v>
      </c>
      <c r="F188" s="303" t="s">
        <v>619</v>
      </c>
      <c r="G188" s="303" t="s">
        <v>620</v>
      </c>
      <c r="H188" s="35" t="s">
        <v>621</v>
      </c>
      <c r="I188" s="40">
        <v>5000</v>
      </c>
      <c r="J188" s="296"/>
      <c r="K188" s="296"/>
      <c r="L188" s="296"/>
      <c r="M188" s="296"/>
      <c r="N188" s="296"/>
      <c r="O188" s="297"/>
      <c r="P188" s="450"/>
      <c r="Q188" s="450"/>
      <c r="R188" s="450"/>
      <c r="S188" s="450"/>
      <c r="T188" s="450"/>
      <c r="U188" s="450"/>
      <c r="V188" s="520">
        <v>12000000</v>
      </c>
      <c r="W188" s="438"/>
      <c r="X188" s="438"/>
      <c r="Y188" s="438"/>
      <c r="Z188" s="520"/>
      <c r="AA188" s="298" t="s">
        <v>622</v>
      </c>
      <c r="AB188" s="298"/>
      <c r="AC188" s="303" t="s">
        <v>623</v>
      </c>
      <c r="AD188" s="849" t="s">
        <v>679</v>
      </c>
      <c r="AE188" s="11"/>
      <c r="AF188" s="12"/>
    </row>
    <row r="189" spans="1:32" s="10" customFormat="1" ht="108" customHeight="1">
      <c r="A189" s="819"/>
      <c r="B189" s="844"/>
      <c r="C189" s="844"/>
      <c r="D189" s="845"/>
      <c r="E189" s="847"/>
      <c r="F189" s="303" t="s">
        <v>624</v>
      </c>
      <c r="G189" s="303" t="s">
        <v>625</v>
      </c>
      <c r="H189" s="35" t="s">
        <v>621</v>
      </c>
      <c r="I189" s="40">
        <v>2</v>
      </c>
      <c r="J189" s="296"/>
      <c r="K189" s="296"/>
      <c r="L189" s="296"/>
      <c r="M189" s="296"/>
      <c r="N189" s="296"/>
      <c r="O189" s="299"/>
      <c r="P189" s="451"/>
      <c r="Q189" s="451"/>
      <c r="R189" s="451"/>
      <c r="S189" s="451"/>
      <c r="T189" s="451"/>
      <c r="U189" s="451"/>
      <c r="V189" s="520">
        <v>100000000</v>
      </c>
      <c r="W189" s="438"/>
      <c r="X189" s="438"/>
      <c r="Y189" s="438"/>
      <c r="Z189" s="438"/>
      <c r="AA189" s="298" t="s">
        <v>626</v>
      </c>
      <c r="AB189" s="298"/>
      <c r="AC189" s="303" t="s">
        <v>20</v>
      </c>
      <c r="AD189" s="850"/>
      <c r="AE189" s="11"/>
      <c r="AF189" s="12"/>
    </row>
    <row r="190" spans="1:32" s="10" customFormat="1" ht="108" customHeight="1">
      <c r="A190" s="819"/>
      <c r="B190" s="844"/>
      <c r="C190" s="844"/>
      <c r="D190" s="845"/>
      <c r="E190" s="847"/>
      <c r="F190" s="303" t="s">
        <v>627</v>
      </c>
      <c r="G190" s="303" t="s">
        <v>628</v>
      </c>
      <c r="H190" s="35" t="s">
        <v>621</v>
      </c>
      <c r="I190" s="40">
        <v>2</v>
      </c>
      <c r="J190" s="296"/>
      <c r="K190" s="296"/>
      <c r="L190" s="296"/>
      <c r="M190" s="296"/>
      <c r="N190" s="296"/>
      <c r="O190" s="299"/>
      <c r="P190" s="451"/>
      <c r="Q190" s="451"/>
      <c r="R190" s="451"/>
      <c r="S190" s="451"/>
      <c r="T190" s="451"/>
      <c r="U190" s="451"/>
      <c r="V190" s="520">
        <v>50000000</v>
      </c>
      <c r="W190" s="438"/>
      <c r="X190" s="438"/>
      <c r="Y190" s="438"/>
      <c r="Z190" s="438"/>
      <c r="AA190" s="298" t="s">
        <v>626</v>
      </c>
      <c r="AB190" s="298"/>
      <c r="AC190" s="303" t="s">
        <v>20</v>
      </c>
      <c r="AD190" s="850"/>
      <c r="AE190" s="11"/>
      <c r="AF190" s="12"/>
    </row>
    <row r="191" spans="1:32" s="10" customFormat="1" ht="108" customHeight="1">
      <c r="A191" s="819"/>
      <c r="B191" s="844"/>
      <c r="C191" s="844"/>
      <c r="D191" s="845"/>
      <c r="E191" s="847"/>
      <c r="F191" s="303" t="s">
        <v>629</v>
      </c>
      <c r="G191" s="303" t="s">
        <v>630</v>
      </c>
      <c r="H191" s="185" t="s">
        <v>621</v>
      </c>
      <c r="I191" s="40">
        <v>1</v>
      </c>
      <c r="J191" s="296"/>
      <c r="K191" s="296"/>
      <c r="L191" s="296"/>
      <c r="M191" s="296"/>
      <c r="N191" s="296"/>
      <c r="O191" s="299"/>
      <c r="P191" s="451"/>
      <c r="Q191" s="451"/>
      <c r="R191" s="451"/>
      <c r="S191" s="451"/>
      <c r="T191" s="451"/>
      <c r="U191" s="451"/>
      <c r="V191" s="520">
        <v>15000000</v>
      </c>
      <c r="W191" s="438"/>
      <c r="X191" s="438"/>
      <c r="Y191" s="438"/>
      <c r="Z191" s="631"/>
      <c r="AA191" s="300" t="s">
        <v>631</v>
      </c>
      <c r="AB191" s="300"/>
      <c r="AC191" s="303" t="s">
        <v>632</v>
      </c>
      <c r="AD191" s="850"/>
      <c r="AE191" s="11"/>
      <c r="AF191" s="12"/>
    </row>
    <row r="192" spans="1:32" s="10" customFormat="1" ht="68.25" customHeight="1">
      <c r="A192" s="819"/>
      <c r="B192" s="844"/>
      <c r="C192" s="844"/>
      <c r="D192" s="845"/>
      <c r="E192" s="847"/>
      <c r="F192" s="303" t="s">
        <v>633</v>
      </c>
      <c r="G192" s="303" t="s">
        <v>634</v>
      </c>
      <c r="H192" s="185" t="s">
        <v>621</v>
      </c>
      <c r="I192" s="40">
        <v>1</v>
      </c>
      <c r="J192" s="296"/>
      <c r="K192" s="296"/>
      <c r="L192" s="296"/>
      <c r="M192" s="296"/>
      <c r="N192" s="296"/>
      <c r="O192" s="297"/>
      <c r="P192" s="450"/>
      <c r="Q192" s="450"/>
      <c r="R192" s="450"/>
      <c r="S192" s="450"/>
      <c r="T192" s="450"/>
      <c r="U192" s="450"/>
      <c r="V192" s="520">
        <v>50000000</v>
      </c>
      <c r="W192" s="438"/>
      <c r="X192" s="438"/>
      <c r="Y192" s="438"/>
      <c r="Z192" s="521"/>
      <c r="AA192" s="298" t="s">
        <v>626</v>
      </c>
      <c r="AB192" s="300"/>
      <c r="AC192" s="304" t="s">
        <v>20</v>
      </c>
      <c r="AD192" s="850"/>
      <c r="AE192" s="11"/>
      <c r="AF192" s="12"/>
    </row>
    <row r="193" spans="1:32" s="10" customFormat="1" ht="63" customHeight="1">
      <c r="A193" s="820"/>
      <c r="B193" s="844"/>
      <c r="C193" s="844"/>
      <c r="D193" s="845"/>
      <c r="E193" s="847"/>
      <c r="F193" s="303" t="s">
        <v>635</v>
      </c>
      <c r="G193" s="303" t="s">
        <v>636</v>
      </c>
      <c r="H193" s="90" t="s">
        <v>621</v>
      </c>
      <c r="I193" s="232">
        <v>40</v>
      </c>
      <c r="J193" s="296"/>
      <c r="K193" s="296"/>
      <c r="L193" s="296"/>
      <c r="M193" s="296"/>
      <c r="N193" s="296"/>
      <c r="O193" s="301"/>
      <c r="P193" s="450"/>
      <c r="Q193" s="450"/>
      <c r="R193" s="450"/>
      <c r="S193" s="450"/>
      <c r="T193" s="450"/>
      <c r="U193" s="450"/>
      <c r="V193" s="520"/>
      <c r="W193" s="438"/>
      <c r="X193" s="438"/>
      <c r="Y193" s="438"/>
      <c r="Z193" s="520">
        <v>20000000</v>
      </c>
      <c r="AA193" s="300" t="s">
        <v>637</v>
      </c>
      <c r="AB193" s="300"/>
      <c r="AC193" s="304" t="s">
        <v>623</v>
      </c>
      <c r="AD193" s="850"/>
      <c r="AE193" s="11"/>
      <c r="AF193" s="12"/>
    </row>
    <row r="194" spans="1:32" s="10" customFormat="1" ht="105.75" customHeight="1">
      <c r="A194" s="818" t="s">
        <v>618</v>
      </c>
      <c r="B194" s="844"/>
      <c r="C194" s="844"/>
      <c r="D194" s="845"/>
      <c r="E194" s="847"/>
      <c r="F194" s="303" t="s">
        <v>638</v>
      </c>
      <c r="G194" s="303" t="s">
        <v>639</v>
      </c>
      <c r="H194" s="90" t="s">
        <v>640</v>
      </c>
      <c r="I194" s="232">
        <v>10000</v>
      </c>
      <c r="J194" s="296"/>
      <c r="K194" s="296"/>
      <c r="L194" s="296"/>
      <c r="M194" s="296"/>
      <c r="N194" s="296"/>
      <c r="O194" s="301"/>
      <c r="P194" s="450"/>
      <c r="Q194" s="450"/>
      <c r="R194" s="450"/>
      <c r="S194" s="450"/>
      <c r="T194" s="450"/>
      <c r="U194" s="450"/>
      <c r="V194" s="520">
        <v>20000000</v>
      </c>
      <c r="W194" s="438"/>
      <c r="X194" s="438"/>
      <c r="Y194" s="438"/>
      <c r="Z194" s="520"/>
      <c r="AA194" s="300" t="s">
        <v>641</v>
      </c>
      <c r="AB194" s="300"/>
      <c r="AC194" s="304" t="s">
        <v>20</v>
      </c>
      <c r="AD194" s="850"/>
      <c r="AE194" s="11"/>
      <c r="AF194" s="12"/>
    </row>
    <row r="195" spans="1:32" s="10" customFormat="1" ht="113.25" customHeight="1">
      <c r="A195" s="951"/>
      <c r="B195" s="844"/>
      <c r="C195" s="844"/>
      <c r="D195" s="845"/>
      <c r="E195" s="847"/>
      <c r="F195" s="303" t="s">
        <v>642</v>
      </c>
      <c r="G195" s="303" t="s">
        <v>643</v>
      </c>
      <c r="H195" s="90" t="s">
        <v>323</v>
      </c>
      <c r="I195" s="232">
        <v>1</v>
      </c>
      <c r="J195" s="296"/>
      <c r="K195" s="296"/>
      <c r="L195" s="296"/>
      <c r="M195" s="296"/>
      <c r="N195" s="296"/>
      <c r="O195" s="301"/>
      <c r="P195" s="450"/>
      <c r="Q195" s="450"/>
      <c r="R195" s="450"/>
      <c r="S195" s="450"/>
      <c r="T195" s="450"/>
      <c r="U195" s="450"/>
      <c r="V195" s="520"/>
      <c r="W195" s="438"/>
      <c r="X195" s="438"/>
      <c r="Y195" s="438">
        <v>70000000</v>
      </c>
      <c r="Z195" s="521"/>
      <c r="AA195" s="300" t="s">
        <v>644</v>
      </c>
      <c r="AB195" s="300"/>
      <c r="AC195" s="303" t="s">
        <v>645</v>
      </c>
      <c r="AD195" s="850"/>
      <c r="AE195" s="11"/>
      <c r="AF195" s="12"/>
    </row>
    <row r="196" spans="1:32" s="10" customFormat="1" ht="120.75" customHeight="1">
      <c r="A196" s="951"/>
      <c r="B196" s="844"/>
      <c r="C196" s="844"/>
      <c r="D196" s="845"/>
      <c r="E196" s="847"/>
      <c r="F196" s="303" t="s">
        <v>646</v>
      </c>
      <c r="G196" s="303" t="s">
        <v>647</v>
      </c>
      <c r="H196" s="90" t="s">
        <v>640</v>
      </c>
      <c r="I196" s="232">
        <v>10000</v>
      </c>
      <c r="J196" s="296"/>
      <c r="K196" s="296"/>
      <c r="L196" s="296"/>
      <c r="M196" s="296"/>
      <c r="N196" s="296"/>
      <c r="O196" s="301"/>
      <c r="P196" s="450"/>
      <c r="Q196" s="450"/>
      <c r="R196" s="450"/>
      <c r="S196" s="450"/>
      <c r="T196" s="450"/>
      <c r="U196" s="450"/>
      <c r="V196" s="520"/>
      <c r="W196" s="438"/>
      <c r="X196" s="438"/>
      <c r="Y196" s="438">
        <v>20000000</v>
      </c>
      <c r="Z196" s="520"/>
      <c r="AA196" s="300" t="s">
        <v>648</v>
      </c>
      <c r="AB196" s="300"/>
      <c r="AC196" s="303" t="s">
        <v>645</v>
      </c>
      <c r="AD196" s="850"/>
      <c r="AE196" s="11"/>
      <c r="AF196" s="12"/>
    </row>
    <row r="197" spans="1:32" s="10" customFormat="1" ht="150.75" customHeight="1">
      <c r="A197" s="951"/>
      <c r="B197" s="844"/>
      <c r="C197" s="844"/>
      <c r="D197" s="845"/>
      <c r="E197" s="847"/>
      <c r="F197" s="303" t="s">
        <v>649</v>
      </c>
      <c r="G197" s="303" t="s">
        <v>650</v>
      </c>
      <c r="H197" s="90" t="s">
        <v>621</v>
      </c>
      <c r="I197" s="232">
        <v>1</v>
      </c>
      <c r="J197" s="296"/>
      <c r="K197" s="296"/>
      <c r="L197" s="296"/>
      <c r="M197" s="296"/>
      <c r="N197" s="296"/>
      <c r="O197" s="301"/>
      <c r="P197" s="450"/>
      <c r="Q197" s="450"/>
      <c r="R197" s="450"/>
      <c r="S197" s="450"/>
      <c r="T197" s="450"/>
      <c r="U197" s="450"/>
      <c r="V197" s="520">
        <v>50000000</v>
      </c>
      <c r="W197" s="438"/>
      <c r="X197" s="438"/>
      <c r="Y197" s="438"/>
      <c r="Z197" s="520"/>
      <c r="AA197" s="300" t="s">
        <v>651</v>
      </c>
      <c r="AB197" s="300"/>
      <c r="AC197" s="303" t="s">
        <v>645</v>
      </c>
      <c r="AD197" s="850"/>
      <c r="AE197" s="11"/>
      <c r="AF197" s="12"/>
    </row>
    <row r="198" spans="1:32" s="10" customFormat="1" ht="177.75" customHeight="1">
      <c r="A198" s="951"/>
      <c r="B198" s="844"/>
      <c r="C198" s="844"/>
      <c r="D198" s="845"/>
      <c r="E198" s="847"/>
      <c r="F198" s="303" t="s">
        <v>652</v>
      </c>
      <c r="G198" s="303" t="s">
        <v>653</v>
      </c>
      <c r="H198" s="90" t="s">
        <v>621</v>
      </c>
      <c r="I198" s="232">
        <v>1</v>
      </c>
      <c r="J198" s="302"/>
      <c r="K198" s="302"/>
      <c r="L198" s="296"/>
      <c r="M198" s="296"/>
      <c r="N198" s="296"/>
      <c r="O198" s="301"/>
      <c r="P198" s="450"/>
      <c r="Q198" s="450"/>
      <c r="R198" s="450"/>
      <c r="S198" s="450"/>
      <c r="T198" s="450"/>
      <c r="U198" s="450"/>
      <c r="V198" s="520"/>
      <c r="W198" s="438"/>
      <c r="X198" s="438"/>
      <c r="Y198" s="438"/>
      <c r="Z198" s="521"/>
      <c r="AA198" s="300"/>
      <c r="AB198" s="300"/>
      <c r="AC198" s="304" t="s">
        <v>654</v>
      </c>
      <c r="AD198" s="850"/>
      <c r="AE198" s="11"/>
      <c r="AF198" s="12"/>
    </row>
    <row r="199" spans="1:32" s="10" customFormat="1" ht="237.75" customHeight="1">
      <c r="A199" s="951"/>
      <c r="B199" s="844"/>
      <c r="C199" s="844"/>
      <c r="D199" s="845"/>
      <c r="E199" s="847"/>
      <c r="F199" s="303" t="s">
        <v>655</v>
      </c>
      <c r="G199" s="303" t="s">
        <v>656</v>
      </c>
      <c r="H199" s="90" t="s">
        <v>621</v>
      </c>
      <c r="I199" s="232">
        <v>1</v>
      </c>
      <c r="J199" s="296"/>
      <c r="K199" s="296"/>
      <c r="L199" s="296"/>
      <c r="M199" s="296"/>
      <c r="N199" s="296"/>
      <c r="O199" s="301"/>
      <c r="P199" s="450"/>
      <c r="Q199" s="450"/>
      <c r="R199" s="450"/>
      <c r="S199" s="450"/>
      <c r="T199" s="450"/>
      <c r="U199" s="450"/>
      <c r="V199" s="520">
        <v>14000000</v>
      </c>
      <c r="W199" s="438"/>
      <c r="X199" s="438"/>
      <c r="Y199" s="438"/>
      <c r="Z199" s="520"/>
      <c r="AA199" s="300" t="s">
        <v>657</v>
      </c>
      <c r="AB199" s="300"/>
      <c r="AC199" s="304" t="s">
        <v>658</v>
      </c>
      <c r="AD199" s="850"/>
      <c r="AE199" s="11"/>
      <c r="AF199" s="12"/>
    </row>
    <row r="200" spans="1:32" s="10" customFormat="1" ht="198.75" customHeight="1">
      <c r="A200" s="951"/>
      <c r="B200" s="844"/>
      <c r="C200" s="844"/>
      <c r="D200" s="845"/>
      <c r="E200" s="847"/>
      <c r="F200" s="303" t="s">
        <v>659</v>
      </c>
      <c r="G200" s="303" t="s">
        <v>660</v>
      </c>
      <c r="H200" s="90" t="s">
        <v>621</v>
      </c>
      <c r="I200" s="232">
        <v>1</v>
      </c>
      <c r="J200" s="296"/>
      <c r="K200" s="296"/>
      <c r="L200" s="296"/>
      <c r="M200" s="296"/>
      <c r="N200" s="296"/>
      <c r="O200" s="301"/>
      <c r="P200" s="450"/>
      <c r="Q200" s="450"/>
      <c r="R200" s="450"/>
      <c r="S200" s="450"/>
      <c r="T200" s="450"/>
      <c r="U200" s="450"/>
      <c r="V200" s="520"/>
      <c r="W200" s="438"/>
      <c r="X200" s="438"/>
      <c r="Y200" s="438"/>
      <c r="Z200" s="521"/>
      <c r="AA200" s="300" t="s">
        <v>661</v>
      </c>
      <c r="AB200" s="300"/>
      <c r="AC200" s="305" t="s">
        <v>662</v>
      </c>
      <c r="AD200" s="850"/>
      <c r="AE200" s="11"/>
      <c r="AF200" s="12"/>
    </row>
    <row r="201" spans="1:32" s="10" customFormat="1" ht="153.75" customHeight="1">
      <c r="A201" s="951"/>
      <c r="B201" s="844"/>
      <c r="C201" s="844"/>
      <c r="D201" s="845"/>
      <c r="E201" s="847"/>
      <c r="F201" s="303" t="s">
        <v>663</v>
      </c>
      <c r="G201" s="303" t="s">
        <v>664</v>
      </c>
      <c r="H201" s="90" t="s">
        <v>621</v>
      </c>
      <c r="I201" s="232">
        <v>10</v>
      </c>
      <c r="J201" s="296"/>
      <c r="K201" s="296"/>
      <c r="L201" s="296"/>
      <c r="M201" s="296"/>
      <c r="N201" s="296"/>
      <c r="O201" s="301"/>
      <c r="P201" s="450"/>
      <c r="Q201" s="450"/>
      <c r="R201" s="450"/>
      <c r="S201" s="450"/>
      <c r="T201" s="450"/>
      <c r="U201" s="450"/>
      <c r="V201" s="520">
        <v>100000000</v>
      </c>
      <c r="W201" s="438"/>
      <c r="X201" s="438"/>
      <c r="Y201" s="438"/>
      <c r="Z201" s="521"/>
      <c r="AA201" s="300" t="s">
        <v>665</v>
      </c>
      <c r="AB201" s="300"/>
      <c r="AC201" s="303" t="s">
        <v>666</v>
      </c>
      <c r="AD201" s="850"/>
      <c r="AE201" s="11"/>
      <c r="AF201" s="12"/>
    </row>
    <row r="202" spans="1:32" s="10" customFormat="1" ht="150" customHeight="1">
      <c r="A202" s="951"/>
      <c r="B202" s="844"/>
      <c r="C202" s="844"/>
      <c r="D202" s="845"/>
      <c r="E202" s="847"/>
      <c r="F202" s="303" t="s">
        <v>667</v>
      </c>
      <c r="G202" s="303" t="s">
        <v>668</v>
      </c>
      <c r="H202" s="90" t="s">
        <v>621</v>
      </c>
      <c r="I202" s="232">
        <v>2</v>
      </c>
      <c r="J202" s="296"/>
      <c r="K202" s="296"/>
      <c r="L202" s="296"/>
      <c r="M202" s="296"/>
      <c r="N202" s="296"/>
      <c r="O202" s="301"/>
      <c r="P202" s="450"/>
      <c r="Q202" s="450"/>
      <c r="R202" s="450"/>
      <c r="S202" s="450"/>
      <c r="T202" s="450"/>
      <c r="U202" s="450"/>
      <c r="V202" s="520"/>
      <c r="W202" s="438"/>
      <c r="X202" s="438"/>
      <c r="Y202" s="438"/>
      <c r="Z202" s="520">
        <v>200000000</v>
      </c>
      <c r="AA202" s="300" t="s">
        <v>644</v>
      </c>
      <c r="AB202" s="300"/>
      <c r="AC202" s="303" t="s">
        <v>623</v>
      </c>
      <c r="AD202" s="850"/>
      <c r="AE202" s="11"/>
      <c r="AF202" s="12"/>
    </row>
    <row r="203" spans="1:32" s="10" customFormat="1" ht="93" customHeight="1">
      <c r="A203" s="951"/>
      <c r="B203" s="844"/>
      <c r="C203" s="844"/>
      <c r="D203" s="845"/>
      <c r="E203" s="847"/>
      <c r="F203" s="303" t="s">
        <v>669</v>
      </c>
      <c r="G203" s="303" t="s">
        <v>670</v>
      </c>
      <c r="H203" s="90" t="s">
        <v>621</v>
      </c>
      <c r="I203" s="232">
        <v>1</v>
      </c>
      <c r="J203" s="296"/>
      <c r="K203" s="296"/>
      <c r="L203" s="296"/>
      <c r="M203" s="296"/>
      <c r="N203" s="296"/>
      <c r="O203" s="301"/>
      <c r="P203" s="450"/>
      <c r="Q203" s="450"/>
      <c r="R203" s="450"/>
      <c r="S203" s="450"/>
      <c r="T203" s="450"/>
      <c r="U203" s="450"/>
      <c r="V203" s="520">
        <v>100000000</v>
      </c>
      <c r="W203" s="438"/>
      <c r="X203" s="438"/>
      <c r="Y203" s="438"/>
      <c r="Z203" s="521"/>
      <c r="AA203" s="300" t="s">
        <v>671</v>
      </c>
      <c r="AB203" s="300"/>
      <c r="AC203" s="303" t="s">
        <v>645</v>
      </c>
      <c r="AD203" s="850"/>
      <c r="AE203" s="11"/>
      <c r="AF203" s="12"/>
    </row>
    <row r="204" spans="1:32" s="10" customFormat="1" ht="88.5" customHeight="1">
      <c r="A204" s="951"/>
      <c r="B204" s="844"/>
      <c r="C204" s="844"/>
      <c r="D204" s="845"/>
      <c r="E204" s="847"/>
      <c r="F204" s="303" t="s">
        <v>672</v>
      </c>
      <c r="G204" s="303" t="s">
        <v>673</v>
      </c>
      <c r="H204" s="102" t="s">
        <v>621</v>
      </c>
      <c r="I204" s="232">
        <v>1</v>
      </c>
      <c r="J204" s="296"/>
      <c r="K204" s="296"/>
      <c r="L204" s="296"/>
      <c r="M204" s="296"/>
      <c r="N204" s="296"/>
      <c r="O204" s="301"/>
      <c r="P204" s="450"/>
      <c r="Q204" s="450"/>
      <c r="R204" s="450"/>
      <c r="S204" s="450"/>
      <c r="T204" s="450"/>
      <c r="U204" s="450"/>
      <c r="V204" s="520"/>
      <c r="W204" s="438"/>
      <c r="X204" s="438"/>
      <c r="Y204" s="438"/>
      <c r="Z204" s="520">
        <v>55000000</v>
      </c>
      <c r="AA204" s="300" t="s">
        <v>674</v>
      </c>
      <c r="AB204" s="300"/>
      <c r="AC204" s="303" t="s">
        <v>675</v>
      </c>
      <c r="AD204" s="850"/>
      <c r="AE204" s="11"/>
      <c r="AF204" s="12"/>
    </row>
    <row r="205" spans="1:32" s="10" customFormat="1" ht="118.5" customHeight="1">
      <c r="A205" s="952"/>
      <c r="B205" s="844"/>
      <c r="C205" s="844"/>
      <c r="D205" s="779"/>
      <c r="E205" s="848"/>
      <c r="F205" s="303" t="s">
        <v>676</v>
      </c>
      <c r="G205" s="303" t="s">
        <v>677</v>
      </c>
      <c r="H205" s="90" t="s">
        <v>621</v>
      </c>
      <c r="I205" s="232">
        <v>1</v>
      </c>
      <c r="J205" s="296"/>
      <c r="K205" s="296"/>
      <c r="L205" s="296"/>
      <c r="M205" s="296"/>
      <c r="N205" s="296"/>
      <c r="O205" s="301"/>
      <c r="P205" s="450"/>
      <c r="Q205" s="450"/>
      <c r="R205" s="450"/>
      <c r="S205" s="450"/>
      <c r="T205" s="450"/>
      <c r="U205" s="450"/>
      <c r="V205" s="520"/>
      <c r="W205" s="438"/>
      <c r="X205" s="438"/>
      <c r="Y205" s="438"/>
      <c r="Z205" s="520">
        <v>30000000</v>
      </c>
      <c r="AA205" s="300" t="s">
        <v>678</v>
      </c>
      <c r="AB205" s="300"/>
      <c r="AC205" s="303" t="s">
        <v>623</v>
      </c>
      <c r="AD205" s="851"/>
      <c r="AE205" s="11"/>
      <c r="AF205" s="12"/>
    </row>
    <row r="206" spans="1:32" s="10" customFormat="1" ht="26.25">
      <c r="A206" s="786"/>
      <c r="B206" s="917" t="s">
        <v>111</v>
      </c>
      <c r="C206" s="918"/>
      <c r="D206" s="919"/>
      <c r="E206" s="715"/>
      <c r="F206" s="649"/>
      <c r="G206" s="649"/>
      <c r="H206" s="572"/>
      <c r="I206" s="572"/>
      <c r="J206" s="572"/>
      <c r="K206" s="572"/>
      <c r="L206" s="572"/>
      <c r="M206" s="572"/>
      <c r="N206" s="572"/>
      <c r="O206" s="572"/>
      <c r="P206" s="572"/>
      <c r="Q206" s="572"/>
      <c r="R206" s="572"/>
      <c r="S206" s="572"/>
      <c r="T206" s="572"/>
      <c r="U206" s="572"/>
      <c r="V206" s="572"/>
      <c r="W206" s="572"/>
      <c r="X206" s="572"/>
      <c r="Y206" s="572"/>
      <c r="Z206" s="572"/>
      <c r="AA206" s="572"/>
      <c r="AB206" s="649"/>
      <c r="AC206" s="649"/>
      <c r="AD206" s="573"/>
      <c r="AE206" s="11"/>
      <c r="AF206" s="12"/>
    </row>
    <row r="207" spans="1:32" s="10" customFormat="1" ht="95.25" customHeight="1">
      <c r="A207" s="787"/>
      <c r="B207" s="852" t="s">
        <v>43</v>
      </c>
      <c r="C207" s="853"/>
      <c r="D207" s="16" t="s">
        <v>112</v>
      </c>
      <c r="E207" s="716"/>
      <c r="F207" s="650"/>
      <c r="G207" s="650"/>
      <c r="H207" s="574"/>
      <c r="I207" s="574"/>
      <c r="J207" s="574"/>
      <c r="K207" s="574"/>
      <c r="L207" s="574"/>
      <c r="M207" s="574"/>
      <c r="N207" s="574"/>
      <c r="O207" s="574"/>
      <c r="P207" s="574"/>
      <c r="Q207" s="574"/>
      <c r="R207" s="574"/>
      <c r="S207" s="574"/>
      <c r="T207" s="574"/>
      <c r="U207" s="574"/>
      <c r="V207" s="574"/>
      <c r="W207" s="574"/>
      <c r="X207" s="574"/>
      <c r="Y207" s="574"/>
      <c r="Z207" s="574"/>
      <c r="AA207" s="574"/>
      <c r="AB207" s="650"/>
      <c r="AC207" s="650"/>
      <c r="AD207" s="575"/>
      <c r="AE207" s="11"/>
      <c r="AF207" s="12"/>
    </row>
    <row r="208" spans="1:32" s="8" customFormat="1" ht="113.25" customHeight="1">
      <c r="A208" s="930" t="s">
        <v>186</v>
      </c>
      <c r="B208" s="963" t="s">
        <v>62</v>
      </c>
      <c r="C208" s="964"/>
      <c r="D208" s="778" t="s">
        <v>113</v>
      </c>
      <c r="E208" s="873">
        <v>1090031045</v>
      </c>
      <c r="F208" s="871" t="s">
        <v>188</v>
      </c>
      <c r="G208" s="68" t="s">
        <v>189</v>
      </c>
      <c r="H208" s="44" t="s">
        <v>190</v>
      </c>
      <c r="I208" s="65">
        <v>24</v>
      </c>
      <c r="J208" s="21"/>
      <c r="K208" s="270"/>
      <c r="L208" s="270"/>
      <c r="M208" s="270"/>
      <c r="N208" s="270"/>
      <c r="O208" s="270"/>
      <c r="P208" s="21"/>
      <c r="Q208" s="21"/>
      <c r="R208" s="21"/>
      <c r="S208" s="21"/>
      <c r="T208" s="21"/>
      <c r="U208" s="21"/>
      <c r="V208" s="878"/>
      <c r="W208" s="878"/>
      <c r="X208" s="516">
        <v>32700000</v>
      </c>
      <c r="Y208" s="959"/>
      <c r="Z208" s="959"/>
      <c r="AA208" s="968"/>
      <c r="AB208" s="168"/>
      <c r="AC208" s="168"/>
      <c r="AD208" s="854" t="s">
        <v>191</v>
      </c>
      <c r="AF208" s="970"/>
    </row>
    <row r="209" spans="1:32" s="8" customFormat="1" ht="113.25" customHeight="1">
      <c r="A209" s="1044"/>
      <c r="B209" s="965"/>
      <c r="C209" s="966"/>
      <c r="D209" s="845"/>
      <c r="E209" s="874"/>
      <c r="F209" s="962"/>
      <c r="G209" s="68" t="s">
        <v>192</v>
      </c>
      <c r="H209" s="44" t="s">
        <v>193</v>
      </c>
      <c r="I209" s="65">
        <v>30</v>
      </c>
      <c r="J209" s="21"/>
      <c r="K209" s="270"/>
      <c r="L209" s="270"/>
      <c r="M209" s="270"/>
      <c r="N209" s="270"/>
      <c r="O209" s="270"/>
      <c r="P209" s="21"/>
      <c r="Q209" s="21"/>
      <c r="R209" s="21"/>
      <c r="S209" s="21"/>
      <c r="T209" s="21"/>
      <c r="U209" s="21"/>
      <c r="V209" s="878"/>
      <c r="W209" s="878"/>
      <c r="X209" s="516"/>
      <c r="Y209" s="959"/>
      <c r="Z209" s="959"/>
      <c r="AA209" s="969"/>
      <c r="AB209" s="257"/>
      <c r="AC209" s="257"/>
      <c r="AD209" s="855"/>
      <c r="AF209" s="970"/>
    </row>
    <row r="210" spans="1:32" s="8" customFormat="1" ht="113.25" customHeight="1">
      <c r="A210" s="1044"/>
      <c r="B210" s="965"/>
      <c r="C210" s="966"/>
      <c r="D210" s="845"/>
      <c r="E210" s="874"/>
      <c r="F210" s="872"/>
      <c r="G210" s="68" t="s">
        <v>194</v>
      </c>
      <c r="H210" s="44" t="s">
        <v>195</v>
      </c>
      <c r="I210" s="65">
        <v>60</v>
      </c>
      <c r="J210" s="21"/>
      <c r="K210" s="270"/>
      <c r="L210" s="270"/>
      <c r="M210" s="270"/>
      <c r="N210" s="270"/>
      <c r="O210" s="270"/>
      <c r="P210" s="21"/>
      <c r="Q210" s="21"/>
      <c r="R210" s="21"/>
      <c r="S210" s="21"/>
      <c r="T210" s="21"/>
      <c r="U210" s="21"/>
      <c r="V210" s="346">
        <v>37900000</v>
      </c>
      <c r="W210" s="516"/>
      <c r="X210" s="516"/>
      <c r="Y210" s="515"/>
      <c r="Z210" s="515"/>
      <c r="AA210" s="63"/>
      <c r="AB210" s="80"/>
      <c r="AC210" s="80"/>
      <c r="AD210" s="855"/>
      <c r="AF210" s="970"/>
    </row>
    <row r="211" spans="1:32" s="8" customFormat="1" ht="117.75" customHeight="1">
      <c r="A211" s="1044"/>
      <c r="B211" s="965"/>
      <c r="C211" s="966"/>
      <c r="D211" s="845"/>
      <c r="E211" s="874"/>
      <c r="F211" s="81" t="s">
        <v>196</v>
      </c>
      <c r="G211" s="68" t="s">
        <v>197</v>
      </c>
      <c r="H211" s="44" t="s">
        <v>198</v>
      </c>
      <c r="I211" s="65">
        <v>126.172</v>
      </c>
      <c r="J211" s="270"/>
      <c r="K211" s="270"/>
      <c r="L211" s="270"/>
      <c r="M211" s="270"/>
      <c r="N211" s="270"/>
      <c r="O211" s="270"/>
      <c r="P211" s="21"/>
      <c r="Q211" s="21"/>
      <c r="R211" s="21"/>
      <c r="S211" s="21"/>
      <c r="T211" s="21"/>
      <c r="U211" s="21"/>
      <c r="V211" s="516"/>
      <c r="W211" s="516"/>
      <c r="X211" s="516"/>
      <c r="Y211" s="515"/>
      <c r="Z211" s="209">
        <v>580700000</v>
      </c>
      <c r="AB211" s="80" t="s">
        <v>199</v>
      </c>
      <c r="AC211" s="80" t="s">
        <v>200</v>
      </c>
      <c r="AD211" s="855"/>
      <c r="AF211" s="970"/>
    </row>
    <row r="212" spans="1:32" s="8" customFormat="1" ht="83.25" customHeight="1">
      <c r="A212" s="1044"/>
      <c r="B212" s="965"/>
      <c r="C212" s="966"/>
      <c r="D212" s="845"/>
      <c r="E212" s="874"/>
      <c r="F212" s="871" t="s">
        <v>201</v>
      </c>
      <c r="G212" s="68" t="s">
        <v>202</v>
      </c>
      <c r="H212" s="44" t="s">
        <v>203</v>
      </c>
      <c r="I212" s="65">
        <v>128</v>
      </c>
      <c r="J212" s="270"/>
      <c r="K212" s="270"/>
      <c r="L212" s="270"/>
      <c r="M212" s="270"/>
      <c r="N212" s="270"/>
      <c r="O212" s="270"/>
      <c r="P212" s="21"/>
      <c r="Q212" s="21"/>
      <c r="R212" s="21"/>
      <c r="S212" s="21"/>
      <c r="T212" s="21"/>
      <c r="U212" s="21"/>
      <c r="V212" s="516">
        <v>42360000</v>
      </c>
      <c r="W212" s="516">
        <v>22220000</v>
      </c>
      <c r="X212" s="516"/>
      <c r="Y212" s="515"/>
      <c r="Z212" s="515"/>
      <c r="AA212" s="63"/>
      <c r="AB212" s="80"/>
      <c r="AC212" s="80"/>
      <c r="AD212" s="855"/>
      <c r="AF212" s="970"/>
    </row>
    <row r="213" spans="1:32" s="8" customFormat="1" ht="80.25" customHeight="1">
      <c r="A213" s="1044"/>
      <c r="B213" s="965"/>
      <c r="C213" s="966"/>
      <c r="D213" s="845"/>
      <c r="E213" s="874"/>
      <c r="F213" s="962"/>
      <c r="G213" s="68" t="s">
        <v>204</v>
      </c>
      <c r="H213" s="44" t="s">
        <v>205</v>
      </c>
      <c r="I213" s="65">
        <v>174</v>
      </c>
      <c r="J213" s="270"/>
      <c r="K213" s="270"/>
      <c r="L213" s="270"/>
      <c r="M213" s="270"/>
      <c r="N213" s="270"/>
      <c r="O213" s="270"/>
      <c r="P213" s="21"/>
      <c r="Q213" s="21"/>
      <c r="R213" s="21"/>
      <c r="S213" s="21"/>
      <c r="T213" s="21"/>
      <c r="U213" s="21"/>
      <c r="V213" s="516">
        <v>31000000</v>
      </c>
      <c r="W213" s="516">
        <v>23920000</v>
      </c>
      <c r="X213" s="516"/>
      <c r="Y213" s="515"/>
      <c r="Z213" s="515"/>
      <c r="AA213" s="63"/>
      <c r="AB213" s="80"/>
      <c r="AC213" s="80"/>
      <c r="AD213" s="855"/>
      <c r="AF213" s="970"/>
    </row>
    <row r="214" spans="1:32" s="8" customFormat="1" ht="99.75" customHeight="1">
      <c r="A214" s="1044"/>
      <c r="B214" s="965"/>
      <c r="C214" s="966"/>
      <c r="D214" s="845"/>
      <c r="E214" s="874"/>
      <c r="F214" s="872"/>
      <c r="G214" s="68" t="s">
        <v>206</v>
      </c>
      <c r="H214" s="44" t="s">
        <v>207</v>
      </c>
      <c r="I214" s="65">
        <v>1</v>
      </c>
      <c r="J214" s="270"/>
      <c r="K214" s="270"/>
      <c r="L214" s="270"/>
      <c r="M214" s="270"/>
      <c r="N214" s="270"/>
      <c r="O214" s="270"/>
      <c r="P214" s="21"/>
      <c r="Q214" s="21"/>
      <c r="R214" s="21"/>
      <c r="S214" s="21"/>
      <c r="T214" s="21"/>
      <c r="U214" s="21"/>
      <c r="V214" s="516">
        <v>18000000</v>
      </c>
      <c r="W214" s="516">
        <v>86031045</v>
      </c>
      <c r="X214" s="516">
        <v>42300000</v>
      </c>
      <c r="Y214" s="515"/>
      <c r="Z214" s="515"/>
      <c r="AA214" s="63"/>
      <c r="AB214" s="80"/>
      <c r="AC214" s="80"/>
      <c r="AD214" s="855"/>
      <c r="AF214" s="970"/>
    </row>
    <row r="215" spans="1:32" s="8" customFormat="1" ht="113.25" customHeight="1">
      <c r="A215" s="1044"/>
      <c r="B215" s="965"/>
      <c r="C215" s="966"/>
      <c r="D215" s="845"/>
      <c r="E215" s="874"/>
      <c r="F215" s="871" t="s">
        <v>208</v>
      </c>
      <c r="G215" s="68" t="s">
        <v>209</v>
      </c>
      <c r="H215" s="44" t="s">
        <v>203</v>
      </c>
      <c r="I215" s="65">
        <v>2</v>
      </c>
      <c r="J215" s="21"/>
      <c r="K215" s="21"/>
      <c r="L215" s="21"/>
      <c r="M215" s="270"/>
      <c r="N215" s="270"/>
      <c r="O215" s="270"/>
      <c r="P215" s="21"/>
      <c r="Q215" s="21"/>
      <c r="R215" s="21"/>
      <c r="S215" s="21"/>
      <c r="T215" s="21"/>
      <c r="U215" s="21"/>
      <c r="V215" s="516"/>
      <c r="W215" s="516">
        <v>40000000</v>
      </c>
      <c r="X215" s="516"/>
      <c r="Y215" s="515"/>
      <c r="Z215" s="515"/>
      <c r="AA215" s="63"/>
      <c r="AB215" s="80"/>
      <c r="AC215" s="80" t="s">
        <v>210</v>
      </c>
      <c r="AD215" s="855"/>
      <c r="AF215" s="970"/>
    </row>
    <row r="216" spans="1:32" s="8" customFormat="1" ht="113.25" customHeight="1">
      <c r="A216" s="1045"/>
      <c r="B216" s="965"/>
      <c r="C216" s="966"/>
      <c r="D216" s="845"/>
      <c r="E216" s="874"/>
      <c r="F216" s="872"/>
      <c r="G216" s="68" t="s">
        <v>211</v>
      </c>
      <c r="H216" s="44" t="s">
        <v>203</v>
      </c>
      <c r="I216" s="65">
        <v>3000</v>
      </c>
      <c r="J216" s="270"/>
      <c r="K216" s="270"/>
      <c r="L216" s="270"/>
      <c r="M216" s="270"/>
      <c r="N216" s="270"/>
      <c r="O216" s="270"/>
      <c r="P216" s="21"/>
      <c r="Q216" s="21"/>
      <c r="R216" s="21"/>
      <c r="S216" s="21"/>
      <c r="T216" s="21"/>
      <c r="U216" s="21"/>
      <c r="V216" s="516">
        <v>20740000</v>
      </c>
      <c r="W216" s="516">
        <v>32160000</v>
      </c>
      <c r="X216" s="516"/>
      <c r="Y216" s="515"/>
      <c r="Z216" s="515"/>
      <c r="AA216" s="63"/>
      <c r="AB216" s="80"/>
      <c r="AC216" s="80"/>
      <c r="AD216" s="855"/>
      <c r="AF216" s="970"/>
    </row>
    <row r="217" spans="1:32" s="8" customFormat="1" ht="113.25" customHeight="1">
      <c r="A217" s="31" t="s">
        <v>187</v>
      </c>
      <c r="B217" s="965"/>
      <c r="C217" s="966"/>
      <c r="D217" s="779"/>
      <c r="E217" s="875"/>
      <c r="F217" s="68" t="s">
        <v>212</v>
      </c>
      <c r="G217" s="68" t="s">
        <v>213</v>
      </c>
      <c r="H217" s="44" t="s">
        <v>203</v>
      </c>
      <c r="I217" s="65">
        <v>6</v>
      </c>
      <c r="J217" s="59"/>
      <c r="K217" s="270"/>
      <c r="L217" s="270"/>
      <c r="M217" s="270"/>
      <c r="N217" s="270"/>
      <c r="O217" s="270"/>
      <c r="P217" s="21"/>
      <c r="Q217" s="21"/>
      <c r="R217" s="21"/>
      <c r="S217" s="21"/>
      <c r="T217" s="21"/>
      <c r="U217" s="21"/>
      <c r="V217" s="516">
        <v>30000000</v>
      </c>
      <c r="W217" s="516">
        <v>25000000</v>
      </c>
      <c r="X217" s="516"/>
      <c r="Y217" s="515">
        <v>25000000</v>
      </c>
      <c r="Z217" s="515"/>
      <c r="AA217" s="63"/>
      <c r="AB217" s="80"/>
      <c r="AC217" s="80"/>
      <c r="AD217" s="855"/>
      <c r="AF217" s="970"/>
    </row>
    <row r="218" spans="1:32" s="8" customFormat="1" ht="100.5" customHeight="1">
      <c r="A218" s="1039" t="s">
        <v>214</v>
      </c>
      <c r="B218" s="965"/>
      <c r="C218" s="966"/>
      <c r="D218" s="778" t="s">
        <v>114</v>
      </c>
      <c r="E218" s="1083">
        <v>191200000</v>
      </c>
      <c r="F218" s="871" t="s">
        <v>515</v>
      </c>
      <c r="G218" s="35" t="s">
        <v>216</v>
      </c>
      <c r="H218" s="44" t="s">
        <v>221</v>
      </c>
      <c r="I218" s="63">
        <v>20</v>
      </c>
      <c r="J218" s="21"/>
      <c r="K218" s="270"/>
      <c r="L218" s="270"/>
      <c r="M218" s="270"/>
      <c r="N218" s="270"/>
      <c r="O218" s="270"/>
      <c r="P218" s="21"/>
      <c r="Q218" s="21"/>
      <c r="R218" s="21"/>
      <c r="S218" s="21"/>
      <c r="T218" s="21"/>
      <c r="U218" s="21"/>
      <c r="V218" s="516">
        <v>20672100</v>
      </c>
      <c r="W218" s="344"/>
      <c r="X218" s="344"/>
      <c r="Y218" s="513"/>
      <c r="Z218" s="210"/>
      <c r="AA218" s="960" t="s">
        <v>224</v>
      </c>
      <c r="AB218" s="106"/>
      <c r="AC218" s="82"/>
      <c r="AD218" s="855"/>
      <c r="AE218" s="13"/>
      <c r="AF218" s="14"/>
    </row>
    <row r="219" spans="1:32" s="8" customFormat="1" ht="397.5" customHeight="1">
      <c r="A219" s="1039"/>
      <c r="B219" s="965"/>
      <c r="C219" s="966"/>
      <c r="D219" s="845"/>
      <c r="E219" s="1084"/>
      <c r="F219" s="872"/>
      <c r="G219" s="35" t="s">
        <v>217</v>
      </c>
      <c r="H219" s="44" t="s">
        <v>221</v>
      </c>
      <c r="I219" s="63">
        <v>40</v>
      </c>
      <c r="J219" s="21"/>
      <c r="K219" s="270"/>
      <c r="L219" s="270"/>
      <c r="M219" s="270"/>
      <c r="N219" s="270"/>
      <c r="O219" s="270"/>
      <c r="P219" s="21"/>
      <c r="Q219" s="21"/>
      <c r="R219" s="21"/>
      <c r="S219" s="21"/>
      <c r="T219" s="21"/>
      <c r="U219" s="21"/>
      <c r="V219" s="516"/>
      <c r="W219" s="344"/>
      <c r="X219" s="344"/>
      <c r="Y219" s="515">
        <v>15000000</v>
      </c>
      <c r="Z219" s="210"/>
      <c r="AA219" s="961"/>
      <c r="AB219" s="106"/>
      <c r="AC219" s="82"/>
      <c r="AD219" s="855"/>
      <c r="AE219" s="13"/>
      <c r="AF219" s="14"/>
    </row>
    <row r="220" spans="1:32" s="8" customFormat="1" ht="155.25" customHeight="1">
      <c r="A220" s="1039"/>
      <c r="B220" s="965"/>
      <c r="C220" s="966"/>
      <c r="D220" s="845"/>
      <c r="E220" s="1084"/>
      <c r="F220" s="73" t="s">
        <v>516</v>
      </c>
      <c r="G220" s="73" t="s">
        <v>218</v>
      </c>
      <c r="H220" s="1037" t="s">
        <v>175</v>
      </c>
      <c r="I220" s="968">
        <v>200</v>
      </c>
      <c r="J220" s="1019"/>
      <c r="K220" s="1019"/>
      <c r="L220" s="1019"/>
      <c r="M220" s="1033"/>
      <c r="N220" s="1033"/>
      <c r="O220" s="1033"/>
      <c r="P220" s="1019"/>
      <c r="Q220" s="1019"/>
      <c r="R220" s="1019"/>
      <c r="S220" s="1019"/>
      <c r="T220" s="1019"/>
      <c r="U220" s="1019"/>
      <c r="V220" s="1029"/>
      <c r="W220" s="1029">
        <v>41200000</v>
      </c>
      <c r="X220" s="1027"/>
      <c r="Y220" s="1035"/>
      <c r="Z220" s="210"/>
      <c r="AA220" s="907" t="s">
        <v>225</v>
      </c>
      <c r="AB220" s="106"/>
      <c r="AC220" s="82"/>
      <c r="AD220" s="855"/>
      <c r="AE220" s="13"/>
      <c r="AF220" s="14"/>
    </row>
    <row r="221" spans="1:32" s="8" customFormat="1" ht="236.25" customHeight="1">
      <c r="A221" s="1039"/>
      <c r="B221" s="965"/>
      <c r="C221" s="966"/>
      <c r="D221" s="845"/>
      <c r="E221" s="1084"/>
      <c r="F221" s="907" t="s">
        <v>517</v>
      </c>
      <c r="G221" s="70" t="s">
        <v>219</v>
      </c>
      <c r="H221" s="1038"/>
      <c r="I221" s="969"/>
      <c r="J221" s="1020"/>
      <c r="K221" s="1020"/>
      <c r="L221" s="1020"/>
      <c r="M221" s="1034"/>
      <c r="N221" s="1034"/>
      <c r="O221" s="1034"/>
      <c r="P221" s="1020"/>
      <c r="Q221" s="1020"/>
      <c r="R221" s="1020"/>
      <c r="S221" s="1020"/>
      <c r="T221" s="1020"/>
      <c r="U221" s="1020"/>
      <c r="V221" s="1030"/>
      <c r="W221" s="1030"/>
      <c r="X221" s="1028"/>
      <c r="Y221" s="1036"/>
      <c r="Z221" s="210"/>
      <c r="AA221" s="908"/>
      <c r="AB221" s="106"/>
      <c r="AC221" s="82"/>
      <c r="AD221" s="855"/>
      <c r="AE221" s="13"/>
      <c r="AF221" s="14"/>
    </row>
    <row r="222" spans="1:32" s="8" customFormat="1" ht="123" customHeight="1">
      <c r="A222" s="930" t="s">
        <v>215</v>
      </c>
      <c r="B222" s="965"/>
      <c r="C222" s="966"/>
      <c r="D222" s="845"/>
      <c r="E222" s="1084"/>
      <c r="F222" s="908"/>
      <c r="G222" s="70" t="s">
        <v>220</v>
      </c>
      <c r="H222" s="44" t="s">
        <v>222</v>
      </c>
      <c r="I222" s="63">
        <v>60</v>
      </c>
      <c r="J222" s="21"/>
      <c r="K222" s="270"/>
      <c r="L222" s="270"/>
      <c r="M222" s="270"/>
      <c r="N222" s="270"/>
      <c r="O222" s="270"/>
      <c r="P222" s="21"/>
      <c r="Q222" s="21"/>
      <c r="R222" s="21"/>
      <c r="S222" s="21"/>
      <c r="T222" s="21"/>
      <c r="U222" s="21"/>
      <c r="V222" s="516">
        <v>20672100</v>
      </c>
      <c r="W222" s="516"/>
      <c r="X222" s="344"/>
      <c r="Y222" s="515">
        <v>15000000</v>
      </c>
      <c r="Z222" s="210"/>
      <c r="AA222" s="63"/>
      <c r="AB222" s="106"/>
      <c r="AC222" s="82"/>
      <c r="AD222" s="855"/>
      <c r="AE222" s="13"/>
      <c r="AF222" s="14"/>
    </row>
    <row r="223" spans="1:32" s="8" customFormat="1" ht="164.25" customHeight="1">
      <c r="A223" s="932"/>
      <c r="B223" s="965"/>
      <c r="C223" s="966"/>
      <c r="D223" s="845"/>
      <c r="E223" s="1084"/>
      <c r="F223" s="35" t="s">
        <v>518</v>
      </c>
      <c r="G223" s="82"/>
      <c r="H223" s="44" t="s">
        <v>223</v>
      </c>
      <c r="I223" s="63">
        <v>150000</v>
      </c>
      <c r="J223" s="21"/>
      <c r="K223" s="270"/>
      <c r="L223" s="270"/>
      <c r="M223" s="270"/>
      <c r="N223" s="270"/>
      <c r="O223" s="270"/>
      <c r="P223" s="21"/>
      <c r="Q223" s="21"/>
      <c r="R223" s="21"/>
      <c r="S223" s="21"/>
      <c r="T223" s="21"/>
      <c r="U223" s="21"/>
      <c r="V223" s="516">
        <v>56556120</v>
      </c>
      <c r="W223" s="347"/>
      <c r="X223" s="344"/>
      <c r="Y223" s="515"/>
      <c r="Z223" s="210"/>
      <c r="AA223" s="63"/>
      <c r="AB223" s="106"/>
      <c r="AC223" s="82"/>
      <c r="AD223" s="855"/>
      <c r="AE223" s="13"/>
      <c r="AF223" s="14"/>
    </row>
    <row r="224" spans="1:32" s="8" customFormat="1" ht="128.25" customHeight="1">
      <c r="A224" s="31" t="s">
        <v>226</v>
      </c>
      <c r="B224" s="83"/>
      <c r="C224" s="84"/>
      <c r="D224" s="779"/>
      <c r="E224" s="1084"/>
      <c r="F224" s="81" t="s">
        <v>519</v>
      </c>
      <c r="G224" s="81" t="s">
        <v>227</v>
      </c>
      <c r="H224" s="530" t="s">
        <v>203</v>
      </c>
      <c r="I224" s="530">
        <v>1</v>
      </c>
      <c r="J224" s="320"/>
      <c r="K224" s="319"/>
      <c r="L224" s="319"/>
      <c r="M224" s="319"/>
      <c r="N224" s="319"/>
      <c r="O224" s="319"/>
      <c r="P224" s="320"/>
      <c r="Q224" s="320"/>
      <c r="R224" s="320"/>
      <c r="S224" s="320"/>
      <c r="T224" s="320"/>
      <c r="U224" s="320"/>
      <c r="V224" s="513">
        <v>22099680</v>
      </c>
      <c r="W224" s="211"/>
      <c r="X224" s="531"/>
      <c r="Y224" s="513"/>
      <c r="Z224" s="532"/>
      <c r="AA224" s="67"/>
      <c r="AB224" s="705"/>
      <c r="AC224" s="706"/>
      <c r="AD224" s="855"/>
      <c r="AE224" s="13"/>
      <c r="AF224" s="14"/>
    </row>
    <row r="225" spans="1:32" s="28" customFormat="1" ht="57" customHeight="1">
      <c r="A225" s="1125"/>
      <c r="B225" s="1092" t="s">
        <v>43</v>
      </c>
      <c r="C225" s="1093"/>
      <c r="D225" s="25" t="s">
        <v>115</v>
      </c>
      <c r="E225" s="724"/>
      <c r="F225" s="659"/>
      <c r="G225" s="659"/>
      <c r="H225" s="593"/>
      <c r="I225" s="593"/>
      <c r="J225" s="593"/>
      <c r="K225" s="593"/>
      <c r="L225" s="593"/>
      <c r="M225" s="593"/>
      <c r="N225" s="593"/>
      <c r="O225" s="593"/>
      <c r="P225" s="593"/>
      <c r="Q225" s="593"/>
      <c r="R225" s="593"/>
      <c r="S225" s="593"/>
      <c r="T225" s="593"/>
      <c r="U225" s="593"/>
      <c r="V225" s="593"/>
      <c r="W225" s="593"/>
      <c r="X225" s="593"/>
      <c r="Y225" s="593"/>
      <c r="Z225" s="593"/>
      <c r="AA225" s="593"/>
      <c r="AB225" s="659"/>
      <c r="AC225" s="659"/>
      <c r="AD225" s="594"/>
      <c r="AE225" s="26"/>
      <c r="AF225" s="27"/>
    </row>
    <row r="226" spans="1:32" s="10" customFormat="1" ht="52.5">
      <c r="A226" s="1126"/>
      <c r="B226" s="911" t="s">
        <v>44</v>
      </c>
      <c r="C226" s="912"/>
      <c r="D226" s="16" t="s">
        <v>115</v>
      </c>
      <c r="E226" s="725"/>
      <c r="F226" s="660"/>
      <c r="G226" s="660"/>
      <c r="H226" s="595"/>
      <c r="I226" s="595"/>
      <c r="J226" s="595"/>
      <c r="K226" s="595"/>
      <c r="L226" s="595"/>
      <c r="M226" s="595"/>
      <c r="N226" s="595"/>
      <c r="O226" s="595"/>
      <c r="P226" s="595"/>
      <c r="Q226" s="595"/>
      <c r="R226" s="595"/>
      <c r="S226" s="595"/>
      <c r="T226" s="595"/>
      <c r="U226" s="595"/>
      <c r="V226" s="595"/>
      <c r="W226" s="595"/>
      <c r="X226" s="595"/>
      <c r="Y226" s="595"/>
      <c r="Z226" s="595"/>
      <c r="AA226" s="595"/>
      <c r="AB226" s="660"/>
      <c r="AC226" s="660"/>
      <c r="AD226" s="596"/>
      <c r="AE226" s="11"/>
      <c r="AF226" s="12"/>
    </row>
    <row r="227" spans="1:32" s="8" customFormat="1" ht="125.25" customHeight="1">
      <c r="A227" s="930" t="s">
        <v>228</v>
      </c>
      <c r="B227" s="1023" t="s">
        <v>62</v>
      </c>
      <c r="C227" s="1024"/>
      <c r="D227" s="778" t="s">
        <v>116</v>
      </c>
      <c r="E227" s="1078">
        <v>102000000</v>
      </c>
      <c r="F227" s="35" t="s">
        <v>231</v>
      </c>
      <c r="G227" s="35" t="s">
        <v>232</v>
      </c>
      <c r="H227" s="71" t="s">
        <v>203</v>
      </c>
      <c r="I227" s="66">
        <v>2</v>
      </c>
      <c r="J227" s="1031"/>
      <c r="K227" s="1031"/>
      <c r="L227" s="1031"/>
      <c r="M227" s="1031"/>
      <c r="N227" s="1031"/>
      <c r="O227" s="1031"/>
      <c r="P227" s="1065"/>
      <c r="Q227" s="1065"/>
      <c r="R227" s="1065"/>
      <c r="S227" s="1065"/>
      <c r="T227" s="1065"/>
      <c r="U227" s="1065"/>
      <c r="V227" s="135"/>
      <c r="W227" s="135"/>
      <c r="X227" s="135"/>
      <c r="Y227" s="135"/>
      <c r="Z227" s="134">
        <v>7366560</v>
      </c>
      <c r="AA227" s="69"/>
      <c r="AB227" s="106"/>
      <c r="AC227" s="82"/>
      <c r="AD227" s="854" t="s">
        <v>191</v>
      </c>
      <c r="AE227" s="13"/>
      <c r="AF227" s="14"/>
    </row>
    <row r="228" spans="1:32" s="8" customFormat="1" ht="99.75" customHeight="1">
      <c r="A228" s="931"/>
      <c r="B228" s="1025"/>
      <c r="C228" s="1026"/>
      <c r="D228" s="1100"/>
      <c r="E228" s="1079"/>
      <c r="F228" s="907" t="s">
        <v>233</v>
      </c>
      <c r="G228" s="35" t="s">
        <v>234</v>
      </c>
      <c r="H228" s="44" t="s">
        <v>238</v>
      </c>
      <c r="I228" s="44">
        <v>20</v>
      </c>
      <c r="J228" s="1032"/>
      <c r="K228" s="1032"/>
      <c r="L228" s="1032"/>
      <c r="M228" s="1032"/>
      <c r="N228" s="1032"/>
      <c r="O228" s="1032"/>
      <c r="P228" s="1067"/>
      <c r="Q228" s="1067"/>
      <c r="R228" s="1067"/>
      <c r="S228" s="1067"/>
      <c r="T228" s="1067"/>
      <c r="U228" s="1067"/>
      <c r="V228" s="134">
        <v>9056000</v>
      </c>
      <c r="W228" s="135"/>
      <c r="X228" s="135"/>
      <c r="Y228" s="135"/>
      <c r="Z228" s="134">
        <v>30131560</v>
      </c>
      <c r="AA228" s="69"/>
      <c r="AB228" s="106"/>
      <c r="AC228" s="82"/>
      <c r="AD228" s="855"/>
      <c r="AE228" s="13"/>
      <c r="AF228" s="14"/>
    </row>
    <row r="229" spans="1:32" s="8" customFormat="1" ht="117.75" customHeight="1">
      <c r="A229" s="932"/>
      <c r="B229" s="1025"/>
      <c r="C229" s="1026"/>
      <c r="D229" s="1100"/>
      <c r="E229" s="1079"/>
      <c r="F229" s="916"/>
      <c r="G229" s="35" t="s">
        <v>235</v>
      </c>
      <c r="H229" s="44" t="s">
        <v>238</v>
      </c>
      <c r="I229" s="44">
        <v>1</v>
      </c>
      <c r="J229" s="270"/>
      <c r="K229" s="270"/>
      <c r="L229" s="270"/>
      <c r="M229" s="270"/>
      <c r="N229" s="270"/>
      <c r="O229" s="270"/>
      <c r="P229" s="21"/>
      <c r="Q229" s="21"/>
      <c r="R229" s="21"/>
      <c r="S229" s="21"/>
      <c r="T229" s="21"/>
      <c r="U229" s="21"/>
      <c r="V229" s="134"/>
      <c r="W229" s="134"/>
      <c r="X229" s="134"/>
      <c r="Y229" s="134">
        <v>40000000</v>
      </c>
      <c r="Z229" s="134"/>
      <c r="AA229" s="69"/>
      <c r="AB229" s="106"/>
      <c r="AC229" s="82"/>
      <c r="AD229" s="855"/>
      <c r="AE229" s="13"/>
      <c r="AF229" s="14"/>
    </row>
    <row r="230" spans="1:32" s="8" customFormat="1" ht="125.25" customHeight="1">
      <c r="A230" s="153" t="s">
        <v>229</v>
      </c>
      <c r="B230" s="1025"/>
      <c r="C230" s="1026"/>
      <c r="D230" s="1100"/>
      <c r="E230" s="1079"/>
      <c r="F230" s="897" t="s">
        <v>170</v>
      </c>
      <c r="G230" s="85" t="s">
        <v>236</v>
      </c>
      <c r="H230" s="71" t="s">
        <v>207</v>
      </c>
      <c r="I230" s="71" t="s">
        <v>207</v>
      </c>
      <c r="J230" s="270"/>
      <c r="K230" s="270"/>
      <c r="L230" s="270"/>
      <c r="M230" s="270"/>
      <c r="N230" s="270"/>
      <c r="O230" s="270"/>
      <c r="P230" s="21"/>
      <c r="Q230" s="21"/>
      <c r="R230" s="21"/>
      <c r="S230" s="21"/>
      <c r="T230" s="21"/>
      <c r="U230" s="21"/>
      <c r="V230" s="134">
        <v>3683280</v>
      </c>
      <c r="W230" s="134"/>
      <c r="X230" s="134"/>
      <c r="Y230" s="135"/>
      <c r="Z230" s="134">
        <v>3683280</v>
      </c>
      <c r="AA230" s="69"/>
      <c r="AB230" s="106"/>
      <c r="AC230" s="82"/>
      <c r="AD230" s="855"/>
      <c r="AE230" s="13"/>
      <c r="AF230" s="14"/>
    </row>
    <row r="231" spans="1:32" s="8" customFormat="1" ht="409.5" customHeight="1">
      <c r="A231" s="157" t="s">
        <v>230</v>
      </c>
      <c r="B231" s="1025"/>
      <c r="C231" s="1026"/>
      <c r="D231" s="1101"/>
      <c r="E231" s="1080"/>
      <c r="F231" s="897"/>
      <c r="G231" s="35" t="s">
        <v>237</v>
      </c>
      <c r="H231" s="44" t="s">
        <v>207</v>
      </c>
      <c r="I231" s="63">
        <v>5</v>
      </c>
      <c r="J231" s="270"/>
      <c r="K231" s="270"/>
      <c r="L231" s="270"/>
      <c r="M231" s="270"/>
      <c r="N231" s="270"/>
      <c r="O231" s="270"/>
      <c r="P231" s="21"/>
      <c r="Q231" s="21"/>
      <c r="R231" s="21"/>
      <c r="S231" s="21"/>
      <c r="T231" s="21"/>
      <c r="U231" s="21"/>
      <c r="V231" s="64"/>
      <c r="W231" s="64"/>
      <c r="X231" s="64"/>
      <c r="Y231" s="135"/>
      <c r="Z231" s="134">
        <v>8079320</v>
      </c>
      <c r="AA231" s="69"/>
      <c r="AB231" s="106"/>
      <c r="AC231" s="82"/>
      <c r="AD231" s="855"/>
      <c r="AE231" s="13"/>
      <c r="AF231" s="14"/>
    </row>
    <row r="232" spans="1:32" s="8" customFormat="1" ht="109.5" customHeight="1">
      <c r="A232" s="1039" t="s">
        <v>239</v>
      </c>
      <c r="B232" s="1025"/>
      <c r="C232" s="1026"/>
      <c r="D232" s="778" t="s">
        <v>117</v>
      </c>
      <c r="E232" s="1083">
        <v>180000000</v>
      </c>
      <c r="F232" s="1086" t="s">
        <v>240</v>
      </c>
      <c r="G232" s="669" t="s">
        <v>241</v>
      </c>
      <c r="H232" s="330" t="s">
        <v>207</v>
      </c>
      <c r="I232" s="331">
        <v>1</v>
      </c>
      <c r="J232" s="1065"/>
      <c r="K232" s="275"/>
      <c r="L232" s="275"/>
      <c r="M232" s="275"/>
      <c r="N232" s="275"/>
      <c r="O232" s="275"/>
      <c r="P232" s="212"/>
      <c r="Q232" s="1089"/>
      <c r="R232" s="1089"/>
      <c r="S232" s="1089"/>
      <c r="T232" s="1089"/>
      <c r="U232" s="1089"/>
      <c r="V232" s="64"/>
      <c r="W232" s="64"/>
      <c r="X232" s="64"/>
      <c r="Y232" s="344">
        <v>20000000</v>
      </c>
      <c r="Z232" s="344">
        <v>54173800</v>
      </c>
      <c r="AA232" s="69"/>
      <c r="AB232" s="106"/>
      <c r="AC232" s="82"/>
      <c r="AD232" s="855"/>
      <c r="AE232" s="13"/>
      <c r="AF232" s="14"/>
    </row>
    <row r="233" spans="1:32" s="8" customFormat="1" ht="32.25" customHeight="1">
      <c r="A233" s="1039"/>
      <c r="B233" s="1025"/>
      <c r="C233" s="1026"/>
      <c r="D233" s="845"/>
      <c r="E233" s="1084"/>
      <c r="F233" s="1087"/>
      <c r="G233" s="670" t="s">
        <v>580</v>
      </c>
      <c r="H233" s="330" t="s">
        <v>207</v>
      </c>
      <c r="I233" s="331">
        <v>1</v>
      </c>
      <c r="J233" s="1066"/>
      <c r="K233" s="275"/>
      <c r="L233" s="275"/>
      <c r="M233" s="275"/>
      <c r="N233" s="275"/>
      <c r="O233" s="275"/>
      <c r="P233" s="452"/>
      <c r="Q233" s="1090"/>
      <c r="R233" s="1090"/>
      <c r="S233" s="1090"/>
      <c r="T233" s="1090"/>
      <c r="U233" s="1090"/>
      <c r="V233" s="64"/>
      <c r="W233" s="64"/>
      <c r="X233" s="64"/>
      <c r="Y233" s="344"/>
      <c r="Z233" s="344">
        <v>20000000</v>
      </c>
      <c r="AA233" s="69"/>
      <c r="AB233" s="106"/>
      <c r="AC233" s="82"/>
      <c r="AD233" s="855"/>
      <c r="AE233" s="13"/>
      <c r="AF233" s="14"/>
    </row>
    <row r="234" spans="1:32" s="8" customFormat="1" ht="87" customHeight="1">
      <c r="A234" s="1039"/>
      <c r="B234" s="1025"/>
      <c r="C234" s="1026"/>
      <c r="D234" s="845"/>
      <c r="E234" s="1084"/>
      <c r="F234" s="1087"/>
      <c r="G234" s="670" t="s">
        <v>581</v>
      </c>
      <c r="H234" s="332" t="s">
        <v>207</v>
      </c>
      <c r="I234" s="333">
        <v>1</v>
      </c>
      <c r="J234" s="1067"/>
      <c r="K234" s="275"/>
      <c r="L234" s="275"/>
      <c r="M234" s="275"/>
      <c r="N234" s="275"/>
      <c r="O234" s="275"/>
      <c r="P234" s="452"/>
      <c r="Q234" s="1091"/>
      <c r="R234" s="1091"/>
      <c r="S234" s="1091"/>
      <c r="T234" s="1091"/>
      <c r="U234" s="1091"/>
      <c r="V234" s="64"/>
      <c r="W234" s="64"/>
      <c r="X234" s="64"/>
      <c r="Y234" s="344"/>
      <c r="Z234" s="344">
        <v>30000000</v>
      </c>
      <c r="AA234" s="69"/>
      <c r="AB234" s="106"/>
      <c r="AC234" s="82"/>
      <c r="AD234" s="855"/>
      <c r="AE234" s="13"/>
      <c r="AF234" s="14"/>
    </row>
    <row r="235" spans="1:32" s="8" customFormat="1" ht="87" customHeight="1">
      <c r="A235" s="1039"/>
      <c r="B235" s="1073"/>
      <c r="C235" s="1074"/>
      <c r="D235" s="779"/>
      <c r="E235" s="1085"/>
      <c r="F235" s="1088"/>
      <c r="G235" s="669" t="s">
        <v>582</v>
      </c>
      <c r="H235" s="334" t="s">
        <v>175</v>
      </c>
      <c r="I235" s="335">
        <v>6</v>
      </c>
      <c r="J235" s="21"/>
      <c r="K235" s="270"/>
      <c r="L235" s="270"/>
      <c r="M235" s="270"/>
      <c r="N235" s="270"/>
      <c r="O235" s="270"/>
      <c r="P235" s="21"/>
      <c r="Q235" s="21"/>
      <c r="R235" s="21"/>
      <c r="S235" s="21"/>
      <c r="T235" s="21"/>
      <c r="U235" s="21"/>
      <c r="V235" s="64"/>
      <c r="W235" s="64"/>
      <c r="X235" s="64"/>
      <c r="Y235" s="632">
        <v>10000000</v>
      </c>
      <c r="Z235" s="344">
        <v>45826200</v>
      </c>
      <c r="AA235" s="69"/>
      <c r="AB235" s="106"/>
      <c r="AC235" s="82"/>
      <c r="AD235" s="856"/>
      <c r="AE235" s="13"/>
      <c r="AF235" s="14"/>
    </row>
    <row r="236" spans="1:32" s="10" customFormat="1" ht="26.25">
      <c r="A236" s="155"/>
      <c r="B236" s="852" t="s">
        <v>43</v>
      </c>
      <c r="C236" s="853"/>
      <c r="D236" s="16" t="s">
        <v>118</v>
      </c>
      <c r="E236" s="798"/>
      <c r="F236" s="799"/>
      <c r="G236" s="799"/>
      <c r="H236" s="799"/>
      <c r="I236" s="799"/>
      <c r="J236" s="799"/>
      <c r="K236" s="799"/>
      <c r="L236" s="799"/>
      <c r="M236" s="799"/>
      <c r="N236" s="799"/>
      <c r="O236" s="799"/>
      <c r="P236" s="799"/>
      <c r="Q236" s="799"/>
      <c r="R236" s="799"/>
      <c r="S236" s="799"/>
      <c r="T236" s="799"/>
      <c r="U236" s="799"/>
      <c r="V236" s="799"/>
      <c r="W236" s="799"/>
      <c r="X236" s="799"/>
      <c r="Y236" s="799"/>
      <c r="Z236" s="799"/>
      <c r="AA236" s="799"/>
      <c r="AB236" s="799"/>
      <c r="AC236" s="799"/>
      <c r="AD236" s="800"/>
      <c r="AE236" s="11"/>
      <c r="AF236" s="12"/>
    </row>
    <row r="237" spans="1:32" s="8" customFormat="1" ht="158.25" customHeight="1">
      <c r="A237" s="153" t="s">
        <v>242</v>
      </c>
      <c r="B237" s="1023" t="s">
        <v>62</v>
      </c>
      <c r="C237" s="1024"/>
      <c r="D237" s="778" t="s">
        <v>119</v>
      </c>
      <c r="E237" s="1078">
        <v>110000000</v>
      </c>
      <c r="F237" s="35" t="s">
        <v>246</v>
      </c>
      <c r="G237" s="35" t="s">
        <v>247</v>
      </c>
      <c r="H237" s="63" t="s">
        <v>207</v>
      </c>
      <c r="I237" s="63">
        <v>1</v>
      </c>
      <c r="J237" s="63"/>
      <c r="K237" s="276"/>
      <c r="L237" s="276"/>
      <c r="M237" s="276"/>
      <c r="N237" s="276"/>
      <c r="O237" s="276"/>
      <c r="P237" s="209"/>
      <c r="Q237" s="209"/>
      <c r="R237" s="209"/>
      <c r="S237" s="209"/>
      <c r="T237" s="209"/>
      <c r="U237" s="209"/>
      <c r="V237" s="134"/>
      <c r="W237" s="134"/>
      <c r="X237" s="134"/>
      <c r="Y237" s="134"/>
      <c r="Z237" s="134">
        <v>20000000</v>
      </c>
      <c r="AA237" s="69"/>
      <c r="AB237" s="106"/>
      <c r="AC237" s="707"/>
      <c r="AD237" s="854" t="s">
        <v>191</v>
      </c>
      <c r="AE237" s="13"/>
      <c r="AF237" s="14"/>
    </row>
    <row r="238" spans="1:32" s="8" customFormat="1" ht="213" customHeight="1">
      <c r="A238" s="153" t="s">
        <v>243</v>
      </c>
      <c r="B238" s="1025"/>
      <c r="C238" s="1026"/>
      <c r="D238" s="845"/>
      <c r="E238" s="1079"/>
      <c r="F238" s="897" t="s">
        <v>248</v>
      </c>
      <c r="G238" s="35" t="s">
        <v>249</v>
      </c>
      <c r="H238" s="63" t="s">
        <v>207</v>
      </c>
      <c r="I238" s="63">
        <v>5</v>
      </c>
      <c r="J238" s="62"/>
      <c r="K238" s="276"/>
      <c r="L238" s="276"/>
      <c r="M238" s="276"/>
      <c r="N238" s="276"/>
      <c r="O238" s="276"/>
      <c r="P238" s="453"/>
      <c r="Q238" s="453"/>
      <c r="R238" s="453"/>
      <c r="S238" s="453"/>
      <c r="T238" s="453"/>
      <c r="U238" s="453"/>
      <c r="V238" s="134"/>
      <c r="W238" s="134"/>
      <c r="X238" s="134"/>
      <c r="Y238" s="134"/>
      <c r="Z238" s="134">
        <v>20000000</v>
      </c>
      <c r="AA238" s="69"/>
      <c r="AB238" s="106"/>
      <c r="AC238" s="707"/>
      <c r="AD238" s="855"/>
      <c r="AE238" s="13"/>
      <c r="AF238" s="14"/>
    </row>
    <row r="239" spans="1:32" s="8" customFormat="1" ht="158.25" customHeight="1">
      <c r="A239" s="31" t="s">
        <v>244</v>
      </c>
      <c r="B239" s="1025"/>
      <c r="C239" s="1026"/>
      <c r="D239" s="845"/>
      <c r="E239" s="1079"/>
      <c r="F239" s="897"/>
      <c r="G239" s="35" t="s">
        <v>250</v>
      </c>
      <c r="H239" s="63" t="s">
        <v>207</v>
      </c>
      <c r="I239" s="63">
        <v>2</v>
      </c>
      <c r="J239" s="62"/>
      <c r="K239" s="62"/>
      <c r="L239" s="276"/>
      <c r="M239" s="276"/>
      <c r="N239" s="276"/>
      <c r="O239" s="276"/>
      <c r="P239" s="453"/>
      <c r="Q239" s="453"/>
      <c r="R239" s="453"/>
      <c r="S239" s="453"/>
      <c r="T239" s="453"/>
      <c r="U239" s="453"/>
      <c r="V239" s="134">
        <v>30000000</v>
      </c>
      <c r="W239" s="134"/>
      <c r="X239" s="134"/>
      <c r="Y239" s="134"/>
      <c r="Z239" s="134">
        <v>0</v>
      </c>
      <c r="AA239" s="69"/>
      <c r="AB239" s="106"/>
      <c r="AC239" s="707"/>
      <c r="AD239" s="855"/>
      <c r="AE239" s="13"/>
      <c r="AF239" s="14"/>
    </row>
    <row r="240" spans="1:32" s="8" customFormat="1" ht="158.25" customHeight="1">
      <c r="A240" s="31" t="s">
        <v>245</v>
      </c>
      <c r="B240" s="1073"/>
      <c r="C240" s="1074"/>
      <c r="D240" s="779"/>
      <c r="E240" s="1080"/>
      <c r="F240" s="897"/>
      <c r="G240" s="35" t="s">
        <v>251</v>
      </c>
      <c r="H240" s="63" t="s">
        <v>207</v>
      </c>
      <c r="I240" s="63">
        <v>4</v>
      </c>
      <c r="J240" s="62"/>
      <c r="K240" s="62"/>
      <c r="L240" s="276"/>
      <c r="M240" s="276"/>
      <c r="N240" s="276"/>
      <c r="O240" s="276"/>
      <c r="P240" s="453"/>
      <c r="Q240" s="453"/>
      <c r="R240" s="453"/>
      <c r="S240" s="453"/>
      <c r="T240" s="453"/>
      <c r="U240" s="453"/>
      <c r="V240" s="134"/>
      <c r="W240" s="134"/>
      <c r="X240" s="134"/>
      <c r="Y240" s="134">
        <v>40000000</v>
      </c>
      <c r="Z240" s="134">
        <v>0</v>
      </c>
      <c r="AA240" s="69"/>
      <c r="AB240" s="106"/>
      <c r="AC240" s="707"/>
      <c r="AD240" s="856"/>
      <c r="AE240" s="13"/>
      <c r="AF240" s="14"/>
    </row>
    <row r="241" spans="2:32" s="10" customFormat="1" ht="69" customHeight="1">
      <c r="B241" s="852" t="s">
        <v>43</v>
      </c>
      <c r="C241" s="853"/>
      <c r="D241" s="265" t="s">
        <v>120</v>
      </c>
      <c r="E241" s="913"/>
      <c r="F241" s="914"/>
      <c r="G241" s="914"/>
      <c r="H241" s="914"/>
      <c r="I241" s="914"/>
      <c r="J241" s="914"/>
      <c r="K241" s="914"/>
      <c r="L241" s="914"/>
      <c r="M241" s="914"/>
      <c r="N241" s="914"/>
      <c r="O241" s="914"/>
      <c r="P241" s="914"/>
      <c r="Q241" s="914"/>
      <c r="R241" s="914"/>
      <c r="S241" s="914"/>
      <c r="T241" s="914"/>
      <c r="U241" s="914"/>
      <c r="V241" s="914"/>
      <c r="W241" s="914"/>
      <c r="X241" s="914"/>
      <c r="Y241" s="914"/>
      <c r="Z241" s="914"/>
      <c r="AA241" s="914"/>
      <c r="AB241" s="914"/>
      <c r="AC241" s="914"/>
      <c r="AD241" s="915"/>
      <c r="AE241" s="11"/>
      <c r="AF241" s="12"/>
    </row>
    <row r="242" spans="1:32" s="8" customFormat="1" ht="183" customHeight="1">
      <c r="A242" s="31" t="s">
        <v>252</v>
      </c>
      <c r="B242" s="1023" t="s">
        <v>62</v>
      </c>
      <c r="C242" s="1024"/>
      <c r="D242" s="1043" t="s">
        <v>121</v>
      </c>
      <c r="E242" s="873">
        <v>325000000</v>
      </c>
      <c r="F242" s="73" t="s">
        <v>254</v>
      </c>
      <c r="G242" s="73" t="s">
        <v>255</v>
      </c>
      <c r="H242" s="1185" t="s">
        <v>256</v>
      </c>
      <c r="I242" s="63">
        <v>20</v>
      </c>
      <c r="J242" s="59"/>
      <c r="K242" s="270"/>
      <c r="L242" s="270"/>
      <c r="M242" s="270"/>
      <c r="N242" s="270"/>
      <c r="O242" s="270"/>
      <c r="P242" s="21"/>
      <c r="Q242" s="21"/>
      <c r="R242" s="21"/>
      <c r="S242" s="21"/>
      <c r="T242" s="21"/>
      <c r="U242" s="21"/>
      <c r="V242" s="516">
        <v>11000000</v>
      </c>
      <c r="W242" s="516">
        <v>13099680</v>
      </c>
      <c r="X242" s="344"/>
      <c r="Y242" s="515"/>
      <c r="Z242" s="344">
        <v>18417320</v>
      </c>
      <c r="AA242" s="69"/>
      <c r="AB242" s="106"/>
      <c r="AC242" s="82"/>
      <c r="AD242" s="854" t="s">
        <v>191</v>
      </c>
      <c r="AE242" s="13"/>
      <c r="AF242" s="14"/>
    </row>
    <row r="243" spans="1:32" s="8" customFormat="1" ht="82.5" customHeight="1">
      <c r="A243" s="1039" t="s">
        <v>253</v>
      </c>
      <c r="B243" s="1025"/>
      <c r="C243" s="1026"/>
      <c r="D243" s="1043"/>
      <c r="E243" s="874"/>
      <c r="F243" s="897" t="s">
        <v>257</v>
      </c>
      <c r="G243" s="35" t="s">
        <v>258</v>
      </c>
      <c r="H243" s="1185"/>
      <c r="I243" s="63">
        <v>150</v>
      </c>
      <c r="J243" s="59"/>
      <c r="K243" s="270"/>
      <c r="L243" s="270"/>
      <c r="M243" s="270"/>
      <c r="N243" s="270"/>
      <c r="O243" s="270"/>
      <c r="P243" s="21"/>
      <c r="Q243" s="21"/>
      <c r="R243" s="21"/>
      <c r="S243" s="21"/>
      <c r="T243" s="21"/>
      <c r="U243" s="21"/>
      <c r="V243" s="344"/>
      <c r="W243" s="516">
        <v>4039660</v>
      </c>
      <c r="X243" s="344"/>
      <c r="Y243" s="515"/>
      <c r="Z243" s="344">
        <v>18179340</v>
      </c>
      <c r="AA243" s="69"/>
      <c r="AB243" s="106"/>
      <c r="AC243" s="82"/>
      <c r="AD243" s="855"/>
      <c r="AE243" s="13"/>
      <c r="AF243" s="14"/>
    </row>
    <row r="244" spans="1:32" s="8" customFormat="1" ht="153" customHeight="1">
      <c r="A244" s="1039"/>
      <c r="B244" s="1025"/>
      <c r="C244" s="1026"/>
      <c r="D244" s="1043"/>
      <c r="E244" s="874"/>
      <c r="F244" s="897"/>
      <c r="G244" s="35" t="s">
        <v>259</v>
      </c>
      <c r="H244" s="1185"/>
      <c r="I244" s="63">
        <v>200</v>
      </c>
      <c r="J244" s="270"/>
      <c r="K244" s="270"/>
      <c r="L244" s="270"/>
      <c r="M244" s="270"/>
      <c r="N244" s="270"/>
      <c r="O244" s="270"/>
      <c r="P244" s="21"/>
      <c r="Q244" s="21"/>
      <c r="R244" s="21"/>
      <c r="S244" s="21"/>
      <c r="T244" s="21"/>
      <c r="U244" s="21"/>
      <c r="V244" s="516">
        <v>5000000</v>
      </c>
      <c r="W244" s="516">
        <v>29929360</v>
      </c>
      <c r="X244" s="344"/>
      <c r="Y244" s="515"/>
      <c r="Z244" s="344">
        <v>17227640</v>
      </c>
      <c r="AA244" s="69"/>
      <c r="AB244" s="106"/>
      <c r="AC244" s="82"/>
      <c r="AD244" s="855"/>
      <c r="AE244" s="13"/>
      <c r="AF244" s="14"/>
    </row>
    <row r="245" spans="1:32" s="8" customFormat="1" ht="106.5" customHeight="1">
      <c r="A245" s="1039"/>
      <c r="B245" s="1025"/>
      <c r="C245" s="1026"/>
      <c r="D245" s="1043"/>
      <c r="E245" s="874"/>
      <c r="F245" s="897"/>
      <c r="G245" s="35" t="s">
        <v>260</v>
      </c>
      <c r="H245" s="1185"/>
      <c r="I245" s="63">
        <v>200</v>
      </c>
      <c r="J245" s="270"/>
      <c r="K245" s="270"/>
      <c r="L245" s="270"/>
      <c r="M245" s="270"/>
      <c r="N245" s="270"/>
      <c r="O245" s="270"/>
      <c r="P245" s="21"/>
      <c r="Q245" s="21"/>
      <c r="R245" s="21"/>
      <c r="S245" s="21"/>
      <c r="T245" s="21"/>
      <c r="U245" s="21"/>
      <c r="V245" s="344"/>
      <c r="W245" s="516">
        <v>52931300</v>
      </c>
      <c r="X245" s="344"/>
      <c r="Y245" s="515">
        <v>35000000</v>
      </c>
      <c r="Z245" s="344">
        <v>120175700</v>
      </c>
      <c r="AA245" s="69"/>
      <c r="AB245" s="106"/>
      <c r="AC245" s="82"/>
      <c r="AD245" s="856"/>
      <c r="AE245" s="13"/>
      <c r="AF245" s="14"/>
    </row>
    <row r="246" spans="2:32" s="10" customFormat="1" ht="26.25">
      <c r="B246" s="534"/>
      <c r="C246" s="533" t="s">
        <v>122</v>
      </c>
      <c r="D246" s="535"/>
      <c r="E246" s="726"/>
      <c r="F246" s="661"/>
      <c r="G246" s="661"/>
      <c r="H246" s="597"/>
      <c r="I246" s="597"/>
      <c r="J246" s="597"/>
      <c r="K246" s="597"/>
      <c r="L246" s="597"/>
      <c r="M246" s="597"/>
      <c r="N246" s="597"/>
      <c r="O246" s="597"/>
      <c r="P246" s="597"/>
      <c r="Q246" s="597"/>
      <c r="R246" s="597"/>
      <c r="S246" s="597"/>
      <c r="T246" s="597"/>
      <c r="U246" s="597"/>
      <c r="V246" s="597"/>
      <c r="W246" s="597"/>
      <c r="X246" s="597"/>
      <c r="Y246" s="597"/>
      <c r="Z246" s="597"/>
      <c r="AA246" s="597"/>
      <c r="AB246" s="661"/>
      <c r="AC246" s="661"/>
      <c r="AD246" s="598"/>
      <c r="AE246" s="11"/>
      <c r="AF246" s="12"/>
    </row>
    <row r="247" spans="2:32" s="10" customFormat="1" ht="84" customHeight="1">
      <c r="B247" s="857" t="s">
        <v>43</v>
      </c>
      <c r="C247" s="853"/>
      <c r="D247" s="265" t="s">
        <v>123</v>
      </c>
      <c r="E247" s="727"/>
      <c r="F247" s="662"/>
      <c r="G247" s="662"/>
      <c r="H247" s="599"/>
      <c r="I247" s="599"/>
      <c r="J247" s="599"/>
      <c r="K247" s="599"/>
      <c r="L247" s="599"/>
      <c r="M247" s="599"/>
      <c r="N247" s="599"/>
      <c r="O247" s="599"/>
      <c r="P247" s="599"/>
      <c r="Q247" s="599"/>
      <c r="R247" s="599"/>
      <c r="S247" s="599"/>
      <c r="T247" s="599"/>
      <c r="U247" s="599"/>
      <c r="V247" s="599"/>
      <c r="W247" s="599"/>
      <c r="X247" s="601"/>
      <c r="Y247" s="599"/>
      <c r="Z247" s="599"/>
      <c r="AA247" s="599"/>
      <c r="AB247" s="662"/>
      <c r="AC247" s="662"/>
      <c r="AD247" s="600"/>
      <c r="AE247" s="11"/>
      <c r="AF247" s="12"/>
    </row>
    <row r="248" spans="1:32" s="10" customFormat="1" ht="134.25" customHeight="1">
      <c r="A248" s="1127" t="s">
        <v>457</v>
      </c>
      <c r="B248" s="814" t="s">
        <v>62</v>
      </c>
      <c r="C248" s="815"/>
      <c r="D248" s="778" t="s">
        <v>124</v>
      </c>
      <c r="E248" s="1129">
        <f>V248+V249</f>
        <v>49200000</v>
      </c>
      <c r="F248" s="1105" t="s">
        <v>404</v>
      </c>
      <c r="G248" s="73" t="s">
        <v>405</v>
      </c>
      <c r="H248" s="117" t="s">
        <v>207</v>
      </c>
      <c r="I248" s="116">
        <v>16</v>
      </c>
      <c r="J248" s="112"/>
      <c r="K248" s="277"/>
      <c r="L248" s="277"/>
      <c r="M248" s="277"/>
      <c r="N248" s="277"/>
      <c r="O248" s="118"/>
      <c r="P248" s="454"/>
      <c r="Q248" s="454"/>
      <c r="R248" s="454"/>
      <c r="S248" s="454"/>
      <c r="T248" s="454"/>
      <c r="U248" s="454"/>
      <c r="V248" s="228">
        <v>27200000</v>
      </c>
      <c r="W248" s="136"/>
      <c r="X248" s="136"/>
      <c r="Y248" s="136"/>
      <c r="Z248" s="139"/>
      <c r="AA248" s="106"/>
      <c r="AB248" s="106"/>
      <c r="AC248" s="82"/>
      <c r="AD248" s="834" t="s">
        <v>387</v>
      </c>
      <c r="AE248" s="11"/>
      <c r="AF248" s="12"/>
    </row>
    <row r="249" spans="1:32" s="10" customFormat="1" ht="134.25" customHeight="1">
      <c r="A249" s="1128"/>
      <c r="B249" s="816"/>
      <c r="C249" s="817"/>
      <c r="D249" s="779"/>
      <c r="E249" s="1130"/>
      <c r="F249" s="1106"/>
      <c r="G249" s="70" t="s">
        <v>406</v>
      </c>
      <c r="H249" s="117" t="s">
        <v>207</v>
      </c>
      <c r="I249" s="116">
        <v>11</v>
      </c>
      <c r="J249" s="112"/>
      <c r="K249" s="267"/>
      <c r="L249" s="267"/>
      <c r="M249" s="267"/>
      <c r="N249" s="267"/>
      <c r="O249" s="110"/>
      <c r="P249" s="447"/>
      <c r="Q249" s="447"/>
      <c r="R249" s="447"/>
      <c r="S249" s="447"/>
      <c r="T249" s="447"/>
      <c r="U249" s="448"/>
      <c r="V249" s="228">
        <v>22000000</v>
      </c>
      <c r="W249" s="136"/>
      <c r="X249" s="136"/>
      <c r="Y249" s="136"/>
      <c r="Z249" s="139"/>
      <c r="AA249" s="106"/>
      <c r="AB249" s="106"/>
      <c r="AC249" s="82"/>
      <c r="AD249" s="835"/>
      <c r="AE249" s="11"/>
      <c r="AF249" s="12"/>
    </row>
    <row r="250" spans="1:32" s="10" customFormat="1" ht="167.25" customHeight="1">
      <c r="A250" s="159" t="s">
        <v>458</v>
      </c>
      <c r="B250" s="816"/>
      <c r="C250" s="817"/>
      <c r="D250" s="778" t="s">
        <v>125</v>
      </c>
      <c r="E250" s="1131">
        <v>200000000</v>
      </c>
      <c r="F250" s="108" t="s">
        <v>398</v>
      </c>
      <c r="G250" s="70" t="s">
        <v>399</v>
      </c>
      <c r="H250" s="70" t="s">
        <v>207</v>
      </c>
      <c r="I250" s="116">
        <v>6</v>
      </c>
      <c r="J250" s="112"/>
      <c r="K250" s="267"/>
      <c r="L250" s="267"/>
      <c r="M250" s="267"/>
      <c r="N250" s="110"/>
      <c r="O250" s="110"/>
      <c r="P250" s="447"/>
      <c r="Q250" s="447"/>
      <c r="R250" s="447"/>
      <c r="S250" s="447"/>
      <c r="T250" s="447"/>
      <c r="U250" s="447"/>
      <c r="V250" s="147">
        <v>20000000</v>
      </c>
      <c r="W250" s="136"/>
      <c r="X250" s="136"/>
      <c r="Y250" s="136"/>
      <c r="Z250" s="139"/>
      <c r="AA250" s="106"/>
      <c r="AB250" s="106"/>
      <c r="AC250" s="1042" t="s">
        <v>403</v>
      </c>
      <c r="AD250" s="835"/>
      <c r="AE250" s="11"/>
      <c r="AF250" s="12"/>
    </row>
    <row r="251" spans="1:32" s="10" customFormat="1" ht="104.25" customHeight="1">
      <c r="A251" s="1102" t="s">
        <v>459</v>
      </c>
      <c r="B251" s="816"/>
      <c r="C251" s="817"/>
      <c r="D251" s="845"/>
      <c r="E251" s="1132"/>
      <c r="F251" s="1105" t="s">
        <v>400</v>
      </c>
      <c r="G251" s="70" t="s">
        <v>401</v>
      </c>
      <c r="H251" s="70" t="s">
        <v>207</v>
      </c>
      <c r="I251" s="116">
        <v>4</v>
      </c>
      <c r="J251" s="112"/>
      <c r="K251" s="267"/>
      <c r="L251" s="267"/>
      <c r="M251" s="267"/>
      <c r="N251" s="110"/>
      <c r="O251" s="110"/>
      <c r="P251" s="447"/>
      <c r="Q251" s="447"/>
      <c r="R251" s="447"/>
      <c r="S251" s="447"/>
      <c r="T251" s="447"/>
      <c r="U251" s="447"/>
      <c r="V251" s="1134">
        <v>180000000</v>
      </c>
      <c r="W251" s="136"/>
      <c r="X251" s="136"/>
      <c r="Y251" s="136"/>
      <c r="Z251" s="139"/>
      <c r="AA251" s="106"/>
      <c r="AB251" s="106"/>
      <c r="AC251" s="1042"/>
      <c r="AD251" s="835"/>
      <c r="AE251" s="11"/>
      <c r="AF251" s="12"/>
    </row>
    <row r="252" spans="1:32" s="10" customFormat="1" ht="104.25" customHeight="1">
      <c r="A252" s="1104"/>
      <c r="B252" s="909"/>
      <c r="C252" s="910"/>
      <c r="D252" s="779"/>
      <c r="E252" s="1133"/>
      <c r="F252" s="1106"/>
      <c r="G252" s="70" t="s">
        <v>402</v>
      </c>
      <c r="H252" s="70" t="s">
        <v>207</v>
      </c>
      <c r="I252" s="116">
        <v>6</v>
      </c>
      <c r="J252" s="112"/>
      <c r="K252" s="267"/>
      <c r="L252" s="267"/>
      <c r="M252" s="267"/>
      <c r="N252" s="267"/>
      <c r="O252" s="110"/>
      <c r="P252" s="447"/>
      <c r="Q252" s="447"/>
      <c r="R252" s="447"/>
      <c r="S252" s="447"/>
      <c r="T252" s="447"/>
      <c r="U252" s="448"/>
      <c r="V252" s="1135"/>
      <c r="W252" s="136"/>
      <c r="X252" s="136"/>
      <c r="Y252" s="136"/>
      <c r="Z252" s="139"/>
      <c r="AA252" s="106"/>
      <c r="AB252" s="106"/>
      <c r="AC252" s="1042"/>
      <c r="AD252" s="836"/>
      <c r="AE252" s="11"/>
      <c r="AF252" s="12"/>
    </row>
    <row r="253" spans="1:32" s="10" customFormat="1" ht="72.75" customHeight="1">
      <c r="A253" s="155"/>
      <c r="B253" s="852" t="s">
        <v>43</v>
      </c>
      <c r="C253" s="853"/>
      <c r="D253" s="16" t="s">
        <v>126</v>
      </c>
      <c r="E253" s="728"/>
      <c r="F253" s="663"/>
      <c r="G253" s="663"/>
      <c r="H253" s="602"/>
      <c r="I253" s="602"/>
      <c r="J253" s="602"/>
      <c r="K253" s="602"/>
      <c r="L253" s="602"/>
      <c r="M253" s="602"/>
      <c r="N253" s="602"/>
      <c r="O253" s="602"/>
      <c r="P253" s="602"/>
      <c r="Q253" s="602"/>
      <c r="R253" s="602"/>
      <c r="S253" s="602"/>
      <c r="T253" s="602"/>
      <c r="U253" s="602"/>
      <c r="V253" s="602"/>
      <c r="W253" s="602"/>
      <c r="X253" s="602"/>
      <c r="Y253" s="602"/>
      <c r="Z253" s="602"/>
      <c r="AA253" s="602"/>
      <c r="AB253" s="663"/>
      <c r="AC253" s="663"/>
      <c r="AD253" s="603"/>
      <c r="AE253" s="11"/>
      <c r="AF253" s="12"/>
    </row>
    <row r="254" spans="1:32" s="10" customFormat="1" ht="138.75" customHeight="1">
      <c r="A254" s="975" t="s">
        <v>460</v>
      </c>
      <c r="B254" s="814" t="s">
        <v>62</v>
      </c>
      <c r="C254" s="815"/>
      <c r="D254" s="778" t="s">
        <v>127</v>
      </c>
      <c r="E254" s="1182">
        <f>V254+W254+W255+W257+W258+W259+V260+W261+W262+V266+W267</f>
        <v>1266107120</v>
      </c>
      <c r="F254" s="824" t="s">
        <v>408</v>
      </c>
      <c r="G254" s="89" t="s">
        <v>409</v>
      </c>
      <c r="H254" s="101" t="s">
        <v>203</v>
      </c>
      <c r="I254" s="101" t="s">
        <v>410</v>
      </c>
      <c r="J254" s="119"/>
      <c r="K254" s="278"/>
      <c r="L254" s="278"/>
      <c r="M254" s="278"/>
      <c r="N254" s="278"/>
      <c r="O254" s="278"/>
      <c r="P254" s="455"/>
      <c r="Q254" s="455"/>
      <c r="R254" s="455"/>
      <c r="S254" s="455"/>
      <c r="T254" s="455"/>
      <c r="U254" s="455"/>
      <c r="V254" s="241">
        <v>27606240</v>
      </c>
      <c r="W254" s="241">
        <f>67650000</f>
        <v>67650000</v>
      </c>
      <c r="X254" s="243"/>
      <c r="Y254" s="244"/>
      <c r="Z254" s="244"/>
      <c r="AA254" s="55"/>
      <c r="AB254" s="708"/>
      <c r="AC254" s="707"/>
      <c r="AD254" s="834" t="s">
        <v>387</v>
      </c>
      <c r="AE254" s="11"/>
      <c r="AF254" s="12"/>
    </row>
    <row r="255" spans="1:32" s="10" customFormat="1" ht="56.25" customHeight="1">
      <c r="A255" s="976"/>
      <c r="B255" s="816"/>
      <c r="C255" s="817"/>
      <c r="D255" s="845"/>
      <c r="E255" s="1183"/>
      <c r="F255" s="824"/>
      <c r="G255" s="89" t="s">
        <v>411</v>
      </c>
      <c r="H255" s="101" t="s">
        <v>203</v>
      </c>
      <c r="I255" s="101">
        <v>6</v>
      </c>
      <c r="J255" s="120"/>
      <c r="K255" s="279"/>
      <c r="L255" s="278"/>
      <c r="M255" s="278"/>
      <c r="N255" s="278"/>
      <c r="O255" s="278"/>
      <c r="P255" s="455"/>
      <c r="Q255" s="455"/>
      <c r="R255" s="455"/>
      <c r="S255" s="455"/>
      <c r="T255" s="455"/>
      <c r="U255" s="455"/>
      <c r="V255" s="780"/>
      <c r="W255" s="1219">
        <v>313431280</v>
      </c>
      <c r="X255" s="1217"/>
      <c r="Y255" s="739"/>
      <c r="Z255" s="739"/>
      <c r="AA255" s="742"/>
      <c r="AB255" s="745"/>
      <c r="AC255" s="981"/>
      <c r="AD255" s="835"/>
      <c r="AE255" s="11"/>
      <c r="AF255" s="12"/>
    </row>
    <row r="256" spans="1:32" s="10" customFormat="1" ht="52.5" customHeight="1">
      <c r="A256" s="975" t="s">
        <v>461</v>
      </c>
      <c r="B256" s="816"/>
      <c r="C256" s="817"/>
      <c r="D256" s="845"/>
      <c r="E256" s="1183"/>
      <c r="F256" s="923"/>
      <c r="G256" s="89" t="s">
        <v>412</v>
      </c>
      <c r="H256" s="101" t="s">
        <v>203</v>
      </c>
      <c r="I256" s="101">
        <v>4</v>
      </c>
      <c r="J256" s="121"/>
      <c r="K256" s="280"/>
      <c r="L256" s="280"/>
      <c r="M256" s="280"/>
      <c r="N256" s="280"/>
      <c r="O256" s="278"/>
      <c r="P256" s="455"/>
      <c r="Q256" s="455"/>
      <c r="R256" s="455"/>
      <c r="S256" s="455"/>
      <c r="T256" s="456"/>
      <c r="U256" s="456"/>
      <c r="V256" s="782"/>
      <c r="W256" s="1220"/>
      <c r="X256" s="1218"/>
      <c r="Y256" s="741"/>
      <c r="Z256" s="741"/>
      <c r="AA256" s="744"/>
      <c r="AB256" s="747"/>
      <c r="AC256" s="982"/>
      <c r="AD256" s="835"/>
      <c r="AE256" s="11"/>
      <c r="AF256" s="12"/>
    </row>
    <row r="257" spans="1:32" s="10" customFormat="1" ht="60" customHeight="1">
      <c r="A257" s="1121"/>
      <c r="B257" s="816"/>
      <c r="C257" s="817"/>
      <c r="D257" s="845"/>
      <c r="E257" s="1183"/>
      <c r="F257" s="825" t="s">
        <v>413</v>
      </c>
      <c r="G257" s="89" t="s">
        <v>414</v>
      </c>
      <c r="H257" s="101" t="s">
        <v>203</v>
      </c>
      <c r="I257" s="101">
        <v>1</v>
      </c>
      <c r="J257" s="120"/>
      <c r="K257" s="280"/>
      <c r="L257" s="280"/>
      <c r="M257" s="280"/>
      <c r="N257" s="280"/>
      <c r="O257" s="279"/>
      <c r="P257" s="456"/>
      <c r="Q257" s="456"/>
      <c r="R257" s="456"/>
      <c r="S257" s="456"/>
      <c r="T257" s="456"/>
      <c r="U257" s="456"/>
      <c r="V257" s="241"/>
      <c r="W257" s="241">
        <v>24081400</v>
      </c>
      <c r="X257" s="243"/>
      <c r="Y257" s="244"/>
      <c r="Z257" s="244"/>
      <c r="AA257" s="55"/>
      <c r="AB257" s="708"/>
      <c r="AC257" s="707"/>
      <c r="AD257" s="835"/>
      <c r="AE257" s="11"/>
      <c r="AF257" s="12"/>
    </row>
    <row r="258" spans="1:32" s="10" customFormat="1" ht="54.75" customHeight="1">
      <c r="A258" s="1121"/>
      <c r="B258" s="816"/>
      <c r="C258" s="817"/>
      <c r="D258" s="845"/>
      <c r="E258" s="1183"/>
      <c r="F258" s="824"/>
      <c r="G258" s="89" t="s">
        <v>415</v>
      </c>
      <c r="H258" s="101" t="s">
        <v>203</v>
      </c>
      <c r="I258" s="101">
        <v>1</v>
      </c>
      <c r="J258" s="120"/>
      <c r="K258" s="279"/>
      <c r="L258" s="279"/>
      <c r="M258" s="279"/>
      <c r="N258" s="279"/>
      <c r="O258" s="279"/>
      <c r="P258" s="456"/>
      <c r="Q258" s="456"/>
      <c r="R258" s="456"/>
      <c r="S258" s="456"/>
      <c r="T258" s="456"/>
      <c r="U258" s="456"/>
      <c r="V258" s="241"/>
      <c r="W258" s="241">
        <v>16155040</v>
      </c>
      <c r="X258" s="244"/>
      <c r="Y258" s="244"/>
      <c r="Z258" s="244"/>
      <c r="AA258" s="55"/>
      <c r="AB258" s="708"/>
      <c r="AC258" s="707"/>
      <c r="AD258" s="835"/>
      <c r="AE258" s="11"/>
      <c r="AF258" s="12"/>
    </row>
    <row r="259" spans="1:32" s="10" customFormat="1" ht="48.75" customHeight="1">
      <c r="A259" s="1121"/>
      <c r="B259" s="816"/>
      <c r="C259" s="817"/>
      <c r="D259" s="845"/>
      <c r="E259" s="1183"/>
      <c r="F259" s="824"/>
      <c r="G259" s="89" t="s">
        <v>416</v>
      </c>
      <c r="H259" s="101" t="s">
        <v>203</v>
      </c>
      <c r="I259" s="101">
        <v>1</v>
      </c>
      <c r="J259" s="120"/>
      <c r="K259" s="279"/>
      <c r="L259" s="279"/>
      <c r="M259" s="279"/>
      <c r="N259" s="279"/>
      <c r="O259" s="279"/>
      <c r="P259" s="456"/>
      <c r="Q259" s="456"/>
      <c r="R259" s="456"/>
      <c r="S259" s="456"/>
      <c r="T259" s="456"/>
      <c r="U259" s="456"/>
      <c r="V259" s="241"/>
      <c r="W259" s="241">
        <v>29305560</v>
      </c>
      <c r="X259" s="244"/>
      <c r="Y259" s="244"/>
      <c r="Z259" s="244"/>
      <c r="AA259" s="55"/>
      <c r="AB259" s="708"/>
      <c r="AC259" s="707"/>
      <c r="AD259" s="835"/>
      <c r="AE259" s="11"/>
      <c r="AF259" s="12"/>
    </row>
    <row r="260" spans="1:32" s="10" customFormat="1" ht="45" customHeight="1">
      <c r="A260" s="976"/>
      <c r="B260" s="816"/>
      <c r="C260" s="817"/>
      <c r="D260" s="845"/>
      <c r="E260" s="1183"/>
      <c r="F260" s="923"/>
      <c r="G260" s="89" t="s">
        <v>417</v>
      </c>
      <c r="H260" s="101" t="s">
        <v>203</v>
      </c>
      <c r="I260" s="101">
        <v>1</v>
      </c>
      <c r="J260" s="120"/>
      <c r="K260" s="279"/>
      <c r="L260" s="279"/>
      <c r="M260" s="279"/>
      <c r="N260" s="279"/>
      <c r="O260" s="279"/>
      <c r="P260" s="456"/>
      <c r="Q260" s="456"/>
      <c r="R260" s="456"/>
      <c r="S260" s="456"/>
      <c r="T260" s="456"/>
      <c r="U260" s="456"/>
      <c r="V260" s="241">
        <v>55727600</v>
      </c>
      <c r="W260" s="245"/>
      <c r="X260" s="244"/>
      <c r="Y260" s="244"/>
      <c r="Z260" s="244"/>
      <c r="AA260" s="55"/>
      <c r="AB260" s="708"/>
      <c r="AC260" s="529"/>
      <c r="AD260" s="835"/>
      <c r="AE260" s="11"/>
      <c r="AF260" s="12"/>
    </row>
    <row r="261" spans="1:32" s="10" customFormat="1" ht="58.5" customHeight="1">
      <c r="A261" s="975" t="s">
        <v>462</v>
      </c>
      <c r="B261" s="816"/>
      <c r="C261" s="817"/>
      <c r="D261" s="845"/>
      <c r="E261" s="1183"/>
      <c r="F261" s="824"/>
      <c r="G261" s="89" t="s">
        <v>418</v>
      </c>
      <c r="H261" s="89" t="s">
        <v>203</v>
      </c>
      <c r="I261" s="89">
        <v>1</v>
      </c>
      <c r="J261" s="120"/>
      <c r="K261" s="279"/>
      <c r="L261" s="279"/>
      <c r="M261" s="279"/>
      <c r="N261" s="279"/>
      <c r="O261" s="279"/>
      <c r="P261" s="456"/>
      <c r="Q261" s="456"/>
      <c r="R261" s="456"/>
      <c r="S261" s="456"/>
      <c r="T261" s="456"/>
      <c r="U261" s="456"/>
      <c r="V261" s="241"/>
      <c r="W261" s="241">
        <v>500000000</v>
      </c>
      <c r="X261" s="244"/>
      <c r="Y261" s="244"/>
      <c r="Z261" s="244"/>
      <c r="AA261" s="55"/>
      <c r="AB261" s="708"/>
      <c r="AC261" s="529"/>
      <c r="AD261" s="835"/>
      <c r="AE261" s="11"/>
      <c r="AF261" s="12"/>
    </row>
    <row r="262" spans="1:32" s="10" customFormat="1" ht="77.25" customHeight="1">
      <c r="A262" s="976"/>
      <c r="B262" s="816"/>
      <c r="C262" s="817"/>
      <c r="D262" s="845"/>
      <c r="E262" s="1183"/>
      <c r="F262" s="824"/>
      <c r="G262" s="1075" t="s">
        <v>419</v>
      </c>
      <c r="H262" s="1075" t="s">
        <v>203</v>
      </c>
      <c r="I262" s="1075">
        <v>1</v>
      </c>
      <c r="J262" s="760"/>
      <c r="K262" s="279"/>
      <c r="L262" s="279"/>
      <c r="M262" s="279"/>
      <c r="N262" s="279"/>
      <c r="O262" s="279"/>
      <c r="P262" s="760"/>
      <c r="Q262" s="760"/>
      <c r="R262" s="760"/>
      <c r="S262" s="760"/>
      <c r="T262" s="760"/>
      <c r="U262" s="760"/>
      <c r="V262" s="739"/>
      <c r="W262" s="780">
        <v>105500000</v>
      </c>
      <c r="X262" s="739"/>
      <c r="Y262" s="739"/>
      <c r="Z262" s="739"/>
      <c r="AA262" s="742"/>
      <c r="AB262" s="745"/>
      <c r="AC262" s="748"/>
      <c r="AD262" s="835"/>
      <c r="AE262" s="11"/>
      <c r="AF262" s="12"/>
    </row>
    <row r="263" spans="1:32" s="10" customFormat="1" ht="113.25" customHeight="1">
      <c r="A263" s="155" t="s">
        <v>463</v>
      </c>
      <c r="B263" s="816"/>
      <c r="C263" s="817"/>
      <c r="D263" s="845"/>
      <c r="E263" s="1183"/>
      <c r="F263" s="824"/>
      <c r="G263" s="934"/>
      <c r="H263" s="1076"/>
      <c r="I263" s="1076"/>
      <c r="J263" s="761"/>
      <c r="K263" s="281"/>
      <c r="L263" s="281"/>
      <c r="M263" s="281"/>
      <c r="N263" s="281"/>
      <c r="O263" s="281"/>
      <c r="P263" s="761"/>
      <c r="Q263" s="761"/>
      <c r="R263" s="761"/>
      <c r="S263" s="761"/>
      <c r="T263" s="761"/>
      <c r="U263" s="761"/>
      <c r="V263" s="740"/>
      <c r="W263" s="781"/>
      <c r="X263" s="740"/>
      <c r="Y263" s="740"/>
      <c r="Z263" s="740"/>
      <c r="AA263" s="743"/>
      <c r="AB263" s="746"/>
      <c r="AC263" s="749"/>
      <c r="AD263" s="835"/>
      <c r="AE263" s="11"/>
      <c r="AF263" s="12"/>
    </row>
    <row r="264" spans="1:32" s="10" customFormat="1" ht="138" customHeight="1">
      <c r="A264" s="155" t="s">
        <v>407</v>
      </c>
      <c r="B264" s="816"/>
      <c r="C264" s="817"/>
      <c r="D264" s="845"/>
      <c r="E264" s="1183"/>
      <c r="F264" s="824"/>
      <c r="G264" s="934"/>
      <c r="H264" s="1076"/>
      <c r="I264" s="1076"/>
      <c r="J264" s="761"/>
      <c r="K264" s="281"/>
      <c r="L264" s="281"/>
      <c r="M264" s="281"/>
      <c r="N264" s="281"/>
      <c r="O264" s="281"/>
      <c r="P264" s="761"/>
      <c r="Q264" s="761"/>
      <c r="R264" s="761"/>
      <c r="S264" s="761"/>
      <c r="T264" s="761"/>
      <c r="U264" s="761"/>
      <c r="V264" s="740"/>
      <c r="W264" s="781"/>
      <c r="X264" s="740"/>
      <c r="Y264" s="740"/>
      <c r="Z264" s="740"/>
      <c r="AA264" s="743"/>
      <c r="AB264" s="746"/>
      <c r="AC264" s="749"/>
      <c r="AD264" s="835"/>
      <c r="AE264" s="11"/>
      <c r="AF264" s="12"/>
    </row>
    <row r="265" spans="1:32" s="10" customFormat="1" ht="41.25" customHeight="1">
      <c r="A265" s="975" t="s">
        <v>464</v>
      </c>
      <c r="B265" s="816"/>
      <c r="C265" s="817"/>
      <c r="D265" s="845"/>
      <c r="E265" s="1183"/>
      <c r="F265" s="824"/>
      <c r="G265" s="805"/>
      <c r="H265" s="1077"/>
      <c r="I265" s="1077"/>
      <c r="J265" s="762"/>
      <c r="K265" s="281"/>
      <c r="L265" s="281"/>
      <c r="M265" s="281"/>
      <c r="N265" s="281"/>
      <c r="O265" s="281"/>
      <c r="P265" s="762"/>
      <c r="Q265" s="762"/>
      <c r="R265" s="762"/>
      <c r="S265" s="762"/>
      <c r="T265" s="762"/>
      <c r="U265" s="762"/>
      <c r="V265" s="741"/>
      <c r="W265" s="782"/>
      <c r="X265" s="741"/>
      <c r="Y265" s="741"/>
      <c r="Z265" s="741"/>
      <c r="AA265" s="744"/>
      <c r="AB265" s="747"/>
      <c r="AC265" s="750"/>
      <c r="AD265" s="835"/>
      <c r="AE265" s="11"/>
      <c r="AF265" s="12"/>
    </row>
    <row r="266" spans="1:32" s="10" customFormat="1" ht="48.75" customHeight="1">
      <c r="A266" s="1121"/>
      <c r="B266" s="816"/>
      <c r="C266" s="817"/>
      <c r="D266" s="845"/>
      <c r="E266" s="1183"/>
      <c r="F266" s="825" t="s">
        <v>420</v>
      </c>
      <c r="G266" s="89" t="s">
        <v>421</v>
      </c>
      <c r="H266" s="89" t="s">
        <v>203</v>
      </c>
      <c r="I266" s="89">
        <v>1</v>
      </c>
      <c r="J266" s="89"/>
      <c r="K266" s="281"/>
      <c r="L266" s="281"/>
      <c r="M266" s="281"/>
      <c r="N266" s="281"/>
      <c r="O266" s="281"/>
      <c r="P266" s="238"/>
      <c r="Q266" s="238"/>
      <c r="R266" s="238"/>
      <c r="S266" s="238"/>
      <c r="T266" s="238"/>
      <c r="U266" s="238"/>
      <c r="V266" s="241">
        <v>46650000</v>
      </c>
      <c r="W266" s="241"/>
      <c r="X266" s="244"/>
      <c r="Y266" s="244"/>
      <c r="Z266" s="243"/>
      <c r="AA266" s="55"/>
      <c r="AB266" s="708"/>
      <c r="AC266" s="529"/>
      <c r="AD266" s="835"/>
      <c r="AE266" s="11"/>
      <c r="AF266" s="12"/>
    </row>
    <row r="267" spans="1:32" s="10" customFormat="1" ht="81" customHeight="1">
      <c r="A267" s="1121"/>
      <c r="B267" s="816"/>
      <c r="C267" s="817"/>
      <c r="D267" s="779"/>
      <c r="E267" s="1184"/>
      <c r="F267" s="923"/>
      <c r="G267" s="89" t="s">
        <v>422</v>
      </c>
      <c r="H267" s="89" t="s">
        <v>203</v>
      </c>
      <c r="I267" s="89">
        <v>2</v>
      </c>
      <c r="J267" s="89"/>
      <c r="K267" s="281"/>
      <c r="L267" s="281"/>
      <c r="M267" s="281"/>
      <c r="N267" s="281"/>
      <c r="O267" s="281"/>
      <c r="P267" s="238"/>
      <c r="Q267" s="238"/>
      <c r="R267" s="238"/>
      <c r="S267" s="238"/>
      <c r="T267" s="238"/>
      <c r="U267" s="238"/>
      <c r="V267" s="241"/>
      <c r="W267" s="241">
        <v>80000000</v>
      </c>
      <c r="X267" s="244"/>
      <c r="Y267" s="244"/>
      <c r="Z267" s="244"/>
      <c r="AA267" s="55"/>
      <c r="AB267" s="708"/>
      <c r="AC267" s="529"/>
      <c r="AD267" s="836"/>
      <c r="AE267" s="11"/>
      <c r="AF267" s="12"/>
    </row>
    <row r="268" spans="1:32" s="10" customFormat="1" ht="102.75" customHeight="1">
      <c r="A268" s="155"/>
      <c r="B268" s="852" t="s">
        <v>43</v>
      </c>
      <c r="C268" s="853"/>
      <c r="D268" s="16" t="s">
        <v>128</v>
      </c>
      <c r="E268" s="728"/>
      <c r="F268" s="663"/>
      <c r="G268" s="663"/>
      <c r="H268" s="602"/>
      <c r="I268" s="602"/>
      <c r="J268" s="602"/>
      <c r="K268" s="602"/>
      <c r="L268" s="602"/>
      <c r="M268" s="602"/>
      <c r="N268" s="602"/>
      <c r="O268" s="602"/>
      <c r="P268" s="602"/>
      <c r="Q268" s="602"/>
      <c r="R268" s="602"/>
      <c r="S268" s="602"/>
      <c r="T268" s="602"/>
      <c r="U268" s="602"/>
      <c r="V268" s="602"/>
      <c r="W268" s="602"/>
      <c r="X268" s="602"/>
      <c r="Y268" s="602"/>
      <c r="Z268" s="602"/>
      <c r="AA268" s="602"/>
      <c r="AB268" s="663"/>
      <c r="AC268" s="663"/>
      <c r="AD268" s="603"/>
      <c r="AE268" s="11"/>
      <c r="AF268" s="12"/>
    </row>
    <row r="269" spans="1:32" s="10" customFormat="1" ht="61.5" customHeight="1">
      <c r="A269" s="1142" t="s">
        <v>465</v>
      </c>
      <c r="B269" s="1040" t="s">
        <v>62</v>
      </c>
      <c r="C269" s="1040"/>
      <c r="D269" s="778" t="s">
        <v>129</v>
      </c>
      <c r="E269" s="1146">
        <f>+V269+V270+V271+X271+V272+Z272+V273+X273+Z273+V274+Z274+X275+Z275+X277+Z276+Z277+V278</f>
        <v>675794000</v>
      </c>
      <c r="F269" s="1149" t="s">
        <v>520</v>
      </c>
      <c r="G269" s="35" t="s">
        <v>423</v>
      </c>
      <c r="H269" s="35" t="s">
        <v>207</v>
      </c>
      <c r="I269" s="122">
        <v>1</v>
      </c>
      <c r="J269" s="123"/>
      <c r="K269" s="282"/>
      <c r="L269" s="282"/>
      <c r="M269" s="282"/>
      <c r="N269" s="282"/>
      <c r="O269" s="124"/>
      <c r="P269" s="447"/>
      <c r="Q269" s="447"/>
      <c r="R269" s="447"/>
      <c r="S269" s="447"/>
      <c r="T269" s="447"/>
      <c r="U269" s="457"/>
      <c r="V269" s="241">
        <v>7600000</v>
      </c>
      <c r="W269" s="241"/>
      <c r="X269" s="241"/>
      <c r="Y269" s="241"/>
      <c r="Z269" s="241"/>
      <c r="AA269" s="55"/>
      <c r="AB269" s="708"/>
      <c r="AC269" s="1136" t="s">
        <v>433</v>
      </c>
      <c r="AD269" s="834" t="s">
        <v>387</v>
      </c>
      <c r="AE269" s="11"/>
      <c r="AF269" s="12"/>
    </row>
    <row r="270" spans="1:32" s="10" customFormat="1" ht="48" customHeight="1">
      <c r="A270" s="1142"/>
      <c r="B270" s="953"/>
      <c r="C270" s="953"/>
      <c r="D270" s="845"/>
      <c r="E270" s="1147"/>
      <c r="F270" s="1150"/>
      <c r="G270" s="35" t="s">
        <v>424</v>
      </c>
      <c r="H270" s="74" t="s">
        <v>207</v>
      </c>
      <c r="I270" s="122">
        <v>1</v>
      </c>
      <c r="J270" s="110"/>
      <c r="K270" s="267"/>
      <c r="L270" s="267"/>
      <c r="M270" s="267"/>
      <c r="N270" s="267"/>
      <c r="O270" s="110"/>
      <c r="P270" s="447"/>
      <c r="Q270" s="447"/>
      <c r="R270" s="447"/>
      <c r="S270" s="447"/>
      <c r="T270" s="447"/>
      <c r="U270" s="447"/>
      <c r="V270" s="241">
        <v>35400000</v>
      </c>
      <c r="W270" s="241"/>
      <c r="X270" s="241"/>
      <c r="Y270" s="241"/>
      <c r="Z270" s="241"/>
      <c r="AA270" s="55"/>
      <c r="AB270" s="708"/>
      <c r="AC270" s="1137"/>
      <c r="AD270" s="835"/>
      <c r="AE270" s="11"/>
      <c r="AF270" s="12"/>
    </row>
    <row r="271" spans="1:32" s="10" customFormat="1" ht="85.5" customHeight="1">
      <c r="A271" s="1142"/>
      <c r="B271" s="953"/>
      <c r="C271" s="953"/>
      <c r="D271" s="845"/>
      <c r="E271" s="1147"/>
      <c r="F271" s="1151"/>
      <c r="G271" s="35" t="s">
        <v>425</v>
      </c>
      <c r="H271" s="74" t="s">
        <v>207</v>
      </c>
      <c r="I271" s="125">
        <v>1</v>
      </c>
      <c r="J271" s="110"/>
      <c r="K271" s="267"/>
      <c r="L271" s="267"/>
      <c r="M271" s="267"/>
      <c r="N271" s="267"/>
      <c r="O271" s="110"/>
      <c r="P271" s="447"/>
      <c r="Q271" s="447"/>
      <c r="R271" s="447"/>
      <c r="S271" s="447"/>
      <c r="T271" s="447"/>
      <c r="U271" s="447"/>
      <c r="V271" s="242">
        <v>53384000</v>
      </c>
      <c r="W271" s="242"/>
      <c r="X271" s="242">
        <v>12034654</v>
      </c>
      <c r="Y271" s="241"/>
      <c r="Z271" s="241"/>
      <c r="AA271" s="55"/>
      <c r="AB271" s="708"/>
      <c r="AC271" s="1137"/>
      <c r="AD271" s="835"/>
      <c r="AE271" s="11"/>
      <c r="AF271" s="12"/>
    </row>
    <row r="272" spans="1:32" s="10" customFormat="1" ht="100.5" customHeight="1">
      <c r="A272" s="1143" t="s">
        <v>466</v>
      </c>
      <c r="B272" s="953"/>
      <c r="C272" s="953"/>
      <c r="D272" s="845"/>
      <c r="E272" s="1147"/>
      <c r="F272" s="1149" t="s">
        <v>521</v>
      </c>
      <c r="G272" s="126" t="s">
        <v>426</v>
      </c>
      <c r="H272" s="127" t="s">
        <v>207</v>
      </c>
      <c r="I272" s="125">
        <v>400</v>
      </c>
      <c r="J272" s="267"/>
      <c r="K272" s="267"/>
      <c r="L272" s="267"/>
      <c r="M272" s="267"/>
      <c r="N272" s="267"/>
      <c r="O272" s="110"/>
      <c r="P272" s="447"/>
      <c r="Q272" s="447"/>
      <c r="R272" s="447"/>
      <c r="S272" s="447"/>
      <c r="T272" s="447"/>
      <c r="U272" s="448"/>
      <c r="V272" s="242">
        <v>14392000</v>
      </c>
      <c r="W272" s="242"/>
      <c r="X272" s="241"/>
      <c r="Y272" s="241"/>
      <c r="Z272" s="241">
        <v>172924000</v>
      </c>
      <c r="AA272" s="55"/>
      <c r="AB272" s="708"/>
      <c r="AC272" s="1137"/>
      <c r="AD272" s="835"/>
      <c r="AE272" s="11"/>
      <c r="AF272" s="12"/>
    </row>
    <row r="273" spans="1:32" s="10" customFormat="1" ht="69" customHeight="1">
      <c r="A273" s="1144"/>
      <c r="B273" s="953"/>
      <c r="C273" s="953"/>
      <c r="D273" s="845"/>
      <c r="E273" s="1147"/>
      <c r="F273" s="1150"/>
      <c r="G273" s="126" t="s">
        <v>427</v>
      </c>
      <c r="H273" s="127" t="s">
        <v>207</v>
      </c>
      <c r="I273" s="125">
        <v>20</v>
      </c>
      <c r="J273" s="267"/>
      <c r="K273" s="267"/>
      <c r="L273" s="267"/>
      <c r="M273" s="267"/>
      <c r="N273" s="267"/>
      <c r="O273" s="110"/>
      <c r="P273" s="447"/>
      <c r="Q273" s="447"/>
      <c r="R273" s="447"/>
      <c r="S273" s="447"/>
      <c r="T273" s="447"/>
      <c r="U273" s="448"/>
      <c r="V273" s="242">
        <v>34252000</v>
      </c>
      <c r="W273" s="242"/>
      <c r="X273" s="241">
        <v>3100000</v>
      </c>
      <c r="Y273" s="241"/>
      <c r="Z273" s="241">
        <v>13200000</v>
      </c>
      <c r="AA273" s="55"/>
      <c r="AB273" s="708"/>
      <c r="AC273" s="1137"/>
      <c r="AD273" s="835"/>
      <c r="AE273" s="11"/>
      <c r="AF273" s="12"/>
    </row>
    <row r="274" spans="1:32" s="10" customFormat="1" ht="63" customHeight="1">
      <c r="A274" s="1144"/>
      <c r="B274" s="953"/>
      <c r="C274" s="953"/>
      <c r="D274" s="845"/>
      <c r="E274" s="1147"/>
      <c r="F274" s="1150"/>
      <c r="G274" s="126" t="s">
        <v>428</v>
      </c>
      <c r="H274" s="86" t="s">
        <v>207</v>
      </c>
      <c r="I274" s="125">
        <v>160</v>
      </c>
      <c r="J274" s="267"/>
      <c r="K274" s="267"/>
      <c r="L274" s="267"/>
      <c r="M274" s="267"/>
      <c r="N274" s="267"/>
      <c r="O274" s="110"/>
      <c r="P274" s="447"/>
      <c r="Q274" s="447"/>
      <c r="R274" s="447"/>
      <c r="S274" s="447"/>
      <c r="T274" s="447"/>
      <c r="U274" s="448"/>
      <c r="V274" s="242">
        <v>37372000</v>
      </c>
      <c r="W274" s="242"/>
      <c r="X274" s="241"/>
      <c r="Y274" s="241"/>
      <c r="Z274" s="241">
        <v>30360000</v>
      </c>
      <c r="AA274" s="55"/>
      <c r="AB274" s="708"/>
      <c r="AC274" s="1137"/>
      <c r="AD274" s="835"/>
      <c r="AE274" s="11"/>
      <c r="AF274" s="12"/>
    </row>
    <row r="275" spans="1:32" s="10" customFormat="1" ht="63" customHeight="1">
      <c r="A275" s="1144"/>
      <c r="B275" s="953"/>
      <c r="C275" s="953"/>
      <c r="D275" s="845"/>
      <c r="E275" s="1147"/>
      <c r="F275" s="1150"/>
      <c r="G275" s="126" t="s">
        <v>429</v>
      </c>
      <c r="H275" s="86" t="s">
        <v>207</v>
      </c>
      <c r="I275" s="128">
        <v>120</v>
      </c>
      <c r="J275" s="267"/>
      <c r="K275" s="267"/>
      <c r="L275" s="267"/>
      <c r="M275" s="267"/>
      <c r="N275" s="267"/>
      <c r="O275" s="110"/>
      <c r="P275" s="447"/>
      <c r="Q275" s="447"/>
      <c r="R275" s="447"/>
      <c r="S275" s="447"/>
      <c r="T275" s="447"/>
      <c r="U275" s="448"/>
      <c r="V275" s="242"/>
      <c r="W275" s="242"/>
      <c r="X275" s="241">
        <v>44700000</v>
      </c>
      <c r="Y275" s="241"/>
      <c r="Z275" s="241">
        <v>61500000</v>
      </c>
      <c r="AA275" s="55"/>
      <c r="AB275" s="708"/>
      <c r="AC275" s="1137"/>
      <c r="AD275" s="835"/>
      <c r="AE275" s="11"/>
      <c r="AF275" s="12"/>
    </row>
    <row r="276" spans="1:32" s="10" customFormat="1" ht="57" customHeight="1">
      <c r="A276" s="1144"/>
      <c r="B276" s="953"/>
      <c r="C276" s="953"/>
      <c r="D276" s="845"/>
      <c r="E276" s="1147"/>
      <c r="F276" s="1150"/>
      <c r="G276" s="126" t="s">
        <v>430</v>
      </c>
      <c r="H276" s="86" t="s">
        <v>207</v>
      </c>
      <c r="I276" s="125">
        <v>120</v>
      </c>
      <c r="J276" s="267"/>
      <c r="K276" s="267"/>
      <c r="L276" s="267"/>
      <c r="M276" s="267"/>
      <c r="N276" s="267"/>
      <c r="O276" s="110"/>
      <c r="P276" s="447"/>
      <c r="Q276" s="447"/>
      <c r="R276" s="447"/>
      <c r="S276" s="447"/>
      <c r="T276" s="447"/>
      <c r="U276" s="448"/>
      <c r="V276" s="242"/>
      <c r="W276" s="242"/>
      <c r="X276" s="241"/>
      <c r="Y276" s="241"/>
      <c r="Z276" s="241">
        <v>26400000</v>
      </c>
      <c r="AA276" s="55"/>
      <c r="AB276" s="708"/>
      <c r="AC276" s="1137"/>
      <c r="AD276" s="835"/>
      <c r="AE276" s="11"/>
      <c r="AF276" s="12"/>
    </row>
    <row r="277" spans="1:32" s="10" customFormat="1" ht="69" customHeight="1">
      <c r="A277" s="1144"/>
      <c r="B277" s="953"/>
      <c r="C277" s="953"/>
      <c r="D277" s="845"/>
      <c r="E277" s="1147"/>
      <c r="F277" s="1150"/>
      <c r="G277" s="126" t="s">
        <v>431</v>
      </c>
      <c r="H277" s="86" t="s">
        <v>207</v>
      </c>
      <c r="I277" s="128">
        <v>8</v>
      </c>
      <c r="J277" s="267"/>
      <c r="K277" s="267"/>
      <c r="L277" s="267"/>
      <c r="M277" s="267"/>
      <c r="N277" s="267"/>
      <c r="O277" s="110"/>
      <c r="P277" s="447"/>
      <c r="Q277" s="447"/>
      <c r="R277" s="447"/>
      <c r="S277" s="447"/>
      <c r="T277" s="447"/>
      <c r="U277" s="448"/>
      <c r="V277" s="242"/>
      <c r="W277" s="242"/>
      <c r="X277" s="241">
        <f>87265346</f>
        <v>87265346</v>
      </c>
      <c r="Y277" s="241"/>
      <c r="Z277" s="241">
        <v>34310000</v>
      </c>
      <c r="AA277" s="55"/>
      <c r="AB277" s="708"/>
      <c r="AC277" s="1137"/>
      <c r="AD277" s="835"/>
      <c r="AE277" s="11"/>
      <c r="AF277" s="12"/>
    </row>
    <row r="278" spans="1:32" s="10" customFormat="1" ht="84" customHeight="1">
      <c r="A278" s="1145"/>
      <c r="B278" s="953"/>
      <c r="C278" s="953"/>
      <c r="D278" s="779"/>
      <c r="E278" s="1148"/>
      <c r="F278" s="1151"/>
      <c r="G278" s="126" t="s">
        <v>432</v>
      </c>
      <c r="H278" s="86" t="s">
        <v>207</v>
      </c>
      <c r="I278" s="125">
        <v>320</v>
      </c>
      <c r="J278" s="267"/>
      <c r="K278" s="267"/>
      <c r="L278" s="267"/>
      <c r="M278" s="267"/>
      <c r="N278" s="267"/>
      <c r="O278" s="110"/>
      <c r="P278" s="447"/>
      <c r="Q278" s="447"/>
      <c r="R278" s="447"/>
      <c r="S278" s="447"/>
      <c r="T278" s="447"/>
      <c r="U278" s="448"/>
      <c r="V278" s="242">
        <v>7600000</v>
      </c>
      <c r="W278" s="242"/>
      <c r="X278" s="241"/>
      <c r="Y278" s="241"/>
      <c r="Z278" s="241"/>
      <c r="AA278" s="55"/>
      <c r="AB278" s="708"/>
      <c r="AC278" s="1138"/>
      <c r="AD278" s="835"/>
      <c r="AE278" s="11"/>
      <c r="AF278" s="12"/>
    </row>
    <row r="279" spans="1:32" s="10" customFormat="1" ht="168.75" customHeight="1">
      <c r="A279" s="931" t="s">
        <v>388</v>
      </c>
      <c r="B279" s="953"/>
      <c r="C279" s="953"/>
      <c r="D279" s="778" t="s">
        <v>130</v>
      </c>
      <c r="E279" s="900">
        <v>35000000</v>
      </c>
      <c r="F279" s="897" t="s">
        <v>389</v>
      </c>
      <c r="G279" s="35" t="s">
        <v>390</v>
      </c>
      <c r="H279" s="35" t="s">
        <v>207</v>
      </c>
      <c r="I279" s="35">
        <v>200</v>
      </c>
      <c r="J279" s="35"/>
      <c r="K279" s="281"/>
      <c r="L279" s="281"/>
      <c r="M279" s="281"/>
      <c r="N279" s="281"/>
      <c r="O279" s="89"/>
      <c r="P279" s="238"/>
      <c r="Q279" s="238"/>
      <c r="R279" s="238"/>
      <c r="S279" s="238"/>
      <c r="T279" s="238"/>
      <c r="U279" s="238"/>
      <c r="V279" s="149">
        <v>20000000</v>
      </c>
      <c r="W279" s="148"/>
      <c r="X279" s="149">
        <v>1200000</v>
      </c>
      <c r="Y279" s="150"/>
      <c r="Z279" s="151"/>
      <c r="AA279" s="93"/>
      <c r="AB279" s="93"/>
      <c r="AC279" s="74"/>
      <c r="AD279" s="835"/>
      <c r="AE279" s="11"/>
      <c r="AF279" s="12"/>
    </row>
    <row r="280" spans="1:32" s="10" customFormat="1" ht="168.75" customHeight="1">
      <c r="A280" s="931"/>
      <c r="B280" s="953"/>
      <c r="C280" s="953"/>
      <c r="D280" s="845"/>
      <c r="E280" s="901"/>
      <c r="F280" s="897"/>
      <c r="G280" s="35" t="s">
        <v>391</v>
      </c>
      <c r="H280" s="35" t="s">
        <v>207</v>
      </c>
      <c r="I280" s="35"/>
      <c r="J280" s="281"/>
      <c r="K280" s="281"/>
      <c r="L280" s="281"/>
      <c r="M280" s="281"/>
      <c r="N280" s="281"/>
      <c r="O280" s="89"/>
      <c r="P280" s="238"/>
      <c r="Q280" s="238"/>
      <c r="R280" s="238"/>
      <c r="S280" s="238"/>
      <c r="T280" s="238"/>
      <c r="U280" s="238"/>
      <c r="V280" s="133"/>
      <c r="W280" s="133"/>
      <c r="X280" s="144"/>
      <c r="Y280" s="132"/>
      <c r="Z280" s="138"/>
      <c r="AA280" s="93"/>
      <c r="AB280" s="93"/>
      <c r="AC280" s="74"/>
      <c r="AD280" s="835"/>
      <c r="AE280" s="11"/>
      <c r="AF280" s="12"/>
    </row>
    <row r="281" spans="1:32" s="10" customFormat="1" ht="168.75" customHeight="1">
      <c r="A281" s="931"/>
      <c r="B281" s="953"/>
      <c r="C281" s="953"/>
      <c r="D281" s="845"/>
      <c r="E281" s="901"/>
      <c r="F281" s="897" t="s">
        <v>392</v>
      </c>
      <c r="G281" s="35" t="s">
        <v>393</v>
      </c>
      <c r="H281" s="35" t="s">
        <v>207</v>
      </c>
      <c r="I281" s="35"/>
      <c r="J281" s="35"/>
      <c r="K281" s="35"/>
      <c r="L281" s="281"/>
      <c r="M281" s="281"/>
      <c r="N281" s="281"/>
      <c r="O281" s="89"/>
      <c r="P281" s="238"/>
      <c r="Q281" s="238"/>
      <c r="R281" s="238"/>
      <c r="S281" s="238"/>
      <c r="T281" s="238"/>
      <c r="U281" s="238"/>
      <c r="V281" s="133"/>
      <c r="W281" s="133"/>
      <c r="X281" s="133"/>
      <c r="Y281" s="132"/>
      <c r="Z281" s="138"/>
      <c r="AA281" s="93"/>
      <c r="AB281" s="93"/>
      <c r="AC281" s="74"/>
      <c r="AD281" s="835"/>
      <c r="AE281" s="11"/>
      <c r="AF281" s="12"/>
    </row>
    <row r="282" spans="1:32" s="10" customFormat="1" ht="168.75" customHeight="1">
      <c r="A282" s="931"/>
      <c r="B282" s="953"/>
      <c r="C282" s="953"/>
      <c r="D282" s="845"/>
      <c r="E282" s="901"/>
      <c r="F282" s="897"/>
      <c r="G282" s="35" t="s">
        <v>394</v>
      </c>
      <c r="H282" s="35" t="s">
        <v>207</v>
      </c>
      <c r="I282" s="35"/>
      <c r="J282" s="35"/>
      <c r="K282" s="281"/>
      <c r="L282" s="281"/>
      <c r="M282" s="281"/>
      <c r="N282" s="281"/>
      <c r="O282" s="89"/>
      <c r="P282" s="238"/>
      <c r="Q282" s="238"/>
      <c r="R282" s="238"/>
      <c r="S282" s="238"/>
      <c r="T282" s="238"/>
      <c r="U282" s="238"/>
      <c r="V282" s="133"/>
      <c r="W282" s="133"/>
      <c r="X282" s="144"/>
      <c r="Y282" s="132"/>
      <c r="Z282" s="138"/>
      <c r="AA282" s="93"/>
      <c r="AB282" s="93"/>
      <c r="AC282" s="74"/>
      <c r="AD282" s="835"/>
      <c r="AE282" s="11"/>
      <c r="AF282" s="12"/>
    </row>
    <row r="283" spans="1:32" s="10" customFormat="1" ht="168.75" customHeight="1">
      <c r="A283" s="931"/>
      <c r="B283" s="953"/>
      <c r="C283" s="953"/>
      <c r="D283" s="845"/>
      <c r="E283" s="901"/>
      <c r="F283" s="897" t="s">
        <v>395</v>
      </c>
      <c r="G283" s="35" t="s">
        <v>396</v>
      </c>
      <c r="H283" s="35" t="s">
        <v>203</v>
      </c>
      <c r="I283" s="35">
        <v>25</v>
      </c>
      <c r="J283" s="281"/>
      <c r="K283" s="281"/>
      <c r="L283" s="281"/>
      <c r="M283" s="281"/>
      <c r="N283" s="281"/>
      <c r="O283" s="89"/>
      <c r="P283" s="238"/>
      <c r="Q283" s="238"/>
      <c r="R283" s="238"/>
      <c r="S283" s="238"/>
      <c r="T283" s="238"/>
      <c r="U283" s="238"/>
      <c r="V283" s="133"/>
      <c r="W283" s="133"/>
      <c r="X283" s="131">
        <v>13800000</v>
      </c>
      <c r="Y283" s="132"/>
      <c r="Z283" s="138"/>
      <c r="AA283" s="93"/>
      <c r="AB283" s="93"/>
      <c r="AC283" s="74"/>
      <c r="AD283" s="835"/>
      <c r="AE283" s="11"/>
      <c r="AF283" s="12"/>
    </row>
    <row r="284" spans="1:32" s="10" customFormat="1" ht="168.75" customHeight="1">
      <c r="A284" s="932"/>
      <c r="B284" s="953"/>
      <c r="C284" s="953"/>
      <c r="D284" s="779"/>
      <c r="E284" s="902"/>
      <c r="F284" s="897"/>
      <c r="G284" s="35" t="s">
        <v>397</v>
      </c>
      <c r="H284" s="35" t="s">
        <v>203</v>
      </c>
      <c r="I284" s="35"/>
      <c r="J284" s="281"/>
      <c r="K284" s="281"/>
      <c r="L284" s="281"/>
      <c r="M284" s="281"/>
      <c r="N284" s="281"/>
      <c r="O284" s="89"/>
      <c r="P284" s="238"/>
      <c r="Q284" s="238"/>
      <c r="R284" s="238"/>
      <c r="S284" s="238"/>
      <c r="T284" s="238"/>
      <c r="U284" s="238"/>
      <c r="V284" s="132"/>
      <c r="W284" s="132"/>
      <c r="X284" s="132"/>
      <c r="Y284" s="132"/>
      <c r="Z284" s="138"/>
      <c r="AA284" s="93"/>
      <c r="AB284" s="93"/>
      <c r="AC284" s="74"/>
      <c r="AD284" s="835"/>
      <c r="AE284" s="11"/>
      <c r="AF284" s="12"/>
    </row>
    <row r="285" spans="1:32" s="10" customFormat="1" ht="152.25" customHeight="1">
      <c r="A285" s="155" t="s">
        <v>467</v>
      </c>
      <c r="B285" s="953"/>
      <c r="C285" s="953"/>
      <c r="D285" s="1043" t="s">
        <v>131</v>
      </c>
      <c r="E285" s="1152">
        <v>45000000</v>
      </c>
      <c r="F285" s="35" t="s">
        <v>434</v>
      </c>
      <c r="G285" s="907" t="s">
        <v>435</v>
      </c>
      <c r="H285" s="907" t="s">
        <v>207</v>
      </c>
      <c r="I285" s="907">
        <v>30</v>
      </c>
      <c r="J285" s="1155"/>
      <c r="K285" s="1157"/>
      <c r="L285" s="1157"/>
      <c r="M285" s="1157"/>
      <c r="N285" s="1157"/>
      <c r="O285" s="1155"/>
      <c r="P285" s="1155"/>
      <c r="Q285" s="1155"/>
      <c r="R285" s="1155"/>
      <c r="S285" s="1155"/>
      <c r="T285" s="1155"/>
      <c r="U285" s="1155"/>
      <c r="V285" s="926">
        <f>45000000-11124000-15000000</f>
        <v>18876000</v>
      </c>
      <c r="W285" s="1162"/>
      <c r="X285" s="926">
        <v>15000000</v>
      </c>
      <c r="Y285" s="1173"/>
      <c r="Z285" s="1173"/>
      <c r="AA285" s="55"/>
      <c r="AB285" s="708"/>
      <c r="AC285" s="529"/>
      <c r="AD285" s="835"/>
      <c r="AE285" s="11"/>
      <c r="AF285" s="12"/>
    </row>
    <row r="286" spans="1:32" s="10" customFormat="1" ht="152.25" customHeight="1">
      <c r="A286" s="153" t="s">
        <v>468</v>
      </c>
      <c r="B286" s="953"/>
      <c r="C286" s="953"/>
      <c r="D286" s="1043"/>
      <c r="E286" s="1153"/>
      <c r="F286" s="73" t="s">
        <v>436</v>
      </c>
      <c r="G286" s="908"/>
      <c r="H286" s="908"/>
      <c r="I286" s="908"/>
      <c r="J286" s="1156"/>
      <c r="K286" s="1158"/>
      <c r="L286" s="1158"/>
      <c r="M286" s="1158"/>
      <c r="N286" s="1158"/>
      <c r="O286" s="1156"/>
      <c r="P286" s="1156"/>
      <c r="Q286" s="1156"/>
      <c r="R286" s="1156"/>
      <c r="S286" s="1156"/>
      <c r="T286" s="1156"/>
      <c r="U286" s="1156"/>
      <c r="V286" s="1161"/>
      <c r="W286" s="1163"/>
      <c r="X286" s="1161"/>
      <c r="Y286" s="1174"/>
      <c r="Z286" s="1174"/>
      <c r="AA286" s="55"/>
      <c r="AB286" s="708"/>
      <c r="AC286" s="529"/>
      <c r="AD286" s="835"/>
      <c r="AE286" s="11"/>
      <c r="AF286" s="12"/>
    </row>
    <row r="287" spans="1:32" s="10" customFormat="1" ht="152.25" customHeight="1">
      <c r="A287" s="31" t="s">
        <v>469</v>
      </c>
      <c r="B287" s="1041"/>
      <c r="C287" s="1041"/>
      <c r="D287" s="1043"/>
      <c r="E287" s="1154"/>
      <c r="F287" s="35" t="s">
        <v>522</v>
      </c>
      <c r="G287" s="35" t="s">
        <v>437</v>
      </c>
      <c r="H287" s="35"/>
      <c r="I287" s="80">
        <v>1</v>
      </c>
      <c r="J287" s="101"/>
      <c r="K287" s="283"/>
      <c r="L287" s="283"/>
      <c r="M287" s="283"/>
      <c r="N287" s="283"/>
      <c r="O287" s="101"/>
      <c r="P287" s="226"/>
      <c r="Q287" s="226"/>
      <c r="R287" s="226"/>
      <c r="S287" s="226"/>
      <c r="T287" s="226"/>
      <c r="U287" s="226"/>
      <c r="V287" s="131">
        <v>11124000</v>
      </c>
      <c r="W287" s="152"/>
      <c r="X287" s="152"/>
      <c r="Y287" s="137"/>
      <c r="Z287" s="137"/>
      <c r="AA287" s="55"/>
      <c r="AB287" s="708"/>
      <c r="AC287" s="529"/>
      <c r="AD287" s="836"/>
      <c r="AE287" s="11"/>
      <c r="AF287" s="12"/>
    </row>
    <row r="288" spans="1:32" s="10" customFormat="1" ht="26.25">
      <c r="A288" s="155"/>
      <c r="B288" s="977" t="s">
        <v>132</v>
      </c>
      <c r="C288" s="978"/>
      <c r="D288" s="979"/>
      <c r="E288" s="769"/>
      <c r="F288" s="770"/>
      <c r="G288" s="770"/>
      <c r="H288" s="770"/>
      <c r="I288" s="770"/>
      <c r="J288" s="770"/>
      <c r="K288" s="770"/>
      <c r="L288" s="770"/>
      <c r="M288" s="770"/>
      <c r="N288" s="770"/>
      <c r="O288" s="770"/>
      <c r="P288" s="770"/>
      <c r="Q288" s="770"/>
      <c r="R288" s="770"/>
      <c r="S288" s="770"/>
      <c r="T288" s="770"/>
      <c r="U288" s="770"/>
      <c r="V288" s="770"/>
      <c r="W288" s="770"/>
      <c r="X288" s="770"/>
      <c r="Y288" s="770"/>
      <c r="Z288" s="770"/>
      <c r="AA288" s="770"/>
      <c r="AB288" s="770"/>
      <c r="AC288" s="770"/>
      <c r="AD288" s="771"/>
      <c r="AE288" s="11"/>
      <c r="AF288" s="12"/>
    </row>
    <row r="289" spans="1:32" s="10" customFormat="1" ht="77.25" customHeight="1">
      <c r="A289" s="155"/>
      <c r="B289" s="852" t="s">
        <v>43</v>
      </c>
      <c r="C289" s="853"/>
      <c r="D289" s="16" t="s">
        <v>133</v>
      </c>
      <c r="E289" s="772"/>
      <c r="F289" s="773"/>
      <c r="G289" s="773"/>
      <c r="H289" s="773"/>
      <c r="I289" s="773"/>
      <c r="J289" s="773"/>
      <c r="K289" s="773"/>
      <c r="L289" s="773"/>
      <c r="M289" s="773"/>
      <c r="N289" s="773"/>
      <c r="O289" s="773"/>
      <c r="P289" s="773"/>
      <c r="Q289" s="773"/>
      <c r="R289" s="773"/>
      <c r="S289" s="773"/>
      <c r="T289" s="773"/>
      <c r="U289" s="773"/>
      <c r="V289" s="773"/>
      <c r="W289" s="773"/>
      <c r="X289" s="773"/>
      <c r="Y289" s="773"/>
      <c r="Z289" s="773"/>
      <c r="AA289" s="773"/>
      <c r="AB289" s="773"/>
      <c r="AC289" s="773"/>
      <c r="AD289" s="774"/>
      <c r="AE289" s="11"/>
      <c r="AF289" s="12"/>
    </row>
    <row r="290" spans="1:35" s="10" customFormat="1" ht="106.5" customHeight="1">
      <c r="A290" s="975" t="s">
        <v>546</v>
      </c>
      <c r="B290" s="814" t="s">
        <v>62</v>
      </c>
      <c r="C290" s="815"/>
      <c r="D290" s="812" t="s">
        <v>134</v>
      </c>
      <c r="E290" s="900">
        <v>49200000</v>
      </c>
      <c r="F290" s="825" t="s">
        <v>547</v>
      </c>
      <c r="G290" s="74" t="s">
        <v>548</v>
      </c>
      <c r="H290" s="90" t="s">
        <v>203</v>
      </c>
      <c r="I290" s="90">
        <v>1</v>
      </c>
      <c r="J290" s="280"/>
      <c r="K290" s="281"/>
      <c r="L290" s="281"/>
      <c r="M290" s="280"/>
      <c r="N290" s="280"/>
      <c r="O290" s="90"/>
      <c r="P290" s="208"/>
      <c r="Q290" s="208"/>
      <c r="R290" s="208"/>
      <c r="S290" s="208"/>
      <c r="T290" s="208"/>
      <c r="U290" s="208"/>
      <c r="V290" s="828">
        <v>49200000</v>
      </c>
      <c r="W290" s="783"/>
      <c r="X290" s="783"/>
      <c r="Y290" s="783"/>
      <c r="Z290" s="1221"/>
      <c r="AA290" s="74" t="s">
        <v>551</v>
      </c>
      <c r="AB290" s="825" t="s">
        <v>554</v>
      </c>
      <c r="AC290" s="74"/>
      <c r="AD290" s="837" t="s">
        <v>555</v>
      </c>
      <c r="AE290" s="207"/>
      <c r="AF290" s="207"/>
      <c r="AG290" s="207"/>
      <c r="AH290" s="207"/>
      <c r="AI290" s="207"/>
    </row>
    <row r="291" spans="1:35" s="10" customFormat="1" ht="106.5" customHeight="1">
      <c r="A291" s="1121"/>
      <c r="B291" s="816"/>
      <c r="C291" s="817"/>
      <c r="D291" s="813"/>
      <c r="E291" s="901"/>
      <c r="F291" s="824"/>
      <c r="G291" s="74" t="s">
        <v>549</v>
      </c>
      <c r="H291" s="90" t="s">
        <v>203</v>
      </c>
      <c r="I291" s="90">
        <v>1</v>
      </c>
      <c r="J291" s="280"/>
      <c r="K291" s="281"/>
      <c r="L291" s="281"/>
      <c r="M291" s="280"/>
      <c r="N291" s="280"/>
      <c r="O291" s="90"/>
      <c r="P291" s="208"/>
      <c r="Q291" s="208"/>
      <c r="R291" s="208"/>
      <c r="S291" s="208"/>
      <c r="T291" s="208"/>
      <c r="U291" s="208"/>
      <c r="V291" s="829"/>
      <c r="W291" s="784"/>
      <c r="X291" s="784"/>
      <c r="Y291" s="784"/>
      <c r="Z291" s="1223"/>
      <c r="AA291" s="74" t="s">
        <v>552</v>
      </c>
      <c r="AB291" s="824"/>
      <c r="AC291" s="74"/>
      <c r="AD291" s="838"/>
      <c r="AE291" s="207"/>
      <c r="AF291" s="207"/>
      <c r="AG291" s="207"/>
      <c r="AH291" s="207"/>
      <c r="AI291" s="207"/>
    </row>
    <row r="292" spans="1:35" s="10" customFormat="1" ht="106.5" customHeight="1">
      <c r="A292" s="976"/>
      <c r="B292" s="816"/>
      <c r="C292" s="817"/>
      <c r="D292" s="944"/>
      <c r="E292" s="902"/>
      <c r="F292" s="923"/>
      <c r="G292" s="74" t="s">
        <v>550</v>
      </c>
      <c r="H292" s="90" t="s">
        <v>203</v>
      </c>
      <c r="I292" s="90">
        <v>1</v>
      </c>
      <c r="J292" s="280"/>
      <c r="K292" s="281"/>
      <c r="L292" s="281"/>
      <c r="M292" s="280"/>
      <c r="N292" s="280"/>
      <c r="O292" s="90"/>
      <c r="P292" s="208"/>
      <c r="Q292" s="208"/>
      <c r="R292" s="208"/>
      <c r="S292" s="208"/>
      <c r="T292" s="208"/>
      <c r="U292" s="208"/>
      <c r="V292" s="1175"/>
      <c r="W292" s="785"/>
      <c r="X292" s="785"/>
      <c r="Y292" s="785"/>
      <c r="Z292" s="1222"/>
      <c r="AA292" s="74" t="s">
        <v>553</v>
      </c>
      <c r="AB292" s="923"/>
      <c r="AC292" s="74"/>
      <c r="AD292" s="838"/>
      <c r="AE292" s="207"/>
      <c r="AF292" s="207"/>
      <c r="AG292" s="207"/>
      <c r="AH292" s="207"/>
      <c r="AI292" s="207"/>
    </row>
    <row r="293" spans="1:35" s="10" customFormat="1" ht="158.25" customHeight="1">
      <c r="A293" s="975" t="s">
        <v>556</v>
      </c>
      <c r="B293" s="816"/>
      <c r="C293" s="817"/>
      <c r="D293" s="812" t="s">
        <v>135</v>
      </c>
      <c r="E293" s="900">
        <v>77472000</v>
      </c>
      <c r="F293" s="825" t="s">
        <v>558</v>
      </c>
      <c r="G293" s="825" t="s">
        <v>560</v>
      </c>
      <c r="H293" s="1167" t="s">
        <v>203</v>
      </c>
      <c r="I293" s="1167">
        <v>4</v>
      </c>
      <c r="J293" s="280"/>
      <c r="K293" s="281"/>
      <c r="L293" s="281"/>
      <c r="M293" s="280"/>
      <c r="N293" s="280"/>
      <c r="O293" s="90"/>
      <c r="P293" s="208"/>
      <c r="Q293" s="208"/>
      <c r="R293" s="208"/>
      <c r="S293" s="208"/>
      <c r="T293" s="208"/>
      <c r="U293" s="208"/>
      <c r="V293" s="828">
        <v>65462000</v>
      </c>
      <c r="W293" s="783"/>
      <c r="X293" s="783"/>
      <c r="Y293" s="783"/>
      <c r="Z293" s="1221"/>
      <c r="AA293" s="74" t="s">
        <v>562</v>
      </c>
      <c r="AB293" s="74"/>
      <c r="AC293" s="825" t="s">
        <v>566</v>
      </c>
      <c r="AD293" s="838"/>
      <c r="AE293" s="207"/>
      <c r="AF293" s="207"/>
      <c r="AG293" s="207"/>
      <c r="AH293" s="207"/>
      <c r="AI293" s="207"/>
    </row>
    <row r="294" spans="1:35" s="10" customFormat="1" ht="158.25" customHeight="1">
      <c r="A294" s="976"/>
      <c r="B294" s="816"/>
      <c r="C294" s="817"/>
      <c r="D294" s="813"/>
      <c r="E294" s="901"/>
      <c r="F294" s="923"/>
      <c r="G294" s="923"/>
      <c r="H294" s="1168"/>
      <c r="I294" s="1168"/>
      <c r="J294" s="280"/>
      <c r="K294" s="281"/>
      <c r="L294" s="281"/>
      <c r="M294" s="280"/>
      <c r="N294" s="280"/>
      <c r="O294" s="90"/>
      <c r="P294" s="208"/>
      <c r="Q294" s="208"/>
      <c r="R294" s="208"/>
      <c r="S294" s="208"/>
      <c r="T294" s="208"/>
      <c r="U294" s="208"/>
      <c r="V294" s="1175"/>
      <c r="W294" s="785"/>
      <c r="X294" s="785"/>
      <c r="Y294" s="785"/>
      <c r="Z294" s="1222"/>
      <c r="AA294" s="74" t="s">
        <v>563</v>
      </c>
      <c r="AB294" s="74"/>
      <c r="AC294" s="824"/>
      <c r="AD294" s="838"/>
      <c r="AE294" s="207"/>
      <c r="AF294" s="207"/>
      <c r="AG294" s="207"/>
      <c r="AH294" s="207"/>
      <c r="AI294" s="207"/>
    </row>
    <row r="295" spans="1:35" s="10" customFormat="1" ht="158.25" customHeight="1">
      <c r="A295" s="975" t="s">
        <v>557</v>
      </c>
      <c r="B295" s="816"/>
      <c r="C295" s="817"/>
      <c r="D295" s="813"/>
      <c r="E295" s="901"/>
      <c r="F295" s="825" t="s">
        <v>559</v>
      </c>
      <c r="G295" s="825" t="s">
        <v>561</v>
      </c>
      <c r="H295" s="1167" t="s">
        <v>203</v>
      </c>
      <c r="I295" s="1167">
        <v>63</v>
      </c>
      <c r="J295" s="280"/>
      <c r="K295" s="281"/>
      <c r="L295" s="281"/>
      <c r="M295" s="280"/>
      <c r="N295" s="280"/>
      <c r="O295" s="90"/>
      <c r="P295" s="208"/>
      <c r="Q295" s="208"/>
      <c r="R295" s="208"/>
      <c r="S295" s="208"/>
      <c r="T295" s="208"/>
      <c r="U295" s="208"/>
      <c r="V295" s="828">
        <v>12000000</v>
      </c>
      <c r="W295" s="783"/>
      <c r="X295" s="783"/>
      <c r="Y295" s="783"/>
      <c r="Z295" s="1221"/>
      <c r="AA295" s="74" t="s">
        <v>564</v>
      </c>
      <c r="AB295" s="74"/>
      <c r="AC295" s="824"/>
      <c r="AD295" s="838"/>
      <c r="AE295" s="207"/>
      <c r="AF295" s="207"/>
      <c r="AG295" s="207"/>
      <c r="AH295" s="207"/>
      <c r="AI295" s="207"/>
    </row>
    <row r="296" spans="1:35" s="10" customFormat="1" ht="158.25" customHeight="1">
      <c r="A296" s="976"/>
      <c r="B296" s="816"/>
      <c r="C296" s="817"/>
      <c r="D296" s="944"/>
      <c r="E296" s="902"/>
      <c r="F296" s="923"/>
      <c r="G296" s="923"/>
      <c r="H296" s="1168"/>
      <c r="I296" s="1168"/>
      <c r="J296" s="280"/>
      <c r="K296" s="281"/>
      <c r="L296" s="281"/>
      <c r="M296" s="280"/>
      <c r="N296" s="280"/>
      <c r="O296" s="90"/>
      <c r="P296" s="208"/>
      <c r="Q296" s="208"/>
      <c r="R296" s="208"/>
      <c r="S296" s="208"/>
      <c r="T296" s="208"/>
      <c r="U296" s="208"/>
      <c r="V296" s="1175"/>
      <c r="W296" s="785"/>
      <c r="X296" s="785"/>
      <c r="Y296" s="785"/>
      <c r="Z296" s="1222"/>
      <c r="AA296" s="74" t="s">
        <v>565</v>
      </c>
      <c r="AB296" s="74"/>
      <c r="AC296" s="923"/>
      <c r="AD296" s="838"/>
      <c r="AE296" s="207"/>
      <c r="AF296" s="207"/>
      <c r="AG296" s="207"/>
      <c r="AH296" s="207"/>
      <c r="AI296" s="207"/>
    </row>
    <row r="297" spans="1:35" s="10" customFormat="1" ht="138.75" customHeight="1">
      <c r="A297" s="975" t="s">
        <v>573</v>
      </c>
      <c r="B297" s="816"/>
      <c r="C297" s="817"/>
      <c r="D297" s="812" t="s">
        <v>136</v>
      </c>
      <c r="E297" s="900">
        <v>68066240</v>
      </c>
      <c r="F297" s="825" t="s">
        <v>574</v>
      </c>
      <c r="G297" s="825" t="s">
        <v>575</v>
      </c>
      <c r="H297" s="1167" t="s">
        <v>203</v>
      </c>
      <c r="I297" s="1177">
        <v>220</v>
      </c>
      <c r="J297" s="280"/>
      <c r="K297" s="281"/>
      <c r="L297" s="281"/>
      <c r="M297" s="280"/>
      <c r="N297" s="280"/>
      <c r="O297" s="208"/>
      <c r="P297" s="208"/>
      <c r="Q297" s="208"/>
      <c r="R297" s="208"/>
      <c r="S297" s="208"/>
      <c r="T297" s="208"/>
      <c r="U297" s="208"/>
      <c r="V297" s="1164">
        <v>68066240</v>
      </c>
      <c r="W297" s="132"/>
      <c r="X297" s="132"/>
      <c r="Y297" s="132"/>
      <c r="Z297" s="138"/>
      <c r="AA297" s="74" t="s">
        <v>576</v>
      </c>
      <c r="AB297" s="825" t="s">
        <v>572</v>
      </c>
      <c r="AC297" s="74"/>
      <c r="AD297" s="838"/>
      <c r="AE297" s="207"/>
      <c r="AF297" s="207"/>
      <c r="AG297" s="207"/>
      <c r="AH297" s="207"/>
      <c r="AI297" s="207"/>
    </row>
    <row r="298" spans="1:35" s="10" customFormat="1" ht="138.75" customHeight="1">
      <c r="A298" s="1121"/>
      <c r="B298" s="816"/>
      <c r="C298" s="817"/>
      <c r="D298" s="813"/>
      <c r="E298" s="901"/>
      <c r="F298" s="824"/>
      <c r="G298" s="824"/>
      <c r="H298" s="1176"/>
      <c r="I298" s="1178"/>
      <c r="J298" s="280"/>
      <c r="K298" s="281"/>
      <c r="L298" s="281"/>
      <c r="M298" s="280"/>
      <c r="N298" s="280"/>
      <c r="O298" s="208"/>
      <c r="P298" s="208"/>
      <c r="Q298" s="208"/>
      <c r="R298" s="208"/>
      <c r="S298" s="208"/>
      <c r="T298" s="208"/>
      <c r="U298" s="208"/>
      <c r="V298" s="1165"/>
      <c r="W298" s="783"/>
      <c r="X298" s="783"/>
      <c r="Y298" s="783"/>
      <c r="Z298" s="1221"/>
      <c r="AA298" s="74" t="s">
        <v>577</v>
      </c>
      <c r="AB298" s="824"/>
      <c r="AC298" s="74"/>
      <c r="AD298" s="838"/>
      <c r="AE298" s="207"/>
      <c r="AF298" s="207"/>
      <c r="AG298" s="207"/>
      <c r="AH298" s="207"/>
      <c r="AI298" s="207"/>
    </row>
    <row r="299" spans="1:35" s="10" customFormat="1" ht="138.75" customHeight="1">
      <c r="A299" s="1121"/>
      <c r="B299" s="816"/>
      <c r="C299" s="817"/>
      <c r="D299" s="813"/>
      <c r="E299" s="901"/>
      <c r="F299" s="824"/>
      <c r="G299" s="824"/>
      <c r="H299" s="1176"/>
      <c r="I299" s="1178"/>
      <c r="J299" s="280"/>
      <c r="K299" s="281"/>
      <c r="L299" s="281"/>
      <c r="M299" s="280"/>
      <c r="N299" s="280"/>
      <c r="O299" s="208"/>
      <c r="P299" s="208"/>
      <c r="Q299" s="208"/>
      <c r="R299" s="208"/>
      <c r="S299" s="208"/>
      <c r="T299" s="208"/>
      <c r="U299" s="208"/>
      <c r="V299" s="1165"/>
      <c r="W299" s="785"/>
      <c r="X299" s="785"/>
      <c r="Y299" s="785"/>
      <c r="Z299" s="1222"/>
      <c r="AA299" s="74" t="s">
        <v>578</v>
      </c>
      <c r="AB299" s="824"/>
      <c r="AC299" s="74"/>
      <c r="AD299" s="838"/>
      <c r="AE299" s="207"/>
      <c r="AF299" s="207"/>
      <c r="AG299" s="207"/>
      <c r="AH299" s="207"/>
      <c r="AI299" s="207"/>
    </row>
    <row r="300" spans="1:35" s="10" customFormat="1" ht="138.75" customHeight="1">
      <c r="A300" s="976"/>
      <c r="B300" s="816"/>
      <c r="C300" s="817"/>
      <c r="D300" s="944"/>
      <c r="E300" s="902"/>
      <c r="F300" s="923"/>
      <c r="G300" s="923"/>
      <c r="H300" s="1168"/>
      <c r="I300" s="1179"/>
      <c r="J300" s="280"/>
      <c r="K300" s="281"/>
      <c r="L300" s="281"/>
      <c r="M300" s="280"/>
      <c r="N300" s="280"/>
      <c r="O300" s="208"/>
      <c r="P300" s="208"/>
      <c r="Q300" s="208"/>
      <c r="R300" s="208"/>
      <c r="S300" s="208"/>
      <c r="T300" s="208"/>
      <c r="U300" s="208"/>
      <c r="V300" s="1166"/>
      <c r="W300" s="132"/>
      <c r="X300" s="132"/>
      <c r="Y300" s="132"/>
      <c r="Z300" s="138"/>
      <c r="AA300" s="74" t="s">
        <v>579</v>
      </c>
      <c r="AB300" s="923"/>
      <c r="AC300" s="74"/>
      <c r="AD300" s="838"/>
      <c r="AE300" s="207"/>
      <c r="AF300" s="207"/>
      <c r="AG300" s="207"/>
      <c r="AH300" s="207"/>
      <c r="AI300" s="207"/>
    </row>
    <row r="301" spans="1:35" s="10" customFormat="1" ht="174.75" customHeight="1">
      <c r="A301" s="975" t="s">
        <v>567</v>
      </c>
      <c r="B301" s="816"/>
      <c r="C301" s="817"/>
      <c r="D301" s="812" t="s">
        <v>137</v>
      </c>
      <c r="E301" s="900">
        <v>39700000</v>
      </c>
      <c r="F301" s="825" t="s">
        <v>568</v>
      </c>
      <c r="G301" s="825" t="s">
        <v>569</v>
      </c>
      <c r="H301" s="1167" t="s">
        <v>203</v>
      </c>
      <c r="I301" s="1167">
        <v>1</v>
      </c>
      <c r="J301" s="280"/>
      <c r="K301" s="281"/>
      <c r="L301" s="281"/>
      <c r="M301" s="280"/>
      <c r="N301" s="280"/>
      <c r="O301" s="90"/>
      <c r="P301" s="208"/>
      <c r="Q301" s="208"/>
      <c r="R301" s="208"/>
      <c r="S301" s="208"/>
      <c r="T301" s="208"/>
      <c r="U301" s="208"/>
      <c r="V301" s="828">
        <v>39700000</v>
      </c>
      <c r="W301" s="783"/>
      <c r="X301" s="783"/>
      <c r="Y301" s="783"/>
      <c r="Z301" s="1221"/>
      <c r="AA301" s="74" t="s">
        <v>570</v>
      </c>
      <c r="AB301" s="825" t="s">
        <v>572</v>
      </c>
      <c r="AC301" s="74"/>
      <c r="AD301" s="838"/>
      <c r="AE301" s="207"/>
      <c r="AF301" s="207"/>
      <c r="AG301" s="207"/>
      <c r="AH301" s="207"/>
      <c r="AI301" s="207"/>
    </row>
    <row r="302" spans="1:35" s="10" customFormat="1" ht="174.75" customHeight="1">
      <c r="A302" s="976"/>
      <c r="B302" s="166"/>
      <c r="C302" s="167"/>
      <c r="D302" s="944"/>
      <c r="E302" s="902"/>
      <c r="F302" s="923"/>
      <c r="G302" s="923"/>
      <c r="H302" s="1168"/>
      <c r="I302" s="1168"/>
      <c r="J302" s="280"/>
      <c r="K302" s="281"/>
      <c r="L302" s="281"/>
      <c r="M302" s="280"/>
      <c r="N302" s="280"/>
      <c r="O302" s="90"/>
      <c r="P302" s="208"/>
      <c r="Q302" s="208"/>
      <c r="R302" s="208"/>
      <c r="S302" s="208"/>
      <c r="T302" s="208"/>
      <c r="U302" s="208"/>
      <c r="V302" s="1175"/>
      <c r="W302" s="785"/>
      <c r="X302" s="785"/>
      <c r="Y302" s="785"/>
      <c r="Z302" s="1222"/>
      <c r="AA302" s="74" t="s">
        <v>571</v>
      </c>
      <c r="AB302" s="923"/>
      <c r="AC302" s="74"/>
      <c r="AD302" s="839"/>
      <c r="AE302" s="207"/>
      <c r="AF302" s="207"/>
      <c r="AG302" s="207"/>
      <c r="AH302" s="207"/>
      <c r="AI302" s="207"/>
    </row>
    <row r="303" spans="1:32" s="10" customFormat="1" ht="66" customHeight="1">
      <c r="A303" s="155"/>
      <c r="B303" s="852" t="s">
        <v>43</v>
      </c>
      <c r="C303" s="853"/>
      <c r="D303" s="16" t="s">
        <v>138</v>
      </c>
      <c r="E303" s="775"/>
      <c r="F303" s="776"/>
      <c r="G303" s="776"/>
      <c r="H303" s="776"/>
      <c r="I303" s="776"/>
      <c r="J303" s="776"/>
      <c r="K303" s="776"/>
      <c r="L303" s="776"/>
      <c r="M303" s="776"/>
      <c r="N303" s="776"/>
      <c r="O303" s="776"/>
      <c r="P303" s="776"/>
      <c r="Q303" s="776"/>
      <c r="R303" s="776"/>
      <c r="S303" s="776"/>
      <c r="T303" s="776"/>
      <c r="U303" s="776"/>
      <c r="V303" s="776"/>
      <c r="W303" s="776"/>
      <c r="X303" s="776"/>
      <c r="Y303" s="776"/>
      <c r="Z303" s="776"/>
      <c r="AA303" s="776"/>
      <c r="AB303" s="776"/>
      <c r="AC303" s="776"/>
      <c r="AD303" s="777"/>
      <c r="AE303" s="11"/>
      <c r="AF303" s="12"/>
    </row>
    <row r="304" spans="1:32" s="10" customFormat="1" ht="93.75" customHeight="1">
      <c r="A304" s="161" t="s">
        <v>356</v>
      </c>
      <c r="B304" s="814" t="s">
        <v>62</v>
      </c>
      <c r="C304" s="815"/>
      <c r="D304" s="905" t="s">
        <v>139</v>
      </c>
      <c r="E304" s="1159">
        <v>600000000</v>
      </c>
      <c r="F304" s="876" t="s">
        <v>358</v>
      </c>
      <c r="G304" s="35" t="s">
        <v>359</v>
      </c>
      <c r="H304" s="35" t="s">
        <v>265</v>
      </c>
      <c r="I304" s="35">
        <v>100</v>
      </c>
      <c r="J304" s="90"/>
      <c r="K304" s="184"/>
      <c r="L304" s="184"/>
      <c r="M304" s="184"/>
      <c r="N304" s="184"/>
      <c r="O304" s="184"/>
      <c r="P304" s="208"/>
      <c r="Q304" s="208"/>
      <c r="R304" s="208"/>
      <c r="S304" s="208"/>
      <c r="T304" s="208"/>
      <c r="U304" s="208"/>
      <c r="V304" s="842">
        <v>600000</v>
      </c>
      <c r="W304" s="235"/>
      <c r="X304" s="235"/>
      <c r="Y304" s="235"/>
      <c r="Z304" s="206"/>
      <c r="AA304" s="93"/>
      <c r="AB304" s="93"/>
      <c r="AC304" s="74"/>
      <c r="AD304" s="840" t="s">
        <v>361</v>
      </c>
      <c r="AE304" s="11"/>
      <c r="AF304" s="12"/>
    </row>
    <row r="305" spans="1:32" s="10" customFormat="1" ht="159" customHeight="1">
      <c r="A305" s="72" t="s">
        <v>357</v>
      </c>
      <c r="B305" s="816"/>
      <c r="C305" s="817"/>
      <c r="D305" s="906"/>
      <c r="E305" s="1160"/>
      <c r="F305" s="877"/>
      <c r="G305" s="35" t="s">
        <v>360</v>
      </c>
      <c r="H305" s="75" t="s">
        <v>265</v>
      </c>
      <c r="I305" s="75">
        <v>100</v>
      </c>
      <c r="J305" s="90"/>
      <c r="K305" s="184"/>
      <c r="L305" s="184"/>
      <c r="M305" s="184"/>
      <c r="N305" s="184"/>
      <c r="O305" s="184"/>
      <c r="P305" s="208"/>
      <c r="Q305" s="208"/>
      <c r="R305" s="208"/>
      <c r="S305" s="208"/>
      <c r="T305" s="208"/>
      <c r="U305" s="208"/>
      <c r="V305" s="843"/>
      <c r="W305" s="235"/>
      <c r="X305" s="235"/>
      <c r="Y305" s="235"/>
      <c r="Z305" s="206"/>
      <c r="AA305" s="93"/>
      <c r="AB305" s="93"/>
      <c r="AC305" s="74"/>
      <c r="AD305" s="841"/>
      <c r="AE305" s="11"/>
      <c r="AF305" s="12"/>
    </row>
    <row r="306" spans="1:32" s="10" customFormat="1" ht="189" customHeight="1">
      <c r="A306" s="72" t="s">
        <v>362</v>
      </c>
      <c r="B306" s="816"/>
      <c r="C306" s="817"/>
      <c r="D306" s="906"/>
      <c r="E306" s="1160"/>
      <c r="F306" s="876" t="s">
        <v>365</v>
      </c>
      <c r="G306" s="35"/>
      <c r="H306" s="75"/>
      <c r="I306" s="75"/>
      <c r="J306" s="90"/>
      <c r="K306" s="184"/>
      <c r="L306" s="184"/>
      <c r="M306" s="184"/>
      <c r="N306" s="184"/>
      <c r="O306" s="184"/>
      <c r="P306" s="208"/>
      <c r="Q306" s="208"/>
      <c r="R306" s="208"/>
      <c r="S306" s="208"/>
      <c r="T306" s="208"/>
      <c r="U306" s="208"/>
      <c r="V306" s="843"/>
      <c r="W306" s="235"/>
      <c r="X306" s="235"/>
      <c r="Y306" s="235"/>
      <c r="Z306" s="206"/>
      <c r="AA306" s="93"/>
      <c r="AB306" s="93"/>
      <c r="AC306" s="74"/>
      <c r="AD306" s="841"/>
      <c r="AE306" s="11"/>
      <c r="AF306" s="12"/>
    </row>
    <row r="307" spans="1:32" s="10" customFormat="1" ht="159" customHeight="1">
      <c r="A307" s="72" t="s">
        <v>363</v>
      </c>
      <c r="B307" s="816"/>
      <c r="C307" s="817"/>
      <c r="D307" s="906"/>
      <c r="E307" s="1160"/>
      <c r="F307" s="805"/>
      <c r="G307" s="35"/>
      <c r="H307" s="75"/>
      <c r="I307" s="75"/>
      <c r="J307" s="90"/>
      <c r="K307" s="184"/>
      <c r="L307" s="184"/>
      <c r="M307" s="184"/>
      <c r="N307" s="184"/>
      <c r="O307" s="184"/>
      <c r="P307" s="208"/>
      <c r="Q307" s="208"/>
      <c r="R307" s="208"/>
      <c r="S307" s="208"/>
      <c r="T307" s="208"/>
      <c r="U307" s="208"/>
      <c r="V307" s="843"/>
      <c r="W307" s="235"/>
      <c r="X307" s="235"/>
      <c r="Y307" s="235"/>
      <c r="Z307" s="206"/>
      <c r="AA307" s="93"/>
      <c r="AB307" s="93"/>
      <c r="AC307" s="74"/>
      <c r="AD307" s="841"/>
      <c r="AE307" s="11"/>
      <c r="AF307" s="12"/>
    </row>
    <row r="308" spans="1:32" s="10" customFormat="1" ht="273.75" customHeight="1">
      <c r="A308" s="129" t="s">
        <v>364</v>
      </c>
      <c r="B308" s="816"/>
      <c r="C308" s="817"/>
      <c r="D308" s="906"/>
      <c r="E308" s="1160"/>
      <c r="F308" s="168" t="s">
        <v>366</v>
      </c>
      <c r="G308" s="73"/>
      <c r="H308" s="169"/>
      <c r="I308" s="169"/>
      <c r="J308" s="507"/>
      <c r="K308" s="633"/>
      <c r="L308" s="633"/>
      <c r="M308" s="633"/>
      <c r="N308" s="633"/>
      <c r="O308" s="633"/>
      <c r="P308" s="508"/>
      <c r="Q308" s="508"/>
      <c r="R308" s="508"/>
      <c r="S308" s="508"/>
      <c r="T308" s="508"/>
      <c r="U308" s="508"/>
      <c r="V308" s="843"/>
      <c r="W308" s="525"/>
      <c r="X308" s="525"/>
      <c r="Y308" s="525"/>
      <c r="Z308" s="634"/>
      <c r="AA308" s="635"/>
      <c r="AB308" s="635"/>
      <c r="AC308" s="92"/>
      <c r="AD308" s="841"/>
      <c r="AE308" s="11"/>
      <c r="AF308" s="12"/>
    </row>
    <row r="309" spans="1:30" s="336" customFormat="1" ht="181.5" customHeight="1">
      <c r="A309" s="1225" t="s">
        <v>743</v>
      </c>
      <c r="B309" s="1226"/>
      <c r="C309" s="1226"/>
      <c r="D309" s="1226"/>
      <c r="E309" s="1226"/>
      <c r="F309" s="1226"/>
      <c r="G309" s="1226"/>
      <c r="H309" s="1226"/>
      <c r="I309" s="1226"/>
      <c r="J309" s="1226"/>
      <c r="K309" s="1226"/>
      <c r="L309" s="1226"/>
      <c r="M309" s="1226"/>
      <c r="N309" s="1226"/>
      <c r="O309" s="1226"/>
      <c r="P309" s="1226"/>
      <c r="Q309" s="1226"/>
      <c r="R309" s="1226"/>
      <c r="S309" s="1226"/>
      <c r="T309" s="1226"/>
      <c r="U309" s="1226"/>
      <c r="V309" s="1226"/>
      <c r="W309" s="1226"/>
      <c r="X309" s="1226"/>
      <c r="Y309" s="1226"/>
      <c r="Z309" s="1226"/>
      <c r="AA309" s="1226"/>
      <c r="AB309" s="1226"/>
      <c r="AC309" s="1226"/>
      <c r="AD309" s="1227"/>
    </row>
    <row r="310" spans="1:2" ht="18">
      <c r="A310" s="10"/>
      <c r="B310" s="10"/>
    </row>
    <row r="311" spans="1:2" ht="18">
      <c r="A311" s="10"/>
      <c r="B311" s="10"/>
    </row>
    <row r="312" spans="1:2" ht="18">
      <c r="A312" s="10"/>
      <c r="B312" s="10"/>
    </row>
    <row r="313" spans="1:2" ht="18">
      <c r="A313" s="10"/>
      <c r="B313" s="10"/>
    </row>
    <row r="314" spans="1:2" ht="18">
      <c r="A314" s="10"/>
      <c r="B314" s="10"/>
    </row>
    <row r="315" spans="1:2" ht="18">
      <c r="A315" s="10"/>
      <c r="B315" s="10"/>
    </row>
    <row r="316" spans="1:2" ht="18">
      <c r="A316" s="10"/>
      <c r="B316" s="10"/>
    </row>
    <row r="317" spans="1:2" ht="18">
      <c r="A317" s="10"/>
      <c r="B317" s="10"/>
    </row>
    <row r="318" spans="1:2" ht="18">
      <c r="A318" s="10"/>
      <c r="B318" s="10"/>
    </row>
    <row r="319" spans="1:2" ht="18">
      <c r="A319" s="10"/>
      <c r="B319" s="10"/>
    </row>
    <row r="320" spans="1:2" ht="18">
      <c r="A320" s="10"/>
      <c r="B320" s="10"/>
    </row>
    <row r="321" spans="1:2" ht="18">
      <c r="A321" s="10"/>
      <c r="B321" s="10"/>
    </row>
    <row r="322" spans="1:2" ht="18">
      <c r="A322" s="10"/>
      <c r="B322" s="10"/>
    </row>
    <row r="323" spans="1:2" ht="18">
      <c r="A323" s="10"/>
      <c r="B323" s="10"/>
    </row>
    <row r="324" spans="1:2" ht="18">
      <c r="A324" s="10"/>
      <c r="B324" s="10"/>
    </row>
    <row r="325" spans="1:2" ht="18">
      <c r="A325" s="10"/>
      <c r="B325" s="10"/>
    </row>
    <row r="326" spans="1:2" ht="18">
      <c r="A326" s="10"/>
      <c r="B326" s="10"/>
    </row>
    <row r="327" spans="1:2" ht="18">
      <c r="A327" s="10"/>
      <c r="B327" s="10"/>
    </row>
  </sheetData>
  <sheetProtection/>
  <mergeCells count="616">
    <mergeCell ref="W301:W302"/>
    <mergeCell ref="X301:X302"/>
    <mergeCell ref="Y301:Y302"/>
    <mergeCell ref="Z301:Z302"/>
    <mergeCell ref="A82:A83"/>
    <mergeCell ref="A309:AD309"/>
    <mergeCell ref="X295:X296"/>
    <mergeCell ref="Y295:Y296"/>
    <mergeCell ref="Z295:Z296"/>
    <mergeCell ref="W298:W299"/>
    <mergeCell ref="AB255:AB256"/>
    <mergeCell ref="AC255:AC256"/>
    <mergeCell ref="W255:W256"/>
    <mergeCell ref="S176:S177"/>
    <mergeCell ref="X298:X299"/>
    <mergeCell ref="Y298:Y299"/>
    <mergeCell ref="Z298:Z299"/>
    <mergeCell ref="Y290:Y292"/>
    <mergeCell ref="Z290:Z292"/>
    <mergeCell ref="W293:W294"/>
    <mergeCell ref="D58:D60"/>
    <mergeCell ref="B58:C60"/>
    <mergeCell ref="E58:E60"/>
    <mergeCell ref="AB58:AB60"/>
    <mergeCell ref="AD58:AD60"/>
    <mergeCell ref="D67:D68"/>
    <mergeCell ref="B67:C68"/>
    <mergeCell ref="E67:E68"/>
    <mergeCell ref="AB67:AB68"/>
    <mergeCell ref="AD67:AD68"/>
    <mergeCell ref="AC106:AC107"/>
    <mergeCell ref="E61:AD62"/>
    <mergeCell ref="H95:H96"/>
    <mergeCell ref="I95:I96"/>
    <mergeCell ref="V95:V96"/>
    <mergeCell ref="E63:E64"/>
    <mergeCell ref="AB63:AB64"/>
    <mergeCell ref="AD63:AD64"/>
    <mergeCell ref="V106:V107"/>
    <mergeCell ref="W106:W107"/>
    <mergeCell ref="X106:X107"/>
    <mergeCell ref="Y106:Y107"/>
    <mergeCell ref="AA106:AA107"/>
    <mergeCell ref="AB106:AB107"/>
    <mergeCell ref="M106:M107"/>
    <mergeCell ref="N106:N107"/>
    <mergeCell ref="O106:O107"/>
    <mergeCell ref="P106:P107"/>
    <mergeCell ref="Q106:Q107"/>
    <mergeCell ref="R106:R107"/>
    <mergeCell ref="P102:P103"/>
    <mergeCell ref="Q102:Q103"/>
    <mergeCell ref="R102:R103"/>
    <mergeCell ref="S102:S103"/>
    <mergeCell ref="T102:T103"/>
    <mergeCell ref="U102:U103"/>
    <mergeCell ref="D95:D103"/>
    <mergeCell ref="E95:E103"/>
    <mergeCell ref="H97:H98"/>
    <mergeCell ref="F128:F131"/>
    <mergeCell ref="A165:A166"/>
    <mergeCell ref="E21:AC21"/>
    <mergeCell ref="E45:AD45"/>
    <mergeCell ref="H102:H103"/>
    <mergeCell ref="I102:I103"/>
    <mergeCell ref="A54:A55"/>
    <mergeCell ref="D290:D292"/>
    <mergeCell ref="A290:A292"/>
    <mergeCell ref="E290:E292"/>
    <mergeCell ref="F290:F292"/>
    <mergeCell ref="AB290:AB292"/>
    <mergeCell ref="H242:H245"/>
    <mergeCell ref="F243:F245"/>
    <mergeCell ref="N285:N286"/>
    <mergeCell ref="O285:O286"/>
    <mergeCell ref="P285:P286"/>
    <mergeCell ref="A102:A103"/>
    <mergeCell ref="F95:F96"/>
    <mergeCell ref="V290:V292"/>
    <mergeCell ref="F293:F294"/>
    <mergeCell ref="G293:G294"/>
    <mergeCell ref="G295:G296"/>
    <mergeCell ref="H293:H294"/>
    <mergeCell ref="V293:V294"/>
    <mergeCell ref="V295:V296"/>
    <mergeCell ref="M285:M286"/>
    <mergeCell ref="E86:E90"/>
    <mergeCell ref="G95:G96"/>
    <mergeCell ref="J102:J103"/>
    <mergeCell ref="K102:K103"/>
    <mergeCell ref="L102:L103"/>
    <mergeCell ref="I295:I296"/>
    <mergeCell ref="E254:E267"/>
    <mergeCell ref="F257:F260"/>
    <mergeCell ref="F261:F265"/>
    <mergeCell ref="I262:I265"/>
    <mergeCell ref="AC293:AC296"/>
    <mergeCell ref="D293:D296"/>
    <mergeCell ref="A293:A294"/>
    <mergeCell ref="A295:A296"/>
    <mergeCell ref="E293:E296"/>
    <mergeCell ref="F295:F296"/>
    <mergeCell ref="W295:W296"/>
    <mergeCell ref="X293:X294"/>
    <mergeCell ref="Y293:Y294"/>
    <mergeCell ref="Z293:Z294"/>
    <mergeCell ref="A301:A302"/>
    <mergeCell ref="E301:E302"/>
    <mergeCell ref="F301:F302"/>
    <mergeCell ref="G301:G302"/>
    <mergeCell ref="H301:H302"/>
    <mergeCell ref="H295:H296"/>
    <mergeCell ref="V301:V302"/>
    <mergeCell ref="AB301:AB302"/>
    <mergeCell ref="D297:D300"/>
    <mergeCell ref="A297:A300"/>
    <mergeCell ref="E297:E300"/>
    <mergeCell ref="F297:F300"/>
    <mergeCell ref="G297:G300"/>
    <mergeCell ref="H297:H300"/>
    <mergeCell ref="I297:I300"/>
    <mergeCell ref="D301:D302"/>
    <mergeCell ref="AB297:AB300"/>
    <mergeCell ref="E123:E131"/>
    <mergeCell ref="F126:F127"/>
    <mergeCell ref="AB162:AB164"/>
    <mergeCell ref="D160:D161"/>
    <mergeCell ref="E160:E161"/>
    <mergeCell ref="AB160:AB161"/>
    <mergeCell ref="Y285:Y286"/>
    <mergeCell ref="Z285:Z286"/>
    <mergeCell ref="I293:I294"/>
    <mergeCell ref="E304:E308"/>
    <mergeCell ref="X285:X286"/>
    <mergeCell ref="R285:R286"/>
    <mergeCell ref="S285:S286"/>
    <mergeCell ref="T285:T286"/>
    <mergeCell ref="U285:U286"/>
    <mergeCell ref="V285:V286"/>
    <mergeCell ref="W285:W286"/>
    <mergeCell ref="V297:V300"/>
    <mergeCell ref="I301:I302"/>
    <mergeCell ref="Q285:Q286"/>
    <mergeCell ref="B123:C131"/>
    <mergeCell ref="D123:D131"/>
    <mergeCell ref="G285:G286"/>
    <mergeCell ref="H285:H286"/>
    <mergeCell ref="I285:I286"/>
    <mergeCell ref="J285:J286"/>
    <mergeCell ref="K285:K286"/>
    <mergeCell ref="L285:L286"/>
    <mergeCell ref="F266:F267"/>
    <mergeCell ref="D269:D278"/>
    <mergeCell ref="A269:A271"/>
    <mergeCell ref="A272:A278"/>
    <mergeCell ref="E269:E278"/>
    <mergeCell ref="F269:F271"/>
    <mergeCell ref="F272:F278"/>
    <mergeCell ref="B269:C287"/>
    <mergeCell ref="E285:E287"/>
    <mergeCell ref="D285:D287"/>
    <mergeCell ref="G262:G265"/>
    <mergeCell ref="H262:H265"/>
    <mergeCell ref="AC269:AC278"/>
    <mergeCell ref="AC176:AC185"/>
    <mergeCell ref="D279:D284"/>
    <mergeCell ref="A279:A284"/>
    <mergeCell ref="E279:E284"/>
    <mergeCell ref="F279:F280"/>
    <mergeCell ref="F281:F282"/>
    <mergeCell ref="F283:F284"/>
    <mergeCell ref="D250:D252"/>
    <mergeCell ref="F254:F256"/>
    <mergeCell ref="E250:E252"/>
    <mergeCell ref="F251:F252"/>
    <mergeCell ref="V251:V252"/>
    <mergeCell ref="AC250:AC252"/>
    <mergeCell ref="V255:V256"/>
    <mergeCell ref="X255:X256"/>
    <mergeCell ref="Y255:Y256"/>
    <mergeCell ref="Z255:Z256"/>
    <mergeCell ref="D248:D249"/>
    <mergeCell ref="A248:A249"/>
    <mergeCell ref="E248:E249"/>
    <mergeCell ref="F248:F249"/>
    <mergeCell ref="Q176:Q177"/>
    <mergeCell ref="R176:R177"/>
    <mergeCell ref="N227:N228"/>
    <mergeCell ref="O227:O228"/>
    <mergeCell ref="P227:P228"/>
    <mergeCell ref="Q227:Q228"/>
    <mergeCell ref="T176:T177"/>
    <mergeCell ref="U176:U177"/>
    <mergeCell ref="K176:K177"/>
    <mergeCell ref="L176:L177"/>
    <mergeCell ref="M176:M177"/>
    <mergeCell ref="N176:N177"/>
    <mergeCell ref="O176:O177"/>
    <mergeCell ref="A254:A255"/>
    <mergeCell ref="A256:A260"/>
    <mergeCell ref="A261:A262"/>
    <mergeCell ref="A265:A267"/>
    <mergeCell ref="A177:A179"/>
    <mergeCell ref="A180:A181"/>
    <mergeCell ref="A251:A252"/>
    <mergeCell ref="A225:A226"/>
    <mergeCell ref="A222:A223"/>
    <mergeCell ref="A194:A205"/>
    <mergeCell ref="A113:A114"/>
    <mergeCell ref="B140:C141"/>
    <mergeCell ref="B149:C149"/>
    <mergeCell ref="E140:E141"/>
    <mergeCell ref="B174:D174"/>
    <mergeCell ref="B148:D148"/>
    <mergeCell ref="B122:C122"/>
    <mergeCell ref="B144:D144"/>
    <mergeCell ref="B145:C145"/>
    <mergeCell ref="E158:AD159"/>
    <mergeCell ref="AB140:AB141"/>
    <mergeCell ref="D91:D93"/>
    <mergeCell ref="X95:X96"/>
    <mergeCell ref="Y95:Y96"/>
    <mergeCell ref="Z95:Z96"/>
    <mergeCell ref="I97:I98"/>
    <mergeCell ref="J97:J98"/>
    <mergeCell ref="K97:K98"/>
    <mergeCell ref="L97:L98"/>
    <mergeCell ref="X97:X98"/>
    <mergeCell ref="AB112:AB114"/>
    <mergeCell ref="B143:C143"/>
    <mergeCell ref="F124:F125"/>
    <mergeCell ref="AB123:AB131"/>
    <mergeCell ref="AC95:AC96"/>
    <mergeCell ref="M97:M98"/>
    <mergeCell ref="P97:P98"/>
    <mergeCell ref="Q97:Q98"/>
    <mergeCell ref="R97:R98"/>
    <mergeCell ref="V102:V103"/>
    <mergeCell ref="T232:T234"/>
    <mergeCell ref="U232:U234"/>
    <mergeCell ref="S97:S98"/>
    <mergeCell ref="T97:T98"/>
    <mergeCell ref="U97:U98"/>
    <mergeCell ref="T227:T228"/>
    <mergeCell ref="U227:U228"/>
    <mergeCell ref="S106:S107"/>
    <mergeCell ref="T106:T107"/>
    <mergeCell ref="U106:U107"/>
    <mergeCell ref="S232:S234"/>
    <mergeCell ref="A42:A43"/>
    <mergeCell ref="F40:F41"/>
    <mergeCell ref="F42:F44"/>
    <mergeCell ref="D218:D224"/>
    <mergeCell ref="E218:E224"/>
    <mergeCell ref="D227:D231"/>
    <mergeCell ref="A182:A185"/>
    <mergeCell ref="F177:F178"/>
    <mergeCell ref="F113:F114"/>
    <mergeCell ref="B225:C225"/>
    <mergeCell ref="AB40:AB44"/>
    <mergeCell ref="E39:E44"/>
    <mergeCell ref="B71:C73"/>
    <mergeCell ref="E35:E37"/>
    <mergeCell ref="F35:F37"/>
    <mergeCell ref="AB35:AB37"/>
    <mergeCell ref="B45:C45"/>
    <mergeCell ref="B46:C46"/>
    <mergeCell ref="M220:M221"/>
    <mergeCell ref="AB136:AB137"/>
    <mergeCell ref="D232:D235"/>
    <mergeCell ref="B227:C235"/>
    <mergeCell ref="E232:E235"/>
    <mergeCell ref="R227:R228"/>
    <mergeCell ref="S227:S228"/>
    <mergeCell ref="F232:F235"/>
    <mergeCell ref="Q232:Q234"/>
    <mergeCell ref="R232:R234"/>
    <mergeCell ref="F230:F231"/>
    <mergeCell ref="J227:J228"/>
    <mergeCell ref="B39:C44"/>
    <mergeCell ref="B237:C240"/>
    <mergeCell ref="D237:D240"/>
    <mergeCell ref="D242:D245"/>
    <mergeCell ref="AB11:AB14"/>
    <mergeCell ref="E237:E240"/>
    <mergeCell ref="F238:F240"/>
    <mergeCell ref="E227:E231"/>
    <mergeCell ref="D35:D37"/>
    <mergeCell ref="J232:J234"/>
    <mergeCell ref="A227:A229"/>
    <mergeCell ref="A13:A14"/>
    <mergeCell ref="E11:E14"/>
    <mergeCell ref="B133:C133"/>
    <mergeCell ref="B139:C139"/>
    <mergeCell ref="B115:C115"/>
    <mergeCell ref="B121:D121"/>
    <mergeCell ref="D86:D90"/>
    <mergeCell ref="A87:A90"/>
    <mergeCell ref="F11:F14"/>
    <mergeCell ref="A243:A245"/>
    <mergeCell ref="E242:E245"/>
    <mergeCell ref="A232:A235"/>
    <mergeCell ref="B35:C37"/>
    <mergeCell ref="F228:F229"/>
    <mergeCell ref="B134:C134"/>
    <mergeCell ref="D11:D14"/>
    <mergeCell ref="A11:A12"/>
    <mergeCell ref="B160:C166"/>
    <mergeCell ref="A169:A170"/>
    <mergeCell ref="A172:A173"/>
    <mergeCell ref="B167:D167"/>
    <mergeCell ref="B168:C168"/>
    <mergeCell ref="J176:J177"/>
    <mergeCell ref="P176:P177"/>
    <mergeCell ref="E176:E185"/>
    <mergeCell ref="B169:C173"/>
    <mergeCell ref="A218:A221"/>
    <mergeCell ref="B176:C185"/>
    <mergeCell ref="F218:F219"/>
    <mergeCell ref="F182:F185"/>
    <mergeCell ref="B207:C207"/>
    <mergeCell ref="D176:D185"/>
    <mergeCell ref="D208:D217"/>
    <mergeCell ref="A208:A216"/>
    <mergeCell ref="P220:P221"/>
    <mergeCell ref="B186:D186"/>
    <mergeCell ref="Q220:Q221"/>
    <mergeCell ref="R220:R221"/>
    <mergeCell ref="S220:S221"/>
    <mergeCell ref="Y220:Y221"/>
    <mergeCell ref="H220:H221"/>
    <mergeCell ref="I220:I221"/>
    <mergeCell ref="J220:J221"/>
    <mergeCell ref="T220:T221"/>
    <mergeCell ref="X220:X221"/>
    <mergeCell ref="V220:V221"/>
    <mergeCell ref="W220:W221"/>
    <mergeCell ref="K220:K221"/>
    <mergeCell ref="L220:L221"/>
    <mergeCell ref="K227:K228"/>
    <mergeCell ref="L227:L228"/>
    <mergeCell ref="M227:M228"/>
    <mergeCell ref="N220:N221"/>
    <mergeCell ref="O220:O221"/>
    <mergeCell ref="B268:C268"/>
    <mergeCell ref="D40:D44"/>
    <mergeCell ref="D112:D114"/>
    <mergeCell ref="B110:D110"/>
    <mergeCell ref="B111:C111"/>
    <mergeCell ref="B119:C119"/>
    <mergeCell ref="B253:C253"/>
    <mergeCell ref="B236:C236"/>
    <mergeCell ref="B242:C245"/>
    <mergeCell ref="B61:C61"/>
    <mergeCell ref="B159:C159"/>
    <mergeCell ref="B34:C34"/>
    <mergeCell ref="B38:C38"/>
    <mergeCell ref="B104:C104"/>
    <mergeCell ref="B66:C66"/>
    <mergeCell ref="B75:C75"/>
    <mergeCell ref="B69:D69"/>
    <mergeCell ref="B74:D74"/>
    <mergeCell ref="B76:C76"/>
    <mergeCell ref="B84:D84"/>
    <mergeCell ref="B28:C28"/>
    <mergeCell ref="D63:D64"/>
    <mergeCell ref="B9:C9"/>
    <mergeCell ref="B10:C10"/>
    <mergeCell ref="F87:F90"/>
    <mergeCell ref="B11:C14"/>
    <mergeCell ref="B15:C15"/>
    <mergeCell ref="B16:C16"/>
    <mergeCell ref="B85:C85"/>
    <mergeCell ref="B21:C21"/>
    <mergeCell ref="F6:F7"/>
    <mergeCell ref="AD6:AD7"/>
    <mergeCell ref="G6:I6"/>
    <mergeCell ref="J6:U6"/>
    <mergeCell ref="V6:Z6"/>
    <mergeCell ref="B8:D8"/>
    <mergeCell ref="AC6:AC7"/>
    <mergeCell ref="E6:E7"/>
    <mergeCell ref="A99:A101"/>
    <mergeCell ref="C1:AC1"/>
    <mergeCell ref="C2:AC2"/>
    <mergeCell ref="A4:AD4"/>
    <mergeCell ref="AA6:AA7"/>
    <mergeCell ref="AB6:AB7"/>
    <mergeCell ref="A6:A7"/>
    <mergeCell ref="B6:D7"/>
    <mergeCell ref="A3:AD3"/>
    <mergeCell ref="B30:C30"/>
    <mergeCell ref="D169:D173"/>
    <mergeCell ref="F106:F107"/>
    <mergeCell ref="F108:F109"/>
    <mergeCell ref="B303:C303"/>
    <mergeCell ref="B47:D47"/>
    <mergeCell ref="B48:C48"/>
    <mergeCell ref="B57:C57"/>
    <mergeCell ref="B288:D288"/>
    <mergeCell ref="B289:C289"/>
    <mergeCell ref="D49:D55"/>
    <mergeCell ref="A106:A107"/>
    <mergeCell ref="D105:D109"/>
    <mergeCell ref="B62:C62"/>
    <mergeCell ref="B63:C64"/>
    <mergeCell ref="B158:D158"/>
    <mergeCell ref="E91:E93"/>
    <mergeCell ref="B65:C65"/>
    <mergeCell ref="B70:C70"/>
    <mergeCell ref="D71:D73"/>
    <mergeCell ref="D77:D83"/>
    <mergeCell ref="F212:F214"/>
    <mergeCell ref="E71:E73"/>
    <mergeCell ref="F72:F73"/>
    <mergeCell ref="W97:W98"/>
    <mergeCell ref="V97:V98"/>
    <mergeCell ref="A163:A164"/>
    <mergeCell ref="B95:C103"/>
    <mergeCell ref="B142:C142"/>
    <mergeCell ref="D140:D141"/>
    <mergeCell ref="B77:C83"/>
    <mergeCell ref="B208:C223"/>
    <mergeCell ref="F49:F55"/>
    <mergeCell ref="E49:E55"/>
    <mergeCell ref="Z208:Z209"/>
    <mergeCell ref="AA208:AA209"/>
    <mergeCell ref="AF208:AF217"/>
    <mergeCell ref="V208:V209"/>
    <mergeCell ref="E208:E217"/>
    <mergeCell ref="AB116:AB118"/>
    <mergeCell ref="AB71:AB73"/>
    <mergeCell ref="B132:D132"/>
    <mergeCell ref="B105:C109"/>
    <mergeCell ref="D162:D164"/>
    <mergeCell ref="B86:C93"/>
    <mergeCell ref="B94:C94"/>
    <mergeCell ref="AA31:AA33"/>
    <mergeCell ref="B56:C56"/>
    <mergeCell ref="B135:C135"/>
    <mergeCell ref="B138:D138"/>
    <mergeCell ref="B136:C137"/>
    <mergeCell ref="A17:A18"/>
    <mergeCell ref="E17:E19"/>
    <mergeCell ref="F17:F19"/>
    <mergeCell ref="D23:D27"/>
    <mergeCell ref="B22:C27"/>
    <mergeCell ref="A24:A26"/>
    <mergeCell ref="D17:D19"/>
    <mergeCell ref="B17:C20"/>
    <mergeCell ref="F24:F27"/>
    <mergeCell ref="E23:E27"/>
    <mergeCell ref="E31:E33"/>
    <mergeCell ref="A31:A33"/>
    <mergeCell ref="F31:F33"/>
    <mergeCell ref="B49:C55"/>
    <mergeCell ref="D31:D33"/>
    <mergeCell ref="B31:C33"/>
    <mergeCell ref="B29:C29"/>
    <mergeCell ref="A52:A53"/>
    <mergeCell ref="AA17:AA19"/>
    <mergeCell ref="B112:C114"/>
    <mergeCell ref="B116:C118"/>
    <mergeCell ref="D116:D118"/>
    <mergeCell ref="B187:C187"/>
    <mergeCell ref="B206:D206"/>
    <mergeCell ref="X92:X93"/>
    <mergeCell ref="Y92:Y93"/>
    <mergeCell ref="Z92:Z93"/>
    <mergeCell ref="E112:E114"/>
    <mergeCell ref="B304:C308"/>
    <mergeCell ref="D304:D308"/>
    <mergeCell ref="F306:F307"/>
    <mergeCell ref="F304:F305"/>
    <mergeCell ref="F221:F222"/>
    <mergeCell ref="B290:C301"/>
    <mergeCell ref="B248:C252"/>
    <mergeCell ref="D254:D267"/>
    <mergeCell ref="B226:C226"/>
    <mergeCell ref="B254:C267"/>
    <mergeCell ref="A78:A79"/>
    <mergeCell ref="A80:A81"/>
    <mergeCell ref="E77:E83"/>
    <mergeCell ref="E162:E164"/>
    <mergeCell ref="B175:C175"/>
    <mergeCell ref="N97:N98"/>
    <mergeCell ref="M102:M103"/>
    <mergeCell ref="N102:N103"/>
    <mergeCell ref="A121:A122"/>
    <mergeCell ref="A110:A111"/>
    <mergeCell ref="AD11:AD14"/>
    <mergeCell ref="AD17:AD20"/>
    <mergeCell ref="AD22:AD27"/>
    <mergeCell ref="AD31:AD33"/>
    <mergeCell ref="AD35:AD37"/>
    <mergeCell ref="A188:A193"/>
    <mergeCell ref="B120:C120"/>
    <mergeCell ref="A95:A96"/>
    <mergeCell ref="A97:A98"/>
    <mergeCell ref="AD39:AD44"/>
    <mergeCell ref="AD112:AD114"/>
    <mergeCell ref="AD116:AD118"/>
    <mergeCell ref="AD123:AD131"/>
    <mergeCell ref="AD91:AD93"/>
    <mergeCell ref="AD95:AD101"/>
    <mergeCell ref="AD49:AD55"/>
    <mergeCell ref="AD105:AD109"/>
    <mergeCell ref="AD86:AD90"/>
    <mergeCell ref="AD71:AD73"/>
    <mergeCell ref="AD77:AD83"/>
    <mergeCell ref="AD136:AD137"/>
    <mergeCell ref="AD140:AD141"/>
    <mergeCell ref="AD146:AD147"/>
    <mergeCell ref="AD160:AD161"/>
    <mergeCell ref="E236:AD236"/>
    <mergeCell ref="F215:F216"/>
    <mergeCell ref="E169:E173"/>
    <mergeCell ref="AB169:AB170"/>
    <mergeCell ref="W208:W209"/>
    <mergeCell ref="Y208:Y209"/>
    <mergeCell ref="AD304:AD308"/>
    <mergeCell ref="V304:V308"/>
    <mergeCell ref="B188:C205"/>
    <mergeCell ref="D188:D205"/>
    <mergeCell ref="E188:E205"/>
    <mergeCell ref="AD188:AD205"/>
    <mergeCell ref="B241:C241"/>
    <mergeCell ref="AD242:AD245"/>
    <mergeCell ref="B247:C247"/>
    <mergeCell ref="AD248:AD252"/>
    <mergeCell ref="W95:W96"/>
    <mergeCell ref="AB95:AB103"/>
    <mergeCell ref="F97:F98"/>
    <mergeCell ref="AD254:AD267"/>
    <mergeCell ref="AD269:AD287"/>
    <mergeCell ref="AD290:AD302"/>
    <mergeCell ref="AD162:AD164"/>
    <mergeCell ref="AD169:AD173"/>
    <mergeCell ref="AD176:AD185"/>
    <mergeCell ref="AD208:AD224"/>
    <mergeCell ref="AA91:AA93"/>
    <mergeCell ref="AB91:AB93"/>
    <mergeCell ref="F92:F93"/>
    <mergeCell ref="G92:G93"/>
    <mergeCell ref="V92:V93"/>
    <mergeCell ref="W92:W93"/>
    <mergeCell ref="G102:G103"/>
    <mergeCell ref="A186:A187"/>
    <mergeCell ref="D150:D157"/>
    <mergeCell ref="B150:C157"/>
    <mergeCell ref="A150:A157"/>
    <mergeCell ref="E150:E157"/>
    <mergeCell ref="A116:A117"/>
    <mergeCell ref="E116:E118"/>
    <mergeCell ref="F116:F117"/>
    <mergeCell ref="B146:C147"/>
    <mergeCell ref="A206:A207"/>
    <mergeCell ref="J106:J107"/>
    <mergeCell ref="K106:K107"/>
    <mergeCell ref="L106:L107"/>
    <mergeCell ref="E132:AD133"/>
    <mergeCell ref="A132:A133"/>
    <mergeCell ref="E142:AD142"/>
    <mergeCell ref="A158:A159"/>
    <mergeCell ref="A167:A168"/>
    <mergeCell ref="A174:A175"/>
    <mergeCell ref="E303:AD303"/>
    <mergeCell ref="E148:AD149"/>
    <mergeCell ref="D136:D137"/>
    <mergeCell ref="S262:S265"/>
    <mergeCell ref="T262:T265"/>
    <mergeCell ref="U262:U265"/>
    <mergeCell ref="W262:W265"/>
    <mergeCell ref="W290:W292"/>
    <mergeCell ref="X290:X292"/>
    <mergeCell ref="AD227:AD235"/>
    <mergeCell ref="U86:U87"/>
    <mergeCell ref="W102:W103"/>
    <mergeCell ref="X102:X103"/>
    <mergeCell ref="Y102:Y103"/>
    <mergeCell ref="Y97:Y98"/>
    <mergeCell ref="E288:AD289"/>
    <mergeCell ref="G97:G98"/>
    <mergeCell ref="F99:F101"/>
    <mergeCell ref="AA100:AA101"/>
    <mergeCell ref="F102:F103"/>
    <mergeCell ref="J262:J265"/>
    <mergeCell ref="P86:P87"/>
    <mergeCell ref="Q86:Q87"/>
    <mergeCell ref="R86:R87"/>
    <mergeCell ref="S86:S87"/>
    <mergeCell ref="T86:T87"/>
    <mergeCell ref="O102:O103"/>
    <mergeCell ref="E241:AD241"/>
    <mergeCell ref="F172:F173"/>
    <mergeCell ref="F208:F210"/>
    <mergeCell ref="O97:O98"/>
    <mergeCell ref="Z102:Z103"/>
    <mergeCell ref="Z97:Z98"/>
    <mergeCell ref="AA150:AA152"/>
    <mergeCell ref="P262:P265"/>
    <mergeCell ref="Q262:Q265"/>
    <mergeCell ref="R262:R265"/>
    <mergeCell ref="U220:U221"/>
    <mergeCell ref="V262:V265"/>
    <mergeCell ref="X262:X265"/>
    <mergeCell ref="AD150:AD157"/>
    <mergeCell ref="Y262:Y265"/>
    <mergeCell ref="Z262:Z265"/>
    <mergeCell ref="AA262:AA265"/>
    <mergeCell ref="AB262:AB265"/>
    <mergeCell ref="AC262:AC265"/>
    <mergeCell ref="AD237:AD240"/>
    <mergeCell ref="AA218:AA219"/>
    <mergeCell ref="AA220:AA221"/>
    <mergeCell ref="AA255:AA256"/>
  </mergeCells>
  <printOptions horizontalCentered="1"/>
  <pageMargins left="0.15748031496062992" right="0.15748031496062992" top="0.2755905511811024" bottom="0.2755905511811024" header="0" footer="0"/>
  <pageSetup horizontalDpi="600" verticalDpi="600" orientation="landscape" scale="50" r:id="rId4"/>
  <headerFooter alignWithMargins="0">
    <oddFooter>&amp;RPLAN DE ACCION 2010 - GERENCIA SOCIAL MUNICIPAL
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dc:creator>
  <cp:keywords/>
  <dc:description/>
  <cp:lastModifiedBy>Mayra Leguizamon</cp:lastModifiedBy>
  <cp:lastPrinted>2012-01-18T21:22:52Z</cp:lastPrinted>
  <dcterms:created xsi:type="dcterms:W3CDTF">2009-05-01T16:54:53Z</dcterms:created>
  <dcterms:modified xsi:type="dcterms:W3CDTF">2014-01-24T19:33:50Z</dcterms:modified>
  <cp:category/>
  <cp:version/>
  <cp:contentType/>
  <cp:contentStatus/>
</cp:coreProperties>
</file>