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240" windowHeight="8130" tabRatio="923" activeTab="0"/>
  </bookViews>
  <sheets>
    <sheet name="EDUC" sheetId="1" r:id="rId1"/>
    <sheet name="SALUD" sheetId="2" r:id="rId2"/>
    <sheet name="APSB" sheetId="3" r:id="rId3"/>
    <sheet name="POB VUL" sheetId="4" r:id="rId4"/>
    <sheet name="CULT" sheetId="5" r:id="rId5"/>
    <sheet name="DEP" sheetId="6" r:id="rId6"/>
    <sheet name="VIV" sheetId="7" r:id="rId7"/>
    <sheet name="PAR COM" sheetId="8" r:id="rId8"/>
    <sheet name="SEG Y C" sheetId="9" r:id="rId9"/>
    <sheet name="JUST" sheetId="10" r:id="rId10"/>
    <sheet name="INDIG" sheetId="11" r:id="rId11"/>
    <sheet name="INFANC" sheetId="12" r:id="rId12"/>
    <sheet name="VICTIM" sheetId="13" r:id="rId13"/>
    <sheet name="CAMPO" sheetId="14" r:id="rId14"/>
    <sheet name="EMPL" sheetId="15" r:id="rId15"/>
    <sheet name="VIAS" sheetId="16" r:id="rId16"/>
    <sheet name="ELECT" sheetId="17" r:id="rId17"/>
    <sheet name="GAS" sheetId="18" r:id="rId18"/>
    <sheet name="AMB" sheetId="19" r:id="rId19"/>
    <sheet name="EQUIP" sheetId="20" r:id="rId20"/>
    <sheet name="TIC" sheetId="21" r:id="rId21"/>
    <sheet name="FORT" sheetId="22" r:id="rId22"/>
    <sheet name="DDHH" sheetId="23" r:id="rId23"/>
  </sheets>
  <externalReferences>
    <externalReference r:id="rId26"/>
  </externalReferences>
  <definedNames/>
  <calcPr fullCalcOnLoad="1"/>
</workbook>
</file>

<file path=xl/comments1.xml><?xml version="1.0" encoding="utf-8"?>
<comments xmlns="http://schemas.openxmlformats.org/spreadsheetml/2006/main">
  <authors>
    <author>Administrador</author>
  </authors>
  <commentList>
    <comment ref="A3" authorId="0">
      <text>
        <r>
          <rPr>
            <b/>
            <sz val="8"/>
            <rFont val="Tahoma"/>
            <family val="2"/>
          </rPr>
          <t>identificación numérica del programa</t>
        </r>
      </text>
    </comment>
    <comment ref="B3" authorId="0">
      <text>
        <r>
          <rPr>
            <b/>
            <sz val="8"/>
            <rFont val="Tahoma"/>
            <family val="2"/>
          </rPr>
          <t>cada uno de los temas que hacen parte del programa de gobierno con los cuales se espera atender las necesidades prioritarias de la comunidad</t>
        </r>
      </text>
    </comment>
    <comment ref="C3" authorId="0">
      <text>
        <r>
          <rPr>
            <b/>
            <sz val="8"/>
            <rFont val="Tahoma"/>
            <family val="2"/>
          </rPr>
          <t xml:space="preserve">Peso porcentual del programa frente a los demás programas sobre una base total del 100% </t>
        </r>
      </text>
    </comment>
    <comment ref="D3" authorId="0">
      <text>
        <r>
          <rPr>
            <b/>
            <sz val="8"/>
            <rFont val="Tahoma"/>
            <family val="2"/>
          </rPr>
          <t>identificación numerica de la subdivision de cada uno de los programas en estrategias</t>
        </r>
      </text>
    </comment>
    <comment ref="E3" authorId="0">
      <text>
        <r>
          <rPr>
            <b/>
            <sz val="8"/>
            <rFont val="Tahoma"/>
            <family val="2"/>
          </rPr>
          <t>estrtaegias a corto y mediano plazo con las culaes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comments10.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D3" authorId="0">
      <text>
        <r>
          <rPr>
            <b/>
            <sz val="8"/>
            <rFont val="Tahoma"/>
            <family val="2"/>
          </rPr>
          <t>identificacion numerica de la subdivision de cada uno de los programas en estrategias</t>
        </r>
      </text>
    </comment>
    <comment ref="E3" authorId="0">
      <text>
        <r>
          <rPr>
            <b/>
            <sz val="8"/>
            <rFont val="Tahoma"/>
            <family val="2"/>
          </rPr>
          <t>estrtaegias a corto y mediano plazo con las culaes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comments11.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D3" authorId="0">
      <text>
        <r>
          <rPr>
            <b/>
            <sz val="8"/>
            <rFont val="Tahoma"/>
            <family val="2"/>
          </rPr>
          <t>identificacion numerica de la subdivision de cada uno de los programas en estrategias</t>
        </r>
      </text>
    </comment>
    <comment ref="E3" authorId="0">
      <text>
        <r>
          <rPr>
            <b/>
            <sz val="8"/>
            <rFont val="Tahoma"/>
            <family val="2"/>
          </rPr>
          <t>estrtaegias a corto y mediano plazo con las culaes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comments12.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D3" authorId="0">
      <text>
        <r>
          <rPr>
            <b/>
            <sz val="8"/>
            <rFont val="Tahoma"/>
            <family val="2"/>
          </rPr>
          <t>identificacion numerica de la subdivision de cada uno de los programas en estrategias</t>
        </r>
      </text>
    </comment>
    <comment ref="E3" authorId="0">
      <text>
        <r>
          <rPr>
            <b/>
            <sz val="8"/>
            <rFont val="Tahoma"/>
            <family val="2"/>
          </rPr>
          <t>estrtaegias a corto y mediano plazo con las culaes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comments13.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D3" authorId="0">
      <text>
        <r>
          <rPr>
            <b/>
            <sz val="8"/>
            <rFont val="Tahoma"/>
            <family val="2"/>
          </rPr>
          <t>identificacion numerica de la subdivision de cada uno de los programas en estrategias</t>
        </r>
      </text>
    </comment>
    <comment ref="E3" authorId="0">
      <text>
        <r>
          <rPr>
            <b/>
            <sz val="8"/>
            <rFont val="Tahoma"/>
            <family val="2"/>
          </rPr>
          <t>estrtaegias a corto y mediano plazo con las culaes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comments14.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D3" authorId="0">
      <text>
        <r>
          <rPr>
            <b/>
            <sz val="8"/>
            <rFont val="Tahoma"/>
            <family val="2"/>
          </rPr>
          <t>identificacion numerica de la subdivision de cada uno de los programas en estrategias</t>
        </r>
      </text>
    </comment>
    <comment ref="E3" authorId="0">
      <text>
        <r>
          <rPr>
            <b/>
            <sz val="8"/>
            <rFont val="Tahoma"/>
            <family val="2"/>
          </rPr>
          <t>estrtaegias a corto y mediano plazo con las culaes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comments15.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D3" authorId="0">
      <text>
        <r>
          <rPr>
            <b/>
            <sz val="8"/>
            <rFont val="Tahoma"/>
            <family val="2"/>
          </rPr>
          <t>identificacion numerica de la subdivision de cada uno de los programas en estrategias</t>
        </r>
      </text>
    </comment>
    <comment ref="E3" authorId="0">
      <text>
        <r>
          <rPr>
            <b/>
            <sz val="8"/>
            <rFont val="Tahoma"/>
            <family val="2"/>
          </rPr>
          <t>estrtaegias a corto y mediano plazo con las culaes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comments16.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D3" authorId="0">
      <text>
        <r>
          <rPr>
            <b/>
            <sz val="8"/>
            <rFont val="Tahoma"/>
            <family val="2"/>
          </rPr>
          <t>identificacion numerica de la subdivision de cada uno de los programas en estrategias</t>
        </r>
      </text>
    </comment>
    <comment ref="E3" authorId="0">
      <text>
        <r>
          <rPr>
            <b/>
            <sz val="8"/>
            <rFont val="Tahoma"/>
            <family val="2"/>
          </rPr>
          <t>estrtaegias a corto y mediano plazo con las culaes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comments17.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D3" authorId="0">
      <text>
        <r>
          <rPr>
            <b/>
            <sz val="8"/>
            <rFont val="Tahoma"/>
            <family val="2"/>
          </rPr>
          <t>identificacion numerica de la subdivision de cada uno de los programas en estrategias</t>
        </r>
      </text>
    </comment>
    <comment ref="E3" authorId="0">
      <text>
        <r>
          <rPr>
            <b/>
            <sz val="8"/>
            <rFont val="Tahoma"/>
            <family val="2"/>
          </rPr>
          <t>estrtaegias a corto y mediano plazo con las culaes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comments18.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D3" authorId="0">
      <text>
        <r>
          <rPr>
            <b/>
            <sz val="8"/>
            <rFont val="Tahoma"/>
            <family val="2"/>
          </rPr>
          <t>identificacion numerica de la subdivision de cada uno de los programas en estrategias</t>
        </r>
      </text>
    </comment>
    <comment ref="E3" authorId="0">
      <text>
        <r>
          <rPr>
            <b/>
            <sz val="8"/>
            <rFont val="Tahoma"/>
            <family val="2"/>
          </rPr>
          <t>estrtaegias a corto y mediano plazo con las culaes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comments19.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D3" authorId="0">
      <text>
        <r>
          <rPr>
            <b/>
            <sz val="8"/>
            <rFont val="Tahoma"/>
            <family val="2"/>
          </rPr>
          <t>identificacion numerica de la subdivision de cada uno de los programas en estrategias</t>
        </r>
      </text>
    </comment>
    <comment ref="E3" authorId="0">
      <text>
        <r>
          <rPr>
            <b/>
            <sz val="8"/>
            <rFont val="Tahoma"/>
            <family val="2"/>
          </rPr>
          <t>estrtaegias a corto y mediano plazo con las culaes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comments2.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D3" authorId="0">
      <text>
        <r>
          <rPr>
            <b/>
            <sz val="8"/>
            <rFont val="Tahoma"/>
            <family val="2"/>
          </rPr>
          <t>identificacion numerica de la subdivision de cada uno de los programas en estrategias</t>
        </r>
      </text>
    </comment>
    <comment ref="E3" authorId="0">
      <text>
        <r>
          <rPr>
            <b/>
            <sz val="8"/>
            <rFont val="Tahoma"/>
            <family val="2"/>
          </rPr>
          <t>estrtaegias a corto y mediano plazo con las culaes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comments20.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D3" authorId="0">
      <text>
        <r>
          <rPr>
            <b/>
            <sz val="8"/>
            <rFont val="Tahoma"/>
            <family val="2"/>
          </rPr>
          <t>identificacion numerica de la subdivision de cada uno de los programas en estrategias</t>
        </r>
      </text>
    </comment>
    <comment ref="E3" authorId="0">
      <text>
        <r>
          <rPr>
            <b/>
            <sz val="8"/>
            <rFont val="Tahoma"/>
            <family val="2"/>
          </rPr>
          <t>estrtaegias a corto y mediano plazo con las culaes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comments21.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D3" authorId="0">
      <text>
        <r>
          <rPr>
            <b/>
            <sz val="8"/>
            <rFont val="Tahoma"/>
            <family val="2"/>
          </rPr>
          <t>identificacion numerica de la subdivision de cada uno de los programas en estrategias</t>
        </r>
      </text>
    </comment>
    <comment ref="E3" authorId="0">
      <text>
        <r>
          <rPr>
            <b/>
            <sz val="8"/>
            <rFont val="Tahoma"/>
            <family val="2"/>
          </rPr>
          <t>estrtaegias a corto y mediano plazo con las culaes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comments22.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D3" authorId="0">
      <text>
        <r>
          <rPr>
            <b/>
            <sz val="8"/>
            <rFont val="Tahoma"/>
            <family val="2"/>
          </rPr>
          <t>identificacion numerica de la subdivision de cada uno de los programas en estrategias</t>
        </r>
      </text>
    </comment>
    <comment ref="E3" authorId="0">
      <text>
        <r>
          <rPr>
            <b/>
            <sz val="8"/>
            <rFont val="Tahoma"/>
            <family val="2"/>
          </rPr>
          <t>estrtaegias a corto y mediano plazo con las culaes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comments23.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D3" authorId="0">
      <text>
        <r>
          <rPr>
            <b/>
            <sz val="8"/>
            <rFont val="Tahoma"/>
            <family val="2"/>
          </rPr>
          <t>identificacion numerica de la subdivision de cada uno de los programas en estrategias</t>
        </r>
      </text>
    </comment>
    <comment ref="E3" authorId="0">
      <text>
        <r>
          <rPr>
            <b/>
            <sz val="8"/>
            <rFont val="Tahoma"/>
            <family val="2"/>
          </rPr>
          <t>estrtaegias a corto y mediano plazo con las culaes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comments3.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D3" authorId="0">
      <text>
        <r>
          <rPr>
            <b/>
            <sz val="8"/>
            <rFont val="Tahoma"/>
            <family val="2"/>
          </rPr>
          <t>identificacion numerica de la subdivision de cada uno de los programas en estrategias</t>
        </r>
      </text>
    </comment>
    <comment ref="E3" authorId="0">
      <text>
        <r>
          <rPr>
            <b/>
            <sz val="8"/>
            <rFont val="Tahoma"/>
            <family val="2"/>
          </rPr>
          <t>estrtaegias a corto y mediano plazo con las culaes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comments4.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D3" authorId="0">
      <text>
        <r>
          <rPr>
            <b/>
            <sz val="8"/>
            <rFont val="Tahoma"/>
            <family val="2"/>
          </rPr>
          <t>identificacion numerica de la subdivision de cada uno de los programas en estrategias</t>
        </r>
      </text>
    </comment>
    <comment ref="E3" authorId="0">
      <text>
        <r>
          <rPr>
            <b/>
            <sz val="8"/>
            <rFont val="Tahoma"/>
            <family val="2"/>
          </rPr>
          <t>estrtaegias a corto y mediano plazo con las culaes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comments5.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D3" authorId="0">
      <text>
        <r>
          <rPr>
            <b/>
            <sz val="8"/>
            <rFont val="Tahoma"/>
            <family val="2"/>
          </rPr>
          <t>identificacion numerica de la subdivision de cada uno de los programas en estrategias</t>
        </r>
      </text>
    </comment>
    <comment ref="E3" authorId="0">
      <text>
        <r>
          <rPr>
            <b/>
            <sz val="8"/>
            <rFont val="Tahoma"/>
            <family val="2"/>
          </rPr>
          <t>estrtaegias a corto y mediano plazo con las culaes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comments6.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D3" authorId="0">
      <text>
        <r>
          <rPr>
            <b/>
            <sz val="8"/>
            <rFont val="Tahoma"/>
            <family val="2"/>
          </rPr>
          <t>identificacion numerica de la subdivision de cada uno de los programas en estrategias</t>
        </r>
      </text>
    </comment>
    <comment ref="E3" authorId="0">
      <text>
        <r>
          <rPr>
            <b/>
            <sz val="8"/>
            <rFont val="Tahoma"/>
            <family val="2"/>
          </rPr>
          <t>estrategias a corto y mediano plazo con las cuales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comments7.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D3" authorId="0">
      <text>
        <r>
          <rPr>
            <b/>
            <sz val="8"/>
            <rFont val="Tahoma"/>
            <family val="2"/>
          </rPr>
          <t>identificacion numerica de la subdivision de cada uno de los programas en estrategias</t>
        </r>
      </text>
    </comment>
    <comment ref="E3" authorId="0">
      <text>
        <r>
          <rPr>
            <b/>
            <sz val="8"/>
            <rFont val="Tahoma"/>
            <family val="2"/>
          </rPr>
          <t>estrategias a corto y mediano plazo con las cuales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comments8.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D3" authorId="0">
      <text>
        <r>
          <rPr>
            <b/>
            <sz val="8"/>
            <rFont val="Tahoma"/>
            <family val="2"/>
          </rPr>
          <t>identificacion numerica de la subdivision de cada uno de los programas en estrategias</t>
        </r>
      </text>
    </comment>
    <comment ref="E3" authorId="0">
      <text>
        <r>
          <rPr>
            <b/>
            <sz val="8"/>
            <rFont val="Tahoma"/>
            <family val="2"/>
          </rPr>
          <t>estrtaegias a corto y mediano plazo con las culaes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comments9.xml><?xml version="1.0" encoding="utf-8"?>
<comments xmlns="http://schemas.openxmlformats.org/spreadsheetml/2006/main">
  <authors>
    <author>Administrador</author>
  </authors>
  <commentList>
    <comment ref="A3" authorId="0">
      <text>
        <r>
          <rPr>
            <b/>
            <sz val="8"/>
            <rFont val="Tahoma"/>
            <family val="2"/>
          </rPr>
          <t>identificacion numerica del programa</t>
        </r>
      </text>
    </comment>
    <comment ref="B3" authorId="0">
      <text>
        <r>
          <rPr>
            <b/>
            <sz val="8"/>
            <rFont val="Tahoma"/>
            <family val="2"/>
          </rPr>
          <t>cada uno de los temas que hacen parte del programa de gobierno con los culaes se espaera atender las necesidades prioritarias de la comunidad</t>
        </r>
      </text>
    </comment>
    <comment ref="C3" authorId="0">
      <text>
        <r>
          <rPr>
            <b/>
            <sz val="8"/>
            <rFont val="Tahoma"/>
            <family val="2"/>
          </rPr>
          <t xml:space="preserve">Peso porcentual del programa frente a los demas programas sobre una base total del 100% </t>
        </r>
      </text>
    </comment>
    <comment ref="D3" authorId="0">
      <text>
        <r>
          <rPr>
            <b/>
            <sz val="8"/>
            <rFont val="Tahoma"/>
            <family val="2"/>
          </rPr>
          <t>identificacion numerica de la subdivision de cada uno de los programas en estrategias</t>
        </r>
      </text>
    </comment>
    <comment ref="E3" authorId="0">
      <text>
        <r>
          <rPr>
            <b/>
            <sz val="8"/>
            <rFont val="Tahoma"/>
            <family val="2"/>
          </rPr>
          <t>estrtaegias a corto y mediano plazo con las culaes se espera desarrollar cada uno de los programas</t>
        </r>
        <r>
          <rPr>
            <sz val="8"/>
            <rFont val="Tahoma"/>
            <family val="2"/>
          </rPr>
          <t xml:space="preserve">
</t>
        </r>
      </text>
    </comment>
    <comment ref="F3" authorId="0">
      <text>
        <r>
          <rPr>
            <b/>
            <sz val="8"/>
            <rFont val="Tahoma"/>
            <family val="2"/>
          </rPr>
          <t>son los que permiten el logro de los objetivos generales</t>
        </r>
        <r>
          <rPr>
            <sz val="8"/>
            <rFont val="Tahoma"/>
            <family val="2"/>
          </rPr>
          <t xml:space="preserve">
</t>
        </r>
      </text>
    </comment>
  </commentList>
</comments>
</file>

<file path=xl/sharedStrings.xml><?xml version="1.0" encoding="utf-8"?>
<sst xmlns="http://schemas.openxmlformats.org/spreadsheetml/2006/main" count="2467" uniqueCount="1188">
  <si>
    <t>CODIGO</t>
  </si>
  <si>
    <t>PROGRAMA</t>
  </si>
  <si>
    <t>EJE PROGRAMATICO</t>
  </si>
  <si>
    <t>INDICADOR</t>
  </si>
  <si>
    <t>LINEA BASE</t>
  </si>
  <si>
    <t>NOMBRE</t>
  </si>
  <si>
    <t xml:space="preserve">PORCENTAJE  </t>
  </si>
  <si>
    <t>PORCENTAJE</t>
  </si>
  <si>
    <t>SUBPROGRAMA</t>
  </si>
  <si>
    <t>PLAN OPERATVO ANUAL DE INVERSIONES</t>
  </si>
  <si>
    <t>OBJETIVOS PROGRAMATICOS</t>
  </si>
  <si>
    <t>META DE PRODUCTO PARA EL CUATRENIO</t>
  </si>
  <si>
    <t>PROYECTOS DE INVERSION</t>
  </si>
  <si>
    <t>VALOR PROGRAMADO PARA LA VIGENCIA</t>
  </si>
  <si>
    <t>MUNICIPIO DE EL TARRA - NORTE DE SANTANDER</t>
  </si>
  <si>
    <t>5.1.4.1</t>
  </si>
  <si>
    <t>EJE SOCIAL</t>
  </si>
  <si>
    <t>5.1.4.1.1.1</t>
  </si>
  <si>
    <t>EDUCANDO ANDO</t>
  </si>
  <si>
    <t>5.1.4.1.1.5.2</t>
  </si>
  <si>
    <t>Si me alimento bien, aprendo</t>
  </si>
  <si>
    <t>5.1.4.1.1.5.3</t>
  </si>
  <si>
    <t>El computador como herramienta de aprendizaje y medio de conectividad</t>
  </si>
  <si>
    <t>5.1.4.1.1.5.4</t>
  </si>
  <si>
    <t>Instituciones con herramientas para entregar educaciòn de calidad - dotacón de material de apoyo pedagógico</t>
  </si>
  <si>
    <t>5.1.4.1.1.5.5</t>
  </si>
  <si>
    <t>Tengo agua y luz en la institución educativa</t>
  </si>
  <si>
    <t>5.1.4.1.1.5.6</t>
  </si>
  <si>
    <t>Oportunidfades de traslado a mi lugar de educación</t>
  </si>
  <si>
    <t>5.1.4.1.1.5.7</t>
  </si>
  <si>
    <t>Infraestructura educativa digna - mantenimiento de infraestructura educativa</t>
  </si>
  <si>
    <t>5.1.4.1.1.5.8</t>
  </si>
  <si>
    <t>Estoy en capacidad de presentar cualquier prueba</t>
  </si>
  <si>
    <t>5.1.4.1.1.5.9</t>
  </si>
  <si>
    <t>Infraestructura educativa digna - construcción de infraestructura educativa</t>
  </si>
  <si>
    <t>5.1.4.1.1.5.10</t>
  </si>
  <si>
    <t>Infraestructura que garantice la entrega de alimentos a los alumnos beneficiarios de manera eficiente y con mayor asepsia</t>
  </si>
  <si>
    <t>5.1.4.1.1.5.12</t>
  </si>
  <si>
    <t>Aprendo un nuevo idioma para prepararme mejor</t>
  </si>
  <si>
    <t>5.1.4.1.1.5.1</t>
  </si>
  <si>
    <t>Todos Estudiando</t>
  </si>
  <si>
    <t>5.1.4.1.1.5.11</t>
  </si>
  <si>
    <t>La institución educativa donde estudio es legal</t>
  </si>
  <si>
    <t>5.1.4.1.2.1</t>
  </si>
  <si>
    <t>SOY SALUDABLE</t>
  </si>
  <si>
    <t>5.1.4.1.2.5.5</t>
  </si>
  <si>
    <t>Realización de jornadas de vacunación anualmente en diferentes programas tendientes a promover la promoción y la prevención de la enfermedad en los habitantes del municipio</t>
  </si>
  <si>
    <t>5.1.4.1.2.5.6</t>
  </si>
  <si>
    <t>Garantizar la atención en servicios de salud a la población del Nivel 1 y 2 del SISBEN que no este vinculada al sistema</t>
  </si>
  <si>
    <t>5.1.4.1.2.5.9</t>
  </si>
  <si>
    <t>5.1.4.1.2.5.11</t>
  </si>
  <si>
    <t xml:space="preserve">Garantizar atención integral a enfermedades emergentes de la infancia con el programa AIEPI </t>
  </si>
  <si>
    <t>5.1.4.1.2.5.13</t>
  </si>
  <si>
    <t>5.1.4.1.2.5.14</t>
  </si>
  <si>
    <t>5.1.4.1.2.5.15</t>
  </si>
  <si>
    <t>5.1.4.1.2.5.16</t>
  </si>
  <si>
    <t>Mi salud oral, la higiene para mi boca toda la vida</t>
  </si>
  <si>
    <t>5.1.4.1.2.5.17</t>
  </si>
  <si>
    <t>Realización de capacitaciones anuales al personal docente y padres de familia de instituciones educativas con el fin de fomentar la concientización sobre el índice de desnutrición</t>
  </si>
  <si>
    <t>5.1.4.1.2.5.18</t>
  </si>
  <si>
    <t>5.1.4.1.2.5.19</t>
  </si>
  <si>
    <t>Realizar control de crecimiento y desarrollo a niños menores de 5 años anualmente</t>
  </si>
  <si>
    <t>5.1.4.1.2.5.20</t>
  </si>
  <si>
    <t>Realizar campañas anualmente que vinculen al 100% de la población del municipio para prevenir el VIH-SIDA y ETS</t>
  </si>
  <si>
    <t>5.1.4.1.2.5.22</t>
  </si>
  <si>
    <t>5.1.4.1.2.5.23</t>
  </si>
  <si>
    <t>Campañas de atención a la población del municipio en salud mental</t>
  </si>
  <si>
    <t>5.1.4.1.2.5.1</t>
  </si>
  <si>
    <t>5.1.4.1.2.5.2</t>
  </si>
  <si>
    <t>Ampliación de la cobertura en el régimen subsidiado de nuevas personas afiliadas</t>
  </si>
  <si>
    <t>5.1.4.1.2.5.8</t>
  </si>
  <si>
    <t>5.1.4.1.2.5.12</t>
  </si>
  <si>
    <t>5.1.4.1.2.5.10</t>
  </si>
  <si>
    <t>Erradicación de enfermedades diarreicas y respiratorias a través de la realización de talleres de capacitación anualmente, sobre hábitos de alimentación, higiene, disminución de los factores de riesgo a padres de familia, líderes comunitarios y comunidad en general mediante la técnica de multiplicadores de enseñanza</t>
  </si>
  <si>
    <t>5.1.4.1.2.5.4</t>
  </si>
  <si>
    <t>Lograr que la población infantil menor o igual a 5 años esté sana, mediante un esquema de inmunización óptimo</t>
  </si>
  <si>
    <t>5.1.4.1.2.5.3</t>
  </si>
  <si>
    <t>Lograr que la población infantil menor o igual a 1 año esté sana, mediante un esquema de inmunización óptimo</t>
  </si>
  <si>
    <t>5.1.4.1.2.5.7</t>
  </si>
  <si>
    <t>Realización de capacitaciones anualmente a mujeres en edad fértil sobre temas de salud sexual y reproductiva, (15 a 49 años), en planificación familiar y enfermedades infectocontagiosas</t>
  </si>
  <si>
    <t>5.1.4.1.2.5.24</t>
  </si>
  <si>
    <t>Campañas sobre control y prevención de enfermedades transmitidas por vectores en diferentes sectores del municipio</t>
  </si>
  <si>
    <t>5.1.4.1.3.1</t>
  </si>
  <si>
    <t>TENGO AGUA PARA CONSUMO Y MEJORO MI CALIDAD DE VIDA</t>
  </si>
  <si>
    <t>5.1.4.1.3.5.1</t>
  </si>
  <si>
    <t>Garantizar el servicio de acueducto y alcantarillado los usuarios del servicio en la cabecera municipal</t>
  </si>
  <si>
    <t>5.1.4.1.3.5.2</t>
  </si>
  <si>
    <t>Garantizar el funcionamiento de la empresa de servicios públicos - ESPTA - para la prestación del servicio a la comunidad durante el periodo de gobierno</t>
  </si>
  <si>
    <t>5.1.4.1.3.5.5</t>
  </si>
  <si>
    <t>Ampliar el servicio de acueducto con conexión domiciliaria legal a nuevos usuarios en la cabecera municipal</t>
  </si>
  <si>
    <t>5.1.4.1.3.5.8</t>
  </si>
  <si>
    <t>Reposición y expansión de las redes de acueducto de la cabecera municipal y de los centros poblados del municipio</t>
  </si>
  <si>
    <t>5.1.4.1.3.5.7</t>
  </si>
  <si>
    <t>Garantizar la conexión domiciliaria mediante el servicio de acueducto rural a nuevos usuarios</t>
  </si>
  <si>
    <t>5.1.4.1.3.5.9</t>
  </si>
  <si>
    <t>Construcción de acueductos veredales en el municipio</t>
  </si>
  <si>
    <t>5.1.4.1.3.5.10</t>
  </si>
  <si>
    <t>5.1.4.1.3.5.11</t>
  </si>
  <si>
    <t>Elaborar, aprobar y ejecutar el Plan Maestro de Acueducto y Alcantarillado de la cabecera municipal</t>
  </si>
  <si>
    <t>5.1.4.1.3.5.12</t>
  </si>
  <si>
    <t>Realizar mantenimientos preventivos y reparaciones a la red de alcantarillado y pluvial existente en el municipio</t>
  </si>
  <si>
    <t>5.1.4.1.3.5.13</t>
  </si>
  <si>
    <t>5.1.4.1.3.5.15</t>
  </si>
  <si>
    <t>Construcción, adecuación, mejoramiento de unidades sanitarias para beneficiar a familias del sector rural del municipio</t>
  </si>
  <si>
    <t>5.1.4.1.3.5.14</t>
  </si>
  <si>
    <t>Garantizar la recolección, transporte y disposición final de residuos sólidos en la cabecera municipal, para mejorar la salud pública de los habitantes</t>
  </si>
  <si>
    <t>5.1.4.1.3.5.3</t>
  </si>
  <si>
    <t>5.1.4.1.3.5.4</t>
  </si>
  <si>
    <t>Verificar el funcionamiento de la planta de tratamiento de agua potable para garantizar la calidad del agua</t>
  </si>
  <si>
    <t>5.1.4.1.3.5.16</t>
  </si>
  <si>
    <t>Modernización administrativa y restructuración organizacional de la empresa de servicios públicos de El Tarra – ESPTA</t>
  </si>
  <si>
    <t>5.1.4.1.4.1</t>
  </si>
  <si>
    <t>TENGO INTEGRIDAD PARA SER PARTICIPE DEL DESARROLLO</t>
  </si>
  <si>
    <t>5.1.4.1.4.5.2</t>
  </si>
  <si>
    <t>5.1.4.1.4.5.3</t>
  </si>
  <si>
    <t>Facilitar las condiciones para prevalecer la equidad de genero</t>
  </si>
  <si>
    <t>5.1.4.1.4.5.1</t>
  </si>
  <si>
    <t>5.1.4.1.4.5.4</t>
  </si>
  <si>
    <t>Garantizar la calidad de vida del adulto mayor a través de la atención integral en los diferentes programas</t>
  </si>
  <si>
    <t>5.1.4.1.4.5.6</t>
  </si>
  <si>
    <t>Asistencia integral a personas y familias focalizadas en pobreza extrema con las acciones que permitan minimizar las condiciones de dificultad en la que viven</t>
  </si>
  <si>
    <t>5.1.4.1.4.5.5</t>
  </si>
  <si>
    <t>Garantizar atención a la población discapacitada y formación en los diferentes campos de acción a desempeñarse dentro del mercado laboral</t>
  </si>
  <si>
    <t>5.1.4.1.5.1</t>
  </si>
  <si>
    <t>MAS CULTURA, MAS RESPETO POR MI PUEBLO</t>
  </si>
  <si>
    <t xml:space="preserve">5.1.4.1.5.5.1 </t>
  </si>
  <si>
    <t>5.1.4.1.5.5.9</t>
  </si>
  <si>
    <t>Dotación y mantenimiento de instrumentos musicales, vestuarios, material pedagógico y demás elementos necesarios para la formación, aprendizaje y la práctica artística</t>
  </si>
  <si>
    <t>5.1.4.1.5.5.5</t>
  </si>
  <si>
    <t>Fomento al desarrollo cultural, mediante la realización de festivales folclóricos, artísticos y culturales para resaltar los valores y el arraigo cultural de nuestros habitantes y que funcione como integrador entre la comunidad rural y urbana del municipio, la región y el departamento</t>
  </si>
  <si>
    <t>5.1.4.1.5.5.6</t>
  </si>
  <si>
    <t>5.1.4.1.5.5.7</t>
  </si>
  <si>
    <t>Realización de actividades de asistencia técnica, capacitación y/o formación en gestión cultural y administrativa</t>
  </si>
  <si>
    <t xml:space="preserve">5.1.4.1.5.5.3 </t>
  </si>
  <si>
    <t>Fortalecimiento de los procesos que permiten incentivar y promover el libre acceso a la literatura para estimular la práctica de lectura y escritura, ofrecidos por la Biblioteca Pública Municipal “BARIRA”</t>
  </si>
  <si>
    <t xml:space="preserve">5.1.4.1.5.5.2 </t>
  </si>
  <si>
    <t>Remodelación, adecuación y mantenimiento a la planta física de la Casa de la Cultura de la cabecera del municipio</t>
  </si>
  <si>
    <t xml:space="preserve">5.1.4.1.5.5.4 </t>
  </si>
  <si>
    <t>Fortalecer el sistema municipal de cultura a través de la creación y puesta en funcionamiento del Consejo Municipal de Cultura, cómo instancia de consulta y toma de decisiones</t>
  </si>
  <si>
    <t>5.1.4.1.5.5.8</t>
  </si>
  <si>
    <t>Formulación de programas y proyectos de formación artística y cultural</t>
  </si>
  <si>
    <t>Escuelas de formación para los niños y jóvenes con el fin de promover y resaltar las tradiciones y costumbres artísticas y culturales, generando la innovación en la creación y producción artística</t>
  </si>
  <si>
    <t>5.1.4.1.6.1</t>
  </si>
  <si>
    <t>PRACTICO EL DEPORTE, PROMUEVO EL RESPETO POR LA VIDA Y APROVECHO MI TIEMPO LIBRE</t>
  </si>
  <si>
    <t>5.1.4.1.6.5.1</t>
  </si>
  <si>
    <t>Apoyar e incentivar el deporte en las diferentes disciplinas de los centros poblados y veredas del municipio, mediante la organización de competencias deportivas anualmente</t>
  </si>
  <si>
    <t>5.1.4.1.6.5.2</t>
  </si>
  <si>
    <t>Crear escuelas de formación deportiva para capacitar e instruir a los jóvenes deportistas menores de 18 años anualmente, en habilidades y técnicas para un mejor desempeño deportivo</t>
  </si>
  <si>
    <t>5.1.4.1.6.5.3</t>
  </si>
  <si>
    <t>Dotación de implementos deportivos para apoyar e incentivar la práctica del deporte en las diferentes disciplinas, en veredas y centros poblados del municipio</t>
  </si>
  <si>
    <t>5.1.4.1.6.5.4</t>
  </si>
  <si>
    <t>Fortalecer los juegos intercolegiados en el municipio anualmente mediante el patrocinio mínimo de 4 disciplinas para fomentar la competencia a nivel local, regional, departamental y nacional</t>
  </si>
  <si>
    <t>5.1.4.1.6.5.5</t>
  </si>
  <si>
    <t>Mantenimiento y adecuación de los escenarios deportivos y recreativos existentes en el municipio</t>
  </si>
  <si>
    <t>5.1.4.1.6.5.6</t>
  </si>
  <si>
    <t>Gestión de recursos para la Construcción y/o mantenimiento de infraestructura para incrementar la práctica del deporte y la recreación</t>
  </si>
  <si>
    <t>5.1.4.1.7.1</t>
  </si>
  <si>
    <t>TENGO MI CASA, TENGO MI FUTURO</t>
  </si>
  <si>
    <t>5.1.4.1.7.5.1</t>
  </si>
  <si>
    <t>Promoción de programas de construcción de vivienda nueva</t>
  </si>
  <si>
    <t>5.1.4.1.7.5.2</t>
  </si>
  <si>
    <t>Promoción de programas de mejoramiento de vivienda</t>
  </si>
  <si>
    <t>5.1.4.1.7.5.3</t>
  </si>
  <si>
    <t>Legalización de predios de vivienda existente</t>
  </si>
  <si>
    <t>5.1.4.1.8.1</t>
  </si>
  <si>
    <t>TODOS PARTICIPAMOS</t>
  </si>
  <si>
    <t>5.1.4.1.8.5.1</t>
  </si>
  <si>
    <t>Apoyo a los procesos de participación comunitaria en el municipio</t>
  </si>
  <si>
    <t>5.1.4.1.8.5.2</t>
  </si>
  <si>
    <t>Apoyo a la reorganización de las Juntas y Asociaciones de Acción Comunal del municipio</t>
  </si>
  <si>
    <t>5.1.4.1.8.5.3</t>
  </si>
  <si>
    <t>Fomento de espacios de capacitación a los líderes de las Juntas y Asociaciones de Acción Comunal</t>
  </si>
  <si>
    <t>5.1.4.1.8.5.4</t>
  </si>
  <si>
    <t>Constitución de dos nuevos corregimientos para el territorio municipal</t>
  </si>
  <si>
    <t>5.1.4.1.9.1</t>
  </si>
  <si>
    <t>EN EL TARRA SE PUEDE VIVIR Y DISFRUTAR</t>
  </si>
  <si>
    <t>5.1.4.1.9.5.1</t>
  </si>
  <si>
    <t>Apoyo al programa de Municipio Seguro con la implementación de procesos que garanticen la seguridad y convivencia ciudadana</t>
  </si>
  <si>
    <t>5.1.4.1.9.5.3</t>
  </si>
  <si>
    <t>Fortalecimiento de los programas de apoyo a las entidades y organismos que ofrezcan mayor seguridad a la población</t>
  </si>
  <si>
    <t>5.1.4.1.9.5.4</t>
  </si>
  <si>
    <t>Apoyo a los procesos que garanticen la disminución de los factores generales de alteración del orden y la convivencia ciudadana</t>
  </si>
  <si>
    <t>5.1.4.1.9.5.2</t>
  </si>
  <si>
    <t>Apoyo a la realización de espacios que midan las incidencias y efectos de las acciones de inseguridad y que permitan tomar las decisiones necesarias para ofrecer mayores garantías de seguridad y tranquilidad en el municipio</t>
  </si>
  <si>
    <t>5.1.4.1.9.5.5</t>
  </si>
  <si>
    <t>Fortalecimiento a los Planes de Seguridad y Convivencia Ciudadana en el Municipio</t>
  </si>
  <si>
    <t>5.1.4.1.9.5.6</t>
  </si>
  <si>
    <t xml:space="preserve">Apoyo a las acciones coordinadas del gobierno nacional y demás entidades para el fortalecimiento de los programas en favor de la reducción por la instalación de minas antipersonas </t>
  </si>
  <si>
    <t>5.1.4.1.10.1</t>
  </si>
  <si>
    <t>EL TARRA, TERRITORIO JUSTO</t>
  </si>
  <si>
    <t>5.1.4.1.10.5.1</t>
  </si>
  <si>
    <t>Fortalecimiento y financiación de la Comisaría de Familia e Inspección de Policía</t>
  </si>
  <si>
    <t>5.1.4.1.10.5.2</t>
  </si>
  <si>
    <t>Promoción del proceso de gestión para la construcción del Centro de Convivencia Ciudadana en el Municipio</t>
  </si>
  <si>
    <t>5.1.4.1.10.5.3</t>
  </si>
  <si>
    <t>Promoción de espacios de apoyo a la Justicia Local y Transicional</t>
  </si>
  <si>
    <t>Saneamiento de títulos para predios en el municipio que así lo requieran</t>
  </si>
  <si>
    <t>5.1.4.1.10.5.4</t>
  </si>
  <si>
    <t>Fortalecimiento a los programas de acceso a la justicia adelantados en el municipio, a través del apoyo de los conciliadores en equidad</t>
  </si>
  <si>
    <t>5.1.4.1.11.1</t>
  </si>
  <si>
    <t>EN EL TARRA SE VIVIE CON LOS INDIGENAS</t>
  </si>
  <si>
    <t>5.1.4.1.11.5.1</t>
  </si>
  <si>
    <t>Capacitación a los miembros del pueblo Barí asentados en el municipio, en procesos de participación comunitaria</t>
  </si>
  <si>
    <t>5.1.4.1.11.5.2</t>
  </si>
  <si>
    <t>Fomento a los procesos productivos de carácter asociativo al interior del pueblo Barí</t>
  </si>
  <si>
    <t>5.1.4.1.11.5.3</t>
  </si>
  <si>
    <t>5.1.4.1.12.1</t>
  </si>
  <si>
    <t>DE CERO A SIEMPRE SE VIVE EN EL TARRA DE CORAZÓN</t>
  </si>
  <si>
    <t>5.1.4.1.12.5.1</t>
  </si>
  <si>
    <t>Apoyar anualmente a niños pertenecientes a la primera infancia del nivel 1 y 2 del SISBEN con atención integral, en diferentes programas</t>
  </si>
  <si>
    <t>5.1.4.1.12.5.2</t>
  </si>
  <si>
    <t>Apoyar anualmente a niños del nivel 1 y 2 del SISBEN con atención integral, en diferentes programas</t>
  </si>
  <si>
    <t>5.1.4.1.12.5.3</t>
  </si>
  <si>
    <t>Implementación de programas de apoyo a adolescentes del nivel 1 y 2 del SISBEN con atención integral, en diferentes programas</t>
  </si>
  <si>
    <t>5.1.4.1.13.1</t>
  </si>
  <si>
    <t>VIVIMOS EL TARRA DE CORAZÓN PARA APOYAR A LAS VICTIMAS</t>
  </si>
  <si>
    <t>5.1.4.1.13.5.1</t>
  </si>
  <si>
    <t>Apoyo integral para garantizar condiciones de vida digna a la población víctima del conflicto en el municipio, que permita proteger sus mínimos derechos vitales al igual que la protección de los derechos humanos</t>
  </si>
  <si>
    <t>5.1.4.1.13.5.2</t>
  </si>
  <si>
    <t>Implementar y ejecutar el Plan Operativo de Sistemas de Información, el cual hace parte del Plan de acción para atención y reparación a víctimas</t>
  </si>
  <si>
    <t>5.1.4.2</t>
  </si>
  <si>
    <t>EJE DE DESARROLLO ECONOMICO Y PRODUCTIVO</t>
  </si>
  <si>
    <t>5.1.4.2.1.1</t>
  </si>
  <si>
    <t>5.1.4.2.1.5.1</t>
  </si>
  <si>
    <t>Desarrollo y fomento a la asistencia técnica agropecuaria a pequeños y medianos productores</t>
  </si>
  <si>
    <t>5.1.4.2.1.5.11</t>
  </si>
  <si>
    <t>Asistencia técnica a proyectos productivos para la población campesina, incluida la población desplazada</t>
  </si>
  <si>
    <t>5.1.4.2.1.5.2</t>
  </si>
  <si>
    <t>Fortalecimiento a los Sistemas de Información para mejorar la planificación del sector agropecuario</t>
  </si>
  <si>
    <t>5.1.4.2.1.5.3</t>
  </si>
  <si>
    <t>Apoyo a la cofinanciación de proyectos productivos agropecuarios de asociaciones y de pequeños y medianos productores</t>
  </si>
  <si>
    <t>5.1.4.2.1.5.4</t>
  </si>
  <si>
    <t>Promoción del acceso al crédito de los productores con programas de cofinanciación</t>
  </si>
  <si>
    <t>5.1.4.2.1.5.5</t>
  </si>
  <si>
    <t>Apoyo a los procesos de legalización y restitución de tierras</t>
  </si>
  <si>
    <t>5.1.4.2.1.5.6</t>
  </si>
  <si>
    <t>Promoción a la gestión en la implementación de proyectos de distritos de riego y adecuación de tierras</t>
  </si>
  <si>
    <t>5.1.4.2.1.5.7</t>
  </si>
  <si>
    <t>Organización del Consejo Municipal de Desarrollo Rural</t>
  </si>
  <si>
    <t>5.1.4.2.1.5.8</t>
  </si>
  <si>
    <t>Promoción de la gestión para la implementación de proyectos de reforestación y fomento al desarrollo forestal del municipio</t>
  </si>
  <si>
    <t>5.1.4.2.1.5.13</t>
  </si>
  <si>
    <t>Apoyo para la dotación de maquinaria y equipos para el mejoramiento de la producción agrícola, pecuaria y forestal</t>
  </si>
  <si>
    <t>5.1.4.2.1.5.14</t>
  </si>
  <si>
    <t>Apoyo a gremios y asociaciones de productores en la formulación de proyectos para presentar a convocatorias públicas de alianzas productivas y Desarrollo Rural con Equidad</t>
  </si>
  <si>
    <t>5.1.4.2.1.5.9</t>
  </si>
  <si>
    <t>Constitución y/o formalización de organizaciones de productores y apoyo a las asociaciones productivas</t>
  </si>
  <si>
    <t>5.1.4.2.1.5.10</t>
  </si>
  <si>
    <t>Promoción a la microempresa a través de la gestión de proyectos con los programas nacionales para el Fomento Empresarial</t>
  </si>
  <si>
    <t>5.1.4.2.1.5.12</t>
  </si>
  <si>
    <t>Apoyo a la infraestructura para el fortalecimiento de la producción agrícola y pecuaria</t>
  </si>
  <si>
    <t>5.1.4.2.2.1</t>
  </si>
  <si>
    <t>VIVIMOS EL TARRA CON TRABAJO PARA TODOS</t>
  </si>
  <si>
    <t>5.1.4.2.2.5.1</t>
  </si>
  <si>
    <t>Incentivar mediante la cofinanciación la creación de microempresas en diferentes sectores de la economía durante el cuatrienio</t>
  </si>
  <si>
    <t>5.1.4.2.2.5.2</t>
  </si>
  <si>
    <t>Brindar asistencia técnica a líderes campesinos por año, sobre procesos de asociación, producción, distribución, comercialización y acceso a fuentes de financiación en los diferentes sectores de la economía del municipio</t>
  </si>
  <si>
    <t>5.1.4.2.2.5.3</t>
  </si>
  <si>
    <t>Promover la conformación de microempresas agroindustriales mediante la capacitación en temas de empresas asociativas a líderes comunitarios por año del municipio</t>
  </si>
  <si>
    <t>5.1.4.2.3.1</t>
  </si>
  <si>
    <t>VIVIMOS EL TARRA CON INFRAESTRUCTURA VIAL PARA EL DESARROLLO</t>
  </si>
  <si>
    <t>5.1.4.2.5.1.1</t>
  </si>
  <si>
    <t>Realizar Construcción y mantenimiento de obras de arte por año en las vías terciarias del municipio</t>
  </si>
  <si>
    <t>5.1.4.2.5.1.6</t>
  </si>
  <si>
    <t>Realizar mejoramiento y mantenimiento anualmente a la malla vial terciaria del municipio</t>
  </si>
  <si>
    <t>5.1.4.2.5.1.7</t>
  </si>
  <si>
    <t>Implementar el sistema de placa huella para garantizar la transitabilidad en puntos estratégicos en el municipio</t>
  </si>
  <si>
    <t>5.1.4.2.5.1.4</t>
  </si>
  <si>
    <t>Construcción de metros cuadrados de pavimento rígido en la cabecera municipal</t>
  </si>
  <si>
    <t>5.1.4.2.5.1.8</t>
  </si>
  <si>
    <t>5.1.4.2.5.1.5</t>
  </si>
  <si>
    <t>Construcción de metros cuadrados de pavimento rígido en los centros poblados del municipio</t>
  </si>
  <si>
    <t>5.1.4.2.5.1.9</t>
  </si>
  <si>
    <t>Gestión de recursos para estudios, diseños, construcción de infraestructura y mantenimiento de la malla vial en el municipio</t>
  </si>
  <si>
    <t>Construcción de vías terciarias en el municipio para acceder a territorios apartados</t>
  </si>
  <si>
    <t>5.1.4.2.5.1.3</t>
  </si>
  <si>
    <t>Construir y mantener en buen estado los puentes colgantes del área rural del municipio, para facilitar el acceso de la comunidad entre veredas, los centros poblados y la cabecera municipal</t>
  </si>
  <si>
    <t>5.1.4.2.4.1</t>
  </si>
  <si>
    <t>VIVIMOS EL TARRA CON LUZ ELECTRICA EN N UESTRA CASA</t>
  </si>
  <si>
    <t>Realizar ampliación de redes eléctricas para beneficiar a familias del sector rural y urbano con el servicio de electricidad mediante la gestión de recursos ante diferentes instancias</t>
  </si>
  <si>
    <t>Cofinanciar el proyecto de electrificación Fase III para la electrificación del sector rural en el municipio</t>
  </si>
  <si>
    <t>Garantizar el servicio de alumbrado público anualmente a los habitantes de la cabecera municipal y los centros poblados mediante el mantenimiento, mejoramiento y repotenciación del servicio</t>
  </si>
  <si>
    <t>5.1.4.2.5.1</t>
  </si>
  <si>
    <t>VIVIMOS EL TARRA CON MAS ALTERNATIVAS EMERGENTES PARA NUESTROS HOGARES</t>
  </si>
  <si>
    <t>Diseño de redes de gas domiciliario y conexión al servicio de las viviendas en la cabecera municipal</t>
  </si>
  <si>
    <t>5.1.4.3</t>
  </si>
  <si>
    <t>EJE AMBIENTAL</t>
  </si>
  <si>
    <t>5.1.4.3.1.1</t>
  </si>
  <si>
    <t>VIVIMOS EL TARRA CON RESPETO POR EL MEDIO AMBIENTE</t>
  </si>
  <si>
    <t>5.1.4.3.1.5.1</t>
  </si>
  <si>
    <t>Reforestación de sitios críticos de erosión y deforestación, para constituirlos en reservas naturales, que garanticen la conservación de las cuencas y micro cuencas hidrográficas que surten de agua a los diferentes acueductos del municipio</t>
  </si>
  <si>
    <t>5.1.4.3.1.5.2</t>
  </si>
  <si>
    <t>Construcción de infraestructura que permita mitigar los daños causados al ambiente</t>
  </si>
  <si>
    <t>5.1.4.3.1.5.3</t>
  </si>
  <si>
    <t>Implementación de programas de fortalecimiento encaminados a la protección ambiental del municipio</t>
  </si>
  <si>
    <t>5.1.4.3.1.5.5</t>
  </si>
  <si>
    <t>Garantizar la disponibilidad presupuestal durante el periodo de gobierno para la realización de actividades del CLOPAD encaminadas a la prevención y atención de cualquier emergencia que se presente en el municipio</t>
  </si>
  <si>
    <t>5.1.4.3.1.5.7</t>
  </si>
  <si>
    <t>Realizar visitas de monitoreo anuales para la evaluación y zonificación de riesgo a las diferentes veredas y área urbana del municipio, con el fin de ubicar posibles zonas de riesgo</t>
  </si>
  <si>
    <t>5.1.4.3.1.5.6</t>
  </si>
  <si>
    <t>Capacitar a líderes ciudadanos en temas relacionados con prevención y atención de desastres, adquiriendo destrezas en elaboración, diseño y actualización de planes de prevención y atención de desastres ante una eventual tragedia</t>
  </si>
  <si>
    <t>5.1.4.3.1.5.4</t>
  </si>
  <si>
    <t>Capacitar a las Juntas de Acción Comunal durante el periodo de gobierno sobre políticas del medio ambiente, con el propósito de generar líderes ambientales en el municipio y refrendar el establecimiento de la protección de ecosistemas estratégicos</t>
  </si>
  <si>
    <t>5.1.4.4</t>
  </si>
  <si>
    <t>EJE FORTALECIMIENTO INSTITUCIONAL Y EQUIPAMIENTO MUNICIPAL</t>
  </si>
  <si>
    <t>5.1.4.4.1.1</t>
  </si>
  <si>
    <t>VIVIMOS EL TARRA CON MAS EQUIPAMIENTO MUNICIPAL SINONIMO DE CALIDAD DE VIDA</t>
  </si>
  <si>
    <t>5.1.4.4.1.5.1</t>
  </si>
  <si>
    <t>Realizar mantenimiento de los parques para la recreación y esparcimiento de los niños y ancianos</t>
  </si>
  <si>
    <t>5.1.4.4.1.5.2</t>
  </si>
  <si>
    <t>Realizar la reparación y adecuación de la plaza de mercado de la cabecera municipal</t>
  </si>
  <si>
    <t>5.1.4.4.1.5.3</t>
  </si>
  <si>
    <t>Mejoramiento, remodelación y mantenimiento del parque principal de municipio</t>
  </si>
  <si>
    <t>5.1.4.4.1.5.4</t>
  </si>
  <si>
    <t>Realizar Adecuación y mejoramiento de la planta de sacrificio de ganado para consumo humano en el municipio para cumplir con los lineamientos expresados en la Ley</t>
  </si>
  <si>
    <t>5.1.4.4.1.5.5</t>
  </si>
  <si>
    <t>Realizar dotaciones de mobiliario al palacio municipal por año</t>
  </si>
  <si>
    <t>5.1.4.4.1.5.6</t>
  </si>
  <si>
    <t>Realizar mantenimientos por año a las instalaciones del cementerio municipal</t>
  </si>
  <si>
    <t>5.1.4.4.1.5.7</t>
  </si>
  <si>
    <t>Garantizar el pago de 12 meses de los servicios públicos al año, que se ocasionen por el servicio de la infraestructura propia del municipio, para el buen funcionamiento de la administración municipal</t>
  </si>
  <si>
    <t>5.1.4.4.1.5.8</t>
  </si>
  <si>
    <t>Realizar mantenimientos (uno por año), a las instalaciones de la administración municipal y otras dependencias pertenecientes a la administración que lo requieran</t>
  </si>
  <si>
    <t>5.1.4.4.1.5.9</t>
  </si>
  <si>
    <t>Realizar mantenimientos y reparaciones por año a los equipos de oficina (software y hardware, otros)</t>
  </si>
  <si>
    <t>5.1.4.4.2.1</t>
  </si>
  <si>
    <t>VIVIMOS EL TARRA DIGITAL Y NOS CONECTAMOS AL MUNDO</t>
  </si>
  <si>
    <t>5.1.4.4.2.5.2</t>
  </si>
  <si>
    <t>Capacitar una vez por año a todo el personal de la administración municipal, para garantizar la utilización de las TIC cómo herramienta de trabajo para maximizar la producción en el trabajo</t>
  </si>
  <si>
    <t>Adquisición de computadores para la biblioteca pública municipal para permitir el acceso a las TIC a la comunidad en general</t>
  </si>
  <si>
    <t>5.1.4.4.2.5.3</t>
  </si>
  <si>
    <t>En convenio con entidades del orden nacional e internacional, incrementar la capacidad de acceso al conocimiento y la tecnología a los niños del municipio a través de la utilización del computador en los procesos de aprendizaje</t>
  </si>
  <si>
    <t>5.1.4.4.2.5.4</t>
  </si>
  <si>
    <t>Firmar convenio con el Ministerio de las Tecnologías, Información y Comunicaciones que permita la construcción de infraestructura necesaria para la masificación del uso de la Internet</t>
  </si>
  <si>
    <t>5.1.4.4.3.1</t>
  </si>
  <si>
    <t>CAPACIDAD DE GESTIÓN INSTITUCIONAL, SINÓNIMO DE EFICACIA ADMINISTRATIVA Y BUEN GOBIERNO</t>
  </si>
  <si>
    <t>Fortalecimiento institucional de las capacidades administrativas y de gestión al interior de la administración municipal</t>
  </si>
  <si>
    <t>5.1.4.4.3.5.11</t>
  </si>
  <si>
    <t>5.1.4.4.3.5.5</t>
  </si>
  <si>
    <t>Garantizar el pago de la deuda del municipio durante el periodo de gobierno</t>
  </si>
  <si>
    <t>5.1.4.4.3.5.4</t>
  </si>
  <si>
    <t>Crear estrategias de sensibilización a los contribuyentes de impuesto predial, para que los morosos de este impuesto se pongan al día con el fisco municipal</t>
  </si>
  <si>
    <t>5.1.4.4.3.5.6</t>
  </si>
  <si>
    <t>Realizar audiencias públicas de Rendición de Cuentas en el periodo de gobierno</t>
  </si>
  <si>
    <t>5.1.4.4.3.5.7</t>
  </si>
  <si>
    <t>5.1.4.4.3.5.9</t>
  </si>
  <si>
    <t>Implementación de programas de fortalecimiento institucional para la integración regional</t>
  </si>
  <si>
    <t>5.1.4.4.3.5.8</t>
  </si>
  <si>
    <t>Apoyar el 100% de los programas de Política Nacional en inversión social de los sectores de educación, salud, agua potable, servicios públicos, cultura, recreación y deporte, vías, vivienda, primera infancia, electrificación rural, TICs, desarrollo productivo, tercera edad, derechos humanos, saneamiento básico y demás programas que impulsen el desarrollo social en la región, como proceso de articulación en la ejecución de las propuestas establecidas en las estrategias del Plan de Desarrollo Municipal</t>
  </si>
  <si>
    <t>5.1.4.4.3.5.10</t>
  </si>
  <si>
    <t>Reporte oportuno y de calidad de información requerida por el Gobierno nacional y departamental (FUT, SISBEN, SUI, SISPRO, SIRECI, CIA, SISE, REGALIAS, SED, CHIP, SEUD, SICEP, entre otros)</t>
  </si>
  <si>
    <t>Elaboración y actualización de herramientas de planificación vitales en la gestión de la Administración Municipal: Plan de Desarrollo, Plan Indicativo, Marco Fiscal de Mediano Plazo, Plan Local de Salud Pública, Plan Operativo Anual de Inversiones, Presupuesto Municipal, Plan Anualizado de Caja, Manual de funciones, Manual de Proceso y procedimientos, Banco de Proyectos, planes de acción, Esquema de ordenamiento territorial</t>
  </si>
  <si>
    <t>5.1.4.5</t>
  </si>
  <si>
    <t>EJE DERECHOS HUMANOS</t>
  </si>
  <si>
    <t>5.1.4.5.1.1</t>
  </si>
  <si>
    <t>VIVIMOS EL TARRA CON UNA CULTURA DE RESPETO POR LOS DERECHOS HUMANOS</t>
  </si>
  <si>
    <t>5.1.4.5.1.5.1</t>
  </si>
  <si>
    <t>Apoyo al fortalecimiento del programa de difusión al respeto a los derechos humanos a través de proyectos coordinados con las instituciones involucradas en la promoción y prevención a la violación de derechos humanos</t>
  </si>
  <si>
    <t>EL CAMPO NUESTRA FORTALEZA DE HOY Y DEL FUTURO</t>
  </si>
  <si>
    <t>PARTICIPACIÓN COMUNITARIA</t>
  </si>
  <si>
    <t>5.1.4.4.3.5.1</t>
  </si>
  <si>
    <t>Realizar 12 mesas de concertación con las juntas y asociaciones comunales</t>
  </si>
  <si>
    <t>Realizar 8 mesas de concertación con NNA y jóvenes del municipio</t>
  </si>
  <si>
    <t>Reorganización de 78 juntas y asociaciones representyativas de la comunidad</t>
  </si>
  <si>
    <t>Capacitar a lideres comunales a través de la realización de talleres en participación comunitaria</t>
  </si>
  <si>
    <t>Creación y fortalecimiento de 2 corregimientos en el municipìo</t>
  </si>
  <si>
    <t>Apoyo a la realización de 4 procesos en la implementación del programa municipio seguro</t>
  </si>
  <si>
    <t>Adelantar 4 programas de apoyo a las entidades y organismos del municipio</t>
  </si>
  <si>
    <t>Realizar 28 campañas de concientización y respeto hacia los integrantes de las familias</t>
  </si>
  <si>
    <t>Realización de 20 campañas de prevención en participación de jóvenes en delitos generales en el municipio</t>
  </si>
  <si>
    <t>Realizar 48 consejos de seguridad en el municipio</t>
  </si>
  <si>
    <t>Realizar la formulación del Plan Integral de Seguridad y Convivencia Ciudadana</t>
  </si>
  <si>
    <t>Apoyar los procesos de gestión en las campañas de reducción de minas antipersonales en el municipio</t>
  </si>
  <si>
    <t>Mantener y Fortalecer la comisaria de familia en el municipio</t>
  </si>
  <si>
    <t>Apoyo a la formulación del proyecto de construcción del centro de convivencia en el municipio</t>
  </si>
  <si>
    <t>Creación del Consejo de Justicia Transicional en el municipio</t>
  </si>
  <si>
    <t>Realizar el saneamiento de 10 títulos en el municipio</t>
  </si>
  <si>
    <t>Mantener el apoyo a los conciliadores existentes en el municipio</t>
  </si>
  <si>
    <t>Realizar 4 capacitaciones y/o talleres  a los miembros de la comunidad Barí</t>
  </si>
  <si>
    <t>Apoyar a los miembros de la Comunidad Barí en procesos asociativos</t>
  </si>
  <si>
    <t>Número de procesos realizados</t>
  </si>
  <si>
    <t>Apoyar la gestión en la formulación de proyectos socioeconómicos de la comunidad Barí</t>
  </si>
  <si>
    <t>Apoyo en la realización de actividades que permiten reconocer la institucionalidad del pueblo Barí</t>
  </si>
  <si>
    <t>Realizar 4 jornadas de identificación y registro en el municipio</t>
  </si>
  <si>
    <t>Incrementar y mantener en 100 cupos el apoyo a la atención integral de los niños entre 5 y 12 años</t>
  </si>
  <si>
    <t>Realizar 20 campañas en programas de promoción a la prevención del embarazo en adolescentes y definición de proyectos de vida</t>
  </si>
  <si>
    <t>Mantener el apoyo integral a las 4179 personas victimas del conflicto en los distintos programas de protección</t>
  </si>
  <si>
    <t>Actualizar el sistema de información de identificación de personas victimas del conflicto</t>
  </si>
  <si>
    <t>Aumentar y mantener a 500  la asistencia a productores atendidos en el año en el municipio</t>
  </si>
  <si>
    <t>Realizar la formulación de 4 proyectos productivos</t>
  </si>
  <si>
    <t>Apoyo a la gestión para la adquisición del sistema de información de planificación agropecuaria</t>
  </si>
  <si>
    <t>Mantener el Apoyo a la cofinanciación de los 4 proyectos productivos agropecuarios que se adelantan en el municipio</t>
  </si>
  <si>
    <t>Apoyar a los productores en la solicitud de créditos financieros para proyectos productivos</t>
  </si>
  <si>
    <t>Apoyo en 100% a los procesos de legalización y restitución de tierras</t>
  </si>
  <si>
    <t>Gestionar la implementación y mantenimiento de un proyecto de distrito de riego en el municipio.</t>
  </si>
  <si>
    <t xml:space="preserve">Organizar el Consejo de Desarrollo Rural en el municipio </t>
  </si>
  <si>
    <t xml:space="preserve">Impulsar 4 proyectos dirigidos a la reforestación en áreas estratégicas del municipio. </t>
  </si>
  <si>
    <t>Dotar de equipos y/o maquinarias a las 4 asociaciones productivas del municipio.</t>
  </si>
  <si>
    <t>Apoyo en la formulación de 20 proyectos para convocatorias publicas de Alianzas Productivas</t>
  </si>
  <si>
    <t>Apoyar en la conformación y/o constitución de asociaciones en el municipio</t>
  </si>
  <si>
    <t>Apoyo al fortalecimiento de 1 microempresa en la gestión de proyectos</t>
  </si>
  <si>
    <t>Apoyar en la construcción y/o mejoramiento de 4 proyectos de infraestructura para  las asociaciones productivas</t>
  </si>
  <si>
    <t>PLAN OPERATIVO ANUAL DE INVERSIONES</t>
  </si>
  <si>
    <t>META DE PRODUCTO PARA EL CUATRIENIO</t>
  </si>
  <si>
    <t>PROYECTOS DE INVERSIÓN</t>
  </si>
  <si>
    <t>Apoyo en la cofinanciación para la creación de 1 microempresa</t>
  </si>
  <si>
    <t>Realizar 12 capacitaciones a los lideres en procesos de asociación, producción, distribución, comercialización, y acceso a fuentes de financiación en los diferentes sectores de la economía</t>
  </si>
  <si>
    <t>Realizar 12 capacitaciones a los lideres en temas de empresas asociativas agroindustriales para promover la conformación de microempresas por año</t>
  </si>
  <si>
    <t>Intervenir 120 kilómetros de las vías terciarias del municipio durante el cuatrienio</t>
  </si>
  <si>
    <t>Realizar el mejoramiento en 120 kilómetros de las vías terciarias del municipio</t>
  </si>
  <si>
    <t>Apoyar la gestión para la ejecución de 5 kilómetros de placa huella en las vías terciarias del municipio</t>
  </si>
  <si>
    <t>Realizar la pavimentación de 10.000 M2 de pavimento en la cabecera municipal</t>
  </si>
  <si>
    <t>Realizar la pavimentación de 2.100M2 en los centros poblados del municipio</t>
  </si>
  <si>
    <t>Apoyo a la realización de los estudios y diseños del nuevo puente rojo sobre el rio tarra.</t>
  </si>
  <si>
    <t>Construir 5 kilómetros de nuevas vías terciarias del municipio</t>
  </si>
  <si>
    <t>Construir 2 puentes colgantes en el área rural del municipio</t>
  </si>
  <si>
    <t>Realizar mantenimiento y/o mejoramiento de 6 puentes colgantes en el área rural del municipio</t>
  </si>
  <si>
    <t>Electrificar 650 familias en el municipio.</t>
  </si>
  <si>
    <t>Apoyar el proyecto de electrificación fase III para beneficiar 20 veredas del municipio</t>
  </si>
  <si>
    <t>Mantener en 100%  la cobertura en la prestación del servicio del alumbrado publico en la cabecera municipal y centros poblados del municipio.</t>
  </si>
  <si>
    <t>Apoyo en la gestión para la implementación del proyecto de suministro de gas domiciliario</t>
  </si>
  <si>
    <t>Número de proyectos apoyados</t>
  </si>
  <si>
    <t>Apoyar la gestión para la formulación de 4 proyectos de infraestructura.</t>
  </si>
  <si>
    <t>Apoyar la gestión para la implementación de 4 programas para el fortalecimiento a la protección ambiental.</t>
  </si>
  <si>
    <t>Realizar 20 visitas de monitoreo y evaluación a las zonas consideradas de alto riesgo en el municipio.</t>
  </si>
  <si>
    <t>Realizar 8 capacitaciones a lideres e instituciones en temas de Prevención y atención de desastres.</t>
  </si>
  <si>
    <t>Realizar 8 capacitaciones  a las JAC en el cuatrienio en políticas de medio ambiente.</t>
  </si>
  <si>
    <t>Realizar mejoramiento y mantenimiento a los 4 parques para la recreación y esparcimiento</t>
  </si>
  <si>
    <t>Realizar mejoramiento y adecuación de la plaza de mercado</t>
  </si>
  <si>
    <t>Realizar la remodelación del parque principal</t>
  </si>
  <si>
    <t>Mejoramiento de la planta de sacrificio de ganado del municipio</t>
  </si>
  <si>
    <t>Realizar 2 dotaciones de mobiliario a las dependencias municipales</t>
  </si>
  <si>
    <t>Realizar el mantenimiento del cementerio municipal</t>
  </si>
  <si>
    <t>Realizar el pago a los servicios públicos por los 12 meses de cada año</t>
  </si>
  <si>
    <t>Realizar 4 mantenimientos de las instalaciones del palacio municipal</t>
  </si>
  <si>
    <t>Realizar 4 mantenimientos a los equipos de las oficinas</t>
  </si>
  <si>
    <t>Realizar 4 capacitaciones en el manejo de las TIC durante el cuatrienio.</t>
  </si>
  <si>
    <t>Adquirir 10 computadores para la biblioteca publica municipal para el cuatrienio</t>
  </si>
  <si>
    <t>Apoyar la articulación con la estrategia GELT.</t>
  </si>
  <si>
    <t>Apoyar el proceso de gestión para la implementación del programa nacional de conectividad a través de la fibra óptica</t>
  </si>
  <si>
    <t>Realizar 1 estudio de viabilidad técnica y económica para realizar una reestructuración administrativa</t>
  </si>
  <si>
    <t>Formular y ejecutar proyectos de dotación de equipos de computo, sistemas de información y mobiliarios de oficina</t>
  </si>
  <si>
    <t>Realizar el proceso de implementación y fortalecimiento del MECI</t>
  </si>
  <si>
    <t>Número de procesos adelantados</t>
  </si>
  <si>
    <t>Reducir el porcentaje  del límite del  gasto de funcionamiento</t>
  </si>
  <si>
    <t>Lograr el cumplimiento en el pago de las obligaciones contraídas por créditos financieros para inversión</t>
  </si>
  <si>
    <t>Realizar procesos de sensibilización en el pago de impuestos establecidos en el estatuto tributario municipal</t>
  </si>
  <si>
    <t>Realizar la actualización del estatuto tributario municipal</t>
  </si>
  <si>
    <t>Realizar 4 audiencias de rendición de cuentas a la comunidad sobre la ejecución del PDM</t>
  </si>
  <si>
    <t>Realizar 1 convenio con el IGAC para realizar el proceso de actualización catastral en el municipio</t>
  </si>
  <si>
    <t xml:space="preserve">Apoyar a la Asociación de Municipios del Catatumbo, Provincia de Ocaña y Sur del Cesar en la construcción de una agenda de desarrollo regional </t>
  </si>
  <si>
    <t>Apoyar la ejecución de proyectos priorizados y concertados con las comunidades que contribuyan al desarrollo social y local del municipio en coordinación y articulación de los programas de la política nacional de desarrollo social</t>
  </si>
  <si>
    <t>Mejorar la posición nacional del ranking de desempeño integral durante el cuatrienio</t>
  </si>
  <si>
    <t>Mejorar la posición departamental del ranking de desempeño integral durante el cuatrienio</t>
  </si>
  <si>
    <t>Realizar el cumplimiento en el diligenciamiento de los aplicativos de reporte de información a los distintas entidades y entes de control nacional y departamental</t>
  </si>
  <si>
    <t>Fortalecer en 100% el cumplimiento de la implementación de las herramientas e instrumentos para la planificación de la gestión pública municipal</t>
  </si>
  <si>
    <t>Realizar la actualización del EOT municipal</t>
  </si>
  <si>
    <t>Gestionar la firma de un convenio con el Instituto Geográfico Agustín Codazzi (IGAC), para realizar la actualización catastral urbana y rural del municipio</t>
  </si>
  <si>
    <t>Apoyo a los programas dirigidos a la promoción y prevención del DIH y DDHH</t>
  </si>
  <si>
    <t>Reactivar el Comité Municipal de Derechos Humanos.</t>
  </si>
  <si>
    <t>Reconocimiento institucional a la presencia del pueblo Barí dentro del territorio municipal</t>
  </si>
  <si>
    <t>Apoyo a la gestión para construcción de 128 viviendas nuevas en el municipio</t>
  </si>
  <si>
    <t>Apoyo el proceso de gestión para mejorar 200 viviendas en el municipio</t>
  </si>
  <si>
    <t>Apoyar el proceso de gestión para la legalización de 600 predios en el municipio</t>
  </si>
  <si>
    <t>Realización  de 24 eventos deportivos durante el cuatrienio en diferentes disciplinas</t>
  </si>
  <si>
    <t>Crear una escuela de formación deportiva en el municipio</t>
  </si>
  <si>
    <t>Dotar de elementos deportivos a las comunidades debidamente organizadas en el municipio</t>
  </si>
  <si>
    <t>Mantener el Apoyo a los distintos eventos deportivos y recreativos organizados por los establecimientos educativos del municipio</t>
  </si>
  <si>
    <t>Mejoramiento y mantenimiento a 20 escenarios deportivos</t>
  </si>
  <si>
    <t>Apoyo a la gestión para la realización de 4 proyectos de infraestructura deportiva</t>
  </si>
  <si>
    <t>MUNICIPIO DE EL TARRA - NORTE DE SANTANDEER</t>
  </si>
  <si>
    <t>Crear y mantener el funcionamiento de 4 escuelas de formación artística y cultural</t>
  </si>
  <si>
    <t xml:space="preserve">Dotar con 100 nuevos elementos a las escuelas de formación artística y cultural </t>
  </si>
  <si>
    <t>Realizar 16 eventos folclóricos, artísticos y culturales en el municipio</t>
  </si>
  <si>
    <t>Institucionalización de expresiones culturales de mayor relevancia para el municipio</t>
  </si>
  <si>
    <t>Institucionalizar y mantener 6 fechas especiales de mayor relevancia en el municipio por año</t>
  </si>
  <si>
    <t>Apoyar a los instructores en procesos de capacitación y talleres de formación cultural</t>
  </si>
  <si>
    <t>Apoyar la ejecución del proyecto de construcción de la biblioteca pública municipal</t>
  </si>
  <si>
    <t>Atender a 3600 personas en la utilización de la biblioteca pública municipal en el año</t>
  </si>
  <si>
    <t>Mantener la infraestructura física de la Casas de la Cultura</t>
  </si>
  <si>
    <t>Mantener el funcionamiento del Consejo Municipal de Cultura</t>
  </si>
  <si>
    <t>Realización y gestión de 12 proyectos de formación artística y cultural</t>
  </si>
  <si>
    <t>Asistencia y fortalecimiento para el acompañamiento a los grupos organizados de madres y padres cabeza de hogar para hacerlos eficientes y auto sostenibles frente a sus responsabilidad</t>
  </si>
  <si>
    <t>Mantener el apoyo a las 1408 familias que hacen parte del programa familias en acción</t>
  </si>
  <si>
    <t>Apoyar a 50 mujeres con programas socioeconómicos y de vinculación institucional</t>
  </si>
  <si>
    <t>Crear y estimular los espacios de participación para la población joven del municipio, que permita su vinculación en el diseño, implementación y ejecución de políticas de juventud</t>
  </si>
  <si>
    <t>Fortalecer el apoyo al establecimiento de espacios para la participación de los jóvenes en el municipio</t>
  </si>
  <si>
    <t xml:space="preserve">Fortalecer el apoyo a los 859 adultos mayores en el municipio </t>
  </si>
  <si>
    <t>Mantener el apoyo de las 600 familias focalizadas en la red unidos</t>
  </si>
  <si>
    <t>Realizar el apoyo a los 183 habitantes con alguna discapacidad en programas sociales adelantados</t>
  </si>
  <si>
    <t>META DE PRODCUTO PARA EL CUATRIENIO</t>
  </si>
  <si>
    <t>Mantener el servicio de acueducto y alcantarillado durante los 12 meses del año</t>
  </si>
  <si>
    <t>Mantener en 2160 horas la prestación del servicio de la empresa de servicios públicos por año</t>
  </si>
  <si>
    <t>Aumentar en 250 nuevos usuarios con conexión domiciliaria legal</t>
  </si>
  <si>
    <t>Expandir las redes de acueducto para beneficiar a 565 nuevos hogares</t>
  </si>
  <si>
    <t xml:space="preserve">Beneficiar a 100 usuarios con conexión de servicio de acueducto en la zona rural </t>
  </si>
  <si>
    <t>Adquirir 30 nuevas hectáreas de áreas estratégicas para la protección de las fuentes hídricas</t>
  </si>
  <si>
    <t>Mejorar la infraestructura de redes del sistema de alcantarillado y pluvial en 400 metros lineales</t>
  </si>
  <si>
    <t>Aumentar en 250 nuevos usuarios de conexión al servicio de alcantarillado en la cabecera municipal</t>
  </si>
  <si>
    <t xml:space="preserve">Conectar el servicio de alcantarillado de los centros poblados a nuevas viviendas </t>
  </si>
  <si>
    <t>Mantener el servicio de recolección de residuos sólidos a 1377 usuarios en la cabecera municipal</t>
  </si>
  <si>
    <t>Implementar un modelo asociativo para implementar la recolección en las fuentes</t>
  </si>
  <si>
    <t>Verificar que ESPTA realiza análisis fisicoquímicos al agua de consumo humano anualmente</t>
  </si>
  <si>
    <t>Mantener en 12 la realización de análisis fisicoquímicos al agua de consumo humano por año</t>
  </si>
  <si>
    <t>Mantener el funcionamiento de las plantas de tratamientos del municipio</t>
  </si>
  <si>
    <t>Construir y mejorar 2 plantas de tratamiento de agua potable para garantizar la calidad del agua</t>
  </si>
  <si>
    <t>Reorganizar la empresa de servicios públicos</t>
  </si>
  <si>
    <t>Garantizar al 100% la atención en salud  a la población del nivel y 2 del SISBEN  que no estén vinculadas.</t>
  </si>
  <si>
    <t>Realización de talleres de capacitación a padres de familia para mejorar las habilidades en el acompañamiento de los procesos de crecimiento y desarrollo de los niños</t>
  </si>
  <si>
    <t>Promoción comunitaria en el 100% de IPS públicas ,  para mejorar las habilidades en el acompañamiento de los procesos de crecimiento y desarrollo de los niños</t>
  </si>
  <si>
    <t>Promover la Estrategia AIEPI 100% de la  IPS Pública.</t>
  </si>
  <si>
    <t>Realización de actividades anualmente relacionadas con la implementación de la política de salud sexual y reproductiva mediante capacitaciones y conferencias a alumnos, padres de familia y población en general, conformando un proceso de sensibilización ciudadana</t>
  </si>
  <si>
    <t>100% de las IPSs y EPSs del municipio desarrollando estrategias en donde  se implementa la política de salud sexual y reproductiva</t>
  </si>
  <si>
    <t>Campañas anuales de identificación, vinculación y tratamiento de personas con personas de alto riesgo en el territorio municipal, tales como la tuberculosis y lepra anualmente</t>
  </si>
  <si>
    <t>Mantener  la detección de casos de tuberculosis en el Municipio de El Tarra</t>
  </si>
  <si>
    <t>Mantener la curación del  100% de  los casos Bk positivos</t>
  </si>
  <si>
    <t xml:space="preserve"> Incrementar  la detección de casos paucibacilares </t>
  </si>
  <si>
    <t>Realización de actividades de saneamiento ambienta, tendientes a erradicar las condiciones de riesgo de transmisión de enfermedades, mediante vacunación canina, verificación de licencias sanitarias, manipulación de alimentaos, pruebas de agua para consumo humano</t>
  </si>
  <si>
    <t>Aumentar la  cobertura de vacunación canina</t>
  </si>
  <si>
    <t>Aumentar la  cobertura de vacunación Felina</t>
  </si>
  <si>
    <t>Realización  8   Curso de manipulación de alimentos</t>
  </si>
  <si>
    <t>Implementación  100% de IPS publicas estrategias de inducción  a los servicios  de salud oral  incluidos en el POS dirigidas a la población general</t>
  </si>
  <si>
    <t>Reducir en 9.8%  el Índice de desnutrición crónica.</t>
  </si>
  <si>
    <t>incrementar  y mantener  en 5 meses  la media de duración de  la lactancia materna en el año.</t>
  </si>
  <si>
    <t>Reducir  a 5.6% el índice de desnutrición global</t>
  </si>
  <si>
    <t>Realizar campañas anuales de desparasitación para la prevención de enfermedades infecciosas y parasitarias en la población de nivel I y II del SISBEN</t>
  </si>
  <si>
    <t>Implementar campañas de Desparasitación, suplementación con micronutrientes y complementación nutricional a grupos de más alta vulnerabilidad.</t>
  </si>
  <si>
    <t>Totalidad de  niños menores  5 años que asisten a la IPS  control de crecimiento y desarrollo</t>
  </si>
  <si>
    <t>Mantener la prevalencia de VIH  y ETS en cero</t>
  </si>
  <si>
    <t>Campañas de atención médica a mujeres por año, para detectar y prevenir cáncer de cuello uterino</t>
  </si>
  <si>
    <t>Mantener la tasa de mortalidad  de cuello uterino en cero</t>
  </si>
  <si>
    <t>Adaptar el 100% del plan municipal a la política nacional y departamental de salud mental y de prevención de lesiones violentas evitables y Reducción de consumo de SPA</t>
  </si>
  <si>
    <t>Garantizar la permanencia de la población pobre que se encuentra vinculada en el sistema de salud subsidiado</t>
  </si>
  <si>
    <t>100% de personas de listados censales y PPNA identificadas y afiliadas al SGSSS</t>
  </si>
  <si>
    <t>Atención a mujeres gestantes a través de consultas en control prenatal y posparto anualmente</t>
  </si>
  <si>
    <t>Estructuración de Implementación del Programa de atención Materno Infantil  en el 100% de las IPS del Municipio El Tarra</t>
  </si>
  <si>
    <t>mediante el programa FAMI, beneficiar a madres gestantes en el municipio anualmente; para lograr amamantar al recién nacido con leche materna hasta los seis meses</t>
  </si>
  <si>
    <t>Promoción comunitaria de la lactancia materna exclusiva hasta los seis meses y alimentación complementaria adecuada hasta los primeros dos años de vida en un 100% de gestantes y lactantes que acuden al control prenatal con registro en Historia Clínica</t>
  </si>
  <si>
    <t>Enfermedades trasmisibles</t>
  </si>
  <si>
    <t>Lograr y mantener coberturas de vacunación con todos los biológicos en la población objeto del programa  ampliado de inmunizaciones.</t>
  </si>
  <si>
    <t>100% de IPS Implementan el modelo de servicios amigables para atención en salud sexual y reproductiva para los adolescentes, con énfasis en consejería, oferta anticonceptiva de emergencia y de métodos modernos</t>
  </si>
  <si>
    <t>Implementar campañas de control y prevención de enfermedades trasmitidas por vectores en los sectores de Riesgo de el Municipio</t>
  </si>
  <si>
    <t>Vincular al programa de control nutricional a niños y jóvenes en edad escolar anualmente</t>
  </si>
  <si>
    <t xml:space="preserve"> Desarrollar y evaluar estrategias de  educación comunicación y movilización  social para promover estilos de vida saludable patrones alimentarios adecuados al 100% de Agentes comunitarios y actores del sistema.</t>
  </si>
  <si>
    <t>Implementar la actividad física en escenarios educativos, redes y grupos comunitarios, laborales en el 100 % del municipio.</t>
  </si>
  <si>
    <t>Número de albergues apoyados</t>
  </si>
  <si>
    <t>Programa de alimentación escolar para NNA en el municipio</t>
  </si>
  <si>
    <t>Número de NNA beneficiados</t>
  </si>
  <si>
    <t>Construcción restaurante escolar escuela vereda Vista Hermosa</t>
  </si>
  <si>
    <t>Número de restaurantes construidos</t>
  </si>
  <si>
    <t>Número de restaurantes mejorados</t>
  </si>
  <si>
    <t>Número de aulas construidas</t>
  </si>
  <si>
    <t>Mejoramiento escuela vereda Brasitos Alto</t>
  </si>
  <si>
    <t>Mejoramiento escuela vereda Brasitos bajo</t>
  </si>
  <si>
    <t>Mejoramiento escuela Mundo Nuevo</t>
  </si>
  <si>
    <t>Mejoramiento escuela vereda Divino Niño</t>
  </si>
  <si>
    <t>Mejoramiento escuela Corregimiento de Orú</t>
  </si>
  <si>
    <t>Mejoramiento escuela vereda La Campana</t>
  </si>
  <si>
    <t>Mejoramiento establecimiento educativo Sede No. 2</t>
  </si>
  <si>
    <t>Mejoramiento establecimiento educativo sede No. 3 (B. Primero de Enero)</t>
  </si>
  <si>
    <t>Mejoramiento escuela vereda Cañaguete</t>
  </si>
  <si>
    <t>Construcción encerramiento escuela vereda Los Balsos</t>
  </si>
  <si>
    <t>Construcción encerramiento escuela vereda El Salado Alto</t>
  </si>
  <si>
    <t>Mejoramiento escuela vereda KM 90</t>
  </si>
  <si>
    <t>Número de escuelas mejoradas</t>
  </si>
  <si>
    <t>Número de establecimientos mejorados</t>
  </si>
  <si>
    <t>Número de escuelas con encerramiento</t>
  </si>
  <si>
    <t>Dotar a los 76 establecimientos educativos del municipio con matyeraial pedagógico y mobiliario educativo</t>
  </si>
  <si>
    <t>Número de establecimientos educativos dotados</t>
  </si>
  <si>
    <t>Dotar de computadores a los establecimientos educativos de la IE Monseños dias Plata y las Tres Sedes Educativas</t>
  </si>
  <si>
    <t>Apoyo a la financiación para el pago de los servicios públicos a los establecimientos educativos del municipio</t>
  </si>
  <si>
    <t>Número de establecimientos apoyados</t>
  </si>
  <si>
    <t>Dotar los restaurantes escolares de los establecimientos educativos del municipio con utencilios y elementos de cocina y restaurante</t>
  </si>
  <si>
    <t>Número de restaurantes dotados</t>
  </si>
  <si>
    <t>Implementación del programa de bilinguismo en establecimientos educativos del municipio</t>
  </si>
  <si>
    <t>Número de establecimientos educativos apoyados</t>
  </si>
  <si>
    <t>Fomento a la permanencia en el sistema educativo</t>
  </si>
  <si>
    <t>Número de cupos aumentados</t>
  </si>
  <si>
    <t>Programas de capacitación al personal Directivo y Docente de los establecimientos educativos del municipio</t>
  </si>
  <si>
    <t>Número de Dirtectyivos y Docentes capacitados</t>
  </si>
  <si>
    <t>Adecuación unidad sanitaria escuela El Milagro (contrato 017_2011)</t>
  </si>
  <si>
    <t>Apoyo al programa de alfabetización en el municipio</t>
  </si>
  <si>
    <t>Número de personas vinvuladfas</t>
  </si>
  <si>
    <t>Programa de legalización de títulos en el municipio</t>
  </si>
  <si>
    <t>Número de predios legalizados</t>
  </si>
  <si>
    <t>OFICINA DE COORDINACIÓN DE SALUD PÚBLICA</t>
  </si>
  <si>
    <t>INTERVENTORIA DEL REGIMEN SUBSIDIADO</t>
  </si>
  <si>
    <t>Programa de apoyo a la continuidad de afiliación de la población de niveles 1 y 2 a la atención en salud subsidiada</t>
  </si>
  <si>
    <t>Porcentaje de ampliación logrado</t>
  </si>
  <si>
    <t>SECRETARIA DE GOBIERNO MUNICIPAL</t>
  </si>
  <si>
    <t>SECRETARIA DE HACIENDA Y TESORO PÚBLICO</t>
  </si>
  <si>
    <t>SECRETARIA DE PLANEACIÓN MUNICIPAL</t>
  </si>
  <si>
    <t>ALCALDIA MUNICIPAL</t>
  </si>
  <si>
    <t>Elaborar el estudio y diseño del sistema de acueducto y alcantarillado</t>
  </si>
  <si>
    <t>Construir 4 nuevos acueductos veredales en el municipio</t>
  </si>
  <si>
    <t>Aumentar en 230 nuevos usuarios conectados al servicio de alcantarillado en los centros poblados</t>
  </si>
  <si>
    <t xml:space="preserve">Construir 120 unidades sanitarias </t>
  </si>
  <si>
    <t>Programa de apoyo al fortalecimiento en la administración y operación de los servicios de agua, alcantarillado y aseo en el municipio</t>
  </si>
  <si>
    <t>Numero de empresas fortalecidas</t>
  </si>
  <si>
    <t>Número de acueductos construidos</t>
  </si>
  <si>
    <t>Construcción del sistema de acueducto de la vereda Bello Horizonte</t>
  </si>
  <si>
    <t>Construcción del sistema de acueducto del Corregimiento El Paso</t>
  </si>
  <si>
    <t>Mejoramiento del sistema de acueducto del corregimiento de Filo Gringo</t>
  </si>
  <si>
    <t>Numero de acueductos mejorados</t>
  </si>
  <si>
    <t>Porcentaje de eficiencia logrado</t>
  </si>
  <si>
    <t>EMPRESA DE SERVICIOS PUBLICOS, ESPTA</t>
  </si>
  <si>
    <t>Proteger áreas estratégicas ubicadas en donde se encuentren localizados los nacimientos de agua que surten acueductos para su protección y mejorar la protección del servicio</t>
  </si>
  <si>
    <t>Programas de atención en el mejoramiento de la Calidad y potabilización del agua en el municipio</t>
  </si>
  <si>
    <t>Fortalecimiento de la prestación de los servicios públicos en el municipio y cumplimiento de procesos de retribución a la CAR y caracterización de vertimientos</t>
  </si>
  <si>
    <t>Numero de planes y procesos realizados</t>
  </si>
  <si>
    <t>Programa de aquisición de áreas estratégicas en el municipio para la protección de fuentes abastecedoras de agua</t>
  </si>
  <si>
    <t>Número de hectáreas adquiridas</t>
  </si>
  <si>
    <t>Programa de recolección, tratamiento y disposición final de residuos sólidos en el municipio</t>
  </si>
  <si>
    <t>Porcentaje de cumplimiento en la prestación del servicio</t>
  </si>
  <si>
    <t>Reconstrucción Bocatoma viaducto acueducto municipal</t>
  </si>
  <si>
    <t>Numero de sistemas mejorados</t>
  </si>
  <si>
    <t>Número de proyectos realizados</t>
  </si>
  <si>
    <t>Programa de Interventoria al regimén subsidiado en la atención y prestación de servicios en salud</t>
  </si>
  <si>
    <t>Número de contratos realizados</t>
  </si>
  <si>
    <t>Realización de  cuatro jornadas de vacunación anual.</t>
  </si>
  <si>
    <t>Número de programas realizados</t>
  </si>
  <si>
    <t>Fortalecimiento del programa presidencial de familias en acción en el municipio</t>
  </si>
  <si>
    <t>Número de programas apoyados</t>
  </si>
  <si>
    <t>Programas de apoyo en prestación y atención de servicios de salud a la poblacion no vinculada (Contratación de personal médico y suministro de medicamentos y otros)</t>
  </si>
  <si>
    <t>OFICINA DE COORDINACIÓN FAMILIAS EN ACCION</t>
  </si>
  <si>
    <t>Adqusición de insumos, suministros y dotación en programas y proyectos socioeconómicos para madres y padres cabezas de hogar</t>
  </si>
  <si>
    <t>Adqusición de insumos, suministros y dotación en programas y proyectos socioeconómicos e institucionales para la juventud</t>
  </si>
  <si>
    <t>Atención integral a la población juvenil del municipio</t>
  </si>
  <si>
    <t>Número de programas adelantados</t>
  </si>
  <si>
    <t>Programa de apoyo a la superación de la pobreza extrema en convenio con la RED UNIDOS</t>
  </si>
  <si>
    <t>Programa de fortalecimiento de los albergues juveniles del municipio en su funcionamiento</t>
  </si>
  <si>
    <t>Fortalecimiento en la prestación del servicio del Hogar de Vida Municipal</t>
  </si>
  <si>
    <t>Número de programas de fortalecimiento adelantados</t>
  </si>
  <si>
    <t>Adecuación de la infraestructura del Centro Vida de atención al adulto mayor</t>
  </si>
  <si>
    <t>Porcentaje de apoyo logrado</t>
  </si>
  <si>
    <t>Mejoramiento de la insfraestructura física de la Casa de la Cultura del municipio</t>
  </si>
  <si>
    <t>COMISARIA DE FAMILIA</t>
  </si>
  <si>
    <t>GESTOR SOCIAL</t>
  </si>
  <si>
    <t>ALCALDIA MUNICIPAL / SECRETARIA DE GOBIERNO MUNICIPAL</t>
  </si>
  <si>
    <t>DIRECCION DE LA CASA DE LA CULTURA</t>
  </si>
  <si>
    <t>Número de proyectos adelantados</t>
  </si>
  <si>
    <t>Programas de Dotación a los espacios culturales en el municipio (Biblioteca Pública y Escuelas de Formación)</t>
  </si>
  <si>
    <t>Fortalecimiento de los procesos de formación artística y cultural en el municipio</t>
  </si>
  <si>
    <t>Número de escuelas fortalecidas</t>
  </si>
  <si>
    <t>Número de proyectos formulados</t>
  </si>
  <si>
    <t>Fortalecimiento institucional  de los procesos culturales en el municipio</t>
  </si>
  <si>
    <t xml:space="preserve">Programas de fortalecimiento a la infraestructura cultural en el municipio </t>
  </si>
  <si>
    <t>Número de eventos realizados</t>
  </si>
  <si>
    <t xml:space="preserve">Programa de fortalecimiento a la institucionalidad y fomento a la participación y expresión artística y el arraigo cultural en el municipio </t>
  </si>
  <si>
    <t>Programas de fortalecimiento a los procesos de formación deportiva y aprovechamiento del tiempo libre en el municipio</t>
  </si>
  <si>
    <t>SECRETARIA DE GOBIERNO MUNICIPAL Y DIRECCIÓN DE LA CASA DE LA CULTURA</t>
  </si>
  <si>
    <t>Número de eventos apoyados</t>
  </si>
  <si>
    <t>Programa de Mejoramiento de vivienda en el municipio</t>
  </si>
  <si>
    <t>Número de viviendas mejoradas</t>
  </si>
  <si>
    <t>Programas de legalización de predios en el municipio</t>
  </si>
  <si>
    <t>Programa de construcción de vivienda nueva en el municipio</t>
  </si>
  <si>
    <t>Programa de fortalecimiento a la organización y participación comunal en la gestión pública local</t>
  </si>
  <si>
    <t>Número de corregimientos apoyados</t>
  </si>
  <si>
    <t>Mejoramiento de sistemas de acueducto en las Veredas de El Llano, Santa Fé, Villanueva, San Isidro Alto Orú y Bellavista</t>
  </si>
  <si>
    <t>Número de sistemas de acueducto mejorados</t>
  </si>
  <si>
    <t>Mejoramiento del sistema de acueducto en la cabecera municipal</t>
  </si>
  <si>
    <t>Mejoramiento y ampliación de la red pluvial y sanitaria en los barrios Villanueva, Primero de Enero y Comuneros</t>
  </si>
  <si>
    <t>Construcción de unidades sanitarias en el municipio</t>
  </si>
  <si>
    <t>Ampliación del sistema de alcantarillado en los Barrios El Tarrita y Villa Marquez</t>
  </si>
  <si>
    <t>Número de unidades construidas</t>
  </si>
  <si>
    <t>Programas de apoyo para la prevención y seguridad ciudadna</t>
  </si>
  <si>
    <t>Nùmero de campañas realizadas</t>
  </si>
  <si>
    <t>Número de campañas realizadas</t>
  </si>
  <si>
    <t>Número de Consejos realizados</t>
  </si>
  <si>
    <t>Número de Planes formulados</t>
  </si>
  <si>
    <t>Fortalecimiento de los programas de atención y apoyo de acompañamiento a las familias del municipio</t>
  </si>
  <si>
    <t>Fortalecimiento de los programas de acompañamiento en los procesos de la Justicia en el municipio</t>
  </si>
  <si>
    <t xml:space="preserve">Número de programas realizados </t>
  </si>
  <si>
    <t>Número de proyectos implementados</t>
  </si>
  <si>
    <t>Fortalecimiento en la implementación de los programas de apoyo a la atención integral de la Niñes, Infancia y Adolescencia</t>
  </si>
  <si>
    <t>programas de atención integral a la población victima del conflcito en el municipio</t>
  </si>
  <si>
    <t>Fortalecimiento de programas de asistencia técnica agropecuaria en el municipio</t>
  </si>
  <si>
    <t>Programas de implementación de proyectos productivos en el municipio</t>
  </si>
  <si>
    <t>Programa de fortalecimiento financiero a proyectos productivos en el municipios</t>
  </si>
  <si>
    <t xml:space="preserve">Porcentaje de apoyo logrado </t>
  </si>
  <si>
    <t>Programa de acompañamiento a las iniciativas de restitución de tierras en el municipio</t>
  </si>
  <si>
    <t>Programas de fortalecimiento institucional al sector agropecuario del municipio</t>
  </si>
  <si>
    <t>Número de procesos apoyados</t>
  </si>
  <si>
    <t>Programa de reforestación de tierras y áreas estratégicas en el municipio</t>
  </si>
  <si>
    <t>Número de asociaciones apoyadas</t>
  </si>
  <si>
    <t>PROFESIONAL DE ASISTENCIA TECNICA</t>
  </si>
  <si>
    <t>Número de kms recuperados</t>
  </si>
  <si>
    <t>Mantenimiento, Mejoramiento y/o Rehabilitación de la malla vial terciaria del municipio (Vía Filo Gringo - Buenos Aires, Filo Gringo - Puerto Catatumbo, Vía El Tarra - Manzanares, Vía El Tarra - Tarra Sur, El Tarra - Los Cedros, Vía El Tarra - Santa Cruz, Vía El Tarra - Palmas de Vino)</t>
  </si>
  <si>
    <t>Número de kilometros de apertura</t>
  </si>
  <si>
    <t>Construcción de nuevas vías terciarias del municipio (Vía Barrio Buenos Aires - Comuneros)</t>
  </si>
  <si>
    <t>Pavimentación y recuperación de las vías urbanas del municipio (Calles Barrio Buenos Aires)</t>
  </si>
  <si>
    <t>Número de ML recuperados</t>
  </si>
  <si>
    <t>Estudios de preinversión para la recuperaciónm del puente vehicula Rojo</t>
  </si>
  <si>
    <t>Construcción de obras de arte para el mejoramiento de la malla vial terciaria del municipio (Vías El Salado, Los Cedros, Manzanares, Mundo Nuevo y Encantados)</t>
  </si>
  <si>
    <t>Numero de Kms Mejorados</t>
  </si>
  <si>
    <t>Construcción Puente Hamaca El Tarra - Tarra Sur (Salida Barrio san Rafael)</t>
  </si>
  <si>
    <t>Número de puentes construidos</t>
  </si>
  <si>
    <t>Construcción puente Hamaca Vdereda Puerto Catatumbo</t>
  </si>
  <si>
    <t>Mejoramiento de infraestructura del puente hamaca vereda El Receptor</t>
  </si>
  <si>
    <t>Número de puentes mejorados</t>
  </si>
  <si>
    <t>Programa de electrificación rural Fase III en el municipio</t>
  </si>
  <si>
    <t>Número de nuevos usuarios beneficiados</t>
  </si>
  <si>
    <t>Programa de mantenimiento y mejoramiento del sistema de alumbrado público en el municipio</t>
  </si>
  <si>
    <t>Programa de fortalecimiento de la protección ambiental en el municipio</t>
  </si>
  <si>
    <t>Levantamiento topografico de la línea de acueducto de la vereda Bocas de Orú</t>
  </si>
  <si>
    <t>Programa de construcción de infraestructura para la prevención del riesgo en el municipio</t>
  </si>
  <si>
    <t>Número de proyectos  formulados</t>
  </si>
  <si>
    <t>Implementación y fortalecimiento en la ejecución de programas dirigidos a la atención del riesgo</t>
  </si>
  <si>
    <t>Garantizar el funcionamiento del CMGR durante el cuatrienio.</t>
  </si>
  <si>
    <t>Número de instancias fortalecidas</t>
  </si>
  <si>
    <t>Número de zonas identificadas</t>
  </si>
  <si>
    <t>Número de jornadas realizadas</t>
  </si>
  <si>
    <t>Mejoramiento de la infraestructura físca del paqrue recreacional Los Cacaos</t>
  </si>
  <si>
    <t>Número de espacios mejorados</t>
  </si>
  <si>
    <t>Adecuación, mantenimiento y mejoramiento del parque El Tarrita</t>
  </si>
  <si>
    <t>Número de proyectos ejecutados</t>
  </si>
  <si>
    <t>Programa de mejoramiento de la infraestructura de la planta de sacrificio municipal</t>
  </si>
  <si>
    <t>Fortalecimiento institucional de la gestión pública local en el municipio</t>
  </si>
  <si>
    <t>Porcentaje de cumplimiento efectuado</t>
  </si>
  <si>
    <t>Programa de mejoramiento de la infrestructura físca y dotación de las dependencias del Palacio Municipal</t>
  </si>
  <si>
    <t>Número de procesos efectuados</t>
  </si>
  <si>
    <t>Programa de fortalecimiento a la implementación de las tecnologías de la Información y las Comunicaciones</t>
  </si>
  <si>
    <t>Número de computadores adquiridos</t>
  </si>
  <si>
    <t>Número de programas implementados</t>
  </si>
  <si>
    <t>Programa de fortalecimiento institucional de la gestión pública local en el municipio</t>
  </si>
  <si>
    <t>Número de procesos implementados</t>
  </si>
  <si>
    <t>Número de procesos cumplidos</t>
  </si>
  <si>
    <t>Programa de atención al fortalecimiento de la institucionalidad y gobernabilidad en el municipio</t>
  </si>
  <si>
    <t>Realizar la actualización del SISBEN</t>
  </si>
  <si>
    <t>Realizar el apoyo al proceso de funcionamiento del archivo documental municipal</t>
  </si>
  <si>
    <t>Mantener el apoyo el fortalecimiento en la operación del Consejo Territorial de Planeación</t>
  </si>
  <si>
    <t>Mantener el apoyo a los procesos de acompañamiento de acceso y disposición de los centros de reclusión</t>
  </si>
  <si>
    <t>SECRETARIA DE HACIENDA MUNICIPALY TESORO PUBLICO</t>
  </si>
  <si>
    <t>SECRETARIA DE HACIENDA MUNICIPAL Y TESORO PUBLICO</t>
  </si>
  <si>
    <t>Programa del plan de intervenciones colectivas</t>
  </si>
  <si>
    <t>Identificación de la  población y reorientación  a los servicios del POS para la atención funcional en cualquier edad , con deficiencia , discapacidad y/o minusvalía en un 100% de las EPS-IPS</t>
  </si>
  <si>
    <t>Reducir  a 5 % el IPA (Índice parasitario anual).</t>
  </si>
  <si>
    <t>PROCENTAJE</t>
  </si>
  <si>
    <t>ESTRATEGIAS Y ACTIVIDADES</t>
  </si>
  <si>
    <t>INDICADORES</t>
  </si>
  <si>
    <t>RESPONSABLES</t>
  </si>
  <si>
    <t>FECHA DE TERMINACIÓN DE LA ACTIVIDAD</t>
  </si>
  <si>
    <t>RUBRO</t>
  </si>
  <si>
    <t>RUBRO PRESUPUESTAL</t>
  </si>
  <si>
    <t>FUENTE</t>
  </si>
  <si>
    <t>MONTO</t>
  </si>
  <si>
    <t>COORDINADOR DEPORTES</t>
  </si>
  <si>
    <t>SECRETARIA DE PLANEACIÓN</t>
  </si>
  <si>
    <t>COORDINACIÓN DE PARTICIPACIÓN COMUNITARIA</t>
  </si>
  <si>
    <t>SECFRETARIA DE GOBIERNO</t>
  </si>
  <si>
    <t>PORCENTJAJE</t>
  </si>
  <si>
    <t>SECRETARIA DE PLANEACION</t>
  </si>
  <si>
    <t>COORDINACION AMBIENTAL</t>
  </si>
  <si>
    <t>COORDINACION AMBIENTAL Y SECRETARIA DE PLANEACION</t>
  </si>
  <si>
    <t>COORDIACION AMBIENTAL</t>
  </si>
  <si>
    <t>SECRETARIA DE GOBIERNO</t>
  </si>
  <si>
    <t>REALIZAR EL CONVENIO DE COOPERACIÓN INTERADMINISTRATIVO CON ICBF Y CONTRATAR LOS SERVICIOS DE SUMINISTRO DE DESAYUNOS Y ALMUERZOS CON EL OPERADOR</t>
  </si>
  <si>
    <t>REALIZAR LOS ESTUDIOS PREVIOS DE ADQUISICIÓN DE EQUIPOS                                              REALIZAR LAS INVITACIONES Y PROCESOS CONTRACTUAL                                                REALIZAR EL CONTRATO DE SUMINISTRO         REALIZAR LA ENTREGA DE LOS EQUIPOS DE COMPUITO</t>
  </si>
  <si>
    <t>2.2.2.1.01</t>
  </si>
  <si>
    <t>2.2.2.1.02</t>
  </si>
  <si>
    <t>2.2.2.1.03</t>
  </si>
  <si>
    <t>PROPIOS</t>
  </si>
  <si>
    <t>2.2.1.1.2.01</t>
  </si>
  <si>
    <t>NUMERO DE CONVENIOS REALIZADOS</t>
  </si>
  <si>
    <t>NUMERO DE PROCESOS REALIZADOS</t>
  </si>
  <si>
    <t>NOVIEMBRE DE 2012</t>
  </si>
  <si>
    <t>OCTUBRE DE 2012</t>
  </si>
  <si>
    <t>SEPTIEMBRE DE 2012</t>
  </si>
  <si>
    <t>NUMERO DE PAGOS REALIZADOS</t>
  </si>
  <si>
    <t>REALIZAR LA REVISIÓN DE LAS FACTURAS DE COBRO DE SERVICIOS DE ENERGIA DE LOS ESTABLECIMIENTOS BENEFICIADOS Y REALIZAR LAS ORDENES DE PAGO CORRESPONDIENTES</t>
  </si>
  <si>
    <t>REALIZAR LA REVISIÓN DE LAS FACTURAS DE COBRO DE SERVICIOS DE ACUEDUCTO, ALCANTARILLADO Y ASEO DE LOS ESTABLECIMIENTOS BENEFICIADOS Y REALIZAR LAS ORDENES DE PAGO CORRESPONDIENTES</t>
  </si>
  <si>
    <t>REALIZAR LA REVISIÓN DE LAS FACTURAS DE COBRO DE SERVICIOS DE TELEFONO E INTERNET DE LOS ESTABLECIMIENTOS BENEFICIADOS Y REALIZAR LAS ORDENES DE PAGO CORRESPONDIENTES</t>
  </si>
  <si>
    <t>2.2.1.1.3.01</t>
  </si>
  <si>
    <t>2.2.1.1.3.02</t>
  </si>
  <si>
    <t>2.2.1.1.3.03</t>
  </si>
  <si>
    <t>REALIZAR LA CONCERTACIÓN CON COMUNIDAD BENEFICIADA - REALIZAR EL LEVATAMIENTO TECNICO DE LA NECESIDAD  - EFECTUAR LOS ESTUDIOS PREVIOS - REALIZAR EL PROCESO DE SELECCIÓN CONTRACTUAL - REALIZAR EL CONTRATO DE OBRA RESPECTIVO - ENTREGA DE LA ONBRA A LA COMUNIDAD</t>
  </si>
  <si>
    <t>NUMERO9 DE PROCESOS CONTRACTATUALES REALIZADOS</t>
  </si>
  <si>
    <t>2.2.1.1.1.02</t>
  </si>
  <si>
    <t>2.2.1.1.1.03</t>
  </si>
  <si>
    <t>2.2.1.1.1.04</t>
  </si>
  <si>
    <t>REALIZAR ACCIONES DE CONCERTACIÓN CON EL GREMIO DE DOCENTES Y DIRECTIVOS DE LOS ESTABLECIMIENTOS EDUCATIVOS DEL MUNICIPIO PARA LLEVBAR ACABO JORNADAS DE CAPACITACIÓN QUE CONTRIBUYAN A MEJORAR LA CALIDAD DE EDUCATIVA DE LOS ESTUDIANTES MATYRICULADOS</t>
  </si>
  <si>
    <t xml:space="preserve">NUMERO DE JORNADAS REALIZADAS DE CAPACITACIÓN </t>
  </si>
  <si>
    <t>2.2.1.1.2.03</t>
  </si>
  <si>
    <t>2.2.1.1.1.01</t>
  </si>
  <si>
    <t>2.2.2.2.1.01</t>
  </si>
  <si>
    <t>SGP - LIBRE INVERSION</t>
  </si>
  <si>
    <t>SGP - CALIDAD</t>
  </si>
  <si>
    <t>2.2.2.2.1.02</t>
  </si>
  <si>
    <t>SGP - LIBRE DESTINACIÓN</t>
  </si>
  <si>
    <t>REALIZAR LOS ESTUDIOS PREVIOS DE ADQUISICIÓN DE MATERIALES Y MOBILIARIO EDUCATIVO - REALIZAR LAS INVITACIONES Y PROCESOS CONTRACTUAL - REALIZAR EL CONTRATO DE SUMINISTRO - REALIZAR LA ENTREGA DE LOS ELEMENTOS A LOS ESTABLECIMIENTOS BENEFICIADOS</t>
  </si>
  <si>
    <t>REALIZAR LOS ESTUDIOS PREVIOS DE ADQUISICIÓN DE UTENCILIOS Y ELEMENTOS DE COCINA - REALIZAR LAS INVITACIONES Y PROCESOS CONTRACTUAL - REALIZAR EL CONTRATO DE SUMINISTRO - REALIZAR LA ENTREGA DE LOS ELEMENTOS A LOS ESTABLECIMIENTOS BENEFICIADOS</t>
  </si>
  <si>
    <t>NUMERO DE PROCESOS CONTRACTUALES REALIZZADOS</t>
  </si>
  <si>
    <t>NUMERO9 DE PROCESOS CONTRACTUALES REALIZADOS</t>
  </si>
  <si>
    <t>REALIZAR ACCIONES DE GESTIÓN ANTE EL GOBIERNO DEPARTAMENTAL PARA BENEFICIAR A LOS ESTABLECIMIENTOS EDUCATIVOS CON EL PROGRAMA DE BILINGUISMO DEL PLAN DE DESARROLLO "UN NORTE PARA TODOS"</t>
  </si>
  <si>
    <t>NUMERO DE ACCIONES REALIZADAS</t>
  </si>
  <si>
    <t>NUMERO DE ACCIONES DE GESTIÓN REALIZADAS</t>
  </si>
  <si>
    <t>REALIZAR EL CONVENIO DE OPERACIÓN PARA EL FUNCIONAMIENTO Y OPERATIVIDAD DEL ALBERGUE UBICADO EN EL CASCO URBANO DEL MUNICIPIO PARA BENEFICIAR A LOS ESTUDIANTES MATYRICULADOS EN LA INSTITUCIÓN EDUCATIVA MONSEÑOS DIAZ PLATA</t>
  </si>
  <si>
    <t>REALIZAR ACCIONES DE GESTIÓN PARA LOGRAR IMPLEMENTAR EL PROGRAMA DE ALFABETIZACIÓN EN EL MUNICIPIO Y BENEFICIAR A LA POBLACIÓN MAYOR DE 15 AÑOS QUE DESEEN FORTALECER SUS CAPACIDADES EDUCATIVAS</t>
  </si>
  <si>
    <t>VERIFICAR LA ASIGNACIÓN DE RECURSOS POR EL CONPES 148 - REALIZAR EL PROCESO DE AFECTACIÓN CONTABLE DE LOS RECURSOS, TENIENDO EN CUENTA QUE ESTOS SON GIRADOS A LOS ESTABLECIMIENTO EDUCATIVOS Y SIN SITUACIÓN DE FONDOS EN EL PRESUPUESTO MUNICIPAL</t>
  </si>
  <si>
    <t>NUMERO DE PROCESOS DE AFECTACIÓN CONTABLES REALKIZADOS</t>
  </si>
  <si>
    <t>2.2.1.2.1.01</t>
  </si>
  <si>
    <t>SGP - GRATUIDAD</t>
  </si>
  <si>
    <t>REALIZAR ACCIONES DE GESTION PARA LOGRAR EL PROCESO DE LEGALIZACIÓN DE TITULOS DE LOS ESTABLECIMIENTOS EDUCATIVOS EN EL MUNICIPIO</t>
  </si>
  <si>
    <t>NUMERO DE PROCESOS ADELANTADOS</t>
  </si>
  <si>
    <t>REALIZAR EL CONVENIO DE OPERACIÓN DEL PROGHRAMA DE INTERVENCIONES COLECTIVAS CON LA ESE TIBU - REALIZAR EL SEGUIMIENTO A LAS ACTIVIDADES EFECTUADAS POR LA ESE TIBU A TRAVÉS DE LA COMNTRATACIÓN DEL PROFESIONAL IDONEO QUE TIENE  LA RESPONSABILIDAD DE EFECTUAR DICHAS ACCIONES</t>
  </si>
  <si>
    <t>OFICINA DE COORDINACIÓN DE SALUD PÚBLICA - ASESOR EXTERNO EN SALUD PUBLICA</t>
  </si>
  <si>
    <t>DICIEMBRE DE 2012</t>
  </si>
  <si>
    <t>2.3.2.1.1</t>
  </si>
  <si>
    <t>SGP - SALUD PUBLICA</t>
  </si>
  <si>
    <t>REALIZAR EL CONVENIO DE OPERACIÓN DEL PROGHRAMA DE INTERVENCIONES COLECTIVAS CON LA ESE TIBU - REALIZAR EL SEGUIMIENTO A LAS ACTIVIDADES EFECTUADAS POR LA ESE TIBU A TRAVÉS DE LA COMNTRATACIÓN DEL PROFESIONAL IDONEO QUE TIENE  LA RESPONSABILIDAD DE EFECTU</t>
  </si>
  <si>
    <t>2.3.2.1.2.1</t>
  </si>
  <si>
    <t>RECURSOS DEL BALANCE</t>
  </si>
  <si>
    <t>SECRERTARIA DE GOBIERNO</t>
  </si>
  <si>
    <t>REALIZAR EL ESTUDIO PREVIO - EFECTUAR EL PROCESO DE CONCURSO DE MERITOS PARA CONTRATACIÓN DE LA INTERVENTORIA AL REGIMEN SUBSIDIADO - REALIZAR EL CONTRATO RESPECTIVO Y LIQUIDACION FINAL DEL CONTRATO AL TERMINAR SU VIGENCIA</t>
  </si>
  <si>
    <t>2.2.6.13.12.04</t>
  </si>
  <si>
    <t>2.2.7.3.8.1.5</t>
  </si>
  <si>
    <t>RECURSOS DE CAPITAL</t>
  </si>
  <si>
    <t>2.2.6.13.12</t>
  </si>
  <si>
    <t>REALIZAR EL PROCESO DE CONTYRATACIÓN CON LAS DISTINTAS EPS'S PRESTADORAS DEL SERVICIO DE ATENCIÓN EN SALUD EN EL MUNICIPIO Y GIRAR LOS RECURDSOS PREVIA PRESENTACIÓN DE ACTAS DE LIQUIDACIÓN Y CUENTAS DE COBRO RESPECTIUVAS</t>
  </si>
  <si>
    <t>2.3.1.1.01</t>
  </si>
  <si>
    <t>SGP - REGIMEN SUBSIDIADO</t>
  </si>
  <si>
    <t>2.3.1.2.01</t>
  </si>
  <si>
    <t>RECURSOS FOSYGA</t>
  </si>
  <si>
    <t>RECURSOS DEPARTAMENTO</t>
  </si>
  <si>
    <t>2.3.1.3.01</t>
  </si>
  <si>
    <t>2.3.1.4.01</t>
  </si>
  <si>
    <t>RECURSOS PROPIOS LD</t>
  </si>
  <si>
    <t>2.3.1.5.01</t>
  </si>
  <si>
    <t>RECURSOS ETESA</t>
  </si>
  <si>
    <t>2.3.1.6.1</t>
  </si>
  <si>
    <t>REALIZAR EL PAGO DE LA TASA RETRIBUTIVA A CORPONOR -</t>
  </si>
  <si>
    <t>ELABORAR EL PLAN DE CARACTERIZACION DE VERTIMIENTOS EN EL MUNICIPIO</t>
  </si>
  <si>
    <t>NUMERO DE PLANES ELABORADOS</t>
  </si>
  <si>
    <t>2.2.5.4.01</t>
  </si>
  <si>
    <t>SGP - APSB</t>
  </si>
  <si>
    <t>2.2.5.4.02</t>
  </si>
  <si>
    <t xml:space="preserve">REALIZAR EL GIRO DE LOS RECURSOS POR CONCEPTO DE SUBSIDIOS DE SERVICIOS A LA POBLACIÓN DE LOS NIVELES 1 Y 2 DEL SISBEN EN CUMPLIMIENTO DE LA LEY 142 DE 1994 Y SUS DECRETOS REGLAMENTARIOS A LA ESPTA - </t>
  </si>
  <si>
    <t>NUMERO DE GIROS DE RECURSOS REALIZADOS</t>
  </si>
  <si>
    <t>2.2.5.3..01</t>
  </si>
  <si>
    <t>CONCERTACIÓN CON COMUNIDAD - REALIZAR EL PROCESO CONTRACTUAL PARA EFECTUAR EL LEVANTAMIENTO TOPOGRAFICO DE REDES -  SUMINISTRO E INSTALACIÓN DE TUBERIA Y ACCESORIOS - PUESTA EN FUNJCIONAMIENTO - ENTREGA FORMAL A LA COMUNIDAD</t>
  </si>
  <si>
    <t>NUMERO DE PROCESOS CONTRACTUALES REALIZADOS</t>
  </si>
  <si>
    <t>2.2.7.3.7.02</t>
  </si>
  <si>
    <t xml:space="preserve">CONCERTACIÓN CON COMUNIDAD - REALIZAR EL PROCESO CONTRACTUAL PARA EFECTUAR EL LEVANTAMIENTO TOPOGRAFICO DE REDES </t>
  </si>
  <si>
    <t>2.2.7.3.6.03</t>
  </si>
  <si>
    <t>RECURSOS DEL BALANCE DE TRANSPORTE DE CRUDO</t>
  </si>
  <si>
    <t>RECURSOS DEL BALANCE SGP APSB</t>
  </si>
  <si>
    <t>CONCERTACIÓN CON COMUNIDAD - VERIFICACIÓN DE ACTIVIDADES EN TERRENO - PROCESOS CONTRACTUAL DE ADQUISICIÓN DE MATERIALES - ENTREGA DE MATERIALES A LA COMUNIDAD DE CADA SECTOR Y REVISIÓN DE ACTIVIDADES EFECTUADAS</t>
  </si>
  <si>
    <t>NUMERO DE PROCESOS DE ENTREGA DE MATERIAL REALIZADOS</t>
  </si>
  <si>
    <t>2.2.5.1.04</t>
  </si>
  <si>
    <t>CONCERTACIÓN CON COMUNIDAD - VERIFICACIÓN DE ACTIVIDADES A EJECUTAR - REALIZAR ESTUDIOS PREVIOS - EFECTUAR EL PROCESO DE SELECCIÓN CONTRACTUAL - REALIZAR EL CONTRATO DE OBRA PUBLICA - ENTREGA A LA COMUNIDAD DEL SISTEMA</t>
  </si>
  <si>
    <t>2.2.5.1.03</t>
  </si>
  <si>
    <t>2.2.7.3.6.02</t>
  </si>
  <si>
    <t>2.2.7.3.7.01</t>
  </si>
  <si>
    <t>RECURSOS DEL BALANCE POR TRANSPORTE DE CRUDO</t>
  </si>
  <si>
    <t>2.2.5.1.05</t>
  </si>
  <si>
    <t>VERIFICAR LOS SECTORES DE DEFICIENCIA DE CONDUCCIÓN DE AGUA - REALIZAR LOS ESTUDIOS PREVISO -  EFECTUAR EL PROCESO DE SELECCIÓN CONTRACTUAL - VERIFICACIÓN DE OBRAS REALIZADAS Y ENTREGA DEL SISTEMA</t>
  </si>
  <si>
    <t>2.2.5.1.06</t>
  </si>
  <si>
    <t>2.2.6.8.01</t>
  </si>
  <si>
    <t>RECURSOS TRANSPORTE DE CRUDO</t>
  </si>
  <si>
    <t>2.2.7.3.6.01</t>
  </si>
  <si>
    <t>VERIFICAR EL AREA A ADQUIRIR -  CONCERTAR CON COMUNIDAD - ESTABLECER LAS ACCIONES DE GESTIÓN PARA COFINANCIAR LA COMPRA DE AREAS ESTRATEGICAS</t>
  </si>
  <si>
    <t>NUMERO DE ACCIONES DE GESTION REALIZADAS</t>
  </si>
  <si>
    <t>2.2.5.4.04</t>
  </si>
  <si>
    <t>REALIZAR LOS ESTUDIOS PREVIOS - EFECTUAR EL PROCESOS DE SELECCFION CONTRACTUAL - REVISIÓN DE AVANCES DE EJECUCIÓN DE OBRAS - VERIFICAR EL FUNCIONAMIENTO TECNKICO DEL SISTEMA - ENTREGA A LA COMUNIDAD BENEFICIADA</t>
  </si>
  <si>
    <t>2.2.5.2.1.01</t>
  </si>
  <si>
    <t>2.2.6.8.02</t>
  </si>
  <si>
    <t>IDENTIFICAR LOS SECTORES Y FAMILIAS A BENEFICIAR CON EL PROGRAMA DE UNIDADES SANITARIAS - REALIZAR LOS ESTUDIOS PREVIOS - EFECTUAR EL PROCESO DE SELECCIÓN CONTRACTUAL - VERIFICACIÓN DE AVANCES DE EJECUCIÓN DE ACTIVIDADES CONTRACTUALES - ENTREGA FINAL A COMUNIDAD BENEFICIADA Y LIQUIDACION FINAL CONTRACTUAL</t>
  </si>
  <si>
    <t>2.2.5.2.1.04</t>
  </si>
  <si>
    <t>REALIZAR EL CONTRACTO DE DISPOSICIÓN FINAL DE LOS RESIDUOS SOLIDOS CON LA EMPRESA ESPO S.A. DE OCAÑA</t>
  </si>
  <si>
    <t>NUMERO DE CONYTRATOS REALIZADOS</t>
  </si>
  <si>
    <t>2.2.5.4.03</t>
  </si>
  <si>
    <t>REALIZAR LAS PRUEBAS FISICO - QUIMICAS PARA VERIFICAR LOS ESTANDARES IRCA PERMITIDOS</t>
  </si>
  <si>
    <t>NUMERO DE PRUEBAS REALIZADAS</t>
  </si>
  <si>
    <t>2.2.5.3.01</t>
  </si>
  <si>
    <t xml:space="preserve">VERIFICAR LOS AVANCES EN LA EJECUCIÓN DE LAS OBRAS DE ADECUACIÓN DE LA BOCATOMA DEL ACUEDUCTO MUNICIPAL BENEFICIADO CON RECURSOS DE COLOMBIA HUMANITARIA </t>
  </si>
  <si>
    <t>NUMERO DE ACCIONES DE VERIFICACION Y SEGUIMIENTO REALIZADOS</t>
  </si>
  <si>
    <t>2.2.7.2.2.01</t>
  </si>
  <si>
    <t>RECURSOS DE RESERVA COLOMBIA HUMANITARIA</t>
  </si>
  <si>
    <t>REALIZAR EL PROCESO DE ANALISIS Y FORTALECIMIENTO DE LA EMPRESA DE SERVICIOS PUBLICOS - REALIZAR LA CONTRATACIÓN DE SERVICIOS PROFESIONALES DE APOYO A LA GESTIÓN PARA VERIFICACIÓN DE LA OPERATIVIDAD DE LA ESPTA</t>
  </si>
  <si>
    <t>2.2.5.1.07</t>
  </si>
  <si>
    <t>REALIZAR LAS ACTIVIDADES DE COORDINACIÓN Y COMPROMISO PARA EL CUMPLIMIENTO DE LA OPERATIVIDAD DEL PROGRAMA FAMILIAS EN ACCION Y FORTALECER LAS FAMILIAS BENEFICIADAS - REALIZAR EL SEGUIMIENTO AL CUMPLIMIENTO DE COMPROMISOS DE LAS FAMILIAS INCLUIDAS</t>
  </si>
  <si>
    <t>NUMERO DE PROCESOS APOYADOS</t>
  </si>
  <si>
    <t>2.2.6.13.8.01</t>
  </si>
  <si>
    <t>RECURSOS DE LIBRE DESTINACIÓN</t>
  </si>
  <si>
    <t>REALIZAR ACCIONES DE GESTION PARA LOGRAR LA EJECUCIÓN DE PROGRAMAS DIRIGIDOS A LA ATENCIÓN INTEGRAL DE MADRES Y PADRES CABEZA DE HOGAR EN EL MUNICIPIO</t>
  </si>
  <si>
    <t>AGOSTO DE 2012</t>
  </si>
  <si>
    <t>NUMERO DE PROGRAMAS IMPLEMENTADOS</t>
  </si>
  <si>
    <t>ESTABLECER LAS ACCIONES DE ACOMPAÑAMIENTO PARA LA ATENCIÓN INTEGRAL DE LA POBLACIÓN JUVENIL EN EL MUNICIPIO MEDIANTE LA IDENTIFICACION DE PROGRAMAS Y PROYECTOS SOCIOECONOMICOS Y DE APOYO A PREPARACIÓN TECNICA</t>
  </si>
  <si>
    <t>2.2.6.13.4.01</t>
  </si>
  <si>
    <t>SGP - LIBRE INVERSIÓN</t>
  </si>
  <si>
    <t>2.2.6.13.4.02</t>
  </si>
  <si>
    <t>2.2.6.13.4.03</t>
  </si>
  <si>
    <t>REALIZAR LAS ACCIONES TENDIENTES AL APOYO INTEGRAL DE LOS ADULTOS MAYORES DEL MUNICIPIO MEDIANTE EL FOPRTALECIMIENTO DEL HOGAR DE VIDA Y ATENCIÓN INTEGRAL CON PROGRAMAS DE APOYO A LOS PROCESOS SOCIALES QUE DEBAN ADELANTARSE</t>
  </si>
  <si>
    <t>RECURSOS DEL BALANCE ESTAMPILLA PRO ANCIANO</t>
  </si>
  <si>
    <t>2.2.7.3.8.3.2.2</t>
  </si>
  <si>
    <t>2.2.6.13.11.01</t>
  </si>
  <si>
    <t>RECURSOS ESTAMPILLAS PRO ANCIANOS</t>
  </si>
  <si>
    <t>2.2.6.13.11.02</t>
  </si>
  <si>
    <t>2.2.6.13.11.03</t>
  </si>
  <si>
    <t>2.2.6.13.11.04</t>
  </si>
  <si>
    <t>PORCENTAJE DE APOYO LOGRADO</t>
  </si>
  <si>
    <t>EFECTUAR LAS ACCIONES DE APOYO A LOS PROGRAMAS Y PROCESOS QUE SE ADELANTEN EN COORDINACIÓN CON LOS GESTORES SOCIALES DE IDENTIFICACIÓN Y SEGUIMIENTO DE LOS PROYECTOS DIRIGIDOS A LAS FAMILIAS FOCALIZADAS EN LA RED UNIDOS</t>
  </si>
  <si>
    <t>2.2.6.13.8.03</t>
  </si>
  <si>
    <t>2.2.6.13.8.06</t>
  </si>
  <si>
    <t>2.2.6.13.8.07</t>
  </si>
  <si>
    <t>Atención integral a la población en situación de discapacidad</t>
  </si>
  <si>
    <t>REALIZAR LAS ACCIONES DE COORDINACIÓN PARA APOYAR A LA POBLACIÓN EN SITUACIÓN DE DISCAPACIDAD MEDIANTE PROGRAMAS DIRIGIDOS A LA ATENCIÓN INTEGRAL Y EFECTUAR LA GESTIÓN PARA COFINANCIAR PROYECTOS DE BENEFICIO SOCIAL PARA ESTA POBLACIÓN</t>
  </si>
  <si>
    <t>2.2.6.13.7.01</t>
  </si>
  <si>
    <t>FORTALECER LOS PROCESOS DE FORMACIÓN ARTISTICA Y CULTURAL MEDIANTE LA CONTRATACIÓN DEL DIIRECTOR DE LA CASA DE LA CULTURA Y TRES FORMADORES EN LAS AREAS DE MUSICA. DANZAS Y ARTES PLASTICAS</t>
  </si>
  <si>
    <t>NUMERO DE PROFESIONALES CONTRATADOS</t>
  </si>
  <si>
    <t>2.2.4.1.3.01</t>
  </si>
  <si>
    <t>SGP - CULTURA</t>
  </si>
  <si>
    <t>2.2.4.2.2.01</t>
  </si>
  <si>
    <t>ESTAMPILLAS PRO CULTURA</t>
  </si>
  <si>
    <t>IDENTIFICAR LAS DEFICIENCIAS DE ELEMENTOS Y MATERIALES CARENTES PARA ADELANTAR LOS PROCESOS CULTURALES Y ARTISTICOS - REALIZAR LOS ESTUDIOS PREVIOS - EFECTUAR EL PROCESOS DE SELECCIÓN CONTRACTUAL - REALIZAR EL CONTRATO DE ADQUISICIÓN DE ELEMENTOS Y MATERIALES - ENTREGA Y DISPOSICIÓN DE ELEMENTOS</t>
  </si>
  <si>
    <t>NUMERO DE LEMENTOS ADQUIRIDOS</t>
  </si>
  <si>
    <t>2.2.4.1.2.01</t>
  </si>
  <si>
    <t>2.2.4.1.2.02</t>
  </si>
  <si>
    <t>APOYAR LA REALIZACIÓN DE LOS EVENTOS ARTISITICOS Y CULTURALES EN EL MUNICIPIO MEDIANTE ACCIONES DE CONCERTACIÓN Y PLANIFICACIÓN DE LAS ACTIVIDADES CON INSTITUCIONES Y ENTIDADES Y REALIZAR ACCIONES DE GESTIÓN PARA COFINANCIAR PROYECTOS DE FORTALECIMIENTO A LA EXPRESIÓN ARTISTICA Y CULTURAL DEL MUNICIPIO</t>
  </si>
  <si>
    <t>2.2.4.1.3.02</t>
  </si>
  <si>
    <t>2.2.7.3.5.01</t>
  </si>
  <si>
    <t>RECURSOS DEL BALANCE SGP CULTURA</t>
  </si>
  <si>
    <t>2.2.7.3.5.1.01</t>
  </si>
  <si>
    <t>RECURSOS DEL BALANCE ESTAMPILLA PRO CULTURA</t>
  </si>
  <si>
    <t>REALIZAR LAS ACCIONES DE GESTION DE APOYO A LOS FORMADORES CULTURALES Y ARTISTICOS DEL MUNICIPIO PARA FORTALECER SUS PROCESOS DE FORMACIÓN MEDIANTE JORNADAS DE CAPACITACIÓN DISEÑADOS PARA MEJORAR LA CALIDAD DE LA ACTIVIDAD ARTISTICA Y CULTURAL</t>
  </si>
  <si>
    <t>ELABORAR LOS ESTUDIOS DE PREINVBERSIÓN MEDIANTE LA CONTRATACIÓN DE ,LOS DISEÑOS ARQUITECTONICOS, ESTRUCTURA, SISTEMA HIDRAULICO Y SISTEMA ELECTRICO PARA LA BIBLIOTECA PUBLICA MUNICIPAL - FORMULAR EL PROYECTO EN LA METODOLOGIA APLICADA PARA LOGRAR LA COFINANCIACIÓN EN LA EJECUCIÓN DE LA OBRA</t>
  </si>
  <si>
    <t>NUMERO DE PROYECTOS FORMULADOS</t>
  </si>
  <si>
    <t>JULIO DE 2012</t>
  </si>
  <si>
    <t>2.2.4.1.1.03</t>
  </si>
  <si>
    <t>REALIZAR LAS ACCIONES DE APOYO A LOS PROCESOS DE FORTALECIMIENTO EN LA PRESTACIÓN DEL SERVICIO DE LA BIBLIOTYECA PUBLICA MUNICIPAL - DOTAR DE NUEVOS TEXTOS DE LECTURA - REALIZAR JORNADAS DE SENSIBILIZACIÓN Y BUEN USO DEL ESPACIO DE LECTURA</t>
  </si>
  <si>
    <t>IDENTIFICAR Y EVALUAR LAS DEFICIENCIAS FISICAS DE LA INFRAESTRCTURA DE LA CASA DE LA CULTURA - MEJORAR LOS ESPACIOS DEFICIENTES IDENTIFICADOS - REALIZAR LOS ESTUDIOS PREVISOS DE EVALUACIÓN - REALIZAR EL PROCESOS CONTRACTRUAL DE INTERVENCIÓN - EFECTUAR EL O LOS CONTRATOS DE MEJORAMIENTO DE INFARESTRCUTURA DE LA CASA DE LA CULTURA DEL MUNICIPIO</t>
  </si>
  <si>
    <t>PROCESOS CONTRACTUALES REALIZADOS</t>
  </si>
  <si>
    <t>2.2.4.1.1.02</t>
  </si>
  <si>
    <t>2.2.4.2.1.01</t>
  </si>
  <si>
    <t>RECURSOS ESTAMPILLA PRO CULTURA</t>
  </si>
  <si>
    <t>2.2.4.2.1.02</t>
  </si>
  <si>
    <t>REALIZAR LAS ACCIONES Y ACTIVIDADES DE APOYO PARA FORTALECER LOS PROCESOS DE CONCERTACIÓN CULTURA Y ARTISTICA EN EL MUNICIPIO MEDIANTE LA IDENTIFICACIÓN DE PLANES Y PROYECTOS DE GENERACIÓN DE ACTIVIDADES QUE FORTALEZCAN LA CULTURA EN TODO EL TERRITORIO MUNICIPAL</t>
  </si>
  <si>
    <t xml:space="preserve">REALIZAR LAS ACCIONES Y ACTIVIDADES DE GESTIÓN  PARA LOGRAR LA INTERVENCIÓN EN EN EL APOYO DE LOS PROCESOS CULTURALES Y ARTISTICOS EN EL MUNICIPIO </t>
  </si>
  <si>
    <t>REALIZAR LA CONCERTACIÓN Y PROGRAMACIÓN DE EVENTOS DEPORTIVOS EN LAS DISTINTAS DISCIPLINAS QUE FORTALEZCAN EL PROCESO DE LA ACTIVIDAD FISICA Y APROVECHAMIENTO DEL TIEMPO LIBRE EN LA POBLACIÓN DEL MUNICIPIO</t>
  </si>
  <si>
    <t>NUMERO DE EVENTOS APOYADOS</t>
  </si>
  <si>
    <t>2.2.3.1.3.03</t>
  </si>
  <si>
    <t>SGP - DEPORTE</t>
  </si>
  <si>
    <t>2.2.3.3.01</t>
  </si>
  <si>
    <t>RECURSOS INDENORTE</t>
  </si>
  <si>
    <t>REALIZAR LAS ACCIONES DE FORTALECIMIENTO A LOS PROCESOS DE FORMACIÓN DEPORTIVA Y RECREATIVA MEDIANTE LA CREACIÓN DE LA ESCUELA DE FORMACIÓN Y CONTRATACIÓN DEL COORDINADOR E INSTYRUCTOR DE DEPORTES Y RECREACIÓN PARA APOYAR LA ACTIVIDAD FISICA Y EL APROVECHAMIENTO DEL TIEMPO LIBRE</t>
  </si>
  <si>
    <t>2.2.3.1.2.01</t>
  </si>
  <si>
    <t>2.2.3.1.2.02</t>
  </si>
  <si>
    <t>FORTALECER LOS PROCESOS DE FORMACIÓN DEPORTIVA MEDIASNTE LA DOTACIÓN DE IMPLEMENTOS A LA ESCUELA DE FORMACIÓN - APOYAR LOS EVENTOS DEPORTIVOS MEDIANTE LA ENTREGA DE IMPLEMENTOS DEPORTIVOS - ADQUIRIR LOS ELEMENTOS DE PREMIACIÓN DE LOS EVENTOS ORGANIZADOS EN EL MUNICIPOIO EN LAS DISTINTYAS DISCIPLINAS</t>
  </si>
  <si>
    <t>2.2.3.1.3.01</t>
  </si>
  <si>
    <t>REALIZAR LAS ACCIONES DE APOYO Y COORDINACIÓN CON LOS ESTABLECIMIENTOS EDUCATIVOS PARA FORTALECER LOS PROCESOS DE REALIZACIÓN DE LOS EVENTOS INTERESCOLARES EN EL MUNICIPIO</t>
  </si>
  <si>
    <t>ABRIL DE 2012</t>
  </si>
  <si>
    <t>2.2.3.1.3.02</t>
  </si>
  <si>
    <t>Mejormaiento y mantenimiento de los escenarios deportivos y recreativos existentes en el municipio (cabecera municipal, centros poblados y zona rural)</t>
  </si>
  <si>
    <t>Número de escenarios mejorados</t>
  </si>
  <si>
    <t>IDENTIFICAR EL ESTADO DE LOS ESCENARIOS DEPORTIVOS DEL MUNICIPIO, CUANTIFICAR LA INVERSIÓN EN VCADA UNO DEELLOS - PROGRAMAR LA INTERVENCIÓN EN LA EJECUCIÓN DE ACTIVIDADES DE MEJORAMIENTO Y MANTENIMIENTO DE LA INFRAESTRUCTURA - REALIZAR LOS PROCESOS CONTRACTUALES DE EJECUCIÓN DE ACTIVIDADES - EVALUIAR LA EJECUCIÓN DE LAS ACTIVIDADES</t>
  </si>
  <si>
    <t>NUMERO DE ESCENARIOS IDENTIFICADOS</t>
  </si>
  <si>
    <t>2.2.3.1.1.01</t>
  </si>
  <si>
    <t>2.2.3.1.1.02</t>
  </si>
  <si>
    <t>REALIZAR LA FORMULACIÓN DE DOS PROYECTOS PARA LA EJECUCIÓN DE OBRAS DE CONSTRUCCIÓN EN LOS ESECENARIOS DEL CORREGIMIENTO DE ORÚ Y VEREDA ALTO ORÚ DEL MUNICIPIO - REALIZAR ACCIONES DE GESTIÓN PARA PRESENTAR ANTE COLDEPORTES LOS PROYECTOS PARA SU FINANCIACIÓN</t>
  </si>
  <si>
    <t>2.2.7.3.4.01</t>
  </si>
  <si>
    <t>RECURSOS DEL BALANCE SGRP - DEPÒRTE</t>
  </si>
  <si>
    <t>2.2.7.3.8.2.3.01</t>
  </si>
  <si>
    <t>RECURSOS DEL BALANCE SGP LIBRE INVERSIÓN</t>
  </si>
  <si>
    <t>REALIZAR ACCIONES DE GESTION PARA LOGRAR EL APOYO A LOS PROCESOS DE FORTALECIMIENTO DE LA  FORMACIÓN DEPORTIVA Y RECREATIVA EN EL MUNICIPIO MEDIANTE LA PRESENTACIÓN DE PROYECTOS A  INSTANCIAS NACIONALES Y DEPARTAMENTALES QUE PERMITAN EL APROVECHAMIENTO DEL TIEMPO LIBRE EN LA POBLACIÓN DEL MUNICIPIO</t>
  </si>
  <si>
    <t>REALIZAR ACCIONES DE GESTION PARA LOGRAR LA CONSECUCIÓN EN LA FINANCIACIÓN DE PROYECTOS DE CONSTRUCCIÓN DE VIVIENDA NUEVA EN EL MUNICIPIO MEDIANTE LA FORMULACIÓN Y PRESENTACIÓN DE PROYECTOS QUE GARANTICEN LA DISPOSICIÓN DE VIVIENDA PARA LA POBLACIÓN MENOS FAVORECIDA</t>
  </si>
  <si>
    <t>NUMERO DE PROYECTOS GESTIONADOS</t>
  </si>
  <si>
    <t>2.2.6.11.1.01</t>
  </si>
  <si>
    <t>2.2.6.11.2.03</t>
  </si>
  <si>
    <t>REALIZAR LA IDENTIFICACIÓN DE POSIBLES VIVIENDAS A INTERVENIR CON MEJORAMIENTO - CUANTIFICAR LA INVERSIÓN PREVIA IUDENTIFICACIÓN DE LAS NECESIDADES - REALIZAR LOS ESTUDIOS PREVIOS -EFECTUAR EL PROCESO DE SELECCIÓN CONTRACTUAL - ESTABLECER EL PROCESO DE SEGUIMIENTO A LA INVERSIÓN REALIZADA - VERIFICAR LA EJECUCIÓN DE LAS OBRAS CONTRATADAS - RECIBO Y ENTREGA DE LAS ACCIONES DE MEJORAMIENTO A LAS FAMILIAS BENEFICIADAS</t>
  </si>
  <si>
    <t>NUMERO DE VIVIENDAS MEJORADAS</t>
  </si>
  <si>
    <t>2.2.6.11.2.01</t>
  </si>
  <si>
    <t>2.2.6.11.2.02</t>
  </si>
  <si>
    <t>REALIZAR ACCIONES DE GESTIÓN PARA LOGRAR INCLUIR A LAS FAMILIAS EN SITUACIÓN DE DESPLAZAMIENTO VICTIMAS DEL CONFLICTO EN PROHGRAMASS DE SUBSIDIOS DE VIVIENDA MEDIANTE LA PRESENTACIÓN DE PROYECTOS QUE GENEREN BENEFICIO A ESTA POBLACIÓN</t>
  </si>
  <si>
    <t>DICIEMNBRE DE 2012</t>
  </si>
  <si>
    <t>2.2.7.3.8.2.4.01</t>
  </si>
  <si>
    <t>RECURSOS DEL BALANCE SGP LD</t>
  </si>
  <si>
    <t>REALIZAR ACCIONES DE GESTIÓN PARA COFINANCIAR PROYECTOS DE LEGALIZACIÓN DE PREDIOS Y BENEFICIAR A GRAN PARTE DE LA POBLACIÓN QUE REQUIERE DE ESTE PROCESO PARA SU BENEFICIO FAMILIAR</t>
  </si>
  <si>
    <t>NUMERO DE PROYECTOS APOYADOS</t>
  </si>
  <si>
    <t>2.2.6.112.04</t>
  </si>
  <si>
    <t>REALIZAR EL PROCESO DE CONCERTACION CON LAS ORGANIZACIONES Y ASOCIACIONBES QUE REPRESENTAN LA COMUNIDAD - EFECTUAR PROCESOS DE ACOMPAÑAMIENTO A LA CONCERTACIÓN COMUNAL</t>
  </si>
  <si>
    <t>NUMERO DE PROCESOS DE CONCERTACION ADELANTADOS</t>
  </si>
  <si>
    <t>EFCTUAR EL ACOMPAÑAMIENTO A LOS PROCESOS DE FORTALECIMIENTO DE LA PARTICIPACIÓN DE LOS NNA EN PARTICIPACIÓN COMUNITARIA Y GESTION PUBLICA LOCAL, ASI COMO EL ACOMPAÑAMIENTO EN LA ORGANIZACIÓN DE LOS JOBVENES MEDIANTE LA CONFORMACIÓN DEL CONSEJO DE JUVENTUDES EN EL MUNICIPIO</t>
  </si>
  <si>
    <t>APOYAR EL PROCESO DE FORTALECIMIENTO DE LA PARTICIPACIÓN DE LA COMUNIDAD EN EL CONTROL POLITICO Y SOCIAL MEDIANTE LA EJECUCIÓN RESPONSABLE DE ACTIVIDADES DE SEGUIMIENTO Y EVALUACIÓN EN LA EJECUCIÓN DEL PLAN DE DESARROLLO MUNICIPAL</t>
  </si>
  <si>
    <t>2.2.6.10.2.01</t>
  </si>
  <si>
    <t>REALIZAR EL PROCESO DE REORGAMIZACIÓN DE LAS JUNTAS DE ACCIÓN COMUNAL EN CADA SECTOR DEL MUNICIPIO - REALIZAR LA REORGANIZACIÓN DE LAS ASOCIACIONES DE JUNTAS COMUNALES - FPRTALECER EL PROCESO DE REPRESENTATIVIDAD COMUNITARIA - ESTYABLECER ACCIONES DE APOYO A LA PARTICIPACIÓN DE LA COMUNIDAD ORGANIZADA EN LAS DECISIONES DEGESTIÓN PARA EL BENEFICIO DE LA POBLACIÓN</t>
  </si>
  <si>
    <t>REALIZAR ACCIONES DE ACOMPAÑAMIENTO AL FORTALECIMIENTO DE LA ACTIVIDAD COMUNAL MEDIANTE ACTIVIDADES DE CAPACITACIÓN Y BTALLERES DE PARTICPACIÓN COMUNITARIUA QUE FORTALEZCAN LOS PROCESOS COMUNALES EN EL MUNICIPIO</t>
  </si>
  <si>
    <t>2.2.6.9.01</t>
  </si>
  <si>
    <t>2.2.6.9.02</t>
  </si>
  <si>
    <t>REALIZAR EL ACOMPAÑAMIENTO INSTITUCIONAL PARA LA ORGANIZACIÓN DE NUEVAS INSTANCIAS DE PARTICIPACIÓN COMUNITARIA A TRAVES DE LA CREACIÓN DE NUEVOS CORREGIMIENTOS QUE FORTALEZCAN LA ORGANIZACIÓN TERRITORIAL MUNICIPAL</t>
  </si>
  <si>
    <t>ESTABLECER ACCIONES DE ACOMPAÑAMIENTO A LOS PROYECTOS QUE PERMITAN RECUPERAR LA CONFIANZA A LAS INSTITUCIONES MEDIANTE LA IMPLEMENTACIÓN DEL PROGRTAMA MUNICIPIO SEGURO Y ESTABLECIDO POR EL MINISTERIO DEL INTERIOR Y LA FUERZA PUBLICA</t>
  </si>
  <si>
    <t>NUMERO DE PROYECTOS ADELANTADOS</t>
  </si>
  <si>
    <t>2.2.6.1.01</t>
  </si>
  <si>
    <t>RECURSOS CONTIRBUCIÓN LEY 418</t>
  </si>
  <si>
    <t>REALIZAR ACCIONES DE APOYO A LOS PROGRAMAS ADELANTADOS POR LAS INSTITUCIONES QUE BRINDAN SEGURIDAD Y CONVIVENCIA EN EL MUNICIPIO MEDIANTES PROYECTOS FORMULADOS Y CONCERTADOS EN LOS CONSEJOS DE SEGURIDAD E INCLUIDOS EN LOS PICS</t>
  </si>
  <si>
    <t>NUMERO DE PRYECTOS APOYADOS</t>
  </si>
  <si>
    <t>EFECTUAR EL ACOMPAÑAMIENTO  A LAS FAMILIAS IDENTIFICADAS EN PROCESOS DE VIOLENCIA INTRAFAMILIAR ENTRE SUS MIEMBROS - REALIZAR JORNADAS DE TALLERES EN PROCESOS DE RESPETO HACIA EL INDIVIDUO - EFECTUAR ACTIVIDADES DE FORTALECIMIENTO A LA INTEGRACIÓN FAMILIAR</t>
  </si>
  <si>
    <t>2.2.7.3.8.3.1..01</t>
  </si>
  <si>
    <t>RECURSOS DEL BALANCE - DESTINACIÓN ESPECIFICA</t>
  </si>
  <si>
    <t>REALIZAR ACCIONES DE PREVENCIÓN MEDIANTE LA REALIZACIÓN DE CAMPAÑAS Y TALLERES CON PARTICIPACIÓN DE JOVENES QUE PROPENDAN DISMINUIR SU PARTICIPACIÓN EN POSIBLES DELITOS</t>
  </si>
  <si>
    <t>NUMERO DE CAMPAÑAS APOYADAS</t>
  </si>
  <si>
    <t>NOVIEMBRE</t>
  </si>
  <si>
    <t>EFECTUAR LA ORGANIZACIÓN Y REALIZACIÓN DE LOS CONSEJOS DE SEGURIDAD -  IDENTIFICAR LAS ACCIONES A DESARROLLAR EN CONCERTTACIÓN CON LOS INTEGRANTES DEL CONSEJO DE SGURIDAD -  FORTALECER LA OPERATIVIDAD DEL CONSEJO DE SEGURIDAD - IDENTIFICAR LAS ACCIONES QUE AFECTAN LA TRANQUILIDAD Y SEGURIDAD EN EL TERRITORIO MUNICIPAL</t>
  </si>
  <si>
    <t>REALIZAR LA FORMULACIÓN DEL PLAN INTEGRAL DE CONVIVENCIA Y SEGURIDAD CIUDADANA APLICANDO LA METODOLOGIA RESPECTIVA</t>
  </si>
  <si>
    <t>SEPTIEMBRE</t>
  </si>
  <si>
    <t xml:space="preserve">REALIZAR ACCIONES DE GESTIÓN EN EL ACOMPAÑAMIENTO A LOS PROGRAMAS ADELANTADOS EN EL TERRITORIO MUNICIPAL PARA DISMINUIR LA PRESENCIA DE MINAS ANTIPERSONALES QUE AFECTEN ESPECIALMENTE LA COMUNIDAD RURAL </t>
  </si>
  <si>
    <t>Mantener y Fortalecer la inspección de policia  en el municipio</t>
  </si>
  <si>
    <t>Fortalecimiento de los programas de atención y apoyo en los procesos de acceso a la justicia</t>
  </si>
  <si>
    <t>REALIZAR EL PROCESO DE MANTENIMIENTO DEL PROFESIONAL DE APOYO A LA GESTIÓN DE LA COMISARIA DE FAMILIA - APOYAR LA REALIZACIÓN DE ACTIVIDADES DE ACOMPAÑAMIENTO EN LOS CASOS IDENTIFICACIÓN DE VUONERABILIDAD EN LA INTEGRACIÓN FAMILIAR - APOYAR LAS ACCIONES DE APOYO INSTITUCIONAL</t>
  </si>
  <si>
    <t>2.2.6.2.01</t>
  </si>
  <si>
    <t xml:space="preserve">REALIZAR EL PROCESO MKANTENIMIENTO DEL FUNCIONARIO A CARGO DE LA INSPECCIÓN DE POLICIA - ACOMPAÑAR LAS ACTIVIDADES DE FORTALECIMIENTO DE ACCESO A LA JUSTICIA - APOYAR EL PROCESO DE GESTIÓN DE CADA UNA DE LAS ACCIONES DE LA JUSTICIA EN EL MUNICIPIO </t>
  </si>
  <si>
    <t>2.2.6.2.02</t>
  </si>
  <si>
    <t>REALIZAR EL PROCESO DE CREACIÓN DEL CONSEJO DE JUSTICIA TRANSICIONAL EN EL MUNICIPIO EN CUMPLIMIENTO DE LA LEY 1448 DE 2011 - APOYAR LAS ACTIVIDADES PLANEADAS CONFORME AL ESTABLECIMIENTO DE ACCIONES DE ACOMPAÑAMIENTO A LA POBLACIÓN VICTIMA - IDENTIFICAR Y ADELANTAR PROYECTOS DE ATENCIÓN A LA POBLACIÓN VICTIMA CONFORME A LO ESTABLECIDO EN LA NORMATIVIDAD - IDENTIFICAR LAS ACCIONES DE APOYO A LOS PROCESO DE FORTALECIMIENTO A LA JSUTIUCIA TRANSICIONAL</t>
  </si>
  <si>
    <t>FEBRERO DE 2012</t>
  </si>
  <si>
    <t>IMPLEMENTAR LOS PROCESOS DE CONCILIACIÓN EN EL MUNICIPIO - FORTALECER LOS PROCESOS DE ACOMPAÑAMIENTO A LA CONCILIACIÓN ENTRE CIUDADANOS - REALIZAR ACCIONES DE GESTIÓN PARA FORTALECER LOS PROCESOS DE CONCILIACIÓN EN EL MUNICIPIO</t>
  </si>
  <si>
    <t>REALIZAR EL CONEVNIO DE COOPERACIÓN Y APOYO A LOS CENTROS DE RECLUSIÓN Y APOYO A SU SOSTENIMIENTO - REALIZAR EL GIRO DE RECURSOS DISPONIBLES PARA PERMITIR EL ACCESO A LOS CENTROS DE RECLUSIÓN PARA PERSONAS QUE COMETAN DELITOS EN EL MUNICIPIO - APOYAR LOS PROCESOS DE FORTALECIMIENTO A LA JSUTICIA EN EL MUNICIPIO</t>
  </si>
  <si>
    <t>2.2.6.12.01</t>
  </si>
  <si>
    <t>2.2.6.12.02</t>
  </si>
  <si>
    <t>Implementación de programas  para el fortalecimiento de la atención integral a la población indigena asentada en el municipio</t>
  </si>
  <si>
    <t>ESTABLECER JORNADAS DE CAPACIOTACIÓN EN FORMACIÓN Y PARTICIPACIÓN COMUNITARIA  - COORDINAR LA REALIZACIÓN DE TALLERES CON LIDERES REPRESENTATIVOS DE LA COMUNIDAD BARI EN PROCESOS ORGANIZATIVOS - ESTABLECER LA SOCIALIZACIÓN DE PROCESOS NORMATIVOS PARA CONFORMAR LA ASOCIACIÓN DE POBLACIÓN INDIGENA DEL MUNICIPIO DE EL TARRA</t>
  </si>
  <si>
    <t>REALIZAR ACTIVIDADES DE IMPLEMENTACIOÓN DE PROYECTOS PRODUCTIVOS DE AGRICULTURA EN EL TERRITORIO DE LA COMUNIDAD BARI DEL MUNICIPIO - CONCERTAR EL MODELO DE PROYECTOS SOCIOECONOMICOS QUE SE PUEDAN IMPLEMENTAR EN EL TERRITORIO INDIGENA - DIALOGAR CON LOS LIDERES REPRESENTATIVOS DE LA COMUNIDAD SOPBRE LAS VENTAJAS EN EL DESARROLLO DE LA IMPLEMENTACIÓN DE PROYECTOS PRODUCTIVOS</t>
  </si>
  <si>
    <t>REALIZAR EL TRABAJO INSTITUCIONAL ORIENTADO A LA RESPONSABILIDAD COMPETENCIAS PARA LA ATENCIÓN SOCIAL EN LOS DIFERENTES PROGRAMAS - FORTALECER LAS ACCIONES INSTITUCIONALES DE DERECHOS A LA COMUNIDAD INDIGENA - REALIZAR ACCIONES DE GESTIÓN CON EL NIVEL NACIONAL Y DEPARTAMENTAL PARA LA ATENCIÓN INTEGRAL DE LA POBLACIÓN INDIGENA DEL MUNICIPIO - EFECTUAR ACTIVIDADES DE PROMOCIÓIN EN SALUD PUBLICA PARA LA PREVENCIÓN DE DEFICIENCIAS EN SALUD</t>
  </si>
  <si>
    <t>NUMERO DE JORNADAS DE CAPACITACIÓN REALIZADAS</t>
  </si>
  <si>
    <t>2.2.6.13.10.01</t>
  </si>
  <si>
    <t>CONCERTAR CON LA REGISTRADURIA MUNICIPAL LA REALIZACIÓN DE JORNADAS DE IDENTIFICACIÓN - CONSTRUIR EL CRONOGRAMA DE ACTIVIDADES DE REALIZACIÓN DE LAS JORNADAS DE INDENTIFICACIÓN - REALIZAR LAS INVITACIONES RESPECTIVAS PARA LOGRAR LA INCLUSIÓN DE NNA EN LOS PROCESOS DE IDENTIFICACIÓN</t>
  </si>
  <si>
    <t>REALIZAR LA IDENTIFICACIÓN DE NN EN SITUACIÓN DE VULNERABILIDAD PARA SER INCLUIDOS EN LOS PROGRAMAS SOCIALES DE ATRENCIÓN - COORDINAR LAS ACCIONES DE APOYO ESTABLECIDAS DENTRO DE LA POLITICA NACIONAL DE CERO A SIEMPRE PARA BENEFICIAR A LA POBLACIÓN INFANTIL - APOYAR LOS PROCESOS ADELANTADOS POR LA COMISARIA DE FAMILIA EN EL RESPETO DE LOS DERECHOS DE LOS NN - ACOMPAÑAR LOS CASOS IDENTIFICADOS DE MALTRATO INFANTIL, ABUSO SEXUAL Y OTRAS SITUACIONES QUE AFECTEN LA INTEGRIDAD DE LOS NN -  APOYAR LAS DISTINTAS ACTIVIDADES DE COORDINACIÓN QUE PERMITAN LLEVAR A CABO LOS PROCESOS DE ATENCIÓN A LA POBLACIÓN INFANTIOL (DESAYUNOS INFANTILES, JORNADAS DE VACUNACIÓN, CELEBRACIÓN DE FECHAS ESPECIALES, FORTALECIMIENTO DE LOS HOGARES INFANTILES, ETC.)</t>
  </si>
  <si>
    <t>REALIZAR JORNADAS DE CAPACITACIÓN Y TALLERES EN LAS INSTITUCIONES EDUCATIVAS Y CENTROS EDUCATIVOS RURALES, SOBRE PREVENCIÓN DE EMBARAZOS EN ADOLESCENTES - APOYAR LOS PROCESOS DE IDENTIFCACIÓN Y ACOMPAÑAMIENTO DE LOS CASOS DE EMBARAZOS EN ADOLESCENTES - INCLUIR EN LAS JORNADAS DE CAPACITACIÓN Y TALLERES PROCESOS DE VISIÓN PROSPECTIVA DE VIDA PARA LOS ADOLESCENTES - VINCULAR A LOS PADRES DE FAMILIA Y DOCENTES DE LAS INSTITUCIONES Y CENTROS EN LOS PROCESOS DE PREVENCIÓN DE EMBARAZOS EN ADOLESCENTES</t>
  </si>
  <si>
    <t>Incrementar en 100 cupos la atención a niños de primera infancia en el municipio</t>
  </si>
  <si>
    <t>NUNERO DE JORNADAS REALIZADAS</t>
  </si>
  <si>
    <t>NUMERO DE JORNADAS DE CAPACITACIÓN Y TALLERES REALIZADOS</t>
  </si>
  <si>
    <t>2.2.6.13.1.02</t>
  </si>
  <si>
    <t>2.2.6.13.2</t>
  </si>
  <si>
    <t>2.2.6.13.3</t>
  </si>
  <si>
    <t>2.2.6.13.1.1.01</t>
  </si>
  <si>
    <t>RECURSOS CONPES 152</t>
  </si>
  <si>
    <t>APOYAR LA IMPLEMENTACION DE PROGRAMAS DIRIGIDOS A LA ATENCIÓN INTEGRAL DE LA POBLACIÓN VICTIMA - REALIZAR EL SEGUIMIENTO DE LA INCLUSIÓN DE LOS MIEMBROS DE LAS FAMILIAS EN LOS PROGHRAMAS DE ATENCIÓN EN EDUCACIÓN, SALUD, VIVIENDA  Y SERVICIOS PUBLICOS - ESTABLECER ACCIONES DE CONCERTACIÓN CON LAS ASOCIAICIONES DE VICTIMAS PARA ADELANTAR LA COFINANCIACIÓN DE PROYECTOS SOCIOECONOMICOS EN EL MUNICIPIO - APOYAR LOS PROCESOS DE ATENCIÓN HUMANITARIA - FORTALECER EL ACOMPAÑAMIENTO A LAS FAMILIAS VICTIMAS ASENTADAS EN EL TERRITORIO MUNICIPAL - FORTALECER EL PROCESO DE ACOMPAÑAMIENTO DE LA OPERATIVIDAD DE LA GRANJA INTEGRAL DEL MUNICIPIO - REALIZAR ACCIONES DE GESTIÓN EN EL ACOMPAÑAMIENTO CON LAS DISTINTAS ENTIDADES E INSTITUCIONES EN PROCESOS DE APOYO A LAS FAMILIAS VICTIMAS</t>
  </si>
  <si>
    <t xml:space="preserve">REALIZAR EL PROCESOS DE CVARACTERIZACIÓN DE LAS VICTIMAS DEL DESPLAZAMIENTO EN EL MUNICIPIO - MANTENER ACTRUALIZADO EL PIU MUNICIPAL - FOMENTAR LA PARTICIPACIÓN ACTIVA DE LAS FAMILIAS EN EL PROCESO DE IDENTIFICACIÓN E INCLUSIÓN EN LOS DISTINTOS PROGRAMAS QUE SE ADELANTEN EN EL MUNICIPIO -  APOYAR Y ACOMPAÑAR EL PROCESO DE IMPLEMENTACIÓN DE LA LEY DE VICTIMAS 1448 DE 2011 EN EL MUNICIPIO - </t>
  </si>
  <si>
    <t>2.2.6.13.6</t>
  </si>
  <si>
    <t>2.2.7.3.8.1.2</t>
  </si>
  <si>
    <t>RECURSOS DEL BALANCE IICLD</t>
  </si>
  <si>
    <t>2.2.6.13.6.1</t>
  </si>
  <si>
    <t>RECURSOS ICLD</t>
  </si>
  <si>
    <t>REALIZAR LA IDENTIFICACIÓN DE NNA EN SITUACIÓN DE VULNERABILIDAD PARA SER INCLUIDOS EN LOS PROGRAMAS SOCIALES DE ATRENCIÓN - COORDINAR LAS ACCIONES DE APOYO A LOS PROCESOS ADELANTADOS POR LA COMISARIA DE FAMILIA EN EL RESPETO DE LOS DERECHOS DE LOS NNA - ACOMPAÑAR LOS CASOS IDENTIFICADOS DE MALTRATO INFANTIL, ABUSO SEXUAL, TRABAJO INFANTIL Y OTRAS SITUACIONES QUE AFECTEN LA INTEGRIDAD DE LOS NNA -  APOYAR LAS DISTINTAS ACTIVIDADES DE COORDINACIÓN QUE PERMITAN LLEVAR A CABO LOS PROCESOS DE ATENCIÓN A LA POBLACIÓN INFANTIOL (DESAYUNOS INFANTILES, JORNADAS DE VACUNACIÓN, CELEBRACIÓN DE FECHAS ESPECIALES, FORTALECIMIENTO DE LOS HOGARES INFANTILES, ETC.)</t>
  </si>
  <si>
    <t>IDENTIFICAR LAS AREAS CULTIVADAS EN EL MUNICIOPIO PARA ESTABLECER EL INVENTARIO AGRICOLA Y PECUARIO - APOYAR LOS PROCESOS PRODUCTIVOS DE LOS CAMPESINOS CON VISITAS TECNICAS ADECUADAS -CONTRATAR DOS PROFESIONALES PARA LA ATENCIÓN TECNICA A LOS PRODUCTORES DEL MUNICIPIO - APOYAR LOS PROCESOS DE ASISTENCIA TECNICA MEDIANTE EL SUMINISTRO DE INSUMOS Y MATERIALES QUE FORTALEZCAN LA RPODUCCIÓN AGROPECUARIA - REALIZAR ACCIONES DE GESTIÓN PARA LOGRAR EL APOYO DE LAS ENTIDADES NACIONALES Y DEPARTAMENTALES EN LOS PROCESOS PRODUCTIVOS DEL MUNICIPIO.</t>
  </si>
  <si>
    <t>IDENTIFICAR LOS PROGRAMAS PRODUCTIVOS QUE SE PUEDAN ADELANTAR EN EL MUNICIPIO - FORMULAR LOS PROYECTOS DE ACUERDO A LA IDENTIFICACIÓN EFECTUADA - GESTIONAR LA PRESENTACIÓN DE LOS PROYECTOS ANTE LAS INSTANCIAS NACIONALES Y DEPARTAMENTALES QUE PERMITAN FORTALECDER LA PRODUCCIÓN AGRIOPECUARIA LOCAL - FOMENTAR LOS PROCESOS DE PRODUCCIÓN A TRAVÉS DEL AUMENTO EN LA IMPLEMENTACIÓN DE NUEVOS PROYECTOS AGROPECUARIOS</t>
  </si>
  <si>
    <t>APOYAR LAS ACCIONES DE GESTIÓN CON LA ASOCIACIÓN DE MUNICIPIOS DEL CATATUMBO, PROVINCIA DE OCAÑA Y SUR DEL CESAR EL TRAMITE DE SOLICITUD DE CREDITO PARA FINANCIAR LOS PROYECTOS PRODUCTIVOS QUE SE ADELANTAN EN EL MUNICIPIO - INCENTIVAR EL AUMENTO DE LA PRODUCCIÓN AGROPECUARIA</t>
  </si>
  <si>
    <t xml:space="preserve">REALIZAR LAS ACCIONES DE GESTIÓN PARA APOYAR LOS PROCESOS DE RESTITUCIÓN DE TIERRAS EN EL MARCO DE LA LEY 1448 DE 2011 - COORDINAR LAS ACCIONES CON LAS ENTIDADES NACIONALES Y REGIONALES PARA ADELANTAR LOS PROCEOS DE RESTITUCIÓN DE TIERRAS - APOYAR A LAS COMUNIDADES AFECTADAS CON EL DESPOJO DE SUS TIERRAS PARA QUE SEAN VINCULADAS EN LOS PROESOS DE RESTITUCIÓN. </t>
  </si>
  <si>
    <t>APOYAR INSTITUCIONALMENTE LAS ACCIONES DE FORTALECIMIENTO AL DESARROLLO RURAL DEL MUNICIPIO - IDENTIFICAR, SOCIALIZAR Y CONCERTAR TODOS LOS PROYECTOS A ADELANTAR QUE CONTRIUBUYAN AL DESARROLLO RURAL DEL MUNICIPIO - FORTALECER LA PARTICIPACIÓN DE LAS COMUNIDADES RURALES EN LA TOMA DE DECISIONES PARA EL DESARROLLO DEL CAMPO - VINCULAR A LAS COMUNIDADES RURALES EN LOS PROCESOS DE DECISIÓN PARA EL APOYO EN LA EJECUCIÓN DE ÑPROYECTOS DE BENEFICIO COMÚN EN EL CAMPO</t>
  </si>
  <si>
    <t>COORDINAR LAS ACCIONES DE GESTIÓN PARA IDENTIFICAR LAS AREAS QUE REQUIEREN INTERVENCIÓN PARA SU PROTECCIÓN Y QUE PUEDAN SER UTILIZADAS PARA LA INSTAURACIÓN DE PROYECTOS PRODUCTIVOS - LOGRAR LA VINCULACI MEDIANTE EL APOYO DE ENTIDADES QUE PERMITAN LA REALIZACIÓN DE ESTOS PROCESOS DE REFORESTACIÓN - LOGRAR AUMENTAR EL APOYO PERMANENTE DE CORPONOR EN ESTOS PROCESOS - APOYAR FINANCIERAMENTE LA COFINANCIACIÓN EN LA IMPLEMENTACIÓN Y EJECUCIÓN DE PROYECTOS DE REFORESTACIÓN EN EL MUNICIPIO PREVIAMENTE IDENTIFICADAS LAS AREAS QUE REQUIEREN LA PROTECCIÓN.</t>
  </si>
  <si>
    <t>FORTALECER LOS PROCESOS PRODUCTIVOS ADELANTADOS POR LAS ASOCIACIONES DEBIDAMENTE ORGANIZADAS - FINANCIAR LA COFINANCIACIÓN DE PROYECTOS PARA LA ADQUISICIÓN DE MAQUINARIA Y EQUIPO QUE FORTALEZCAN LOS PROCESOS PRODUCTIVOS DE LAS ASOCIACIONES DE PRODUCTORES EN EL MUNICIPIO - CONCERTAR CON LOS REPRESENTANTES DE LAS ASOCIACIONES LOS PROYECTOS QUE REQUIERAN FORTALECERSE PARA MANTENER LA PRODUCCIÓN Y EL DESARROLLO ECONOMICO LOCAL.</t>
  </si>
  <si>
    <t>APOYAR A TRAVÉS DE LA ASISTENCIA TECNICA LA FORMULACIÓN DE PROYECTOS PRODUCTIVOS QUE PUEDAN VINCULARSE DENTRO DEL PROGRAMA DE ALIANZAS PRODUCTIVAS DEL MINISTERIO DE AGRICULTURA - CONCERTAR CON LAS COMUNIDADES LA ELABORACIÓN Y FORMULACIÓN DE ESTOS PROYECTOS - LOGRAR LA PARTICIPACIÓN ACTIVA E INSTITUCIONAL PARTA ADELANTYAR ESTOS PROCESOS</t>
  </si>
  <si>
    <t>FORTALECER INSTITUCIONALMENTE LA REPRESENTATIVIDAD PRODUCTIVA DEL MUNICIPIO - ACOMPAÑAR LOS PROCEOS QUE SE ADELANTEN PARA LA COFNORMACIÓN DE NUEVAS ASOCIACIONES DE PRODUCTORES EN EL MUNICIPIO</t>
  </si>
  <si>
    <t>MANTENER EL APOYO A LOS PROGRAMAS PRODUCTIVOS QUE SE ADELANTAN - FINANCIAR LOS PROCESOS DE FORTALECIMIENTO AGROPECUARIO PARA MEJORAR LA ACTIVIDAD EN EL CAMPO - COORDINAR CON LOS PRODUCTORES EL APOYO NECESARIO PARA FOMENTAR Y FORTALECER LOS PROGRAMAS PRODUCTIVOS ADELANTADOS EN EL MUNICIPIO</t>
  </si>
  <si>
    <t>FORMULAR LOS PROYECTOS DE APOYO A LAS ASOCIACIONES DEL MUNICIPIO - EALIZAR EL APOYO FINANCIERO PARA LA CONSTRUCCIÓN DE 4 ESTANQUES A LA ASOCIACIÓN DE PCICULTORES DEL MUNICIPIO - REALIZAR LA ASISTENCIA TECNICA RESPECTIVA PARA ADELANTAR ESTOS PROGRAMAS</t>
  </si>
  <si>
    <t>PORFCENTAJE DE APOYO LOGRADO</t>
  </si>
  <si>
    <t>2.2.6.5.02</t>
  </si>
  <si>
    <t>2.2.6.5.01</t>
  </si>
  <si>
    <t>2.2.6.5.03</t>
  </si>
  <si>
    <t>CONCERTAR CON LA COMUNIDAD BENEFICIADA LA INTERVENCIÓN EN LA EJECUCIÓN DE OBRAS DE INFRAESTRUCTURA PARTA LA REHABILITACIÓN DE LAS VIAS PROGRANADAS - IDENTIFICAR LOS PUNTOS O SECTORES MAS AFECTADOS QUE REQUIEREN INTERVENCIÓN INMEDIATA PARA LA REHABILITACIÓN DE LAS VIAS - REALIZAR LA FORMULACIÓN DEL PROYECTO DE INVERSIÓN PARA PLANIFICAAR LA INVERSIÓN Y PROGRAMACIÓN DE LAS ACTIVIDADES - EFECTUAR LOS ESTUDIOS PREVIOS DE LA NECESIDAD - REALIZAR EL PROCESOS DE SELECCIÓN CONTRACTUAL - REALIZAR EL CONTRATO DE EJECUCIÓN DE ACTIVIDADES - EFECTUAR EL SEGUIMIENTO Y EVALUACFIÓN DE LAS ACTIVIDADES ADELANTADAS - REALIZAR EL RECIBO FINAL DE LAS OBRAS Y ENTREGAR A LA COMUNIDAD BENEFICADA</t>
  </si>
  <si>
    <t>CONCERTAR CON LA COMUNIDAD BENEFICIADA LA EJECUCIÓN DE ACTIVIDADES - REALIZAR EL LEVANTAMIENTO Y ANALISIS TECNICO DE LOS SECTORERS A EFECTUAR LA INTERVENCIÓN - REALIZAR LOS CALCULOS PRESUPUESTALES RESPECTIVOS - FORMULAR EL PROYECTO PARA ESTABLECER LA INVERSIÓN Y PROGRAMACIÓN DE LAS ACTIVIDADES - EFECTUAR LOS ESTUDIOS PREVIOS DE LA NECESIDAD - REALIZAR EL PROCESO DE SELECCIÓN CONTRACTUAL NECESARIO - EFECTUAR EL SEGUIMIENTO Y EVALUACIÓN DE LAS ACTIVIDADES ADELANTADAS - EFECTUAR ELREDCIBO FINAL DE LAS OBRAS</t>
  </si>
  <si>
    <t xml:space="preserve">Realizar reposición de pavimento rígido deteriorado existente en la cabecera municipal </t>
  </si>
  <si>
    <t xml:space="preserve">Realizar  la reposición de 1.900M2 del pavimento rígido deteriorado en la cabecera municipal </t>
  </si>
  <si>
    <t>REALIZAR LAS ACCIONES DE GESTIÓN PARA LA FORMULACIÓN DEL PROYECTO DE CONSTRUCCIÓN DEL NUEVO PUEBNTE ROJO SOBRE EL RIO TARRA - COORDINAR LAS ACCIONES NECESARIAS CON LAS ENTIDADES QUE EFECTUARAN EL APOYO FINANCIERO PARA LOS ESTUDIOS Y DISEÑOS Y POSTERIOR INTERVENCIÓN - REALIZAR LAS ACCIONES DE GESTIÓN PÀRA LA PRESENTACIÓN Y FINANCIACIÓN DEL PROYECTO DE INVERSIÓN</t>
  </si>
  <si>
    <t>IDENTIFICAR LOS SECTORES DE INTERVENCIÓN PARA LA APEERTURA DE NUEVOS TRAMOS DE VIA Y ACCESO A LA COMUNIDAD - CONCERTAR LA INTERVENCIÓN CON LAS COMUNIDADES BENEFICARIAS - REALIZAR EL CALCULO DE LOS COSTOS Y ACTIVIDADES A DESARROLLAR - FORMULAR EL PROYECTO DE INVERSIÓN RESPECTIVO PARA ESTABÑECER LA PROGRAMACIÓN EN LA EJECUCIÓN DE LAS ACTIVIDADES - EFECTUAR EL PROCESO DE SELECCIÓN CONTRACTUAL PARA LA EJECUCIÓN DE LAS ACTIVIDADES - REALIZAR EL SEGUIMIENTO Y EVALUACIÓN DE LOS AVANCES DE ACTIVIDADES - REALIZAR EL RECIBO FINAL DE LAS ACTIVIDADES - ENTREGAR FORMALMENTE LA INTERVENCIÓN DE LAS OBRAS A LA COMUNIDAD BENEFICIADA</t>
  </si>
  <si>
    <t>COORDINAR LAS ACCIONES DE APOYO AL CUMPLIMIENTO EN LA EJECUCIÓN DE LAS OBRAS FINANCIADAS PORLA ENTIDAD COLOMBIA HUMANITARIA - EFECTUAR EL SEGUIMIENTO Y EVALUACIÓN SOBRE LOS AVANCES EN LA EJECUCIÓN DE LAS OBRAS - COORDINAR CON LA INTERVENTORIA DE LAS OBRAS LAS ETAPAS DE EJECUCIÓN DE LAS ACTIVIDADES - CONCERTAR CON LA COMUNIDAD BENEFICIADA LOS AVANCES EN LA EJECUCIÓN DE LAS ACTIVIDADES</t>
  </si>
  <si>
    <t>REALIZAR LA IDENTIFIFCACIÓN Y EVALUACIÓN TECNICA DE LOS PUENTES COLGANTES DETERIORADOS EN EL MUNICIPIO - IDENTIFICAR AQUELOS SECTORES QUE REQUIEREN INTERVENCIÓN INMEDIATA - CONCERTAR CON LA COMUNIDAD BENEFICIADA LA INTERVENCIÓN EN EJECUCIÓN DE ACTIVIDADES - REALIZAR LA FORMULACIÓN DEL PROYECTO PARA ESTABLECER LA FINANCIACIÓN Y PROGRAMACIÓN DE ACTIVIDADES - EFECTUAR EL PROCESOS DE SELECCIÓN COINTRACTUAL NECESARIO - REALIZAR EL SEGUIMIENTO Y EVALUACIÓN DE LAS ACTIVIDADES ADELANTADAS - EFECTUAR LA VERIFICACIÓN Y RECFIBO FINAL DE LAS ACTIVIDADES ADELANTADAS</t>
  </si>
  <si>
    <t>IDENTIFICAR EL ESTADO DE LOS SECTORES VIALES DEFINIDOS - CONCERTAR CON LA COMUNIDAD BENEFICADA - ESTABLECER PUNTOS DE INTERVENCIÓN PARA EL MEJORAMIENTO Y REHABILITACIÓN VIAL - PROGRAMAR LA INTRERVENCIÓN VIAL CON EL APOYO DE LOS EQUIPOS Y MAQUINAS ADSCRITAS A LA ADMINISTRACIÓN MUNICIPAL - CONTRATAR EL PERSONAL IDDONEO PARA LA OPERACIÓN DE LOS EQUIPOS Y MAQUINAS ADSCRITOS AL MUNICIPIO - REALIZAR LA PROGRAMACIÓN DE LOS EQUIPOS Y MAQUINAS DE ACUERDO A LA PLANIFICACIÓN ESTABLECIDA - PROGRAMAR LOS RECURSOS NECESARIOS PARA LA OPERACIÓN Y MANTENIMIENTO PREVENTIVO Y CORRECTIVO DE LOS EQUIPOS Y MAQUINAS DE APOYO A LA RECUPERACIÓN VIAL - REALIZAR ACCIONES DE GESTIÓN PARA LOGRAR LA FINANCIACIÓN DE EN LA INTERVENCIÓN DE LA RECUPERACIÓN DE LA MALLA VIAL CON ENTIDADES NACIONALES</t>
  </si>
  <si>
    <t>NUMERO DE KILOMETROS INTERVENIDOS</t>
  </si>
  <si>
    <t>NUMERO DE METROS LINEALES REDCUPERADOS</t>
  </si>
  <si>
    <t>PORCENTAJE DE APOYO ,LOGRADO</t>
  </si>
  <si>
    <t>NUMERO DE OBRAS DE ARTE EJECUTADAS</t>
  </si>
  <si>
    <t>NUMERO DE KILOMETROS EJECUTADOS</t>
  </si>
  <si>
    <t>PORCENTAJE DE ACCIONES DE SEGUIMIENTO LOGRADO</t>
  </si>
  <si>
    <t>2.2.6.4.1.02</t>
  </si>
  <si>
    <t>2.2.6.4.2.02</t>
  </si>
  <si>
    <t>2.2.6.4.2.03</t>
  </si>
  <si>
    <t>2.2.6.4.2.04</t>
  </si>
  <si>
    <t>2.2.6.4.3.01</t>
  </si>
  <si>
    <t>RECURSOS SOBRETASA GASOLINA</t>
  </si>
  <si>
    <t>2.2.7.3.8.2.2.03</t>
  </si>
  <si>
    <t>RECURSOS DEL BALANCE - ICLD</t>
  </si>
  <si>
    <t>2.2.7.1.2.01</t>
  </si>
  <si>
    <t>RECURSOS RESERVA CONSITUIDA</t>
  </si>
  <si>
    <t>2.2.6.4.1.06</t>
  </si>
  <si>
    <t>2.2.6.4.1.04</t>
  </si>
  <si>
    <t>2.2.7.3.8.2.2.02</t>
  </si>
  <si>
    <t>RECURSOS DEL BALANCE SGP LIBRE INVERSION</t>
  </si>
  <si>
    <t>2.2.7.2.1.01</t>
  </si>
  <si>
    <t>2.2.7.2.1.02</t>
  </si>
  <si>
    <t>RECURSOS COLOMBIA HUMANITARIA</t>
  </si>
  <si>
    <t>2.2.6.4.2.01</t>
  </si>
  <si>
    <t xml:space="preserve">z                                                                                                                                                                                                                                                                                                                                                                                                                                                                                                                                                                                                                                                                                                                                                                                                                                                                                                                                                                                                                                                                                                                                                                                                                                                                                                                                                                                                                                                                                                                                                                                                                                                                                                                                                                                                                                                                                                                                                                                                                                                                                                                                                                                                                                                                                                                                                                                                                                                                                                                                                                                                                                                                                                                                                                                                                                                                                                                                                                                                                                                                                                                                                                                                                                                                                                                                                                                                                                                                                                                                                                                                                                                                                                                                                                                                                                                                                                                                                                                                                                                                                                                                                                                                                                                                                                                                                                                                                                                                                                                                                                                                                                                                                                                                                                                                                                                                                                                                                                                                                                                                                                                                                                                                                                                                                                                                                                                                                                                                                                                                                                                                                                                                                                                                                                                                                                                                                                                                                                                                                                                                                                                                                                                                                                                                                                                                                                                                                                                                                                                                                                                                                                                                                                                                                                                                                                                                                                                                                                                                                                                                                                                                                                                                                                                                                                                                                                                                                                                                                                                                                                                                                                                                                                                                                                                                                                                                                                                                                                                                                                                                                                                                                                                                                                                                                                                                                                                                                                                                                                                                                                                                                                                                                                                                                                                                                                                                                                                                                                                                                                                                                                                                                                                                                                                                                                                                                                                                                                                                                                                                                                                                                                                                                                                                                                                                                                                                                                                                                                                                                                                                                                                                                                                                                                                                                                                                                                                                                                                                                                                                                                                                                                                                                                                                                                                                                                                                                                                                                                                                                                                                                                                                                                                                                                                                                                                                                                                                                                                                                                                                                                                                                                                                                                                                                                                                                                                                                                                                                                                                                                                                                                                                                                                                                                                                                                                                                                                                                                                                                                                                                                                                                                                                                                                                                                                                                                                                                                                                                                                                                                                                                                                                                                                                                                                                                                                                                                                                                                                                                                                                                                                                                                                                                                                                                                                                                                                                                                                                                                                                                                                                                                                                                                                                                                                                                                                                                                                                                                                                                                                                                                                                                                                                                                                                                                                                                                                                                                                                                                                                                                                                                                                                                                                                                                                                                                                                                                                                                                                                                                                                                                                                                                                                                                                                                                                                                                                                                                                                                                                                                                                                                                                                                                                                                                                                                                                                                                                                                                                                                                                                                                                                                                                                                                                                                                                                                                                                                                                                                                                                                                                                                                                                                                                                                                                                                                                                                                                                                                                                                                                                                                                                                                                                                                                                                                                                                                                                                                                                                                                                                                                                                                                                                                                                                                                                                                                                                                                                                                                                                                                                                                                                                                                                                                                                                                                                                                                                                                                                                                                                                                                                                                                                                                                                                                                                                                                                                                                                                                                                                                                                                                                                                                                                                                                                                                                                                                                                                                                                                                                                                                                                                                                                                                                                                                                                                                                                                                                                                                                                                                                                                                                                                                                                                                                                                                                                                                                                                                                                                                                                                                                                                                                                                                                                                                                                                                                                                                                                                                                                                                                                                                                                                                                                                                                                                                                                                                                                                                                                                                                                                                                                                                                                                                                                                                                                                                                                                                                                                                                                                                                                                                                                                                                                                                                                                                                                                                                                                                                                                                                                                                                                                                                                                                                                                                                                                                                                                                                                                                                                                                                                                                                                                                                                                                                                                                                                                                                                                                                                                                                                                                                                                                                                                                                                                                                                                                                     </t>
  </si>
  <si>
    <t>REALIZAR LAS ACCIONES DE GESTION PARA LOGRAR EL APOYO EN LA EJECUCIÓN DEL PROYECTO DE ELECTRIFICACIÓN FASE III - CONCERTAR CON LAS COMUNIDADES BENEFICIARIAS EL PROCESOS DE EJECUCIÓN DEL PROYECTO - APOYAR A LA ASOCIACIÓN DE MUNICIPIOS EN LA FORMULACIÓN DEL PROYECTO - PROGRAMAR LOS RECURSOS NECESARIOS PARA COFINANCIAR LA EJECUCIÓN DEL PROYECTO</t>
  </si>
  <si>
    <t xml:space="preserve">REALIZAR EL SEGUIMIENTO AL CUMPLIMIENTO DEL CONVENIO ESTABLECIDO CON LA EMPRESA CENS PARA EL MANTENIMIENTO Y AMPLIACIÓN DEL SISTEMA DE ALUMBRADO PUBLICO -REALIZAR VISITAS TECNICAS DE IDENTIFICACIÓN QUE REQUIIERA LA INTERVENCIÓN TECNIA EN EL MEJORAMIENTO DEL SISTEMA </t>
  </si>
  <si>
    <t>2.2.6.7.1.01</t>
  </si>
  <si>
    <t>2.2.6.7.1.03</t>
  </si>
  <si>
    <t>2.2.6.7.1.02</t>
  </si>
  <si>
    <t>2.2.6.8.03</t>
  </si>
  <si>
    <t>2.2.7.3.7.03</t>
  </si>
  <si>
    <t>RECURSOS DEL BALANCE TRANSPORTE DE CRUDO</t>
  </si>
  <si>
    <t>2.2.7.3.8.2.1.01</t>
  </si>
  <si>
    <t>Apoyar la gestión para reforestar 3 hectáreas en sitios críticos y reforestación en el municipio.</t>
  </si>
  <si>
    <t>Programas de reforerstación de sitios críticos y reforestación en el municipio</t>
  </si>
  <si>
    <t>REALIZAR EL PROCESO DE IDENTIFICACIÓN DE SITIOS CRITICOS QUE REPRESENTEN VULNERABILIDAD DE PROSIBLES RIESGOS A LA POBLACIÓN - EFECRUAR LA FORMULACIÓN DE LOS PROYECTOS QUE GENEREN LA PLANIFICACIÓN DE LA INVERSIÓN Y LA PROGRAMACIÓN EN LA EJECUCIÓN DE ACTIVIDADES - REALIZAR LAS ACCIONES DE GESTIÓN PARA LOGRAR LA FINANCIACIÓN EN LA INVERSIÓN DE LOS PROYECTOS NECESARIOS DE PREVBENCIÓN POR POSIBLES RIESGOS - PROGRAMAR LOS RECURSOS NECESARIOS QUE PERMITAN LA COFINANCIACIÓN EN LA EJECUCIÓN DE PROYECTOS DE PREVENCIÓN DEL RIESGO</t>
  </si>
  <si>
    <t>IDENTIFICAR PROCESOS DE PLANIFICACIÓN PARA LA INVERSIÓN EN PROGRAMAS DE PROTECCIÓN AMBIENTAL - CONCERTAR Y COORDINAR LAS ACCIONES DE EJECUCIÓN DE ACTIVIDADES DIRIGIDOS A LA PROTYECCIÓN AMBIUENTAL - GENERAR PROCESOS DE VINCULACIÓN A LAS INSTITUCIONES EDUCATIVAS E INSTITUCIONALES EN LOS PROCESOS DE PROTECCIÓN AMBIENTAL EN EL MUNICIPIO - APOYAR LA OPERATIVIDAD DEL CEAM EN ACCIONES DE PROTECCIÓN AMBIENTAL - COORDINAR Y LOGRAR EL APOYO DE CORPONOR EN ACCIONES DE PROTECCIÓN AMBIENTAL</t>
  </si>
  <si>
    <t>APOYAR ELFORTALECIMIENTO INSTITUCIONAL DE LOS PROCESOS DE PREVENCIÓN DEL RIESGO EN EL MUNICIPIO - MANTENER EL APOYO PARA LA OPERACIÓN DEL CMGR - LOGRAR EL APOYO FINANCIERO PARA LA OPERAVIDAD EFICIENTE DEL CMGR - CUMPLIR CON LOS PROCESOS DE REQUERIMIENTOS EXIGIDOS PARA EL FORTALECIMIENTO DE LAS ACCIONES DE PREVENCIÓN CONCERTADAS A TRAVES DE LA OPERATIVIDAD DEL CMGR</t>
  </si>
  <si>
    <t>COORDINAR ACCIONES  DE VISITAS TECNICAS QUE PERMITAN IDENTIFICAR Y EVALUAR LOS SITIOS Y ZONAS CRITICAS QUE PUEDAN PREVEER POSIBLES SITUACIONES DE RIESGO EN EL MUNICIPIO - REALIZAR EL INFORME DE MONITOREO SOBRE LOS SITIOS Y ZONAS DE ALTO RIESGO - CONCERTAR EL INFORME DE IDENTIFICACIÓN CON EL CMGR PARA TOMAR DECISIONES DE ACCIÓN PARA LA PREVENCIÓN DEL RIESGO - FORMULAR LOS PROYECTOS NECESARIOS QUE PERMITAN MITIGAR SITUACIONES DE RIESGO EN EL MUNICIPIO - REALIZAR LAS ACCIONES DE GESTIÓN PARA LOGRAR LA FINANCIACIÓN EN LA EJECUCIÓN DE ACTIVIDADES QUE PERMITAN INTERVENIR LAS ZONAS CRITICAS DEL MUNICIPIO</t>
  </si>
  <si>
    <t>COORDINAR A TRAVES DEL CMGR ACCIONES DE CAPACITACIÓN EN PREVENCIÓN Y ATENCIÓN DE DESASTRES - REALIZAR LA GESTIÓN PARA VINCULAR A LOS ORGANISMOS DE SOCORRO EN LOS PROCESOS DE APOYO Y CAPACITACIÓN EN TEMAS DE PREVENCIÓN Y ATENCIÓN DE DESASTRES - COORDINAR LOS PROCESOS DE APOYO PARA LOGRAR INSTALAR EN EL MUNICIPIO ALGUN GRUPO OFICIAL DE SOCORRO QUE PERMITA FORTALECER LAS ACCIONES DE ATENCIÓN EN LA PREVENCIÓN DE DESASTRES EN EL MUNICIPIO</t>
  </si>
  <si>
    <t xml:space="preserve">COORDINAR A TRAVES DEL CMGR ACCIONES DE CAPACITACIÓN A LOS LIDERES COMUNALES EN LOS PROCESOS DE PREVENCIÓN Y ATENCIÓN DE DEASTRES - VINCULAR A LOS LIDERES COMUNALES EN LOS POROGRAMAS DE ATENCIÓN Y PREVENCIÓN DE DESASTRES </t>
  </si>
  <si>
    <t>NUMERO DE ÁREAS ADQUIRIDAS</t>
  </si>
  <si>
    <t>NUMERO DE SITIOS DE VULNERABILIDAD IDENTIFCADOS</t>
  </si>
  <si>
    <t>NUMERO DE ACCIONES DE IDENTIFICACIÓN REALIZADAS</t>
  </si>
  <si>
    <t>IDENTIFICAR LOS SITIOS VULNERABLES EN EL MUNICIPIO EN EL TEMA DE PROTECCIÓN AMBIENTAL - CONCERTAR CON LA COMUNIDAD UBICADA EN LOS SITIOS CRITICOS PARA EFECTUAR EL PROCESO ADQUISICIÓN DE LAS AREAS EN SITUACIÓN DE VULNERABILIDAD - REALIZAR ACCIONES DE GESTIÓN PARA LOGRAR LA COFINANCIACIÓN EN LA COMPRA DE AREAS NECESARIAS PARA LA PROTECCIÓN AMBIENTAL Y DE BIODIVERSIDAD</t>
  </si>
  <si>
    <t>2.2.6.3.03</t>
  </si>
  <si>
    <t>2.2.6.3.01</t>
  </si>
  <si>
    <t>2.2.6.3.05</t>
  </si>
  <si>
    <t>2.2.6.3.02</t>
  </si>
  <si>
    <t>2.2.6.3.04</t>
  </si>
  <si>
    <t xml:space="preserve">IDENTIFICAR Y EVALUAR LAS DEFICIENCIAS QUE PRESENTA LA INFRAESTRUCTURA FISICA DEL CENTRO - REALIZAR EL CALCULO DE COSTOS DE INTERVENCIÓN TECNICA NECESARIA PARA EL MEJORAMIENTO DE LAS INSTALACIONES FISICAS DEL CENTRO - FORMULAR EL PROYECTO NECESARIO PARA LA PROGRAMACIÓN DE LA INVERSIÓN Y EL TIEMPO DE EJECUCIÓN DE ACTIVIDADES - REALIZAR EL PROCESO DE SELECCIÓN CONTRACTUAL - REALIZAR EL CONTRATO DE OBRA RESPECTIVO - REALIZAR EL SEGUIMIENTO Y EVALUACIÓN DE LAS ACTIVIDADES ADELANTADAS </t>
  </si>
  <si>
    <t>NUMERO DE PROYECTOS EJECUTADOS</t>
  </si>
  <si>
    <t xml:space="preserve">IDENTIFICAR Y EVALUAR LAS DEFICIENCIAS QUE PRESENTA LA INFRAESTRUCTURA FISICA DEL PARQUE - REALIZAR EL CALCULO DE COSTOS DE INTERVENCIÓN TECNICA NECESARIA PARA EL MEJORAMIENTO DE LAS INSTALACIONES DEL PARQUE - FORMULAR EL PROYECTO NECESARIO PARA LA PROGRAMACIÓN DE LA INVERSIÓN Y EL TIEMPO DE EJECUCIÓN DE ACTIVIDADES - REALIZAR EL PROCESO DE SELECCIÓN CONTRACTUAL - REALIZAR EL CONTRATO DE OBRA RESPECTIVO - REALIZAR EL SEGUIMIENTO Y EVALUACIÓN DE LAS ACTIVIDADES ADELANTADAS </t>
  </si>
  <si>
    <t>IDENTIFICAR Y EVALUAR LAS DEFICIENCIAS DE DETERIORO DE LAS INSTALACIONES FISICAS DEL MATADERO MUNICIPAL - ESTABLECER EL CUMPLIMIENTO DE REQUERIMIENTOS DE LA ENTIDAD VIGILANTE EN EL MEJORAMIENTO DE LAS INSTALACIONES FISICAS DEL MATADERO - CONCERTAR CON EL GREMIO EXPENDEDOR DE CARNES SOBRE LA NECESIDAD DE INTERVENCIÓN DE ACTIVIDADES DE RECUPERACIÓN DE LA PLANTA FISICA - FORMULAR EL PROYECTO DE INVERSIÓN  REALIZAR EL PROCESO DE SELECCIÓN CONTRATACTUAL - EFECTUAR EL CONTRATO DE OBRA RESOECTIVO - REALIZAR EL SEGUIMIENTO Y EVALUACIÓN DE LAS ACTIVIDADES ADELANTADAS - REALIZAR EL RECIBO FINAL DE LAS OBRAS EFECTUADAS</t>
  </si>
  <si>
    <t>REALIZAR LA PROGRAMACIÓN DE RECURSOS PARA EL CUMPLIMIENTO DE LAS OBLIGACIONES EN EL PAGO DE SERVICIOS PUBLICOS DE LAS INSTALACIONES Y DEOPENDENCIAS QUE HACEN PARTE DE LA ADMINISTRACIÓN MUNICIPAL</t>
  </si>
  <si>
    <t>IDENTIFICAR LAS DEFICIENCIAS FISICAS DE LA INFRAESTRUCTURA MUNICIPAL - IDENTIFICAR LAS DEFICIENCIAS DE DOTACIÓN DE MOBILIARIOS Y EQUIPO EN LAS INSTALACIONES DE LA ADMINISTRACIÓN CENTRAL - EVALUAR LOS COSTOS DE INTERVENCIÓN PARA EL MEJORAMIENTO DE LA INFRAESTRUCTURA Y LOS PROCESOS DE GESTIÓN AL INTERIOR DE LA ADMINISTARCIÓN CENTRAL - FORMULAR EL PROYECTO DE INVERSIÓN - REALIZAR EL PROCESO DE SELECCIÓN CONTRACTUAL PARA LAS ADECUACIONES DE INFRAESTRUCTURA Y DOTACIÓN DE ELEMENTOS Y EQUIPOS - EFGECTUAR EL SEGUIMIENTO Y EVALUACIÓN DE LAS ACTIVIDADES DESARROLLADAS - REALIZAR EL RECIBO Y ENTREGA FINAL DE LOS PROCESOS CONTRATADOS</t>
  </si>
  <si>
    <t>REALIZAR EL PROCESO DE VERIFICACIÓN TECNICA SOBRE EL ESTADO DE LOS EQUIPOS Y SISTEMAS DE INFORMACIÓN IMPLEMENTADOS EN LOS PROCESOS DE GESTIÓN DE LA ADMINISTRACIÓN CENTRAL - MEJORAR LA CAPACIDAD TECNICA DE FUNCI9ONAMIENTO DE LOS EQUIPOS ADSCRITOS A LAS DEPOENDENCIAS DE LA ADMINISTRACIÓN CENTRAL - ACTUALIZAR LOS SISTEMAS DE INFORMACIÓN UTILIZADOS PARA EL PROCESAMIENTO DE DATOS - REALIZAR EL PROCESO DE CONTRATACIÓN RESPECTIVO - APOYAR Y PROGRAMAR LA FINANCIACIÓN DE LA EJECUCIÓN DE ACTIVIDADES PARA LE MANTENIMIENTO TECFNICO DE LOS EQUIPOS DE PROCESAMIENTO DE INFORMACIÓN.</t>
  </si>
  <si>
    <t>NUMERO DE EQUIPOS INTERVENIDOS</t>
  </si>
  <si>
    <t>NUMERO DE PROCESOS CONTRACTUALES ADELANTADOS</t>
  </si>
  <si>
    <t>NUMERO DE PAGOS REALKIZADOS</t>
  </si>
  <si>
    <t>NUMERO DE INSTALACIONES INTERVENIDAS</t>
  </si>
  <si>
    <t>2.2.6.6.1.04</t>
  </si>
  <si>
    <t>2.2.6.6.1.02</t>
  </si>
  <si>
    <t>2.2.6.6.1.01</t>
  </si>
  <si>
    <t>2.2.7.3.8.1.1.01</t>
  </si>
  <si>
    <t>RECURSOS DEL BALANCE ICLD</t>
  </si>
  <si>
    <t>2.2.7.3.3.01</t>
  </si>
  <si>
    <t>RECURSOS DEL BALANCE SGP AE</t>
  </si>
  <si>
    <t>2.2.7.1.1.01</t>
  </si>
  <si>
    <t>RESERVA CONSTITUIDA SGP - CALIDAD</t>
  </si>
  <si>
    <t>2.2.7.3.1.02</t>
  </si>
  <si>
    <t>RECURSOS DEL BALANCE SGP CALIDAD</t>
  </si>
  <si>
    <t>Construcción cubierta cancha vereda Alto Orú</t>
  </si>
  <si>
    <t>Construcción cubiertaa cancha Corregimiento de Orú</t>
  </si>
  <si>
    <t>Construcción encerramiento escuela vereda Santa Fé</t>
  </si>
  <si>
    <t>Construcción aula escuela  vereda Salado Bajo</t>
  </si>
  <si>
    <t>Construcción aula escuela vereda San isidro Alto Oru</t>
  </si>
  <si>
    <t>Construcción aula escuela vereda San Isidro El Paso</t>
  </si>
  <si>
    <t>Construcción restaurante escolar escuela vereda Tarrasur</t>
  </si>
  <si>
    <t>Mejoramiento infraestructura restaurante escolar vereda Los Encantados</t>
  </si>
  <si>
    <t>REALIZAR EL ANALISIS TECNICO Y ECONOMICO DE LA NECESIDAD - FORMULAR EL PROYECTO RESPECTIVO - REALIZAR EL PROCESO DE SELECCIÓN CONTRACTUAL - EFECTUAR EL CONTRATO RESPECTIVO - REALIZAR EL ANALISIS Y SEGUIMIENTO A LOS SUMINISTROS ESTIPULADOS</t>
  </si>
  <si>
    <t>PROGRAMAR LOS RECURSOS NECESARIOS PARA CUMPLIR CON LOS PAGOS MENSUALES DEL CREDITO - REALIZAR EL PAGO PERIODICO DE LAS CUOTAS RESPECTIVAS - VERIFICAR EL CUMPLIMIENTO DE LOS PAGOS REALIZADOS</t>
  </si>
  <si>
    <t>REALIZAR EL ANALISIS DEL ESTATUTO ACTUAL - VERIFICAR, CONCERTAR Y SOCIALIZAR LOS CAMBIOS QUE HAN DE REALIZARSE - CONCERTAR CON EL CONCEJO MUNICIPAL LA ACTUALIZACIÓN QUE DEBE EFECTUARSE - PRESENTAR EL PROYECTO DE ACUERDO AL CONCEJO MUNICIPAL - IMPLEMENTAR LA APLICACIÓN DEL ACUERDO TRIBUTARIO</t>
  </si>
  <si>
    <t>CONFORMAR EL EQUIPO DE COORDINACIÓN PARA LA RENDICION DE CUENTAS - SOCIALIZAR LA METODOLOGÍA EMPELADA PARA LAS AUDICIENCIAS - DILIGENCIAR LAS MATRICES O FORMATOS ESTABLECIDOS -PREPARAR EL EVENTO CONFORME AL REGLAMENTO ESTABLECIDO</t>
  </si>
  <si>
    <t>REALIZAR ACCIONES DE GESTIÓN PARA LOGRAR LA FIRMA DEL CONVENIO INTERADMINISTRATIVO CON EL IGAC PARA LA REALIZACIÓN DE LA ACTUALIZACIÓN CATASTRAL - COORDINAR EL APOYO EN LA REALIZACIÓN DEL PROCESOS - SOCIALIZAR CON EL EQUIPO DE APOYO EL PROCESO DE ACTUALIZACIÓN</t>
  </si>
  <si>
    <t>REALIZAR EL PROCESO DE APOYO A LOS PROGRAMAS QUE SE DESARROLLEN EN EL MUNICIPIO - CONCERTAR CON LA COMUNIDAD LAS NECESIDADES QUE HAN DE PLANTEARSE PARA LA FINANCIACIÓN DE PROYECTOS SOCIALES - FORMULAR LOS PROYECTOS RESPECTIVOS - COORDINAR LAS ACCIONES PARA LA EJECUCIÓN DE LOS PROYECTOS IDENTIFICADOS Y FORMULADOS</t>
  </si>
  <si>
    <t>REALIZAR EL CUMPLIMIENTO DE REQUISITOS MINIMOS LEGALES - CUMPLIR CON LOS REQUERIMIENTOS LEGALES EN LA EJECUCIÓN DE RECURSOS - ESTABLECER LA COORDINACIÓN FUNCIONAL Y DE GESTIÓN PARA EL TRAMITE DE REQUERIMIENTOS LEGALES</t>
  </si>
  <si>
    <t>VERIFICAR EL COSTO NECESARIO PARTA LA ACTUALIZACIÓN DEL SISBEN - PROGRAMAR LOS RECURSOS NECESARIOS PARA EFECTUAR EL PROCESO - ARTICULAR LA ACTUALIZACIÓN CON LOS PROCESOS QUE SE ADELANTAN EN LA ACTUALIDAD - COORDINAR LAS ACCIONES DE APOYO EFICIENTE EN LA ACTUALIZACIÓN DEL SISBEN</t>
  </si>
  <si>
    <t>REALIZAR LAS ACCIONES DE GESTION PARA LOGRAR EL APOYO DEL ARCHIVO NACIONAL - COORDINAR CON EL EQUIPO DE GOBIERNO LA IMPLEMENTACIÓN DE LAS HERRAMIENTAS NECESARIAS PARA LA OPERATIVIDAD DEL ARCHIVO MUNICIPAL - ORGANIZAR EL ARCHIVO DOCUMENTAL MUNICIPAL - DELEGAR FUNCIONES DE RESPONSABILIDAD EN LA IMPLEMENTACIÓN DEL PROCESOS - REALIZAR EL SEGUIMIENTO Y EVALUACIÓN AL CUMPLIMIENTO EN LA IMPLEMENTACIÓN DEL PROCESWOS</t>
  </si>
  <si>
    <t>REALIZAR EL ESTUDIO TECNICO Y ECONOMICO EN LA REALIZACIÓN DEL PROCESO DE ACTUALIZACIÓN DEL EOT - FORMULAR EL PROYECTO DE INVERSIÓN - PROGRAMAR LOS RECURSOS NECESARIOS PARA ADELANTAR EL PROCESO - REALIZAR EL PROCESO DE SELECCIÓN CONTRACTUAL - EFECTUAR EL CONTRATO RESPECTIVO - REALIZAR EL SEGUIMIENTO AL CUMPLIMIENTO CONTRACTUAL</t>
  </si>
  <si>
    <t>PORCENTAJE DE CUMPLIMIENTO LOGRADO</t>
  </si>
  <si>
    <t xml:space="preserve">EFECTUAR JORNADAS DE SENSISILIZACIÓN A LOS CONTRIBUYENTES PARA EL PAGO DE LAS OBLIGACIONES DE IMPUESTOS RESPECTIVOS - VERIFICACIÓN DEL COMPORTAMIENTO DEL INGRESOS DE RECURSDOS PROPIOS - VERIFICAR LA APLICACIÓN DEL ESTATUTO TRIBUTARIO MUNICIPAL </t>
  </si>
  <si>
    <t>NUMERO DE ACCIONES ADELANTADAS</t>
  </si>
  <si>
    <t>Porcentaje de apoyo</t>
  </si>
  <si>
    <t>EFECTUAR EL ANALISIS DE DEFICIENCIAS ADMINISTRATIVAS EXISTENTES - CONFORMAR EL COMITÉ MUNICIPAL DE CONTROL INTERNO - VERIFICAR EL CUMPLIMIENTO DE COMPROMISOS CONFORME A LOS ESTABLECIDO EN LA NORMA QUE ESTIPULA LAQ IMPLEMENTACIÓN DEL MECI - ESTABLECER ROLES DE ACCION PARA CUMPLIR CON LOS PROCESOS - ACTUALIZAR EL MANUAL DE PROCESOS Y PROCEDIMIENTOS - ACTUALIZAR EL MANUAL DE FUNCIONES Y REQUISITOS MINIMOS - SOCIALIZAR LOS AVANCES DE VERIFICACIÓN E IMPLEMENTACIÓN DE ACCIONES</t>
  </si>
  <si>
    <t>REALIZAR EL ANALISIS PRESUPUESTAL DEL COMPROTAMIENTO DE INGRESOS Y EGRESOS DEL MUNICIPIO - EFECTUAR LA PROYECCIÓN DE GASTOS PARA LAS SIGUIENTES VIGENCIAS CON ARTICULACIÓN DEL MFMP - REALIZAR EL COSTO DE RECURSOS PARA FINANCIACIÓN DE LA NOMINA MUNICIPAL INCLUIYENTO TODOS LOS GASTOS CORRESPONIENTES A PRIMAS, VACACIONES Y PARAFISCALES - REA,LIZAR EL ANALISIS GENERAL DE LA REORGANIZACIÓN ADMINISTRATIVA - ASUMIR LA PROYECVCIÓN DE COSTOS DE LA NUEVA PLANTA DE PERSONAL - EFECTUAR EL ESTUDIO GENERAL</t>
  </si>
  <si>
    <t>MAYO DE 2012</t>
  </si>
  <si>
    <t>REALIZAR EL CONVENIO INTERADMINISTRATIVO CON LA ASOCICACIÓN DE MUNICIPIOS DEL CATATUMBO, PROVINCIA DE OCAÑA Y SUR DEL CESAR- REALIZAR LA PROGRAMACIÓN DE LOS RECURSOS DE LA CUOTA DE SOSTENIMIENTO DE LA ASOCIACIÓN DE MUNICIPIOS - RTEALIZAR EL PAGO RESPECTIVO DE LA CUOTA DE SOSTENIMIENTO A LA ASOCIACIÓN</t>
  </si>
  <si>
    <t>JUNIO DE 2012</t>
  </si>
  <si>
    <t xml:space="preserve">DILIGENCIAR LOS APLICATIVOS EXIGIDOS POR LAS ENTIDADES DE CONTROL Y SEGUIMIENTO A LA EJECUCIÓN DE RECURSOS - SOCIALIZAR LOS PROCESOS DE DILIGENCIAMIENTO DE LA INFORMACIÓN - DELEGAR RESPONSABILIDADES OPERATIVAS EN EL CUMPLIMIENTO DEL DILIGENCIAMIENTO DE LA IONFORMACIÓN </t>
  </si>
  <si>
    <t>2.2.6.10.1.02</t>
  </si>
  <si>
    <t>SOCIALIZAR EL PROCESO DE DILIGENCIAMIENTO DE LOS INSTRUMENTOS DE PLANEACIÓN (PLAN INDICATIVO, PLAN OPERATIVO ANUAL DE INVERSIONES Y PLAN DE ACCIONES) - SOCIALIZAR LA IMPLEMENTACIÓN DE LOS INSTRUMENTOS COMO HERRAMIENTA AL SEGUIMIENTO EN LA EJECUCIÓN DEL PLAN DE DESARROLLO MUNICIPAL - COORDINAR Y SOCIALIZAR CON EL CONCEJO MUNICIPAL Y EL CTP LOS INSTRUMENTOS DE PLANEACIÓN DILIGENCIADOS -VERIFICAR EL CUMPLIMIENTO EN LAS ACCKIONES PROPUESTAS EN LOS INSTRUMENTOS RESPECTIVOS - CUMPLIR CON EL FORTALECIMIENTO Y OPERATIVIDAD DEL BANCO DE PROGRAMAS Y PROYECTOS DE INVERSIÓN MUNICIPAL</t>
  </si>
  <si>
    <t>2.2.6.10.1.03</t>
  </si>
  <si>
    <t>REALIZAR PERIODICAMENTE EL ANALISIS DEL GASTO PUBLICO - VERIFICAR EL COMPROTAMIENTO DE INGRESOS DE RECURSOS DE LIBRE DESTINANCIÓN - VERIFICAR EL CUMPLIMIENTO EN LA APLICACIÓN DE LA LEY 617 DE 2000 Y SUS DECRETOS REGLAMENTARIOS</t>
  </si>
  <si>
    <t>2.2.6.10.1.08</t>
  </si>
  <si>
    <t>2.2.6.10.1.01</t>
  </si>
  <si>
    <t>2.4.1.1.2.1.1.01</t>
  </si>
  <si>
    <t>2.4.1.1.2.1.2.01</t>
  </si>
  <si>
    <t>2.2.6.13.8.05</t>
  </si>
  <si>
    <t>2.2.1.3.1.01</t>
  </si>
  <si>
    <t>RECURSOS DEGUELLO GANADO MAYOR</t>
  </si>
  <si>
    <t>2.2.7.3.2..01</t>
  </si>
  <si>
    <t>RECURSOS DEL BALANCE DEGUELLO GANADO MAYOR</t>
  </si>
  <si>
    <t>2.2.7.3.8.1.3.01</t>
  </si>
  <si>
    <t>2.2.73.8.1.4.01</t>
  </si>
  <si>
    <t>Mejoramiento escuela vereda La Esmeralda</t>
  </si>
  <si>
    <t>Mejoramiento escuela vereda Bocas de Orú</t>
  </si>
  <si>
    <t>Apoyar la gestión para Prevenir el reclutamiento y  utilización de niños, niñas y adolescentes por parte de los grupos armados organizados al margen de la ley  y de otros grupos delictivos organizados</t>
  </si>
  <si>
    <t>Apoyar los procesos de gestión para lograr reducir la inclusión de menores en trabajo infantil</t>
  </si>
  <si>
    <t>REALIZAR LAS ACCIONES DE GESTION ANTE LAS ENTIDADES DEL ORDEN NACIONAL Y DEPARTAMENTAL PARA LOGRAR ADELANTAR EN EL MUNICIPIO PROGRAMAS DE APOYO EN EL ACOMPAÑAMIENTO A PREVENIR LA VINCULACIÓN DE NNA EN TRABAJO INFANTIL - MANTENER UNA POLITICA LOCAL DE CERO TOLERANCIA EN LA VINCULACIÓN DE NNA EN TRABAJO INFANTIL - REALIZAR JORNADAS DE PREVENCIÓN CON LOS PADRES DE FAMILIA Y ESTABLECIMIENTOS EDUCATIVOS QUE PERMITAN DISMINUIR LOS CASOS DE VINCULACION LABORAL A LOS NNA - ADELANTAR CONSTANTES CAMPAÑAS RECREATIVAS, LÚDICAS Y DE OTRA INDOLE QUE PERMITAN IMPLEMENTAR POLITICAS DE PREVENCIÓN AL TRABAJO INFANTIL - ARTICULAR CON EL SECTOR PRIVADO DEL MUNICIPIO LA VINCULACIÓN LABORAL DE LOS PADRES DE FAMILIA IDENTIFICADOS CON CASOS DE NNA TRABAJANDO PARA LOGRAR REDUCIR LA INCLUSIÓN DE ELLOS EN TRABAJO INFANTIL.</t>
  </si>
  <si>
    <t>REALIZAR LAS ACCIONES DE GESTION NECESARIAS ANTE LAS ENTIDADES DEL ORDEN NACIONAL Y DEPARTAMENTAL PARA LOGRAR ADELANTAR EN EL MUNICIPIO PROGRAMAS DE APOYO EN EL ACOMPAÑAMIENTO A PREVENIR EL RECLUTAMIENTO FORZADO DE NNA EN EL MUNICIPIO - MANTENER UNA POLITICA LOCAL DE CERO TOLERANCIA EN EL RECLUTAMIENTO DE MENORES POR GRUPOS ARMADOS ILEGALES - REALIZAR JORNADAS DE PREVENCIÓN CON LOS PADRES DE FAMILIA Y ESTABLECIMIENTOS EUCATIVOS QUE PERMITAN DISMINUIR LOS CASOS DE RECLUTAIMIENTO DE LOS JOVENES A LOS GRUPOS ARMADOS ILEGALES.</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</si>
</sst>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_);_(* \(#,##0.0\);_(* &quot;-&quot;??_);_(@_)"/>
    <numFmt numFmtId="174" formatCode="#,##0.0"/>
  </numFmts>
  <fonts count="57">
    <font>
      <sz val="11"/>
      <color theme="1"/>
      <name val="Calibri"/>
      <family val="2"/>
    </font>
    <font>
      <sz val="11"/>
      <color indexed="8"/>
      <name val="Calibri"/>
      <family val="2"/>
    </font>
    <font>
      <b/>
      <sz val="14"/>
      <name val="Arial"/>
      <family val="2"/>
    </font>
    <font>
      <sz val="14"/>
      <name val="Arial"/>
      <family val="2"/>
    </font>
    <font>
      <b/>
      <sz val="10"/>
      <name val="Arial"/>
      <family val="2"/>
    </font>
    <font>
      <b/>
      <sz val="9"/>
      <name val="Arial"/>
      <family val="2"/>
    </font>
    <font>
      <sz val="9"/>
      <name val="Arial"/>
      <family val="2"/>
    </font>
    <font>
      <b/>
      <sz val="8"/>
      <name val="Tahoma"/>
      <family val="2"/>
    </font>
    <font>
      <sz val="8"/>
      <name val="Tahoma"/>
      <family val="2"/>
    </font>
    <font>
      <b/>
      <u val="single"/>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2"/>
    </font>
    <font>
      <sz val="9"/>
      <color indexed="10"/>
      <name val="Arial"/>
      <family val="2"/>
    </font>
    <font>
      <b/>
      <sz val="9"/>
      <color indexed="8"/>
      <name val="Arial"/>
      <family val="2"/>
    </font>
    <font>
      <b/>
      <sz val="9"/>
      <color indexed="8"/>
      <name val="Calibri"/>
      <family val="2"/>
    </font>
    <font>
      <b/>
      <sz val="9"/>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9"/>
      <color rgb="FFFF0000"/>
      <name val="Arial"/>
      <family val="2"/>
    </font>
    <font>
      <b/>
      <sz val="9"/>
      <color theme="1"/>
      <name val="Arial"/>
      <family val="2"/>
    </font>
    <font>
      <b/>
      <sz val="9"/>
      <color theme="1"/>
      <name val="Calibri"/>
      <family val="2"/>
    </font>
    <font>
      <b/>
      <sz val="9"/>
      <color rgb="FFFF0000"/>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9900"/>
        <bgColor indexed="64"/>
      </patternFill>
    </fill>
    <fill>
      <patternFill patternType="solid">
        <fgColor rgb="FFFF0000"/>
        <bgColor indexed="64"/>
      </patternFill>
    </fill>
    <fill>
      <patternFill patternType="solid">
        <fgColor indexed="44"/>
        <bgColor indexed="64"/>
      </patternFill>
    </fill>
    <fill>
      <patternFill patternType="solid">
        <fgColor indexed="52"/>
        <bgColor indexed="64"/>
      </patternFill>
    </fill>
    <fill>
      <patternFill patternType="solid">
        <fgColor indexed="22"/>
        <bgColor indexed="64"/>
      </patternFill>
    </fill>
    <fill>
      <patternFill patternType="solid">
        <fgColor rgb="FFFF993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medium"/>
      <right style="thin"/>
      <top/>
      <bottom style="medium"/>
    </border>
    <border>
      <left style="thin"/>
      <right style="thin"/>
      <top/>
      <bottom style="medium"/>
    </border>
    <border>
      <left style="thin"/>
      <right style="thin"/>
      <top>
        <color indexed="63"/>
      </top>
      <bottom>
        <color indexed="63"/>
      </bottom>
    </border>
    <border>
      <left style="thin"/>
      <right style="thin"/>
      <top style="medium"/>
      <bottom>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right style="thin"/>
      <top style="thin"/>
      <bottom style="thin"/>
    </border>
    <border>
      <left/>
      <right style="thin"/>
      <top/>
      <bottom style="thin"/>
    </border>
    <border>
      <left style="thin"/>
      <right style="medium"/>
      <top/>
      <bottom style="thin"/>
    </border>
    <border>
      <left style="thin"/>
      <right style="medium"/>
      <top style="thin"/>
      <bottom style="medium"/>
    </border>
    <border>
      <left style="thin"/>
      <right style="medium"/>
      <top>
        <color indexed="63"/>
      </top>
      <bottom>
        <color indexed="63"/>
      </bottom>
    </border>
    <border>
      <left style="thin"/>
      <right style="medium"/>
      <top/>
      <bottom style="medium"/>
    </border>
    <border>
      <left/>
      <right style="medium"/>
      <top/>
      <bottom style="thin"/>
    </border>
    <border>
      <left style="thin"/>
      <right style="medium"/>
      <top style="thin"/>
      <bottom style="thin"/>
    </border>
    <border>
      <left/>
      <right style="thin"/>
      <top style="medium"/>
      <bottom style="thin"/>
    </border>
    <border>
      <left style="thin"/>
      <right style="medium"/>
      <top style="medium"/>
      <bottom style="thin"/>
    </border>
    <border>
      <left/>
      <right style="medium"/>
      <top style="medium"/>
      <bottom style="thin"/>
    </border>
    <border>
      <left/>
      <right style="medium"/>
      <top style="thin"/>
      <bottom style="thin"/>
    </border>
    <border>
      <left>
        <color indexed="63"/>
      </left>
      <right style="medium"/>
      <top>
        <color indexed="63"/>
      </top>
      <bottom style="medium"/>
    </border>
    <border>
      <left style="thin"/>
      <right style="medium"/>
      <top style="thin"/>
      <bottom>
        <color indexed="63"/>
      </bottom>
    </border>
    <border>
      <left style="medium"/>
      <right style="thin"/>
      <top style="thin"/>
      <bottom style="thin"/>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style="thin"/>
      <right style="medium"/>
      <top style="medium"/>
      <bottom>
        <color indexed="63"/>
      </bottom>
    </border>
    <border>
      <left style="medium"/>
      <right style="medium"/>
      <top style="medium"/>
      <bottom/>
    </border>
    <border>
      <left style="medium"/>
      <right style="medium"/>
      <top/>
      <bottom style="medium"/>
    </border>
    <border>
      <left>
        <color indexed="63"/>
      </left>
      <right style="medium"/>
      <top style="medium"/>
      <bottom>
        <color indexed="63"/>
      </bottom>
    </border>
    <border>
      <left/>
      <right/>
      <top style="medium"/>
      <bottom/>
    </border>
    <border>
      <left/>
      <right/>
      <top/>
      <bottom style="medium"/>
    </border>
    <border>
      <left style="medium"/>
      <right/>
      <top style="medium"/>
      <bottom/>
    </border>
    <border>
      <left style="medium"/>
      <right/>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border>
    <border>
      <left style="medium"/>
      <right/>
      <top>
        <color indexed="63"/>
      </top>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23">
    <xf numFmtId="0" fontId="0" fillId="0" borderId="0" xfId="0" applyFont="1" applyAlignment="1">
      <alignment/>
    </xf>
    <xf numFmtId="0" fontId="3" fillId="0" borderId="0" xfId="0" applyFont="1" applyAlignment="1">
      <alignment/>
    </xf>
    <xf numFmtId="0" fontId="6" fillId="33" borderId="10" xfId="0" applyFont="1" applyFill="1" applyBorder="1" applyAlignment="1">
      <alignment horizontal="left"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6" fillId="33" borderId="12" xfId="0" applyFont="1" applyFill="1" applyBorder="1" applyAlignment="1">
      <alignment horizontal="left" vertical="center" wrapText="1"/>
    </xf>
    <xf numFmtId="0" fontId="6" fillId="33" borderId="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left" vertical="center" wrapText="1"/>
    </xf>
    <xf numFmtId="0" fontId="6" fillId="33" borderId="16" xfId="0" applyFont="1" applyFill="1" applyBorder="1" applyAlignment="1">
      <alignment horizontal="center" vertical="center" wrapText="1"/>
    </xf>
    <xf numFmtId="0" fontId="6" fillId="33" borderId="12" xfId="0" applyFont="1" applyFill="1" applyBorder="1" applyAlignment="1">
      <alignment horizontal="center" vertical="center" wrapText="1"/>
    </xf>
    <xf numFmtId="9" fontId="6" fillId="33" borderId="12" xfId="59"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7" xfId="0" applyFont="1" applyFill="1" applyBorder="1" applyAlignment="1">
      <alignment horizontal="left" vertical="center" wrapText="1"/>
    </xf>
    <xf numFmtId="0" fontId="0" fillId="0" borderId="0" xfId="0" applyAlignment="1">
      <alignment/>
    </xf>
    <xf numFmtId="9" fontId="6" fillId="33" borderId="10" xfId="59"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0" fillId="0" borderId="0" xfId="0" applyAlignment="1">
      <alignment/>
    </xf>
    <xf numFmtId="9" fontId="6" fillId="33" borderId="12" xfId="0" applyNumberFormat="1" applyFont="1" applyFill="1" applyBorder="1" applyAlignment="1">
      <alignment horizontal="center" vertical="center" wrapText="1"/>
    </xf>
    <xf numFmtId="0" fontId="6" fillId="33" borderId="15" xfId="0" applyFont="1" applyFill="1" applyBorder="1" applyAlignment="1">
      <alignment horizontal="left" vertical="center" wrapText="1"/>
    </xf>
    <xf numFmtId="0" fontId="0" fillId="0" borderId="0" xfId="0" applyAlignment="1">
      <alignment/>
    </xf>
    <xf numFmtId="9" fontId="6" fillId="33" borderId="10" xfId="0" applyNumberFormat="1" applyFont="1" applyFill="1" applyBorder="1" applyAlignment="1">
      <alignment horizontal="center" vertical="center" wrapText="1"/>
    </xf>
    <xf numFmtId="9" fontId="6" fillId="33" borderId="15" xfId="0" applyNumberFormat="1" applyFont="1" applyFill="1" applyBorder="1" applyAlignment="1">
      <alignment horizontal="center" vertical="center" wrapText="1"/>
    </xf>
    <xf numFmtId="0" fontId="0" fillId="0" borderId="0" xfId="0" applyAlignment="1">
      <alignment/>
    </xf>
    <xf numFmtId="0" fontId="6" fillId="33" borderId="10" xfId="0" applyFont="1" applyFill="1" applyBorder="1" applyAlignment="1">
      <alignment vertical="center" wrapText="1"/>
    </xf>
    <xf numFmtId="0" fontId="0" fillId="0" borderId="0" xfId="0" applyAlignment="1">
      <alignment horizontal="center"/>
    </xf>
    <xf numFmtId="0" fontId="6" fillId="33" borderId="15" xfId="0" applyFont="1" applyFill="1" applyBorder="1" applyAlignment="1">
      <alignment vertical="center" wrapText="1"/>
    </xf>
    <xf numFmtId="0" fontId="6" fillId="0" borderId="12"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51" fillId="34" borderId="10" xfId="0" applyFont="1" applyFill="1" applyBorder="1" applyAlignment="1">
      <alignment horizontal="left" vertical="center" wrapText="1"/>
    </xf>
    <xf numFmtId="9" fontId="51" fillId="33" borderId="10" xfId="0" applyNumberFormat="1" applyFont="1" applyFill="1" applyBorder="1" applyAlignment="1">
      <alignment horizontal="center" vertical="center" wrapText="1"/>
    </xf>
    <xf numFmtId="0" fontId="50" fillId="0" borderId="0" xfId="0" applyFont="1" applyAlignment="1">
      <alignment/>
    </xf>
    <xf numFmtId="0" fontId="6" fillId="34" borderId="15" xfId="0" applyFont="1" applyFill="1" applyBorder="1" applyAlignment="1">
      <alignment vertical="center" wrapText="1"/>
    </xf>
    <xf numFmtId="0" fontId="6" fillId="34" borderId="18" xfId="0" applyFont="1" applyFill="1" applyBorder="1" applyAlignment="1">
      <alignment vertical="center" wrapText="1"/>
    </xf>
    <xf numFmtId="9" fontId="6" fillId="33" borderId="15" xfId="0" applyNumberFormat="1" applyFont="1" applyFill="1" applyBorder="1" applyAlignment="1">
      <alignment vertical="center" wrapText="1"/>
    </xf>
    <xf numFmtId="9" fontId="6" fillId="33" borderId="10" xfId="0" applyNumberFormat="1" applyFont="1" applyFill="1" applyBorder="1" applyAlignment="1">
      <alignment horizontal="left" vertical="center" wrapText="1"/>
    </xf>
    <xf numFmtId="0" fontId="5" fillId="33" borderId="0" xfId="0" applyFont="1" applyFill="1" applyBorder="1" applyAlignment="1">
      <alignment horizontal="center" vertical="center" wrapText="1"/>
    </xf>
    <xf numFmtId="0" fontId="0" fillId="0" borderId="0" xfId="0" applyBorder="1" applyAlignment="1">
      <alignment/>
    </xf>
    <xf numFmtId="9" fontId="0" fillId="0" borderId="0" xfId="59" applyFont="1" applyBorder="1" applyAlignment="1">
      <alignment/>
    </xf>
    <xf numFmtId="0" fontId="6" fillId="33" borderId="0" xfId="0" applyFont="1" applyFill="1" applyBorder="1" applyAlignment="1">
      <alignment horizontal="left" vertical="center" wrapText="1"/>
    </xf>
    <xf numFmtId="0" fontId="6" fillId="33" borderId="0" xfId="0" applyFont="1" applyFill="1" applyBorder="1" applyAlignment="1">
      <alignment horizontal="center" vertical="center" wrapText="1"/>
    </xf>
    <xf numFmtId="4" fontId="0" fillId="0" borderId="0" xfId="0" applyNumberFormat="1" applyBorder="1" applyAlignment="1">
      <alignment horizontal="right"/>
    </xf>
    <xf numFmtId="0" fontId="0" fillId="34" borderId="0" xfId="0" applyFill="1" applyAlignment="1">
      <alignment/>
    </xf>
    <xf numFmtId="9" fontId="6" fillId="33" borderId="13" xfId="0" applyNumberFormat="1" applyFont="1" applyFill="1" applyBorder="1" applyAlignment="1">
      <alignment horizontal="center" vertical="center" wrapText="1"/>
    </xf>
    <xf numFmtId="9" fontId="6" fillId="33" borderId="18" xfId="0" applyNumberFormat="1" applyFont="1" applyFill="1" applyBorder="1" applyAlignment="1">
      <alignment horizontal="center" vertical="center" wrapText="1"/>
    </xf>
    <xf numFmtId="1" fontId="51" fillId="33" borderId="13" xfId="0" applyNumberFormat="1" applyFont="1" applyFill="1" applyBorder="1" applyAlignment="1">
      <alignment horizontal="center" vertical="center" wrapText="1"/>
    </xf>
    <xf numFmtId="1" fontId="6" fillId="33" borderId="13" xfId="0" applyNumberFormat="1" applyFont="1" applyFill="1" applyBorder="1" applyAlignment="1">
      <alignment horizontal="center" vertical="center" wrapText="1"/>
    </xf>
    <xf numFmtId="172" fontId="0" fillId="0" borderId="0" xfId="0" applyNumberFormat="1" applyAlignment="1">
      <alignment/>
    </xf>
    <xf numFmtId="0" fontId="6" fillId="33" borderId="13" xfId="0" applyFont="1" applyFill="1" applyBorder="1" applyAlignment="1">
      <alignment horizontal="left" vertical="center" wrapText="1"/>
    </xf>
    <xf numFmtId="172" fontId="49" fillId="0" borderId="0" xfId="0" applyNumberFormat="1" applyFont="1" applyAlignment="1">
      <alignment/>
    </xf>
    <xf numFmtId="0" fontId="52" fillId="0" borderId="15" xfId="0" applyFont="1" applyFill="1" applyBorder="1" applyAlignment="1">
      <alignment vertical="center" wrapText="1"/>
    </xf>
    <xf numFmtId="0" fontId="52" fillId="0" borderId="15" xfId="0" applyFont="1" applyFill="1" applyBorder="1" applyAlignment="1">
      <alignment horizontal="center" vertical="center" wrapText="1"/>
    </xf>
    <xf numFmtId="9" fontId="52" fillId="0" borderId="10" xfId="0" applyNumberFormat="1" applyFont="1" applyFill="1" applyBorder="1" applyAlignment="1">
      <alignment vertical="center" wrapText="1"/>
    </xf>
    <xf numFmtId="0" fontId="50" fillId="0" borderId="0" xfId="0" applyFont="1" applyFill="1" applyAlignment="1">
      <alignment/>
    </xf>
    <xf numFmtId="4" fontId="0" fillId="0" borderId="0" xfId="0" applyNumberFormat="1" applyAlignment="1">
      <alignment/>
    </xf>
    <xf numFmtId="3" fontId="51" fillId="0" borderId="15" xfId="0" applyNumberFormat="1" applyFont="1" applyBorder="1" applyAlignment="1">
      <alignment horizontal="center" vertical="center"/>
    </xf>
    <xf numFmtId="3" fontId="51" fillId="0" borderId="0" xfId="0" applyNumberFormat="1" applyFont="1" applyFill="1" applyBorder="1" applyAlignment="1">
      <alignment horizontal="right" vertical="center"/>
    </xf>
    <xf numFmtId="0" fontId="6" fillId="33" borderId="12" xfId="0" applyFont="1" applyFill="1" applyBorder="1" applyAlignment="1">
      <alignment vertical="center" wrapText="1"/>
    </xf>
    <xf numFmtId="9" fontId="6" fillId="33" borderId="10" xfId="0" applyNumberFormat="1" applyFont="1" applyFill="1" applyBorder="1" applyAlignment="1">
      <alignment vertical="center" wrapText="1"/>
    </xf>
    <xf numFmtId="0" fontId="51" fillId="33" borderId="10" xfId="0" applyNumberFormat="1" applyFont="1" applyFill="1" applyBorder="1" applyAlignment="1">
      <alignment horizontal="center" vertical="center" wrapText="1"/>
    </xf>
    <xf numFmtId="172" fontId="0" fillId="0" borderId="0" xfId="42" applyNumberFormat="1" applyFont="1" applyAlignment="1">
      <alignment/>
    </xf>
    <xf numFmtId="172" fontId="51" fillId="0" borderId="0" xfId="42" applyNumberFormat="1" applyFont="1" applyAlignment="1">
      <alignment/>
    </xf>
    <xf numFmtId="4" fontId="51" fillId="0" borderId="15" xfId="0" applyNumberFormat="1" applyFont="1" applyBorder="1" applyAlignment="1">
      <alignment horizontal="center" vertical="center" wrapText="1"/>
    </xf>
    <xf numFmtId="4" fontId="51" fillId="0" borderId="17" xfId="0" applyNumberFormat="1" applyFont="1" applyBorder="1" applyAlignment="1">
      <alignment horizontal="center" vertical="center" wrapText="1"/>
    </xf>
    <xf numFmtId="9" fontId="51" fillId="0" borderId="15" xfId="59" applyFont="1" applyBorder="1" applyAlignment="1">
      <alignment horizontal="center" vertical="center" wrapText="1"/>
    </xf>
    <xf numFmtId="3" fontId="51" fillId="0" borderId="17" xfId="0" applyNumberFormat="1" applyFont="1" applyBorder="1" applyAlignment="1">
      <alignment horizontal="center" vertical="center"/>
    </xf>
    <xf numFmtId="172" fontId="51" fillId="0" borderId="0" xfId="0" applyNumberFormat="1" applyFont="1" applyAlignment="1">
      <alignment/>
    </xf>
    <xf numFmtId="0" fontId="51" fillId="0" borderId="15" xfId="42" applyNumberFormat="1" applyFont="1" applyBorder="1" applyAlignment="1">
      <alignment horizontal="center" vertical="center" wrapText="1"/>
    </xf>
    <xf numFmtId="0" fontId="51" fillId="0" borderId="17" xfId="42" applyNumberFormat="1" applyFont="1" applyBorder="1" applyAlignment="1">
      <alignment horizontal="center" vertical="center" wrapText="1"/>
    </xf>
    <xf numFmtId="172" fontId="6" fillId="33" borderId="12" xfId="42" applyNumberFormat="1" applyFont="1" applyFill="1" applyBorder="1" applyAlignment="1">
      <alignment horizontal="right" vertical="center" wrapText="1"/>
    </xf>
    <xf numFmtId="0" fontId="5" fillId="35" borderId="17" xfId="0" applyFont="1" applyFill="1" applyBorder="1" applyAlignment="1">
      <alignment horizontal="center" vertical="center" wrapText="1"/>
    </xf>
    <xf numFmtId="0" fontId="51" fillId="0" borderId="15" xfId="0" applyNumberFormat="1" applyFont="1" applyBorder="1" applyAlignment="1">
      <alignment horizontal="center" vertical="center" wrapText="1"/>
    </xf>
    <xf numFmtId="0" fontId="51" fillId="0" borderId="17" xfId="0" applyNumberFormat="1" applyFont="1" applyBorder="1" applyAlignment="1">
      <alignment horizontal="center" vertical="center" wrapText="1"/>
    </xf>
    <xf numFmtId="9" fontId="51" fillId="0" borderId="17" xfId="0" applyNumberFormat="1" applyFont="1" applyBorder="1" applyAlignment="1">
      <alignment horizontal="center" vertical="center" wrapText="1"/>
    </xf>
    <xf numFmtId="9" fontId="6" fillId="0" borderId="10" xfId="0" applyNumberFormat="1" applyFont="1" applyFill="1" applyBorder="1" applyAlignment="1">
      <alignment horizontal="center" vertical="center" wrapText="1"/>
    </xf>
    <xf numFmtId="0" fontId="6" fillId="33" borderId="10" xfId="59" applyNumberFormat="1" applyFont="1" applyFill="1" applyBorder="1" applyAlignment="1">
      <alignment horizontal="center" vertical="center" wrapText="1"/>
    </xf>
    <xf numFmtId="4" fontId="51" fillId="0" borderId="16" xfId="0" applyNumberFormat="1" applyFont="1" applyBorder="1" applyAlignment="1">
      <alignment horizontal="center" vertical="center" wrapText="1"/>
    </xf>
    <xf numFmtId="0" fontId="51" fillId="0" borderId="16" xfId="0" applyNumberFormat="1" applyFont="1" applyBorder="1" applyAlignment="1">
      <alignment horizontal="center" vertical="center" wrapText="1"/>
    </xf>
    <xf numFmtId="172" fontId="6" fillId="33" borderId="16" xfId="42" applyNumberFormat="1" applyFont="1" applyFill="1" applyBorder="1" applyAlignment="1">
      <alignment horizontal="right" vertical="center" wrapText="1"/>
    </xf>
    <xf numFmtId="0" fontId="5" fillId="35" borderId="16" xfId="0" applyFont="1" applyFill="1" applyBorder="1" applyAlignment="1">
      <alignment horizontal="center" vertical="center" wrapText="1"/>
    </xf>
    <xf numFmtId="0" fontId="51" fillId="0" borderId="10" xfId="0" applyNumberFormat="1" applyFont="1" applyFill="1" applyBorder="1" applyAlignment="1">
      <alignment horizontal="center" vertical="center" wrapText="1"/>
    </xf>
    <xf numFmtId="0" fontId="51" fillId="0" borderId="12" xfId="0" applyNumberFormat="1" applyFont="1" applyBorder="1" applyAlignment="1">
      <alignment horizontal="center" vertical="center" wrapText="1"/>
    </xf>
    <xf numFmtId="0" fontId="5" fillId="35" borderId="15" xfId="0" applyFont="1" applyFill="1" applyBorder="1" applyAlignment="1">
      <alignment horizontal="center" vertical="center" wrapText="1"/>
    </xf>
    <xf numFmtId="9" fontId="51" fillId="0" borderId="15" xfId="0" applyNumberFormat="1" applyFont="1" applyBorder="1" applyAlignment="1">
      <alignment horizontal="center" vertical="center" wrapText="1"/>
    </xf>
    <xf numFmtId="0" fontId="6" fillId="33" borderId="15" xfId="0" applyNumberFormat="1"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8" xfId="0" applyFont="1" applyFill="1" applyBorder="1" applyAlignment="1">
      <alignment horizontal="center" vertical="center" wrapText="1"/>
    </xf>
    <xf numFmtId="172" fontId="6" fillId="34" borderId="10" xfId="42" applyNumberFormat="1" applyFont="1" applyFill="1" applyBorder="1" applyAlignment="1">
      <alignment horizontal="right" vertical="center" wrapText="1"/>
    </xf>
    <xf numFmtId="0" fontId="6" fillId="34" borderId="15" xfId="0" applyFont="1" applyFill="1" applyBorder="1" applyAlignment="1">
      <alignment horizontal="center" vertical="center" wrapText="1"/>
    </xf>
    <xf numFmtId="0" fontId="6" fillId="34" borderId="17" xfId="0" applyFont="1" applyFill="1" applyBorder="1" applyAlignment="1">
      <alignment horizontal="center" vertical="center" wrapText="1"/>
    </xf>
    <xf numFmtId="9" fontId="6" fillId="34" borderId="10" xfId="0" applyNumberFormat="1" applyFont="1" applyFill="1" applyBorder="1" applyAlignment="1">
      <alignment horizontal="center" vertical="center" wrapText="1"/>
    </xf>
    <xf numFmtId="9" fontId="6" fillId="33" borderId="13" xfId="59"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4" borderId="10" xfId="0" applyFont="1" applyFill="1" applyBorder="1" applyAlignment="1">
      <alignment horizontal="center" vertical="center" wrapText="1"/>
    </xf>
    <xf numFmtId="3" fontId="51" fillId="0" borderId="10" xfId="0" applyNumberFormat="1" applyFont="1" applyBorder="1" applyAlignment="1">
      <alignment horizontal="center" vertical="center"/>
    </xf>
    <xf numFmtId="0" fontId="5" fillId="35" borderId="10" xfId="0"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1" fillId="0" borderId="10" xfId="0" applyNumberFormat="1" applyFont="1" applyBorder="1" applyAlignment="1">
      <alignment horizontal="center" vertical="center" wrapText="1"/>
    </xf>
    <xf numFmtId="4" fontId="51" fillId="0" borderId="10" xfId="0" applyNumberFormat="1" applyFont="1" applyBorder="1" applyAlignment="1">
      <alignment horizontal="center" vertical="center" wrapText="1"/>
    </xf>
    <xf numFmtId="4" fontId="51" fillId="0" borderId="12" xfId="0" applyNumberFormat="1" applyFont="1" applyBorder="1" applyAlignment="1">
      <alignment horizontal="center" vertical="center" wrapText="1"/>
    </xf>
    <xf numFmtId="0" fontId="6" fillId="34" borderId="13"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0" fontId="51" fillId="0" borderId="10" xfId="0" applyNumberFormat="1" applyFont="1" applyBorder="1" applyAlignment="1">
      <alignment horizontal="center" vertical="center" wrapText="1"/>
    </xf>
    <xf numFmtId="0" fontId="5" fillId="35" borderId="13" xfId="0" applyFont="1" applyFill="1" applyBorder="1" applyAlignment="1">
      <alignment horizontal="center" vertical="center" wrapText="1"/>
    </xf>
    <xf numFmtId="0" fontId="6" fillId="0" borderId="10" xfId="42" applyNumberFormat="1" applyFont="1" applyFill="1" applyBorder="1" applyAlignment="1">
      <alignment horizontal="center" vertical="center" wrapText="1"/>
    </xf>
    <xf numFmtId="0" fontId="51" fillId="0" borderId="10" xfId="42" applyNumberFormat="1" applyFont="1" applyBorder="1" applyAlignment="1">
      <alignment horizontal="center" vertical="center"/>
    </xf>
    <xf numFmtId="0" fontId="6" fillId="34" borderId="18" xfId="42" applyNumberFormat="1" applyFont="1" applyFill="1" applyBorder="1" applyAlignment="1">
      <alignment horizontal="center" vertical="center" wrapText="1"/>
    </xf>
    <xf numFmtId="0" fontId="6" fillId="34" borderId="10" xfId="42" applyNumberFormat="1" applyFont="1" applyFill="1" applyBorder="1" applyAlignment="1">
      <alignment horizontal="center" vertical="center" wrapText="1"/>
    </xf>
    <xf numFmtId="0" fontId="51" fillId="0" borderId="15" xfId="42" applyNumberFormat="1" applyFont="1" applyBorder="1" applyAlignment="1">
      <alignment horizontal="center" vertical="center"/>
    </xf>
    <xf numFmtId="0" fontId="0" fillId="0" borderId="12" xfId="0" applyBorder="1" applyAlignment="1">
      <alignment/>
    </xf>
    <xf numFmtId="9" fontId="0" fillId="0" borderId="12" xfId="59" applyFont="1" applyBorder="1" applyAlignment="1">
      <alignment/>
    </xf>
    <xf numFmtId="4" fontId="0" fillId="0" borderId="12" xfId="0" applyNumberFormat="1" applyBorder="1" applyAlignment="1">
      <alignment horizontal="right"/>
    </xf>
    <xf numFmtId="0" fontId="51" fillId="0" borderId="17" xfId="42" applyNumberFormat="1" applyFont="1" applyBorder="1" applyAlignment="1">
      <alignment horizontal="center" vertical="center"/>
    </xf>
    <xf numFmtId="9" fontId="6" fillId="34" borderId="10" xfId="59" applyFont="1" applyFill="1" applyBorder="1" applyAlignment="1">
      <alignment horizontal="center" vertical="center" wrapText="1"/>
    </xf>
    <xf numFmtId="9" fontId="51" fillId="33" borderId="10" xfId="59" applyFont="1" applyFill="1" applyBorder="1" applyAlignment="1">
      <alignment horizontal="center" vertical="center" wrapText="1"/>
    </xf>
    <xf numFmtId="9" fontId="51" fillId="33" borderId="15" xfId="59" applyFont="1" applyFill="1" applyBorder="1" applyAlignment="1">
      <alignment horizontal="center" vertical="center" wrapText="1"/>
    </xf>
    <xf numFmtId="9" fontId="6" fillId="33" borderId="15" xfId="59" applyFont="1" applyFill="1" applyBorder="1" applyAlignment="1">
      <alignment horizontal="center" vertical="center" wrapText="1"/>
    </xf>
    <xf numFmtId="9" fontId="52" fillId="0" borderId="10" xfId="59"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0" fontId="6" fillId="0" borderId="13" xfId="42" applyNumberFormat="1" applyFont="1" applyFill="1" applyBorder="1" applyAlignment="1">
      <alignment horizontal="center" vertical="center" wrapText="1"/>
    </xf>
    <xf numFmtId="0" fontId="6" fillId="33" borderId="13" xfId="42" applyNumberFormat="1" applyFont="1" applyFill="1" applyBorder="1" applyAlignment="1">
      <alignment horizontal="center" vertical="center" wrapText="1"/>
    </xf>
    <xf numFmtId="9" fontId="6" fillId="34" borderId="15" xfId="59" applyFont="1" applyFill="1" applyBorder="1" applyAlignment="1">
      <alignment horizontal="center" vertical="center" wrapText="1"/>
    </xf>
    <xf numFmtId="9" fontId="6" fillId="34" borderId="17" xfId="59" applyFont="1" applyFill="1" applyBorder="1" applyAlignment="1">
      <alignment horizontal="center" vertical="center" wrapText="1"/>
    </xf>
    <xf numFmtId="0" fontId="51" fillId="0" borderId="10" xfId="42" applyNumberFormat="1" applyFont="1" applyBorder="1" applyAlignment="1">
      <alignment horizontal="center" vertical="center"/>
    </xf>
    <xf numFmtId="0" fontId="51" fillId="0" borderId="13" xfId="42" applyNumberFormat="1" applyFont="1" applyBorder="1" applyAlignment="1">
      <alignment horizontal="center" vertical="center"/>
    </xf>
    <xf numFmtId="2" fontId="5" fillId="35" borderId="21" xfId="0" applyNumberFormat="1" applyFont="1" applyFill="1" applyBorder="1" applyAlignment="1">
      <alignment horizontal="center" vertical="center" wrapText="1"/>
    </xf>
    <xf numFmtId="2" fontId="5" fillId="35" borderId="22" xfId="0" applyNumberFormat="1" applyFont="1" applyFill="1" applyBorder="1" applyAlignment="1">
      <alignment horizontal="center" vertical="center" wrapText="1"/>
    </xf>
    <xf numFmtId="3" fontId="5" fillId="35" borderId="21" xfId="0" applyNumberFormat="1" applyFont="1" applyFill="1" applyBorder="1" applyAlignment="1">
      <alignment horizontal="center" vertical="center" wrapText="1"/>
    </xf>
    <xf numFmtId="3" fontId="5" fillId="35" borderId="23" xfId="0" applyNumberFormat="1" applyFont="1" applyFill="1" applyBorder="1" applyAlignment="1">
      <alignment horizontal="center" vertical="center" wrapText="1"/>
    </xf>
    <xf numFmtId="2" fontId="5" fillId="35" borderId="21" xfId="0" applyNumberFormat="1" applyFont="1" applyFill="1" applyBorder="1" applyAlignment="1">
      <alignment horizontal="center" vertical="center" wrapText="1"/>
    </xf>
    <xf numFmtId="9" fontId="6" fillId="33" borderId="20" xfId="59" applyFont="1" applyFill="1" applyBorder="1" applyAlignment="1">
      <alignment horizontal="center" vertical="center" wrapText="1"/>
    </xf>
    <xf numFmtId="0" fontId="51" fillId="0" borderId="20" xfId="42" applyNumberFormat="1" applyFont="1" applyBorder="1" applyAlignment="1">
      <alignment horizontal="center" vertical="center"/>
    </xf>
    <xf numFmtId="0" fontId="6" fillId="33" borderId="12" xfId="42" applyNumberFormat="1" applyFont="1" applyFill="1" applyBorder="1" applyAlignment="1">
      <alignment horizontal="center" vertical="center" wrapText="1"/>
    </xf>
    <xf numFmtId="0" fontId="51" fillId="0" borderId="12" xfId="42" applyNumberFormat="1" applyFont="1" applyBorder="1" applyAlignment="1">
      <alignment horizontal="center" vertical="center"/>
    </xf>
    <xf numFmtId="172" fontId="6" fillId="33" borderId="24" xfId="42" applyNumberFormat="1" applyFont="1" applyFill="1" applyBorder="1" applyAlignment="1">
      <alignment horizontal="center" vertical="center" wrapText="1"/>
    </xf>
    <xf numFmtId="2" fontId="5" fillId="35" borderId="23" xfId="0" applyNumberFormat="1" applyFont="1" applyFill="1" applyBorder="1" applyAlignment="1">
      <alignment horizontal="center" vertical="center" wrapText="1"/>
    </xf>
    <xf numFmtId="0" fontId="51" fillId="0" borderId="18" xfId="42" applyNumberFormat="1" applyFont="1" applyBorder="1" applyAlignment="1">
      <alignment horizontal="center" vertical="center"/>
    </xf>
    <xf numFmtId="0" fontId="6" fillId="33" borderId="15" xfId="42" applyNumberFormat="1" applyFont="1" applyFill="1" applyBorder="1" applyAlignment="1">
      <alignment horizontal="center" vertical="center" wrapText="1"/>
    </xf>
    <xf numFmtId="9" fontId="51" fillId="0" borderId="10" xfId="59" applyFont="1" applyBorder="1" applyAlignment="1">
      <alignment horizontal="center" vertical="center" wrapText="1"/>
    </xf>
    <xf numFmtId="0" fontId="6" fillId="33" borderId="17" xfId="42" applyNumberFormat="1" applyFont="1" applyFill="1" applyBorder="1" applyAlignment="1">
      <alignment horizontal="center" vertical="center" wrapText="1"/>
    </xf>
    <xf numFmtId="172" fontId="5" fillId="33" borderId="25" xfId="42" applyNumberFormat="1" applyFont="1" applyFill="1" applyBorder="1" applyAlignment="1">
      <alignment horizontal="center" vertical="center" wrapText="1"/>
    </xf>
    <xf numFmtId="172" fontId="5" fillId="33" borderId="21" xfId="42" applyNumberFormat="1" applyFont="1" applyFill="1" applyBorder="1" applyAlignment="1">
      <alignment horizontal="center" vertical="center" wrapText="1"/>
    </xf>
    <xf numFmtId="172" fontId="5" fillId="33" borderId="22" xfId="42" applyNumberFormat="1" applyFont="1" applyFill="1" applyBorder="1" applyAlignment="1">
      <alignment horizontal="center" vertical="center" wrapText="1"/>
    </xf>
    <xf numFmtId="0" fontId="51" fillId="0" borderId="10" xfId="42" applyNumberFormat="1" applyFont="1" applyBorder="1" applyAlignment="1">
      <alignment horizontal="center" vertical="center" wrapText="1"/>
    </xf>
    <xf numFmtId="0" fontId="51" fillId="0" borderId="12" xfId="42" applyNumberFormat="1" applyFont="1" applyBorder="1" applyAlignment="1">
      <alignment horizontal="center" vertical="center" wrapText="1"/>
    </xf>
    <xf numFmtId="172" fontId="6" fillId="34" borderId="21" xfId="42" applyNumberFormat="1" applyFont="1" applyFill="1" applyBorder="1" applyAlignment="1">
      <alignment horizontal="right" vertical="center" wrapText="1"/>
    </xf>
    <xf numFmtId="172" fontId="6" fillId="33" borderId="24" xfId="42" applyNumberFormat="1" applyFont="1" applyFill="1" applyBorder="1" applyAlignment="1">
      <alignment horizontal="right" vertical="center" wrapText="1"/>
    </xf>
    <xf numFmtId="0" fontId="6" fillId="34" borderId="10" xfId="42" applyNumberFormat="1" applyFont="1" applyFill="1" applyBorder="1" applyAlignment="1">
      <alignment horizontal="center" vertical="center" wrapText="1"/>
    </xf>
    <xf numFmtId="0" fontId="5" fillId="34" borderId="10" xfId="42" applyNumberFormat="1" applyFont="1" applyFill="1" applyBorder="1" applyAlignment="1">
      <alignment horizontal="center" vertical="center" wrapText="1"/>
    </xf>
    <xf numFmtId="0" fontId="5" fillId="33" borderId="12" xfId="42" applyNumberFormat="1" applyFont="1" applyFill="1" applyBorder="1" applyAlignment="1">
      <alignment horizontal="center" vertical="center" wrapText="1"/>
    </xf>
    <xf numFmtId="172" fontId="53" fillId="0" borderId="25" xfId="42" applyNumberFormat="1" applyFont="1" applyBorder="1" applyAlignment="1">
      <alignment vertical="center"/>
    </xf>
    <xf numFmtId="172" fontId="53" fillId="0" borderId="22" xfId="42" applyNumberFormat="1" applyFont="1" applyBorder="1" applyAlignment="1">
      <alignment vertical="center"/>
    </xf>
    <xf numFmtId="172" fontId="5" fillId="33" borderId="26" xfId="42" applyNumberFormat="1" applyFont="1" applyFill="1" applyBorder="1" applyAlignment="1">
      <alignment horizontal="center" vertical="center" wrapText="1"/>
    </xf>
    <xf numFmtId="172" fontId="5" fillId="33" borderId="24" xfId="42" applyNumberFormat="1" applyFont="1" applyFill="1" applyBorder="1" applyAlignment="1">
      <alignment horizontal="center" vertical="center" wrapText="1"/>
    </xf>
    <xf numFmtId="172" fontId="5" fillId="34" borderId="21" xfId="42" applyNumberFormat="1" applyFont="1" applyFill="1" applyBorder="1" applyAlignment="1">
      <alignment horizontal="right" vertical="center" wrapText="1"/>
    </xf>
    <xf numFmtId="172" fontId="5" fillId="33" borderId="24" xfId="42" applyNumberFormat="1" applyFont="1" applyFill="1" applyBorder="1" applyAlignment="1">
      <alignment horizontal="right" vertical="center" wrapText="1"/>
    </xf>
    <xf numFmtId="172" fontId="53" fillId="0" borderId="21" xfId="42" applyNumberFormat="1" applyFont="1" applyBorder="1" applyAlignment="1">
      <alignment horizontal="right" vertical="center"/>
    </xf>
    <xf numFmtId="172" fontId="53" fillId="0" borderId="26" xfId="42" applyNumberFormat="1" applyFont="1" applyBorder="1" applyAlignment="1">
      <alignment horizontal="right" vertical="center"/>
    </xf>
    <xf numFmtId="172" fontId="53" fillId="0" borderId="22" xfId="42" applyNumberFormat="1" applyFont="1" applyBorder="1" applyAlignment="1">
      <alignment horizontal="right" vertical="center"/>
    </xf>
    <xf numFmtId="172" fontId="53" fillId="0" borderId="21" xfId="42" applyNumberFormat="1" applyFont="1" applyBorder="1" applyAlignment="1">
      <alignment vertical="center"/>
    </xf>
    <xf numFmtId="172" fontId="53" fillId="0" borderId="26" xfId="42" applyNumberFormat="1" applyFont="1" applyBorder="1" applyAlignment="1">
      <alignment horizontal="center" vertical="center"/>
    </xf>
    <xf numFmtId="172" fontId="53" fillId="0" borderId="23" xfId="42" applyNumberFormat="1" applyFont="1" applyBorder="1" applyAlignment="1">
      <alignment horizontal="right" vertical="center"/>
    </xf>
    <xf numFmtId="172" fontId="5" fillId="33" borderId="23" xfId="42" applyNumberFormat="1" applyFont="1" applyFill="1" applyBorder="1" applyAlignment="1">
      <alignment horizontal="center" vertical="center" wrapText="1"/>
    </xf>
    <xf numFmtId="172" fontId="5" fillId="0" borderId="21" xfId="42" applyNumberFormat="1" applyFont="1" applyFill="1" applyBorder="1" applyAlignment="1">
      <alignment horizontal="center" vertical="center" wrapText="1"/>
    </xf>
    <xf numFmtId="9" fontId="51" fillId="0" borderId="12" xfId="0" applyNumberFormat="1" applyFont="1" applyBorder="1" applyAlignment="1">
      <alignment horizontal="center" vertical="center" wrapText="1"/>
    </xf>
    <xf numFmtId="0" fontId="6" fillId="33" borderId="27" xfId="0" applyFont="1" applyFill="1" applyBorder="1" applyAlignment="1">
      <alignment horizontal="center" vertical="center" wrapText="1"/>
    </xf>
    <xf numFmtId="0" fontId="6" fillId="34" borderId="20" xfId="0" applyFont="1" applyFill="1" applyBorder="1" applyAlignment="1">
      <alignment horizontal="center" vertical="center" wrapText="1"/>
    </xf>
    <xf numFmtId="9" fontId="6" fillId="33" borderId="16" xfId="59" applyFont="1" applyFill="1" applyBorder="1" applyAlignment="1">
      <alignment horizontal="center" vertical="center" wrapText="1"/>
    </xf>
    <xf numFmtId="9" fontId="6" fillId="0" borderId="10" xfId="59" applyFont="1" applyFill="1" applyBorder="1" applyAlignment="1">
      <alignment horizontal="center" vertical="center" wrapText="1"/>
    </xf>
    <xf numFmtId="2" fontId="5" fillId="35" borderId="28" xfId="0" applyNumberFormat="1" applyFont="1" applyFill="1" applyBorder="1" applyAlignment="1">
      <alignment horizontal="center" vertical="center" wrapText="1"/>
    </xf>
    <xf numFmtId="172" fontId="5" fillId="33" borderId="28" xfId="42" applyNumberFormat="1" applyFont="1" applyFill="1" applyBorder="1" applyAlignment="1">
      <alignment horizontal="center" vertical="center" wrapText="1"/>
    </xf>
    <xf numFmtId="0" fontId="51" fillId="0" borderId="27" xfId="42" applyNumberFormat="1" applyFont="1" applyBorder="1" applyAlignment="1">
      <alignment horizontal="center" vertical="center"/>
    </xf>
    <xf numFmtId="0" fontId="6" fillId="33" borderId="16" xfId="42" applyNumberFormat="1" applyFont="1" applyFill="1" applyBorder="1" applyAlignment="1">
      <alignment horizontal="center" vertical="center" wrapText="1"/>
    </xf>
    <xf numFmtId="172" fontId="6" fillId="33" borderId="29" xfId="42" applyNumberFormat="1" applyFont="1" applyFill="1" applyBorder="1" applyAlignment="1">
      <alignment horizontal="right" vertical="center" wrapText="1"/>
    </xf>
    <xf numFmtId="0" fontId="6" fillId="34" borderId="16" xfId="42" applyNumberFormat="1" applyFont="1" applyFill="1" applyBorder="1" applyAlignment="1">
      <alignment horizontal="center" vertical="center" wrapText="1"/>
    </xf>
    <xf numFmtId="0" fontId="6" fillId="34" borderId="15" xfId="42" applyNumberFormat="1" applyFont="1" applyFill="1" applyBorder="1" applyAlignment="1">
      <alignment horizontal="center" vertical="center" wrapText="1"/>
    </xf>
    <xf numFmtId="172" fontId="5" fillId="34" borderId="28" xfId="42" applyNumberFormat="1" applyFont="1" applyFill="1" applyBorder="1" applyAlignment="1">
      <alignment horizontal="center" vertical="center" wrapText="1"/>
    </xf>
    <xf numFmtId="172" fontId="5" fillId="34" borderId="21" xfId="42" applyNumberFormat="1" applyFont="1" applyFill="1" applyBorder="1" applyAlignment="1">
      <alignment horizontal="center" vertical="center" wrapText="1"/>
    </xf>
    <xf numFmtId="172" fontId="5" fillId="34" borderId="26" xfId="42" applyNumberFormat="1" applyFont="1" applyFill="1" applyBorder="1" applyAlignment="1">
      <alignment horizontal="right" vertical="center" wrapText="1"/>
    </xf>
    <xf numFmtId="9" fontId="6" fillId="33" borderId="19" xfId="59" applyFont="1" applyFill="1" applyBorder="1" applyAlignment="1">
      <alignment horizontal="center" vertical="center" wrapText="1"/>
    </xf>
    <xf numFmtId="0" fontId="51" fillId="0" borderId="19" xfId="42" applyNumberFormat="1" applyFont="1" applyBorder="1" applyAlignment="1">
      <alignment horizontal="center" vertical="center"/>
    </xf>
    <xf numFmtId="2" fontId="5" fillId="35" borderId="26" xfId="0" applyNumberFormat="1" applyFont="1" applyFill="1" applyBorder="1" applyAlignment="1">
      <alignment horizontal="center" vertical="center" wrapText="1"/>
    </xf>
    <xf numFmtId="9" fontId="51" fillId="0" borderId="10" xfId="0" applyNumberFormat="1" applyFont="1" applyBorder="1" applyAlignment="1">
      <alignment horizontal="center" vertical="center" wrapText="1"/>
    </xf>
    <xf numFmtId="2" fontId="5" fillId="35" borderId="24" xfId="0" applyNumberFormat="1" applyFont="1" applyFill="1" applyBorder="1" applyAlignment="1">
      <alignment horizontal="center" vertical="center" wrapText="1"/>
    </xf>
    <xf numFmtId="0" fontId="51" fillId="0" borderId="16" xfId="42" applyNumberFormat="1" applyFont="1" applyBorder="1" applyAlignment="1">
      <alignment horizontal="center" vertical="center"/>
    </xf>
    <xf numFmtId="172" fontId="53" fillId="0" borderId="29" xfId="42" applyNumberFormat="1" applyFont="1" applyBorder="1" applyAlignment="1">
      <alignment vertical="center"/>
    </xf>
    <xf numFmtId="172" fontId="53" fillId="0" borderId="30" xfId="42" applyNumberFormat="1" applyFont="1" applyBorder="1" applyAlignment="1">
      <alignment vertical="center"/>
    </xf>
    <xf numFmtId="172" fontId="53" fillId="0" borderId="31" xfId="42" applyNumberFormat="1" applyFont="1" applyBorder="1" applyAlignment="1">
      <alignment vertical="center"/>
    </xf>
    <xf numFmtId="0" fontId="6" fillId="34" borderId="10" xfId="42"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8" xfId="0" applyFont="1" applyFill="1" applyBorder="1" applyAlignment="1">
      <alignment horizontal="justify" vertical="center" wrapText="1"/>
    </xf>
    <xf numFmtId="0" fontId="6" fillId="34" borderId="12" xfId="0" applyFont="1" applyFill="1" applyBorder="1" applyAlignment="1">
      <alignment horizontal="justify" vertical="center" wrapText="1"/>
    </xf>
    <xf numFmtId="9" fontId="6" fillId="34" borderId="10" xfId="0" applyNumberFormat="1" applyFont="1" applyFill="1" applyBorder="1" applyAlignment="1">
      <alignment horizontal="justify" vertical="center" wrapText="1"/>
    </xf>
    <xf numFmtId="0" fontId="6" fillId="33" borderId="13" xfId="0" applyNumberFormat="1" applyFont="1" applyFill="1" applyBorder="1" applyAlignment="1">
      <alignment horizontal="justify" vertical="center" wrapText="1"/>
    </xf>
    <xf numFmtId="9" fontId="6" fillId="33" borderId="12" xfId="0" applyNumberFormat="1" applyFont="1" applyFill="1" applyBorder="1" applyAlignment="1">
      <alignment horizontal="justify" vertical="center" wrapText="1"/>
    </xf>
    <xf numFmtId="0" fontId="6" fillId="34" borderId="10" xfId="0" applyNumberFormat="1" applyFont="1" applyFill="1" applyBorder="1" applyAlignment="1">
      <alignment horizontal="justify" vertical="center" wrapText="1"/>
    </xf>
    <xf numFmtId="0" fontId="6" fillId="34" borderId="15" xfId="0" applyFont="1" applyFill="1" applyBorder="1" applyAlignment="1">
      <alignment horizontal="justify" vertical="center" wrapText="1"/>
    </xf>
    <xf numFmtId="0" fontId="6" fillId="34" borderId="17" xfId="0" applyFont="1" applyFill="1" applyBorder="1" applyAlignment="1">
      <alignment horizontal="justify" vertical="center" wrapText="1"/>
    </xf>
    <xf numFmtId="0" fontId="6" fillId="33" borderId="20" xfId="0" applyFont="1" applyFill="1" applyBorder="1" applyAlignment="1">
      <alignment horizontal="justify" vertical="center" wrapText="1"/>
    </xf>
    <xf numFmtId="3" fontId="51" fillId="0" borderId="10" xfId="0" applyNumberFormat="1" applyFont="1" applyBorder="1" applyAlignment="1">
      <alignment horizontal="justify" vertical="center"/>
    </xf>
    <xf numFmtId="9" fontId="51" fillId="0" borderId="10" xfId="59" applyFont="1" applyBorder="1" applyAlignment="1">
      <alignment horizontal="justify" vertical="center" wrapText="1"/>
    </xf>
    <xf numFmtId="3" fontId="51" fillId="0" borderId="17" xfId="0" applyNumberFormat="1" applyFont="1" applyBorder="1" applyAlignment="1">
      <alignment horizontal="justify" vertical="center"/>
    </xf>
    <xf numFmtId="0" fontId="51" fillId="0" borderId="10" xfId="42" applyNumberFormat="1" applyFont="1" applyBorder="1" applyAlignment="1">
      <alignment horizontal="justify" vertical="center" wrapText="1"/>
    </xf>
    <xf numFmtId="0" fontId="51" fillId="0" borderId="12" xfId="42" applyNumberFormat="1" applyFont="1" applyBorder="1" applyAlignment="1">
      <alignment horizontal="justify" vertical="center" wrapText="1"/>
    </xf>
    <xf numFmtId="0" fontId="51" fillId="0" borderId="10" xfId="0" applyNumberFormat="1" applyFont="1" applyBorder="1" applyAlignment="1">
      <alignment horizontal="justify" vertical="center" wrapText="1"/>
    </xf>
    <xf numFmtId="0" fontId="51" fillId="0" borderId="15" xfId="0" applyNumberFormat="1" applyFont="1" applyBorder="1" applyAlignment="1">
      <alignment horizontal="justify" vertical="center" wrapText="1"/>
    </xf>
    <xf numFmtId="0" fontId="51" fillId="0" borderId="12" xfId="0" applyNumberFormat="1" applyFont="1" applyBorder="1" applyAlignment="1">
      <alignment horizontal="justify" vertical="center" wrapText="1"/>
    </xf>
    <xf numFmtId="9" fontId="51" fillId="0" borderId="12" xfId="0" applyNumberFormat="1" applyFont="1" applyBorder="1" applyAlignment="1">
      <alignment horizontal="justify" vertical="center" wrapText="1"/>
    </xf>
    <xf numFmtId="0" fontId="6" fillId="33" borderId="27" xfId="0" applyFont="1" applyFill="1" applyBorder="1" applyAlignment="1">
      <alignment horizontal="justify" vertical="center" wrapText="1"/>
    </xf>
    <xf numFmtId="0" fontId="6" fillId="34" borderId="20" xfId="0" applyFont="1" applyFill="1" applyBorder="1" applyAlignment="1">
      <alignment horizontal="justify" vertical="center" wrapText="1"/>
    </xf>
    <xf numFmtId="9" fontId="6" fillId="0" borderId="10" xfId="0" applyNumberFormat="1" applyFont="1" applyFill="1" applyBorder="1" applyAlignment="1">
      <alignment horizontal="justify" vertical="center" wrapText="1"/>
    </xf>
    <xf numFmtId="0" fontId="6" fillId="33" borderId="10" xfId="59" applyNumberFormat="1" applyFont="1" applyFill="1" applyBorder="1" applyAlignment="1">
      <alignment horizontal="justify" vertical="center" wrapText="1"/>
    </xf>
    <xf numFmtId="0" fontId="6" fillId="33" borderId="16" xfId="0" applyFont="1" applyFill="1" applyBorder="1" applyAlignment="1">
      <alignment horizontal="justify" vertical="center" wrapText="1"/>
    </xf>
    <xf numFmtId="0" fontId="51" fillId="0" borderId="16" xfId="0" applyNumberFormat="1" applyFont="1" applyBorder="1" applyAlignment="1">
      <alignment horizontal="justify" vertical="center" wrapText="1"/>
    </xf>
    <xf numFmtId="0" fontId="51" fillId="0" borderId="10" xfId="0" applyNumberFormat="1" applyFont="1" applyFill="1" applyBorder="1" applyAlignment="1">
      <alignment horizontal="justify" vertical="center" wrapText="1"/>
    </xf>
    <xf numFmtId="0" fontId="6" fillId="33" borderId="19" xfId="0" applyFont="1" applyFill="1" applyBorder="1" applyAlignment="1">
      <alignment horizontal="justify" vertical="center" wrapText="1"/>
    </xf>
    <xf numFmtId="4" fontId="51" fillId="0" borderId="12" xfId="0" applyNumberFormat="1" applyFont="1" applyBorder="1" applyAlignment="1">
      <alignment horizontal="justify" vertical="center" wrapText="1"/>
    </xf>
    <xf numFmtId="9" fontId="51" fillId="0" borderId="10" xfId="0" applyNumberFormat="1" applyFont="1" applyBorder="1" applyAlignment="1">
      <alignment horizontal="justify" vertical="center" wrapText="1"/>
    </xf>
    <xf numFmtId="0" fontId="0" fillId="0" borderId="0" xfId="0" applyAlignment="1">
      <alignment horizontal="justify"/>
    </xf>
    <xf numFmtId="4" fontId="51" fillId="0" borderId="10" xfId="0" applyNumberFormat="1" applyFont="1" applyBorder="1" applyAlignment="1">
      <alignment horizontal="justify" vertical="center" wrapText="1"/>
    </xf>
    <xf numFmtId="0" fontId="6" fillId="34" borderId="10" xfId="42" applyNumberFormat="1" applyFont="1" applyFill="1" applyBorder="1" applyAlignment="1">
      <alignment vertical="center" wrapText="1"/>
    </xf>
    <xf numFmtId="172" fontId="5" fillId="34" borderId="32" xfId="42" applyNumberFormat="1" applyFont="1" applyFill="1" applyBorder="1" applyAlignment="1">
      <alignment vertical="center" wrapText="1"/>
    </xf>
    <xf numFmtId="172" fontId="5" fillId="34" borderId="21" xfId="42" applyNumberFormat="1" applyFont="1" applyFill="1" applyBorder="1" applyAlignment="1">
      <alignment vertical="center" wrapText="1"/>
    </xf>
    <xf numFmtId="4" fontId="0" fillId="0" borderId="12" xfId="0" applyNumberFormat="1" applyBorder="1" applyAlignment="1">
      <alignment horizontal="right" wrapText="1"/>
    </xf>
    <xf numFmtId="172" fontId="0" fillId="0" borderId="0" xfId="0" applyNumberFormat="1" applyAlignment="1">
      <alignment wrapText="1"/>
    </xf>
    <xf numFmtId="0" fontId="0" fillId="0" borderId="0" xfId="0" applyAlignment="1">
      <alignment wrapText="1"/>
    </xf>
    <xf numFmtId="3" fontId="0" fillId="0" borderId="0" xfId="0" applyNumberFormat="1" applyAlignment="1">
      <alignment/>
    </xf>
    <xf numFmtId="0" fontId="6" fillId="34" borderId="13" xfId="42" applyNumberFormat="1" applyFont="1" applyFill="1" applyBorder="1" applyAlignment="1">
      <alignment horizontal="center" vertical="center" wrapText="1"/>
    </xf>
    <xf numFmtId="172" fontId="5" fillId="34" borderId="23" xfId="42" applyNumberFormat="1" applyFont="1" applyFill="1" applyBorder="1" applyAlignment="1">
      <alignment horizontal="center" vertical="center" wrapText="1"/>
    </xf>
    <xf numFmtId="0" fontId="6" fillId="0" borderId="15" xfId="42" applyNumberFormat="1" applyFont="1" applyFill="1" applyBorder="1" applyAlignment="1">
      <alignment horizontal="center" vertical="center" wrapText="1"/>
    </xf>
    <xf numFmtId="172" fontId="5" fillId="34" borderId="26" xfId="42" applyNumberFormat="1" applyFont="1" applyFill="1" applyBorder="1" applyAlignment="1">
      <alignment horizontal="center" vertical="center" wrapText="1"/>
    </xf>
    <xf numFmtId="9" fontId="6" fillId="34" borderId="10" xfId="59" applyFont="1" applyFill="1" applyBorder="1" applyAlignment="1">
      <alignment vertical="center" wrapText="1"/>
    </xf>
    <xf numFmtId="172" fontId="53" fillId="0" borderId="23" xfId="42" applyNumberFormat="1" applyFont="1" applyBorder="1" applyAlignment="1">
      <alignment vertical="center"/>
    </xf>
    <xf numFmtId="0" fontId="51" fillId="0" borderId="13" xfId="42" applyNumberFormat="1" applyFont="1" applyBorder="1" applyAlignment="1">
      <alignment horizontal="center" vertical="center" wrapText="1"/>
    </xf>
    <xf numFmtId="172" fontId="53" fillId="0" borderId="32" xfId="42" applyNumberFormat="1" applyFont="1" applyBorder="1" applyAlignment="1">
      <alignment horizontal="right" vertical="center"/>
    </xf>
    <xf numFmtId="9" fontId="6" fillId="34" borderId="15" xfId="59" applyFont="1" applyFill="1" applyBorder="1" applyAlignment="1">
      <alignment vertical="center" wrapText="1"/>
    </xf>
    <xf numFmtId="172" fontId="5" fillId="34" borderId="26" xfId="42" applyNumberFormat="1" applyFont="1" applyFill="1" applyBorder="1" applyAlignment="1">
      <alignment vertical="center" wrapText="1"/>
    </xf>
    <xf numFmtId="0" fontId="6" fillId="34" borderId="33" xfId="0" applyNumberFormat="1" applyFont="1" applyFill="1" applyBorder="1" applyAlignment="1">
      <alignment horizontal="center" vertical="center" wrapText="1"/>
    </xf>
    <xf numFmtId="3" fontId="51" fillId="0" borderId="10" xfId="0" applyNumberFormat="1" applyFont="1" applyBorder="1" applyAlignment="1">
      <alignment horizontal="center" vertical="center" wrapText="1"/>
    </xf>
    <xf numFmtId="3" fontId="51" fillId="0" borderId="17" xfId="0" applyNumberFormat="1" applyFont="1" applyBorder="1" applyAlignment="1">
      <alignment horizontal="center" vertical="center" wrapText="1"/>
    </xf>
    <xf numFmtId="0" fontId="6" fillId="34" borderId="13" xfId="42" applyNumberFormat="1" applyFont="1" applyFill="1" applyBorder="1" applyAlignment="1">
      <alignment horizontal="center" vertical="center" wrapText="1"/>
    </xf>
    <xf numFmtId="4" fontId="51" fillId="0" borderId="10" xfId="0" applyNumberFormat="1" applyFont="1" applyBorder="1" applyAlignment="1">
      <alignment horizontal="center" vertical="center" wrapText="1"/>
    </xf>
    <xf numFmtId="4" fontId="51" fillId="0" borderId="12" xfId="0" applyNumberFormat="1" applyFont="1" applyBorder="1" applyAlignment="1">
      <alignment horizontal="center" vertical="center" wrapText="1"/>
    </xf>
    <xf numFmtId="0" fontId="6" fillId="34" borderId="10" xfId="42" applyNumberFormat="1" applyFont="1" applyFill="1" applyBorder="1" applyAlignment="1">
      <alignment horizontal="center" vertical="center" wrapText="1"/>
    </xf>
    <xf numFmtId="4" fontId="51" fillId="0" borderId="14" xfId="0" applyNumberFormat="1" applyFont="1" applyBorder="1" applyAlignment="1">
      <alignment horizontal="center" vertical="center" wrapText="1"/>
    </xf>
    <xf numFmtId="4" fontId="51" fillId="0" borderId="14" xfId="0" applyNumberFormat="1" applyFont="1" applyBorder="1" applyAlignment="1">
      <alignment horizontal="justify" vertical="center" wrapText="1"/>
    </xf>
    <xf numFmtId="4" fontId="51" fillId="0" borderId="12" xfId="0" applyNumberFormat="1" applyFont="1" applyBorder="1" applyAlignment="1">
      <alignment horizontal="justify" vertical="center" wrapText="1"/>
    </xf>
    <xf numFmtId="4" fontId="51" fillId="0" borderId="15" xfId="0" applyNumberFormat="1" applyFont="1" applyBorder="1" applyAlignment="1">
      <alignment horizontal="justify" vertical="center" wrapText="1"/>
    </xf>
    <xf numFmtId="172" fontId="51" fillId="0" borderId="0" xfId="0" applyNumberFormat="1" applyFont="1" applyAlignment="1">
      <alignment horizontal="center"/>
    </xf>
    <xf numFmtId="172" fontId="5" fillId="34" borderId="34" xfId="42" applyNumberFormat="1" applyFont="1" applyFill="1" applyBorder="1" applyAlignment="1">
      <alignment vertical="center" wrapText="1"/>
    </xf>
    <xf numFmtId="172" fontId="5" fillId="33" borderId="31" xfId="42" applyNumberFormat="1" applyFont="1" applyFill="1" applyBorder="1" applyAlignment="1">
      <alignment vertical="center" wrapText="1"/>
    </xf>
    <xf numFmtId="0" fontId="6" fillId="33" borderId="35" xfId="42" applyNumberFormat="1" applyFont="1" applyFill="1" applyBorder="1" applyAlignment="1">
      <alignment horizontal="center" vertical="center" wrapText="1"/>
    </xf>
    <xf numFmtId="0" fontId="6" fillId="34" borderId="10" xfId="42"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6" fillId="34" borderId="10" xfId="42" applyNumberFormat="1" applyFont="1" applyFill="1" applyBorder="1" applyAlignment="1">
      <alignment horizontal="center" vertical="center" wrapText="1"/>
    </xf>
    <xf numFmtId="0" fontId="6" fillId="33" borderId="14" xfId="0" applyFont="1" applyFill="1" applyBorder="1" applyAlignment="1">
      <alignment vertical="center" wrapText="1"/>
    </xf>
    <xf numFmtId="0" fontId="6" fillId="33" borderId="13" xfId="0" applyFont="1" applyFill="1" applyBorder="1" applyAlignment="1">
      <alignment vertical="center" wrapText="1"/>
    </xf>
    <xf numFmtId="0" fontId="6" fillId="34" borderId="18"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2" fontId="5" fillId="35" borderId="21" xfId="0" applyNumberFormat="1" applyFont="1" applyFill="1" applyBorder="1" applyAlignment="1">
      <alignment horizontal="center" vertical="center" wrapText="1"/>
    </xf>
    <xf numFmtId="0" fontId="51" fillId="0" borderId="18" xfId="42" applyNumberFormat="1" applyFont="1" applyBorder="1" applyAlignment="1">
      <alignment horizontal="center" vertical="center"/>
    </xf>
    <xf numFmtId="0" fontId="51" fillId="0" borderId="10" xfId="42" applyNumberFormat="1" applyFont="1" applyBorder="1" applyAlignment="1">
      <alignment horizontal="center" vertical="center"/>
    </xf>
    <xf numFmtId="0" fontId="51" fillId="0" borderId="18" xfId="42" applyNumberFormat="1" applyFont="1" applyBorder="1" applyAlignment="1">
      <alignment horizontal="center" vertical="center" wrapText="1"/>
    </xf>
    <xf numFmtId="0" fontId="51" fillId="0" borderId="10" xfId="42" applyNumberFormat="1" applyFont="1" applyBorder="1" applyAlignment="1">
      <alignment horizontal="center" vertical="center" wrapText="1"/>
    </xf>
    <xf numFmtId="0" fontId="6" fillId="34" borderId="12"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36" borderId="1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51" fillId="0" borderId="18" xfId="42" applyNumberFormat="1" applyFont="1" applyBorder="1" applyAlignment="1">
      <alignment vertical="center"/>
    </xf>
    <xf numFmtId="0" fontId="51" fillId="0" borderId="13" xfId="42" applyNumberFormat="1" applyFont="1" applyBorder="1" applyAlignment="1">
      <alignment vertical="center"/>
    </xf>
    <xf numFmtId="0" fontId="51" fillId="0" borderId="18" xfId="42" applyNumberFormat="1" applyFont="1" applyBorder="1" applyAlignment="1">
      <alignment vertical="center" wrapText="1"/>
    </xf>
    <xf numFmtId="0" fontId="51" fillId="0" borderId="13" xfId="42" applyNumberFormat="1" applyFont="1" applyBorder="1" applyAlignment="1">
      <alignment vertical="center" wrapText="1"/>
    </xf>
    <xf numFmtId="172" fontId="53" fillId="0" borderId="32" xfId="42" applyNumberFormat="1" applyFont="1" applyBorder="1" applyAlignment="1">
      <alignment vertical="center"/>
    </xf>
    <xf numFmtId="172" fontId="53" fillId="0" borderId="36" xfId="42" applyNumberFormat="1" applyFont="1" applyBorder="1" applyAlignment="1">
      <alignment vertical="center"/>
    </xf>
    <xf numFmtId="4" fontId="0" fillId="0" borderId="24" xfId="0" applyNumberFormat="1" applyBorder="1" applyAlignment="1">
      <alignment horizontal="right"/>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172" fontId="53" fillId="0" borderId="21" xfId="42" applyNumberFormat="1" applyFont="1" applyBorder="1" applyAlignment="1">
      <alignment horizontal="center" vertical="center"/>
    </xf>
    <xf numFmtId="2" fontId="5" fillId="35" borderId="21" xfId="0" applyNumberFormat="1" applyFont="1" applyFill="1" applyBorder="1" applyAlignment="1">
      <alignment horizontal="center" vertical="center" wrapText="1"/>
    </xf>
    <xf numFmtId="0" fontId="51" fillId="0" borderId="18" xfId="42" applyNumberFormat="1" applyFont="1" applyBorder="1" applyAlignment="1">
      <alignment horizontal="center" vertical="center"/>
    </xf>
    <xf numFmtId="0" fontId="51" fillId="0" borderId="10" xfId="42" applyNumberFormat="1" applyFont="1" applyBorder="1" applyAlignment="1">
      <alignment horizontal="center" vertical="center"/>
    </xf>
    <xf numFmtId="0" fontId="51" fillId="0" borderId="18" xfId="42" applyNumberFormat="1" applyFont="1" applyBorder="1" applyAlignment="1">
      <alignment horizontal="center" vertical="center" wrapText="1"/>
    </xf>
    <xf numFmtId="0" fontId="51" fillId="0" borderId="10" xfId="42" applyNumberFormat="1" applyFont="1" applyBorder="1" applyAlignment="1">
      <alignment horizontal="center" vertical="center" wrapText="1"/>
    </xf>
    <xf numFmtId="9" fontId="6" fillId="34" borderId="10" xfId="59" applyFont="1" applyFill="1" applyBorder="1" applyAlignment="1">
      <alignment horizontal="center" vertical="center" wrapText="1"/>
    </xf>
    <xf numFmtId="9" fontId="6" fillId="34" borderId="10" xfId="0" applyNumberFormat="1" applyFont="1" applyFill="1" applyBorder="1" applyAlignment="1">
      <alignment horizontal="justify" vertical="center" wrapText="1"/>
    </xf>
    <xf numFmtId="0" fontId="6" fillId="34" borderId="15"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8" xfId="42" applyNumberFormat="1" applyFont="1" applyFill="1" applyBorder="1" applyAlignment="1">
      <alignment horizontal="center" vertical="center" wrapText="1"/>
    </xf>
    <xf numFmtId="4" fontId="51" fillId="0" borderId="10" xfId="0" applyNumberFormat="1" applyFont="1" applyBorder="1" applyAlignment="1">
      <alignment horizontal="center" vertical="center" wrapText="1"/>
    </xf>
    <xf numFmtId="0" fontId="5" fillId="35" borderId="10" xfId="0" applyFont="1" applyFill="1" applyBorder="1" applyAlignment="1">
      <alignment horizontal="center" vertical="center" wrapText="1"/>
    </xf>
    <xf numFmtId="0" fontId="6" fillId="34" borderId="10" xfId="42" applyNumberFormat="1" applyFont="1" applyFill="1" applyBorder="1" applyAlignment="1">
      <alignment horizontal="center" vertical="center" wrapText="1"/>
    </xf>
    <xf numFmtId="172" fontId="5" fillId="34" borderId="21" xfId="42" applyNumberFormat="1" applyFont="1" applyFill="1" applyBorder="1" applyAlignment="1">
      <alignment horizontal="right" vertical="center" wrapText="1"/>
    </xf>
    <xf numFmtId="0" fontId="51" fillId="0" borderId="10" xfId="0" applyNumberFormat="1" applyFont="1" applyBorder="1" applyAlignment="1">
      <alignment horizontal="center" vertical="center" wrapText="1"/>
    </xf>
    <xf numFmtId="0" fontId="51" fillId="0" borderId="10" xfId="0" applyNumberFormat="1" applyFont="1" applyBorder="1" applyAlignment="1">
      <alignment horizontal="justify" vertical="center" wrapText="1"/>
    </xf>
    <xf numFmtId="0" fontId="6" fillId="34" borderId="10" xfId="0" applyFont="1" applyFill="1" applyBorder="1" applyAlignment="1">
      <alignment horizontal="center" vertical="center" wrapText="1"/>
    </xf>
    <xf numFmtId="0" fontId="6" fillId="34" borderId="13" xfId="42" applyNumberFormat="1" applyFont="1" applyFill="1" applyBorder="1" applyAlignment="1">
      <alignment horizontal="center" vertical="center" wrapText="1"/>
    </xf>
    <xf numFmtId="0" fontId="6" fillId="34" borderId="10" xfId="42" applyNumberFormat="1" applyFont="1" applyFill="1" applyBorder="1" applyAlignment="1">
      <alignment horizontal="center" vertical="center" wrapText="1"/>
    </xf>
    <xf numFmtId="4" fontId="51" fillId="0" borderId="13" xfId="0" applyNumberFormat="1" applyFont="1" applyBorder="1" applyAlignment="1">
      <alignment horizontal="center" vertical="center" wrapText="1"/>
    </xf>
    <xf numFmtId="172" fontId="5" fillId="34" borderId="22" xfId="42" applyNumberFormat="1" applyFont="1" applyFill="1" applyBorder="1" applyAlignment="1">
      <alignment horizontal="right" vertical="center" wrapText="1"/>
    </xf>
    <xf numFmtId="0" fontId="51" fillId="0" borderId="17" xfId="0" applyNumberFormat="1" applyFont="1" applyBorder="1" applyAlignment="1">
      <alignment horizontal="justify" vertical="center" wrapText="1"/>
    </xf>
    <xf numFmtId="0" fontId="51" fillId="0" borderId="10" xfId="0" applyNumberFormat="1" applyFont="1" applyBorder="1" applyAlignment="1">
      <alignment vertical="center" wrapText="1"/>
    </xf>
    <xf numFmtId="172" fontId="5" fillId="34" borderId="34" xfId="42" applyNumberFormat="1" applyFont="1" applyFill="1" applyBorder="1" applyAlignment="1">
      <alignment horizontal="right" vertical="center" wrapText="1"/>
    </xf>
    <xf numFmtId="0" fontId="51" fillId="0" borderId="16" xfId="42" applyNumberFormat="1" applyFont="1" applyBorder="1" applyAlignment="1">
      <alignment horizontal="center" vertical="center" wrapText="1"/>
    </xf>
    <xf numFmtId="172" fontId="51" fillId="0" borderId="0" xfId="0" applyNumberFormat="1" applyFont="1" applyAlignment="1">
      <alignment wrapText="1"/>
    </xf>
    <xf numFmtId="172" fontId="53" fillId="0" borderId="34" xfId="42" applyNumberFormat="1" applyFont="1" applyBorder="1" applyAlignment="1">
      <alignment vertical="center"/>
    </xf>
    <xf numFmtId="4" fontId="51" fillId="0" borderId="13" xfId="0" applyNumberFormat="1" applyFont="1" applyBorder="1" applyAlignment="1">
      <alignment horizontal="justify" vertical="center" wrapText="1"/>
    </xf>
    <xf numFmtId="0" fontId="6" fillId="34" borderId="18"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8"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6" fillId="34" borderId="10" xfId="0" applyFont="1" applyFill="1" applyBorder="1" applyAlignment="1">
      <alignment horizontal="justify" vertical="center" wrapText="1"/>
    </xf>
    <xf numFmtId="2" fontId="5" fillId="35" borderId="32" xfId="0" applyNumberFormat="1" applyFont="1" applyFill="1" applyBorder="1" applyAlignment="1">
      <alignment horizontal="center" vertical="center" wrapText="1"/>
    </xf>
    <xf numFmtId="2" fontId="5" fillId="35" borderId="23" xfId="0" applyNumberFormat="1" applyFont="1" applyFill="1" applyBorder="1" applyAlignment="1">
      <alignment horizontal="center" vertical="center" wrapText="1"/>
    </xf>
    <xf numFmtId="2" fontId="5" fillId="35" borderId="21" xfId="0" applyNumberFormat="1" applyFont="1" applyFill="1" applyBorder="1" applyAlignment="1">
      <alignment horizontal="center" vertical="center" wrapText="1"/>
    </xf>
    <xf numFmtId="0" fontId="6" fillId="34" borderId="37" xfId="0" applyFont="1" applyFill="1" applyBorder="1" applyAlignment="1">
      <alignment horizontal="center" vertical="center" wrapText="1"/>
    </xf>
    <xf numFmtId="0" fontId="6" fillId="34" borderId="38" xfId="0" applyFont="1" applyFill="1" applyBorder="1" applyAlignment="1">
      <alignment horizontal="center" vertical="center" wrapText="1"/>
    </xf>
    <xf numFmtId="0" fontId="6" fillId="34" borderId="39" xfId="0" applyFont="1" applyFill="1" applyBorder="1" applyAlignment="1">
      <alignment horizontal="center" vertical="center" wrapText="1"/>
    </xf>
    <xf numFmtId="0" fontId="51" fillId="0" borderId="18" xfId="42" applyNumberFormat="1" applyFont="1" applyBorder="1" applyAlignment="1">
      <alignment horizontal="center" vertical="center"/>
    </xf>
    <xf numFmtId="0" fontId="51" fillId="0" borderId="13" xfId="42" applyNumberFormat="1" applyFont="1" applyBorder="1" applyAlignment="1">
      <alignment horizontal="center" vertical="center"/>
    </xf>
    <xf numFmtId="0" fontId="51" fillId="0" borderId="10" xfId="42" applyNumberFormat="1" applyFont="1" applyBorder="1" applyAlignment="1">
      <alignment horizontal="center" vertical="center"/>
    </xf>
    <xf numFmtId="0" fontId="51" fillId="0" borderId="18" xfId="42" applyNumberFormat="1" applyFont="1" applyBorder="1" applyAlignment="1">
      <alignment horizontal="center" vertical="center" wrapText="1"/>
    </xf>
    <xf numFmtId="0" fontId="51" fillId="0" borderId="13" xfId="42" applyNumberFormat="1" applyFont="1" applyBorder="1" applyAlignment="1">
      <alignment horizontal="center" vertical="center" wrapText="1"/>
    </xf>
    <xf numFmtId="0" fontId="51" fillId="0" borderId="10" xfId="42" applyNumberFormat="1" applyFont="1" applyBorder="1" applyAlignment="1">
      <alignment horizontal="center" vertical="center" wrapText="1"/>
    </xf>
    <xf numFmtId="172" fontId="53" fillId="0" borderId="32" xfId="42" applyNumberFormat="1" applyFont="1" applyBorder="1" applyAlignment="1">
      <alignment horizontal="center" vertical="center"/>
    </xf>
    <xf numFmtId="172" fontId="53" fillId="0" borderId="23" xfId="42" applyNumberFormat="1" applyFont="1" applyBorder="1" applyAlignment="1">
      <alignment horizontal="center" vertical="center"/>
    </xf>
    <xf numFmtId="172" fontId="53" fillId="0" borderId="21" xfId="42" applyNumberFormat="1" applyFont="1" applyBorder="1" applyAlignment="1">
      <alignment horizontal="center" vertical="center"/>
    </xf>
    <xf numFmtId="0" fontId="6" fillId="34" borderId="1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2" fontId="5" fillId="35" borderId="41" xfId="0" applyNumberFormat="1" applyFont="1" applyFill="1" applyBorder="1" applyAlignment="1">
      <alignment horizontal="center" vertical="center" wrapText="1"/>
    </xf>
    <xf numFmtId="0" fontId="5" fillId="37" borderId="42" xfId="0" applyFont="1" applyFill="1" applyBorder="1" applyAlignment="1">
      <alignment horizontal="center" vertical="center" wrapText="1"/>
    </xf>
    <xf numFmtId="0" fontId="5" fillId="37" borderId="43" xfId="0" applyFont="1" applyFill="1" applyBorder="1" applyAlignment="1">
      <alignment horizontal="center" vertical="center" wrapText="1"/>
    </xf>
    <xf numFmtId="0" fontId="5" fillId="37" borderId="44" xfId="0" applyFont="1" applyFill="1" applyBorder="1" applyAlignment="1">
      <alignment horizontal="center" vertical="center" wrapText="1"/>
    </xf>
    <xf numFmtId="0" fontId="5" fillId="37" borderId="31" xfId="0" applyFont="1" applyFill="1" applyBorder="1" applyAlignment="1">
      <alignment horizontal="center" vertical="center" wrapText="1"/>
    </xf>
    <xf numFmtId="0" fontId="5" fillId="38" borderId="42" xfId="0" applyFont="1" applyFill="1" applyBorder="1" applyAlignment="1">
      <alignment horizontal="center" vertical="center" wrapText="1"/>
    </xf>
    <xf numFmtId="0" fontId="5" fillId="35" borderId="43" xfId="0" applyFont="1" applyFill="1" applyBorder="1" applyAlignment="1">
      <alignment horizontal="center" vertical="center" wrapText="1"/>
    </xf>
    <xf numFmtId="0" fontId="5" fillId="38" borderId="45" xfId="0" applyFont="1" applyFill="1" applyBorder="1" applyAlignment="1">
      <alignment horizontal="center" vertical="center" wrapText="1"/>
    </xf>
    <xf numFmtId="0" fontId="5" fillId="38" borderId="46" xfId="0" applyFont="1" applyFill="1" applyBorder="1" applyAlignment="1">
      <alignment horizontal="center" vertical="center" wrapText="1"/>
    </xf>
    <xf numFmtId="0" fontId="5" fillId="38" borderId="44" xfId="0" applyFont="1" applyFill="1" applyBorder="1" applyAlignment="1">
      <alignment horizontal="center" vertical="center" wrapText="1"/>
    </xf>
    <xf numFmtId="0" fontId="5" fillId="38" borderId="31" xfId="0" applyFont="1" applyFill="1" applyBorder="1" applyAlignment="1">
      <alignment horizontal="center" vertical="center" wrapText="1"/>
    </xf>
    <xf numFmtId="0" fontId="5" fillId="37" borderId="47" xfId="0" applyFont="1" applyFill="1" applyBorder="1" applyAlignment="1">
      <alignment horizontal="center" vertical="center" wrapText="1"/>
    </xf>
    <xf numFmtId="0" fontId="5" fillId="37" borderId="48"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8" borderId="47" xfId="0" applyFont="1" applyFill="1" applyBorder="1" applyAlignment="1">
      <alignment horizontal="center" vertical="center" wrapText="1"/>
    </xf>
    <xf numFmtId="0" fontId="5" fillId="38" borderId="48" xfId="0" applyFont="1" applyFill="1" applyBorder="1" applyAlignment="1">
      <alignment horizontal="center" vertical="center" wrapText="1"/>
    </xf>
    <xf numFmtId="0" fontId="6" fillId="0" borderId="1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2" fillId="39" borderId="49" xfId="0" applyFont="1" applyFill="1" applyBorder="1" applyAlignment="1">
      <alignment horizontal="center"/>
    </xf>
    <xf numFmtId="0" fontId="2" fillId="39" borderId="50" xfId="0" applyFont="1" applyFill="1" applyBorder="1" applyAlignment="1">
      <alignment horizontal="center"/>
    </xf>
    <xf numFmtId="0" fontId="2" fillId="39" borderId="51" xfId="0" applyFont="1" applyFill="1" applyBorder="1" applyAlignment="1">
      <alignment horizontal="center"/>
    </xf>
    <xf numFmtId="0" fontId="43" fillId="38" borderId="49" xfId="53" applyFill="1" applyBorder="1" applyAlignment="1" applyProtection="1">
      <alignment horizontal="center"/>
      <protection/>
    </xf>
    <xf numFmtId="0" fontId="43" fillId="38" borderId="50" xfId="53" applyFill="1" applyBorder="1" applyAlignment="1" applyProtection="1">
      <alignment horizontal="center"/>
      <protection/>
    </xf>
    <xf numFmtId="0" fontId="43" fillId="38" borderId="51" xfId="53" applyFill="1" applyBorder="1" applyAlignment="1" applyProtection="1">
      <alignment horizontal="center"/>
      <protection/>
    </xf>
    <xf numFmtId="0" fontId="0" fillId="40" borderId="49" xfId="0" applyFill="1" applyBorder="1" applyAlignment="1">
      <alignment horizontal="center"/>
    </xf>
    <xf numFmtId="0" fontId="0" fillId="40" borderId="50" xfId="0" applyFill="1" applyBorder="1" applyAlignment="1">
      <alignment horizontal="center"/>
    </xf>
    <xf numFmtId="0" fontId="0" fillId="40" borderId="51" xfId="0" applyFill="1" applyBorder="1" applyAlignment="1">
      <alignment horizontal="center"/>
    </xf>
    <xf numFmtId="0" fontId="4" fillId="37" borderId="49" xfId="0" applyFont="1" applyFill="1" applyBorder="1" applyAlignment="1">
      <alignment horizontal="center"/>
    </xf>
    <xf numFmtId="0" fontId="4" fillId="37" borderId="50" xfId="0" applyFont="1" applyFill="1" applyBorder="1" applyAlignment="1">
      <alignment horizontal="center"/>
    </xf>
    <xf numFmtId="0" fontId="4" fillId="37" borderId="51" xfId="0" applyFont="1" applyFill="1" applyBorder="1" applyAlignment="1">
      <alignment horizontal="center"/>
    </xf>
    <xf numFmtId="0" fontId="54" fillId="35" borderId="44" xfId="0" applyFont="1" applyFill="1" applyBorder="1" applyAlignment="1">
      <alignment horizontal="center" vertical="center" wrapText="1"/>
    </xf>
    <xf numFmtId="0" fontId="54" fillId="35" borderId="34" xfId="0" applyFont="1" applyFill="1" applyBorder="1" applyAlignment="1">
      <alignment horizontal="center" vertical="center" wrapText="1"/>
    </xf>
    <xf numFmtId="0" fontId="54" fillId="35" borderId="31" xfId="0" applyFont="1" applyFill="1" applyBorder="1" applyAlignment="1">
      <alignment horizontal="center" vertical="center" wrapText="1"/>
    </xf>
    <xf numFmtId="0" fontId="54" fillId="35" borderId="42" xfId="0" applyFont="1" applyFill="1" applyBorder="1" applyAlignment="1">
      <alignment horizontal="center" vertical="center" wrapText="1"/>
    </xf>
    <xf numFmtId="0" fontId="54" fillId="35" borderId="52" xfId="0" applyFont="1" applyFill="1" applyBorder="1" applyAlignment="1">
      <alignment horizontal="center" vertical="center" wrapText="1"/>
    </xf>
    <xf numFmtId="0" fontId="54" fillId="35" borderId="43" xfId="0" applyFont="1" applyFill="1" applyBorder="1" applyAlignment="1">
      <alignment horizontal="center" vertical="center" wrapText="1"/>
    </xf>
    <xf numFmtId="0" fontId="54" fillId="35" borderId="47" xfId="0" applyFont="1" applyFill="1" applyBorder="1" applyAlignment="1">
      <alignment horizontal="center" vertical="center"/>
    </xf>
    <xf numFmtId="0" fontId="54" fillId="35" borderId="53" xfId="0" applyFont="1" applyFill="1" applyBorder="1" applyAlignment="1">
      <alignment horizontal="center" vertical="center"/>
    </xf>
    <xf numFmtId="0" fontId="54" fillId="35" borderId="48" xfId="0" applyFont="1" applyFill="1" applyBorder="1" applyAlignment="1">
      <alignment horizontal="center" vertical="center"/>
    </xf>
    <xf numFmtId="9" fontId="6" fillId="34" borderId="18" xfId="0" applyNumberFormat="1" applyFont="1" applyFill="1" applyBorder="1" applyAlignment="1">
      <alignment horizontal="center" vertical="center" wrapText="1"/>
    </xf>
    <xf numFmtId="9" fontId="6" fillId="34" borderId="13" xfId="0" applyNumberFormat="1" applyFont="1" applyFill="1" applyBorder="1" applyAlignment="1">
      <alignment horizontal="center" vertical="center" wrapText="1"/>
    </xf>
    <xf numFmtId="9" fontId="6" fillId="34" borderId="10" xfId="0" applyNumberFormat="1" applyFont="1" applyFill="1" applyBorder="1" applyAlignment="1">
      <alignment horizontal="center" vertical="center" wrapText="1"/>
    </xf>
    <xf numFmtId="9" fontId="6" fillId="34" borderId="18" xfId="59" applyFont="1" applyFill="1" applyBorder="1" applyAlignment="1">
      <alignment horizontal="center" vertical="center" wrapText="1"/>
    </xf>
    <xf numFmtId="9" fontId="6" fillId="34" borderId="13" xfId="59" applyFont="1" applyFill="1" applyBorder="1" applyAlignment="1">
      <alignment horizontal="center" vertical="center" wrapText="1"/>
    </xf>
    <xf numFmtId="9" fontId="6" fillId="34" borderId="10" xfId="59" applyFont="1" applyFill="1" applyBorder="1" applyAlignment="1">
      <alignment horizontal="center" vertical="center" wrapText="1"/>
    </xf>
    <xf numFmtId="9" fontId="6" fillId="34" borderId="12" xfId="0" applyNumberFormat="1" applyFont="1" applyFill="1" applyBorder="1" applyAlignment="1">
      <alignment horizontal="center" vertical="center" wrapText="1"/>
    </xf>
    <xf numFmtId="9" fontId="6" fillId="34" borderId="54" xfId="0" applyNumberFormat="1" applyFont="1" applyFill="1" applyBorder="1" applyAlignment="1">
      <alignment horizontal="center" vertical="center" wrapText="1"/>
    </xf>
    <xf numFmtId="9" fontId="6" fillId="34" borderId="35" xfId="0" applyNumberFormat="1" applyFont="1" applyFill="1" applyBorder="1" applyAlignment="1">
      <alignment horizontal="center" vertical="center" wrapText="1"/>
    </xf>
    <xf numFmtId="9" fontId="6" fillId="34" borderId="55" xfId="0" applyNumberFormat="1" applyFont="1" applyFill="1" applyBorder="1" applyAlignment="1">
      <alignment horizontal="center" vertical="center" wrapText="1"/>
    </xf>
    <xf numFmtId="0" fontId="51" fillId="0" borderId="13" xfId="0" applyNumberFormat="1" applyFont="1" applyFill="1" applyBorder="1" applyAlignment="1">
      <alignment horizontal="center" vertical="center"/>
    </xf>
    <xf numFmtId="0" fontId="51" fillId="0" borderId="10" xfId="0" applyNumberFormat="1" applyFont="1" applyFill="1" applyBorder="1" applyAlignment="1">
      <alignment horizontal="center" vertical="center"/>
    </xf>
    <xf numFmtId="3" fontId="53" fillId="0" borderId="32" xfId="0" applyNumberFormat="1" applyFont="1" applyBorder="1" applyAlignment="1">
      <alignment horizontal="center" vertical="center"/>
    </xf>
    <xf numFmtId="3" fontId="53" fillId="0" borderId="23" xfId="0" applyNumberFormat="1" applyFont="1" applyBorder="1" applyAlignment="1">
      <alignment horizontal="center" vertical="center"/>
    </xf>
    <xf numFmtId="3" fontId="53" fillId="0" borderId="21" xfId="0" applyNumberFormat="1" applyFont="1" applyBorder="1" applyAlignment="1">
      <alignment horizontal="center" vertical="center"/>
    </xf>
    <xf numFmtId="0" fontId="51" fillId="0" borderId="18" xfId="0" applyNumberFormat="1" applyFont="1" applyBorder="1" applyAlignment="1">
      <alignment horizontal="center" vertical="center"/>
    </xf>
    <xf numFmtId="0" fontId="51" fillId="0" borderId="13" xfId="0" applyNumberFormat="1" applyFont="1" applyBorder="1" applyAlignment="1">
      <alignment horizontal="center" vertical="center"/>
    </xf>
    <xf numFmtId="0" fontId="51" fillId="0" borderId="10" xfId="0" applyNumberFormat="1" applyFont="1" applyBorder="1" applyAlignment="1">
      <alignment horizontal="center" vertical="center"/>
    </xf>
    <xf numFmtId="0" fontId="52" fillId="0" borderId="18" xfId="0" applyNumberFormat="1" applyFont="1" applyFill="1" applyBorder="1" applyAlignment="1">
      <alignment horizontal="center" vertical="center"/>
    </xf>
    <xf numFmtId="0" fontId="52" fillId="0" borderId="13" xfId="0" applyNumberFormat="1" applyFont="1" applyFill="1" applyBorder="1" applyAlignment="1">
      <alignment horizontal="center" vertical="center"/>
    </xf>
    <xf numFmtId="0" fontId="52" fillId="0" borderId="10" xfId="0" applyNumberFormat="1" applyFont="1" applyFill="1" applyBorder="1" applyAlignment="1">
      <alignment horizontal="center" vertical="center"/>
    </xf>
    <xf numFmtId="0" fontId="52" fillId="0" borderId="18" xfId="0" applyNumberFormat="1" applyFont="1" applyFill="1" applyBorder="1" applyAlignment="1">
      <alignment horizontal="center" vertical="center" wrapText="1"/>
    </xf>
    <xf numFmtId="0" fontId="52" fillId="0" borderId="13"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3" fontId="55" fillId="0" borderId="32" xfId="0" applyNumberFormat="1" applyFont="1" applyFill="1" applyBorder="1" applyAlignment="1">
      <alignment horizontal="center" vertical="center"/>
    </xf>
    <xf numFmtId="3" fontId="55" fillId="0" borderId="23" xfId="0" applyNumberFormat="1" applyFont="1" applyFill="1" applyBorder="1" applyAlignment="1">
      <alignment horizontal="center" vertical="center"/>
    </xf>
    <xf numFmtId="3" fontId="55" fillId="0" borderId="21" xfId="0" applyNumberFormat="1" applyFont="1" applyFill="1" applyBorder="1" applyAlignment="1">
      <alignment horizontal="center" vertical="center"/>
    </xf>
    <xf numFmtId="0" fontId="51" fillId="0" borderId="18" xfId="0" applyNumberFormat="1" applyFont="1" applyFill="1" applyBorder="1" applyAlignment="1">
      <alignment horizontal="center" vertical="center"/>
    </xf>
    <xf numFmtId="0" fontId="51" fillId="0" borderId="12" xfId="0" applyNumberFormat="1" applyFont="1" applyFill="1" applyBorder="1" applyAlignment="1">
      <alignment horizontal="center" vertical="center"/>
    </xf>
    <xf numFmtId="0" fontId="5" fillId="33" borderId="14"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2" xfId="0" applyFont="1" applyFill="1" applyBorder="1" applyAlignment="1">
      <alignment horizontal="center" vertical="center" wrapText="1"/>
    </xf>
    <xf numFmtId="3" fontId="53" fillId="0" borderId="24" xfId="0" applyNumberFormat="1" applyFont="1" applyBorder="1" applyAlignment="1">
      <alignment horizontal="center" vertical="center"/>
    </xf>
    <xf numFmtId="0" fontId="51" fillId="0" borderId="18" xfId="0" applyNumberFormat="1" applyFont="1" applyBorder="1" applyAlignment="1">
      <alignment horizontal="center" vertical="center" wrapText="1"/>
    </xf>
    <xf numFmtId="0" fontId="51" fillId="0" borderId="13" xfId="0" applyNumberFormat="1" applyFont="1" applyBorder="1" applyAlignment="1">
      <alignment horizontal="center" vertical="center" wrapText="1"/>
    </xf>
    <xf numFmtId="0" fontId="51" fillId="0" borderId="12" xfId="0" applyNumberFormat="1" applyFont="1" applyBorder="1" applyAlignment="1">
      <alignment horizontal="center" vertical="center" wrapText="1"/>
    </xf>
    <xf numFmtId="9" fontId="6" fillId="34" borderId="37" xfId="0" applyNumberFormat="1" applyFont="1" applyFill="1" applyBorder="1" applyAlignment="1">
      <alignment horizontal="center" vertical="center" wrapText="1"/>
    </xf>
    <xf numFmtId="9" fontId="6" fillId="34" borderId="38" xfId="0" applyNumberFormat="1" applyFont="1" applyFill="1" applyBorder="1" applyAlignment="1">
      <alignment horizontal="center" vertical="center" wrapText="1"/>
    </xf>
    <xf numFmtId="9" fontId="6" fillId="34" borderId="39" xfId="0" applyNumberFormat="1" applyFont="1" applyFill="1" applyBorder="1" applyAlignment="1">
      <alignment horizontal="center" vertical="center" wrapText="1"/>
    </xf>
    <xf numFmtId="3" fontId="5" fillId="35" borderId="32" xfId="0" applyNumberFormat="1" applyFont="1" applyFill="1" applyBorder="1" applyAlignment="1">
      <alignment horizontal="center" vertical="center" wrapText="1"/>
    </xf>
    <xf numFmtId="3" fontId="5" fillId="35" borderId="23" xfId="0" applyNumberFormat="1" applyFont="1" applyFill="1" applyBorder="1" applyAlignment="1">
      <alignment horizontal="center" vertical="center" wrapText="1"/>
    </xf>
    <xf numFmtId="3" fontId="5" fillId="35" borderId="21" xfId="0" applyNumberFormat="1" applyFont="1" applyFill="1" applyBorder="1" applyAlignment="1">
      <alignment horizontal="center" vertical="center" wrapText="1"/>
    </xf>
    <xf numFmtId="9" fontId="6" fillId="34" borderId="18" xfId="0" applyNumberFormat="1" applyFont="1" applyFill="1" applyBorder="1" applyAlignment="1">
      <alignment horizontal="justify" vertical="center" wrapText="1"/>
    </xf>
    <xf numFmtId="9" fontId="6" fillId="34" borderId="13" xfId="0" applyNumberFormat="1" applyFont="1" applyFill="1" applyBorder="1" applyAlignment="1">
      <alignment horizontal="justify" vertical="center" wrapText="1"/>
    </xf>
    <xf numFmtId="9" fontId="6" fillId="34" borderId="10" xfId="0" applyNumberFormat="1" applyFont="1" applyFill="1" applyBorder="1" applyAlignment="1">
      <alignment horizontal="justify" vertical="center" wrapText="1"/>
    </xf>
    <xf numFmtId="172" fontId="5" fillId="33" borderId="32" xfId="42" applyNumberFormat="1" applyFont="1" applyFill="1" applyBorder="1" applyAlignment="1">
      <alignment horizontal="center" vertical="center" wrapText="1"/>
    </xf>
    <xf numFmtId="172" fontId="5" fillId="34" borderId="23" xfId="42" applyNumberFormat="1" applyFont="1" applyFill="1" applyBorder="1" applyAlignment="1">
      <alignment horizontal="center" vertical="center" wrapText="1"/>
    </xf>
    <xf numFmtId="9" fontId="6" fillId="33" borderId="14" xfId="59" applyFont="1" applyFill="1" applyBorder="1" applyAlignment="1">
      <alignment horizontal="center" vertical="center" wrapText="1"/>
    </xf>
    <xf numFmtId="9" fontId="6" fillId="33" borderId="12" xfId="59" applyFont="1" applyFill="1" applyBorder="1" applyAlignment="1">
      <alignment horizontal="center" vertical="center" wrapText="1"/>
    </xf>
    <xf numFmtId="0" fontId="49" fillId="40" borderId="49" xfId="0" applyFont="1" applyFill="1" applyBorder="1" applyAlignment="1">
      <alignment horizontal="center"/>
    </xf>
    <xf numFmtId="0" fontId="49" fillId="40" borderId="50" xfId="0" applyFont="1" applyFill="1" applyBorder="1" applyAlignment="1">
      <alignment horizontal="center"/>
    </xf>
    <xf numFmtId="0" fontId="49" fillId="40" borderId="51" xfId="0" applyFont="1" applyFill="1" applyBorder="1" applyAlignment="1">
      <alignment horizontal="center"/>
    </xf>
    <xf numFmtId="0" fontId="51" fillId="33" borderId="18"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4" borderId="18" xfId="0" applyFont="1" applyFill="1" applyBorder="1" applyAlignment="1">
      <alignment horizontal="center" vertical="center" wrapText="1"/>
    </xf>
    <xf numFmtId="0" fontId="51" fillId="34" borderId="13" xfId="0" applyFont="1" applyFill="1" applyBorder="1" applyAlignment="1">
      <alignment horizontal="center" vertical="center" wrapText="1"/>
    </xf>
    <xf numFmtId="0" fontId="51" fillId="34" borderId="10"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7" xfId="0" applyFont="1" applyFill="1" applyBorder="1" applyAlignment="1">
      <alignment horizontal="center" vertical="center" wrapText="1"/>
    </xf>
    <xf numFmtId="3" fontId="53" fillId="0" borderId="41" xfId="0" applyNumberFormat="1" applyFont="1" applyBorder="1" applyAlignment="1">
      <alignment horizontal="center" vertical="center"/>
    </xf>
    <xf numFmtId="0" fontId="51" fillId="0" borderId="14" xfId="0" applyNumberFormat="1" applyFont="1" applyBorder="1" applyAlignment="1">
      <alignment horizontal="center" vertical="center"/>
    </xf>
    <xf numFmtId="3" fontId="5" fillId="35" borderId="18" xfId="0" applyNumberFormat="1" applyFont="1" applyFill="1" applyBorder="1" applyAlignment="1">
      <alignment horizontal="center" vertical="center" wrapText="1"/>
    </xf>
    <xf numFmtId="3" fontId="5" fillId="35" borderId="12" xfId="0" applyNumberFormat="1" applyFont="1" applyFill="1" applyBorder="1" applyAlignment="1">
      <alignment horizontal="center" vertical="center" wrapText="1"/>
    </xf>
    <xf numFmtId="9" fontId="6" fillId="34" borderId="14" xfId="0" applyNumberFormat="1" applyFont="1" applyFill="1" applyBorder="1" applyAlignment="1">
      <alignment horizontal="justify" vertical="center" wrapText="1"/>
    </xf>
    <xf numFmtId="9" fontId="6" fillId="34" borderId="14" xfId="0" applyNumberFormat="1" applyFont="1" applyFill="1" applyBorder="1" applyAlignment="1">
      <alignment horizontal="center" vertical="center" wrapText="1"/>
    </xf>
    <xf numFmtId="3" fontId="5" fillId="35" borderId="41" xfId="0" applyNumberFormat="1" applyFont="1" applyFill="1" applyBorder="1" applyAlignment="1">
      <alignment horizontal="center" vertical="center" wrapText="1"/>
    </xf>
    <xf numFmtId="9" fontId="6" fillId="34" borderId="40" xfId="0" applyNumberFormat="1" applyFont="1" applyFill="1" applyBorder="1" applyAlignment="1">
      <alignment horizontal="center" vertical="center" wrapText="1"/>
    </xf>
    <xf numFmtId="0" fontId="6" fillId="0" borderId="18" xfId="42" applyNumberFormat="1" applyFont="1" applyFill="1" applyBorder="1" applyAlignment="1">
      <alignment horizontal="center" vertical="center" wrapText="1"/>
    </xf>
    <xf numFmtId="0" fontId="6" fillId="0" borderId="13" xfId="42" applyNumberFormat="1" applyFont="1" applyFill="1" applyBorder="1" applyAlignment="1">
      <alignment horizontal="center" vertical="center" wrapText="1"/>
    </xf>
    <xf numFmtId="0" fontId="6" fillId="34" borderId="18" xfId="42" applyNumberFormat="1" applyFont="1" applyFill="1" applyBorder="1" applyAlignment="1">
      <alignment horizontal="center" vertical="center" wrapText="1"/>
    </xf>
    <xf numFmtId="0" fontId="6" fillId="34" borderId="13" xfId="42" applyNumberFormat="1" applyFont="1" applyFill="1" applyBorder="1" applyAlignment="1">
      <alignment horizontal="center" vertical="center" wrapText="1"/>
    </xf>
    <xf numFmtId="0" fontId="51" fillId="0" borderId="14" xfId="0" applyNumberFormat="1" applyFont="1" applyFill="1" applyBorder="1" applyAlignment="1">
      <alignment horizontal="center" vertical="center"/>
    </xf>
    <xf numFmtId="0" fontId="6" fillId="34" borderId="18"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172" fontId="53" fillId="0" borderId="41" xfId="42" applyNumberFormat="1" applyFont="1" applyBorder="1" applyAlignment="1">
      <alignment horizontal="center" vertical="center"/>
    </xf>
    <xf numFmtId="0" fontId="51" fillId="0" borderId="14" xfId="42" applyNumberFormat="1" applyFont="1" applyBorder="1" applyAlignment="1">
      <alignment horizontal="center" vertical="center"/>
    </xf>
    <xf numFmtId="9" fontId="6" fillId="34" borderId="14" xfId="59" applyFont="1" applyFill="1" applyBorder="1" applyAlignment="1">
      <alignment horizontal="center" vertical="center" wrapText="1"/>
    </xf>
    <xf numFmtId="0" fontId="49" fillId="35" borderId="49" xfId="0" applyFont="1" applyFill="1" applyBorder="1" applyAlignment="1">
      <alignment horizontal="center"/>
    </xf>
    <xf numFmtId="0" fontId="49" fillId="35" borderId="50" xfId="0" applyFont="1" applyFill="1" applyBorder="1" applyAlignment="1">
      <alignment horizontal="center"/>
    </xf>
    <xf numFmtId="0" fontId="49" fillId="35" borderId="51" xfId="0" applyFont="1" applyFill="1" applyBorder="1" applyAlignment="1">
      <alignment horizontal="center"/>
    </xf>
    <xf numFmtId="0" fontId="6" fillId="33" borderId="40" xfId="0" applyFont="1" applyFill="1" applyBorder="1" applyAlignment="1">
      <alignment horizontal="center" vertical="center" wrapText="1"/>
    </xf>
    <xf numFmtId="0" fontId="6" fillId="33" borderId="14" xfId="0" applyFont="1" applyFill="1" applyBorder="1" applyAlignment="1">
      <alignment horizontal="justify" vertical="center" wrapText="1"/>
    </xf>
    <xf numFmtId="3" fontId="51" fillId="0" borderId="18" xfId="0" applyNumberFormat="1" applyFont="1" applyBorder="1" applyAlignment="1">
      <alignment horizontal="center" vertical="center"/>
    </xf>
    <xf numFmtId="3" fontId="51" fillId="0" borderId="10" xfId="0" applyNumberFormat="1" applyFont="1" applyBorder="1" applyAlignment="1">
      <alignment horizontal="center" vertical="center"/>
    </xf>
    <xf numFmtId="4" fontId="51" fillId="0" borderId="18" xfId="0" applyNumberFormat="1" applyFont="1" applyBorder="1" applyAlignment="1">
      <alignment horizontal="center" vertical="center" wrapText="1"/>
    </xf>
    <xf numFmtId="4" fontId="51" fillId="0" borderId="10" xfId="0" applyNumberFormat="1" applyFont="1" applyBorder="1" applyAlignment="1">
      <alignment horizontal="center" vertical="center" wrapText="1"/>
    </xf>
    <xf numFmtId="0" fontId="5" fillId="38" borderId="49" xfId="0" applyFont="1" applyFill="1" applyBorder="1" applyAlignment="1">
      <alignment horizontal="center" vertical="center" wrapText="1"/>
    </xf>
    <xf numFmtId="0" fontId="5" fillId="38" borderId="50" xfId="0" applyFont="1" applyFill="1" applyBorder="1" applyAlignment="1">
      <alignment horizontal="center" vertical="center" wrapText="1"/>
    </xf>
    <xf numFmtId="0" fontId="5" fillId="38" borderId="51"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2" xfId="0" applyFont="1" applyFill="1" applyBorder="1" applyAlignment="1">
      <alignment horizontal="center" vertical="center" wrapText="1"/>
    </xf>
    <xf numFmtId="3" fontId="51" fillId="0" borderId="18" xfId="0" applyNumberFormat="1" applyFont="1" applyBorder="1" applyAlignment="1">
      <alignment horizontal="center" vertical="center" wrapText="1"/>
    </xf>
    <xf numFmtId="3" fontId="51" fillId="0" borderId="10" xfId="0" applyNumberFormat="1" applyFont="1" applyBorder="1" applyAlignment="1">
      <alignment horizontal="center" vertical="center" wrapText="1"/>
    </xf>
    <xf numFmtId="3" fontId="51" fillId="0" borderId="18" xfId="0" applyNumberFormat="1" applyFont="1" applyBorder="1" applyAlignment="1">
      <alignment horizontal="justify" vertical="center" wrapText="1"/>
    </xf>
    <xf numFmtId="3" fontId="51" fillId="0" borderId="10" xfId="0" applyNumberFormat="1" applyFont="1" applyBorder="1" applyAlignment="1">
      <alignment horizontal="justify" vertical="center" wrapText="1"/>
    </xf>
    <xf numFmtId="0" fontId="5" fillId="35" borderId="18"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1" fillId="0" borderId="18" xfId="42" applyNumberFormat="1" applyFont="1" applyBorder="1" applyAlignment="1">
      <alignment horizontal="justify" vertical="center" wrapText="1"/>
    </xf>
    <xf numFmtId="0" fontId="51" fillId="0" borderId="10" xfId="42" applyNumberFormat="1" applyFont="1" applyBorder="1" applyAlignment="1">
      <alignment horizontal="justify" vertical="center" wrapText="1"/>
    </xf>
    <xf numFmtId="0" fontId="51" fillId="0" borderId="18" xfId="0" applyNumberFormat="1" applyFont="1" applyBorder="1" applyAlignment="1">
      <alignment horizontal="justify" vertical="center" wrapText="1"/>
    </xf>
    <xf numFmtId="0" fontId="51" fillId="0" borderId="12" xfId="0" applyNumberFormat="1" applyFont="1" applyBorder="1" applyAlignment="1">
      <alignment horizontal="justify" vertical="center" wrapText="1"/>
    </xf>
    <xf numFmtId="4" fontId="51" fillId="0" borderId="12" xfId="0" applyNumberFormat="1" applyFont="1" applyBorder="1" applyAlignment="1">
      <alignment horizontal="center" vertical="center" wrapText="1"/>
    </xf>
    <xf numFmtId="0" fontId="6" fillId="33" borderId="18" xfId="0" applyNumberFormat="1" applyFont="1" applyFill="1" applyBorder="1" applyAlignment="1">
      <alignment horizontal="justify" vertical="center" wrapText="1"/>
    </xf>
    <xf numFmtId="0" fontId="6" fillId="34" borderId="10" xfId="0" applyNumberFormat="1" applyFont="1" applyFill="1" applyBorder="1" applyAlignment="1">
      <alignment horizontal="justify" vertical="center" wrapText="1"/>
    </xf>
    <xf numFmtId="0" fontId="6" fillId="34" borderId="10" xfId="42" applyNumberFormat="1" applyFont="1" applyFill="1" applyBorder="1" applyAlignment="1">
      <alignment horizontal="center" vertical="center" wrapText="1"/>
    </xf>
    <xf numFmtId="172" fontId="5" fillId="34" borderId="32" xfId="42" applyNumberFormat="1" applyFont="1" applyFill="1" applyBorder="1" applyAlignment="1">
      <alignment horizontal="right" vertical="center" wrapText="1"/>
    </xf>
    <xf numFmtId="172" fontId="5" fillId="34" borderId="21" xfId="42" applyNumberFormat="1" applyFont="1" applyFill="1" applyBorder="1" applyAlignment="1">
      <alignment horizontal="right" vertical="center" wrapText="1"/>
    </xf>
    <xf numFmtId="0" fontId="51" fillId="0" borderId="14" xfId="0" applyNumberFormat="1" applyFont="1" applyBorder="1" applyAlignment="1">
      <alignment horizontal="center" vertical="center" wrapText="1"/>
    </xf>
    <xf numFmtId="0" fontId="51" fillId="0" borderId="10" xfId="0" applyNumberFormat="1" applyFont="1" applyBorder="1" applyAlignment="1">
      <alignment horizontal="center" vertical="center" wrapText="1"/>
    </xf>
    <xf numFmtId="0" fontId="51" fillId="0" borderId="14" xfId="0" applyNumberFormat="1" applyFont="1" applyBorder="1" applyAlignment="1">
      <alignment horizontal="justify" vertical="center" wrapText="1"/>
    </xf>
    <xf numFmtId="0" fontId="51" fillId="0" borderId="10" xfId="0" applyNumberFormat="1" applyFont="1" applyBorder="1" applyAlignment="1">
      <alignment horizontal="justify" vertical="center" wrapText="1"/>
    </xf>
    <xf numFmtId="0" fontId="6" fillId="33" borderId="14" xfId="42" applyNumberFormat="1" applyFont="1" applyFill="1" applyBorder="1" applyAlignment="1">
      <alignment horizontal="center" vertical="center" wrapText="1"/>
    </xf>
    <xf numFmtId="4" fontId="51" fillId="0" borderId="14" xfId="0" applyNumberFormat="1" applyFont="1" applyBorder="1" applyAlignment="1">
      <alignment horizontal="center" vertical="center" wrapText="1"/>
    </xf>
    <xf numFmtId="4" fontId="51" fillId="0" borderId="13" xfId="0" applyNumberFormat="1" applyFont="1" applyBorder="1" applyAlignment="1">
      <alignment horizontal="center" vertical="center" wrapText="1"/>
    </xf>
    <xf numFmtId="4" fontId="51" fillId="0" borderId="56" xfId="0" applyNumberFormat="1" applyFont="1" applyBorder="1" applyAlignment="1">
      <alignment horizontal="center" vertical="center" wrapText="1"/>
    </xf>
    <xf numFmtId="4" fontId="51" fillId="0" borderId="18" xfId="0" applyNumberFormat="1" applyFont="1" applyBorder="1" applyAlignment="1">
      <alignment horizontal="justify" vertical="center" wrapText="1"/>
    </xf>
    <xf numFmtId="4" fontId="51" fillId="0" borderId="10" xfId="0" applyNumberFormat="1" applyFont="1" applyBorder="1" applyAlignment="1">
      <alignment horizontal="justify" vertical="center" wrapText="1"/>
    </xf>
    <xf numFmtId="0" fontId="6" fillId="0" borderId="18" xfId="0" applyFont="1" applyFill="1" applyBorder="1" applyAlignment="1">
      <alignment horizontal="center" vertical="center" wrapText="1"/>
    </xf>
    <xf numFmtId="0" fontId="5" fillId="37" borderId="49" xfId="0" applyFont="1" applyFill="1" applyBorder="1" applyAlignment="1">
      <alignment horizontal="center"/>
    </xf>
    <xf numFmtId="0" fontId="5" fillId="37" borderId="50" xfId="0" applyFont="1" applyFill="1" applyBorder="1" applyAlignment="1">
      <alignment horizontal="center"/>
    </xf>
    <xf numFmtId="0" fontId="5" fillId="37" borderId="51" xfId="0" applyFont="1" applyFill="1" applyBorder="1" applyAlignment="1">
      <alignment horizontal="center"/>
    </xf>
    <xf numFmtId="0" fontId="51" fillId="0" borderId="13" xfId="0" applyNumberFormat="1" applyFont="1" applyBorder="1" applyAlignment="1">
      <alignment horizontal="justify" vertical="center" wrapText="1"/>
    </xf>
    <xf numFmtId="0" fontId="6" fillId="36" borderId="14"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9" fillId="39" borderId="49" xfId="0" applyFont="1" applyFill="1" applyBorder="1" applyAlignment="1">
      <alignment horizontal="center"/>
    </xf>
    <xf numFmtId="0" fontId="9" fillId="39" borderId="50" xfId="0" applyFont="1" applyFill="1" applyBorder="1" applyAlignment="1">
      <alignment horizontal="center"/>
    </xf>
    <xf numFmtId="0" fontId="9" fillId="39" borderId="5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yra\Downloads\Plan%20Operativo%20Anual%20de%20Inversiones_Defini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DUC"/>
      <sheetName val="SALUD"/>
      <sheetName val="APSB"/>
      <sheetName val="POB VUL"/>
      <sheetName val="CULT"/>
      <sheetName val="DEP"/>
      <sheetName val="VIV"/>
      <sheetName val="PAR COM"/>
      <sheetName val="SEG Y C"/>
      <sheetName val="JUST"/>
      <sheetName val="INDIG"/>
      <sheetName val="INFANC"/>
      <sheetName val="VICTIM"/>
      <sheetName val="CAMPO"/>
      <sheetName val="EMPL"/>
      <sheetName val="VIAS"/>
      <sheetName val="ELECT"/>
      <sheetName val="GAS"/>
      <sheetName val="AMB"/>
      <sheetName val="EQUIP"/>
      <sheetName val="TIC"/>
      <sheetName val="FORT"/>
      <sheetName val="DDHH"/>
    </sheetNames>
    <sheetDataSet>
      <sheetData sheetId="0">
        <row r="6">
          <cell r="Z6">
            <v>25000000</v>
          </cell>
        </row>
        <row r="10">
          <cell r="Z10">
            <v>0</v>
          </cell>
        </row>
        <row r="27">
          <cell r="Z27">
            <v>10000000</v>
          </cell>
        </row>
        <row r="34">
          <cell r="Z34">
            <v>10000000</v>
          </cell>
        </row>
        <row r="35">
          <cell r="Z35">
            <v>0</v>
          </cell>
        </row>
        <row r="36">
          <cell r="Z36">
            <v>45000000</v>
          </cell>
        </row>
        <row r="37">
          <cell r="Z37">
            <v>0</v>
          </cell>
        </row>
        <row r="38">
          <cell r="Z38">
            <v>98042000</v>
          </cell>
        </row>
        <row r="39">
          <cell r="Z39">
            <v>0</v>
          </cell>
        </row>
      </sheetData>
      <sheetData sheetId="1">
        <row r="27">
          <cell r="Z27">
            <v>30000000</v>
          </cell>
        </row>
      </sheetData>
      <sheetData sheetId="2">
        <row r="5">
          <cell r="Z5">
            <v>124615825</v>
          </cell>
        </row>
        <row r="8">
          <cell r="Z8">
            <v>22024523</v>
          </cell>
        </row>
        <row r="9">
          <cell r="Z9">
            <v>6117827</v>
          </cell>
        </row>
        <row r="10">
          <cell r="Z10">
            <v>47000000</v>
          </cell>
        </row>
        <row r="12">
          <cell r="Z12">
            <v>49000000</v>
          </cell>
        </row>
        <row r="14">
          <cell r="Z14">
            <v>12000000</v>
          </cell>
        </row>
        <row r="15">
          <cell r="Z15">
            <v>74000000</v>
          </cell>
        </row>
        <row r="17">
          <cell r="Z17">
            <v>0</v>
          </cell>
        </row>
        <row r="18">
          <cell r="Z18">
            <v>0</v>
          </cell>
        </row>
        <row r="19">
          <cell r="Z19">
            <v>0</v>
          </cell>
        </row>
        <row r="20">
          <cell r="Z20">
            <v>100000000</v>
          </cell>
        </row>
        <row r="21">
          <cell r="Z21">
            <v>57600000</v>
          </cell>
        </row>
        <row r="22">
          <cell r="Z22">
            <v>0</v>
          </cell>
        </row>
        <row r="23">
          <cell r="Z23">
            <v>35156000</v>
          </cell>
        </row>
        <row r="24">
          <cell r="Z24">
            <v>106996370</v>
          </cell>
        </row>
        <row r="25">
          <cell r="Z25">
            <v>0</v>
          </cell>
        </row>
        <row r="26">
          <cell r="Z26">
            <v>15000000</v>
          </cell>
        </row>
      </sheetData>
      <sheetData sheetId="3">
        <row r="5">
          <cell r="Z5">
            <v>45000000</v>
          </cell>
        </row>
        <row r="6">
          <cell r="Z6">
            <v>0</v>
          </cell>
        </row>
        <row r="8">
          <cell r="Z8">
            <v>4784052</v>
          </cell>
        </row>
        <row r="12">
          <cell r="Z12">
            <v>7000000</v>
          </cell>
        </row>
      </sheetData>
      <sheetData sheetId="4">
        <row r="7">
          <cell r="Z7">
            <v>28466621</v>
          </cell>
        </row>
        <row r="8">
          <cell r="Z8">
            <v>6000000</v>
          </cell>
        </row>
        <row r="9">
          <cell r="Z9">
            <v>0</v>
          </cell>
        </row>
        <row r="10">
          <cell r="Z10">
            <v>3000000</v>
          </cell>
        </row>
        <row r="11">
          <cell r="Z11">
            <v>0</v>
          </cell>
        </row>
        <row r="12">
          <cell r="Z12">
            <v>9164491</v>
          </cell>
        </row>
        <row r="13">
          <cell r="Z13">
            <v>0</v>
          </cell>
        </row>
        <row r="14">
          <cell r="Z14">
            <v>0</v>
          </cell>
        </row>
      </sheetData>
      <sheetData sheetId="5">
        <row r="5">
          <cell r="Z5">
            <v>44599976</v>
          </cell>
        </row>
        <row r="7">
          <cell r="Z7">
            <v>8000000</v>
          </cell>
        </row>
        <row r="8">
          <cell r="Z8">
            <v>3000000</v>
          </cell>
        </row>
        <row r="12">
          <cell r="Z12">
            <v>0</v>
          </cell>
        </row>
      </sheetData>
      <sheetData sheetId="6">
        <row r="7">
          <cell r="Z7">
            <v>26211868</v>
          </cell>
        </row>
        <row r="8">
          <cell r="Z8">
            <v>5000000</v>
          </cell>
        </row>
      </sheetData>
      <sheetData sheetId="7">
        <row r="5">
          <cell r="Y5">
            <v>0</v>
          </cell>
        </row>
        <row r="6">
          <cell r="Y6">
            <v>0</v>
          </cell>
        </row>
        <row r="7">
          <cell r="Y7">
            <v>3000000</v>
          </cell>
        </row>
        <row r="8">
          <cell r="Y8">
            <v>0</v>
          </cell>
        </row>
        <row r="10">
          <cell r="Y10">
            <v>0</v>
          </cell>
        </row>
      </sheetData>
      <sheetData sheetId="8">
        <row r="5">
          <cell r="AA5">
            <v>5000000</v>
          </cell>
        </row>
        <row r="7">
          <cell r="AA7">
            <v>5000000</v>
          </cell>
        </row>
        <row r="8">
          <cell r="AA8">
            <v>5000000</v>
          </cell>
        </row>
        <row r="9">
          <cell r="AA9">
            <v>5000000</v>
          </cell>
        </row>
        <row r="10">
          <cell r="AA10">
            <v>7000000</v>
          </cell>
        </row>
        <row r="11">
          <cell r="AA11">
            <v>5000000</v>
          </cell>
        </row>
      </sheetData>
      <sheetData sheetId="9">
        <row r="5">
          <cell r="AA5">
            <v>62000000</v>
          </cell>
        </row>
        <row r="6">
          <cell r="AA6">
            <v>19000000</v>
          </cell>
        </row>
        <row r="7">
          <cell r="AA7">
            <v>0</v>
          </cell>
        </row>
        <row r="8">
          <cell r="AA8">
            <v>0</v>
          </cell>
        </row>
        <row r="9">
          <cell r="AA9">
            <v>0</v>
          </cell>
        </row>
        <row r="10">
          <cell r="AA10">
            <v>0</v>
          </cell>
        </row>
        <row r="11">
          <cell r="AA11">
            <v>0</v>
          </cell>
        </row>
      </sheetData>
      <sheetData sheetId="10">
        <row r="5">
          <cell r="AA5">
            <v>1000000</v>
          </cell>
        </row>
        <row r="7">
          <cell r="AA7">
            <v>2500000</v>
          </cell>
        </row>
        <row r="8">
          <cell r="AA8">
            <v>0</v>
          </cell>
        </row>
      </sheetData>
      <sheetData sheetId="13">
        <row r="5">
          <cell r="Z5">
            <v>19500000</v>
          </cell>
        </row>
        <row r="6">
          <cell r="Z6">
            <v>2000000</v>
          </cell>
        </row>
        <row r="7">
          <cell r="Z7">
            <v>0</v>
          </cell>
        </row>
        <row r="8">
          <cell r="Z8">
            <v>1000000</v>
          </cell>
        </row>
        <row r="9">
          <cell r="Z9">
            <v>0</v>
          </cell>
        </row>
        <row r="10">
          <cell r="Z10">
            <v>1000000</v>
          </cell>
        </row>
        <row r="11">
          <cell r="Z11">
            <v>0</v>
          </cell>
        </row>
        <row r="12">
          <cell r="Z12">
            <v>0</v>
          </cell>
        </row>
        <row r="13">
          <cell r="Z13">
            <v>5000000</v>
          </cell>
        </row>
        <row r="14">
          <cell r="Z14">
            <v>3000000</v>
          </cell>
        </row>
        <row r="15">
          <cell r="Z15">
            <v>1500000</v>
          </cell>
        </row>
        <row r="16">
          <cell r="Z16">
            <v>0</v>
          </cell>
        </row>
        <row r="17">
          <cell r="Z17">
            <v>0</v>
          </cell>
        </row>
        <row r="18">
          <cell r="Z18">
            <v>1500000</v>
          </cell>
        </row>
      </sheetData>
      <sheetData sheetId="14">
        <row r="5">
          <cell r="AA5">
            <v>0</v>
          </cell>
        </row>
        <row r="6">
          <cell r="AA6">
            <v>0</v>
          </cell>
        </row>
        <row r="7">
          <cell r="AA7">
            <v>0</v>
          </cell>
        </row>
      </sheetData>
      <sheetData sheetId="15">
        <row r="6">
          <cell r="AA6">
            <v>120000000</v>
          </cell>
        </row>
        <row r="7">
          <cell r="AA7">
            <v>0</v>
          </cell>
        </row>
        <row r="8">
          <cell r="AA8">
            <v>70000000</v>
          </cell>
        </row>
        <row r="9">
          <cell r="AA9">
            <v>0</v>
          </cell>
        </row>
        <row r="10">
          <cell r="AA10">
            <v>0</v>
          </cell>
        </row>
        <row r="11">
          <cell r="AA11">
            <v>0</v>
          </cell>
        </row>
        <row r="12">
          <cell r="AA12">
            <v>45716681</v>
          </cell>
        </row>
        <row r="13">
          <cell r="AA13">
            <v>163723248</v>
          </cell>
        </row>
        <row r="14">
          <cell r="AA14">
            <v>111829050</v>
          </cell>
        </row>
      </sheetData>
      <sheetData sheetId="16">
        <row r="6">
          <cell r="Y6">
            <v>0</v>
          </cell>
        </row>
        <row r="7">
          <cell r="Y7">
            <v>10000000</v>
          </cell>
        </row>
      </sheetData>
      <sheetData sheetId="17">
        <row r="5">
          <cell r="AA5">
            <v>0</v>
          </cell>
        </row>
      </sheetData>
      <sheetData sheetId="18">
        <row r="5">
          <cell r="AA5">
            <v>0</v>
          </cell>
        </row>
        <row r="6">
          <cell r="AA6">
            <v>15000000</v>
          </cell>
        </row>
        <row r="7">
          <cell r="AA7">
            <v>5000000</v>
          </cell>
        </row>
        <row r="8">
          <cell r="AA8">
            <v>15000000</v>
          </cell>
        </row>
        <row r="9">
          <cell r="AA9">
            <v>2000000</v>
          </cell>
        </row>
        <row r="10">
          <cell r="AA10">
            <v>3000000</v>
          </cell>
        </row>
        <row r="11">
          <cell r="AA11">
            <v>2000000</v>
          </cell>
        </row>
      </sheetData>
      <sheetData sheetId="19">
        <row r="5">
          <cell r="AA5">
            <v>21000000</v>
          </cell>
        </row>
        <row r="6">
          <cell r="AA6">
            <v>20000000</v>
          </cell>
        </row>
        <row r="7">
          <cell r="AA7">
            <v>0</v>
          </cell>
        </row>
        <row r="8">
          <cell r="AA8">
            <v>0</v>
          </cell>
        </row>
        <row r="9">
          <cell r="AA9">
            <v>0</v>
          </cell>
        </row>
        <row r="10">
          <cell r="AA10">
            <v>0</v>
          </cell>
        </row>
        <row r="11">
          <cell r="AA11">
            <v>0</v>
          </cell>
        </row>
        <row r="12">
          <cell r="AA12">
            <v>0</v>
          </cell>
        </row>
        <row r="14">
          <cell r="AA14">
            <v>0</v>
          </cell>
        </row>
      </sheetData>
      <sheetData sheetId="20">
        <row r="5">
          <cell r="AA5">
            <v>0</v>
          </cell>
        </row>
        <row r="6">
          <cell r="AA6">
            <v>0</v>
          </cell>
        </row>
        <row r="7">
          <cell r="AA7">
            <v>0</v>
          </cell>
        </row>
        <row r="8">
          <cell r="AA8">
            <v>0</v>
          </cell>
        </row>
      </sheetData>
      <sheetData sheetId="21">
        <row r="5">
          <cell r="Z5">
            <v>2000000</v>
          </cell>
        </row>
        <row r="6">
          <cell r="Z6">
            <v>1000000</v>
          </cell>
        </row>
        <row r="7">
          <cell r="Z7">
            <v>5000000</v>
          </cell>
        </row>
        <row r="8">
          <cell r="Z8">
            <v>0</v>
          </cell>
        </row>
        <row r="10">
          <cell r="Z10">
            <v>1000000</v>
          </cell>
        </row>
        <row r="11">
          <cell r="Z11">
            <v>0</v>
          </cell>
        </row>
        <row r="12">
          <cell r="Z12">
            <v>4000000</v>
          </cell>
        </row>
        <row r="13">
          <cell r="Z13">
            <v>15000000</v>
          </cell>
        </row>
        <row r="14">
          <cell r="Z14">
            <v>10000000</v>
          </cell>
        </row>
        <row r="15">
          <cell r="Z15">
            <v>0</v>
          </cell>
        </row>
        <row r="16">
          <cell r="Z16">
            <v>0</v>
          </cell>
        </row>
        <row r="17">
          <cell r="Z17">
            <v>0</v>
          </cell>
        </row>
        <row r="18">
          <cell r="Z18">
            <v>5000000</v>
          </cell>
        </row>
        <row r="19">
          <cell r="Z19">
            <v>5000000</v>
          </cell>
        </row>
        <row r="20">
          <cell r="Z20">
            <v>2500000</v>
          </cell>
        </row>
        <row r="21">
          <cell r="Z21">
            <v>8000000</v>
          </cell>
        </row>
        <row r="22">
          <cell r="Z22">
            <v>0</v>
          </cell>
        </row>
      </sheetData>
      <sheetData sheetId="22">
        <row r="5">
          <cell r="AA5">
            <v>0</v>
          </cell>
        </row>
        <row r="6">
          <cell r="AA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USUARIO/AppData/Roaming/Microsoft/Excel/PLAN%20INDICATIVO.x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10.xml" /><Relationship Id="rId3"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11.xml" /><Relationship Id="rId3"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12.xml" /><Relationship Id="rId3" Type="http://schemas.openxmlformats.org/officeDocument/2006/relationships/vmlDrawing" Target="../drawings/vmlDrawing12.vml" /><Relationship Id="rId4"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13.xml" /><Relationship Id="rId3" Type="http://schemas.openxmlformats.org/officeDocument/2006/relationships/vmlDrawing" Target="../drawings/vmlDrawing13.vml" /></Relationships>
</file>

<file path=xl/worksheets/_rels/sheet14.xml.rels><?xml version="1.0" encoding="utf-8" standalone="yes"?><Relationships xmlns="http://schemas.openxmlformats.org/package/2006/relationships"><Relationship Id="rId1" Type="http://schemas.openxmlformats.org/officeDocument/2006/relationships/hyperlink" Target="../../../USUARIO/AppData/Roaming/Microsoft/Excel/PLAN%20INDICATIVO.xls" TargetMode="External" /><Relationship Id="rId2" Type="http://schemas.openxmlformats.org/officeDocument/2006/relationships/comments" Target="../comments14.xml" /><Relationship Id="rId3" Type="http://schemas.openxmlformats.org/officeDocument/2006/relationships/vmlDrawing" Target="../drawings/vmlDrawing14.vml" /></Relationships>
</file>

<file path=xl/worksheets/_rels/sheet15.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15.xml" /><Relationship Id="rId3" Type="http://schemas.openxmlformats.org/officeDocument/2006/relationships/vmlDrawing" Target="../drawings/vmlDrawing15.vml" /><Relationship Id="rId4"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16.xml" /><Relationship Id="rId3" Type="http://schemas.openxmlformats.org/officeDocument/2006/relationships/vmlDrawing" Target="../drawings/vmlDrawing16.vml" /><Relationship Id="rId4"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hyperlink" Target="../../../USUARIO/AppData/Roaming/Microsoft/Excel/PLAN%20INDICATIVO.xls" TargetMode="External" /><Relationship Id="rId2" Type="http://schemas.openxmlformats.org/officeDocument/2006/relationships/comments" Target="../comments17.xml" /><Relationship Id="rId3" Type="http://schemas.openxmlformats.org/officeDocument/2006/relationships/vmlDrawing" Target="../drawings/vmlDrawing17.vml" /></Relationships>
</file>

<file path=xl/worksheets/_rels/sheet18.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18.xml" /><Relationship Id="rId3" Type="http://schemas.openxmlformats.org/officeDocument/2006/relationships/vmlDrawing" Target="../drawings/vmlDrawing18.vml" /></Relationships>
</file>

<file path=xl/worksheets/_rels/sheet19.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19.xml" /><Relationship Id="rId3" Type="http://schemas.openxmlformats.org/officeDocument/2006/relationships/vmlDrawing" Target="../drawings/vmlDrawing19.vml" /></Relationships>
</file>

<file path=xl/worksheets/_rels/sheet2.xml.rels><?xml version="1.0" encoding="utf-8" standalone="yes"?><Relationships xmlns="http://schemas.openxmlformats.org/package/2006/relationships"><Relationship Id="rId1" Type="http://schemas.openxmlformats.org/officeDocument/2006/relationships/hyperlink" Target="../../../TOSHIBA/Desktop/Instrumentos%20de%20Planeaci&#242;n%20El%20Tarra/PLAN%20INDICATIVO.xls" TargetMode="External" /><Relationship Id="rId2" Type="http://schemas.openxmlformats.org/officeDocument/2006/relationships/comments" Target="../comments2.xml" /><Relationship Id="rId3"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20.xml" /><Relationship Id="rId3" Type="http://schemas.openxmlformats.org/officeDocument/2006/relationships/vmlDrawing" Target="../drawings/vmlDrawing20.vml" /><Relationship Id="rId4" Type="http://schemas.openxmlformats.org/officeDocument/2006/relationships/printerSettings" Target="../printerSettings/printerSettings8.bin" /></Relationships>
</file>

<file path=xl/worksheets/_rels/sheet21.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21.xml" /><Relationship Id="rId3" Type="http://schemas.openxmlformats.org/officeDocument/2006/relationships/vmlDrawing" Target="../drawings/vmlDrawing21.vml" /></Relationships>
</file>

<file path=xl/worksheets/_rels/sheet22.xml.rels><?xml version="1.0" encoding="utf-8" standalone="yes"?><Relationships xmlns="http://schemas.openxmlformats.org/package/2006/relationships"><Relationship Id="rId1" Type="http://schemas.openxmlformats.org/officeDocument/2006/relationships/hyperlink" Target="../../../USUARIO/AppData/Roaming/Microsoft/Excel/PLAN%20INDICATIVO.xls" TargetMode="External" /><Relationship Id="rId2" Type="http://schemas.openxmlformats.org/officeDocument/2006/relationships/comments" Target="../comments22.xml" /><Relationship Id="rId3" Type="http://schemas.openxmlformats.org/officeDocument/2006/relationships/vmlDrawing" Target="../drawings/vmlDrawing22.vml" /></Relationships>
</file>

<file path=xl/worksheets/_rels/sheet23.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23.xml" /><Relationship Id="rId3" Type="http://schemas.openxmlformats.org/officeDocument/2006/relationships/vmlDrawing" Target="../drawings/vmlDrawing23.vml" /></Relationships>
</file>

<file path=xl/worksheets/_rels/sheet3.xml.rels><?xml version="1.0" encoding="utf-8" standalone="yes"?><Relationships xmlns="http://schemas.openxmlformats.org/package/2006/relationships"><Relationship Id="rId1" Type="http://schemas.openxmlformats.org/officeDocument/2006/relationships/hyperlink" Target="../../../USUARIO/AppData/Roaming/Microsoft/Excel/PLAN%20INDICATIVO.xls"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USUARIO/AppData/Roaming/Microsoft/Excel/PLAN%20INDICATIVO.xls" TargetMode="External" /><Relationship Id="rId2" Type="http://schemas.openxmlformats.org/officeDocument/2006/relationships/comments" Target="../comments4.xml" /><Relationship Id="rId3"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hyperlink" Target="../../../USUARIO/AppData/Roaming/Microsoft/Excel/PLAN%20INDICATIVO.xls" TargetMode="External" /><Relationship Id="rId2" Type="http://schemas.openxmlformats.org/officeDocument/2006/relationships/comments" Target="../comments5.xml" /><Relationship Id="rId3"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hyperlink" Target="../../../USUARIO/AppData/Roaming/Microsoft/Excel/PLAN%20INDICATIVO.xls" TargetMode="External" /><Relationship Id="rId2" Type="http://schemas.openxmlformats.org/officeDocument/2006/relationships/comments" Target="../comments6.xml" /><Relationship Id="rId3"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hyperlink" Target="../../../USUARIO/AppData/Roaming/Microsoft/Excel/PLAN%20INDICATIVO.xls" TargetMode="External" /><Relationship Id="rId2" Type="http://schemas.openxmlformats.org/officeDocument/2006/relationships/comments" Target="../comments7.xml" /><Relationship Id="rId3" Type="http://schemas.openxmlformats.org/officeDocument/2006/relationships/vmlDrawing" Target="../drawings/vmlDrawing7.vml" /><Relationship Id="rId4"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8.xml" /><Relationship Id="rId3"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hyperlink" Target="../../../USUARIO/AppData/Roaming/Microsoft/Excel/PLAN%20OPERATIVO%20ANUAL%20DE%20INVERSIONES.xls" TargetMode="External" /><Relationship Id="rId2" Type="http://schemas.openxmlformats.org/officeDocument/2006/relationships/comments" Target="../comments9.xml" /><Relationship Id="rId3" Type="http://schemas.openxmlformats.org/officeDocument/2006/relationships/vmlDrawing" Target="../drawings/vmlDrawing9.v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W49"/>
  <sheetViews>
    <sheetView tabSelected="1" zoomScalePageLayoutView="0" workbookViewId="0" topLeftCell="N38">
      <selection activeCell="V43" sqref="V43"/>
    </sheetView>
  </sheetViews>
  <sheetFormatPr defaultColWidth="11.421875" defaultRowHeight="15"/>
  <cols>
    <col min="1" max="1" width="9.57421875" style="28" customWidth="1"/>
    <col min="2" max="2" width="14.140625" style="28" customWidth="1"/>
    <col min="3" max="3" width="12.421875" style="28" customWidth="1"/>
    <col min="4" max="4" width="11.421875" style="28" customWidth="1"/>
    <col min="5" max="5" width="17.7109375" style="28" customWidth="1"/>
    <col min="6" max="6" width="15.28125" style="28" customWidth="1"/>
    <col min="7" max="7" width="11.421875" style="28" customWidth="1"/>
    <col min="8" max="8" width="23.7109375" style="28" customWidth="1"/>
    <col min="9" max="9" width="12.57421875" style="28" customWidth="1"/>
    <col min="10" max="10" width="13.421875" style="28" customWidth="1"/>
    <col min="11" max="11" width="24.421875" style="28" customWidth="1"/>
    <col min="12" max="12" width="14.57421875" style="28" customWidth="1"/>
    <col min="13" max="13" width="15.00390625" style="28" customWidth="1"/>
    <col min="14" max="14" width="11.00390625" style="28" customWidth="1"/>
    <col min="15" max="15" width="17.00390625" style="28" customWidth="1"/>
    <col min="16" max="16" width="40.421875" style="28" customWidth="1"/>
    <col min="17" max="17" width="20.8515625" style="28" customWidth="1"/>
    <col min="18" max="18" width="25.28125" style="28" customWidth="1"/>
    <col min="19" max="19" width="15.57421875" style="28" customWidth="1"/>
    <col min="20" max="20" width="19.00390625" style="28" customWidth="1"/>
    <col min="21" max="21" width="14.140625" style="235" customWidth="1"/>
    <col min="22" max="22" width="15.57421875" style="28" customWidth="1"/>
    <col min="23" max="23" width="14.00390625" style="28" bestFit="1" customWidth="1"/>
    <col min="24" max="16384" width="11.421875" style="28" customWidth="1"/>
  </cols>
  <sheetData>
    <row r="1" spans="1:22" s="1" customFormat="1" ht="18.75" thickBot="1">
      <c r="A1" s="372" t="s">
        <v>14</v>
      </c>
      <c r="B1" s="373"/>
      <c r="C1" s="373"/>
      <c r="D1" s="373"/>
      <c r="E1" s="373"/>
      <c r="F1" s="373"/>
      <c r="G1" s="373"/>
      <c r="H1" s="373"/>
      <c r="I1" s="373"/>
      <c r="J1" s="373"/>
      <c r="K1" s="373"/>
      <c r="L1" s="373"/>
      <c r="M1" s="373"/>
      <c r="N1" s="373"/>
      <c r="O1" s="373"/>
      <c r="P1" s="373"/>
      <c r="Q1" s="373"/>
      <c r="R1" s="373"/>
      <c r="S1" s="373"/>
      <c r="T1" s="373"/>
      <c r="U1" s="373"/>
      <c r="V1" s="374"/>
    </row>
    <row r="2" spans="1:22" ht="15.75" customHeight="1" thickBot="1">
      <c r="A2" s="375" t="s">
        <v>402</v>
      </c>
      <c r="B2" s="376"/>
      <c r="C2" s="376"/>
      <c r="D2" s="376"/>
      <c r="E2" s="376"/>
      <c r="F2" s="376"/>
      <c r="G2" s="376"/>
      <c r="H2" s="376"/>
      <c r="I2" s="376"/>
      <c r="J2" s="376"/>
      <c r="K2" s="376"/>
      <c r="L2" s="377"/>
      <c r="M2" s="378" t="s">
        <v>3</v>
      </c>
      <c r="N2" s="379"/>
      <c r="O2" s="380"/>
      <c r="P2" s="390" t="s">
        <v>738</v>
      </c>
      <c r="Q2" s="387" t="s">
        <v>739</v>
      </c>
      <c r="R2" s="387" t="s">
        <v>740</v>
      </c>
      <c r="S2" s="384" t="s">
        <v>741</v>
      </c>
      <c r="T2" s="381" t="s">
        <v>742</v>
      </c>
      <c r="U2" s="382"/>
      <c r="V2" s="383"/>
    </row>
    <row r="3" spans="1:22" ht="15.75" customHeight="1">
      <c r="A3" s="367" t="s">
        <v>0</v>
      </c>
      <c r="B3" s="352" t="s">
        <v>2</v>
      </c>
      <c r="C3" s="352" t="s">
        <v>6</v>
      </c>
      <c r="D3" s="352" t="s">
        <v>0</v>
      </c>
      <c r="E3" s="352" t="s">
        <v>1</v>
      </c>
      <c r="F3" s="352" t="s">
        <v>7</v>
      </c>
      <c r="G3" s="352" t="s">
        <v>0</v>
      </c>
      <c r="H3" s="352" t="s">
        <v>8</v>
      </c>
      <c r="I3" s="352" t="s">
        <v>7</v>
      </c>
      <c r="J3" s="352" t="s">
        <v>0</v>
      </c>
      <c r="K3" s="352" t="s">
        <v>404</v>
      </c>
      <c r="L3" s="354" t="s">
        <v>737</v>
      </c>
      <c r="M3" s="367" t="s">
        <v>5</v>
      </c>
      <c r="N3" s="352" t="s">
        <v>4</v>
      </c>
      <c r="O3" s="356" t="s">
        <v>13</v>
      </c>
      <c r="P3" s="391"/>
      <c r="Q3" s="388"/>
      <c r="R3" s="388"/>
      <c r="S3" s="385"/>
      <c r="T3" s="358" t="s">
        <v>743</v>
      </c>
      <c r="U3" s="348" t="s">
        <v>744</v>
      </c>
      <c r="V3" s="350" t="s">
        <v>745</v>
      </c>
    </row>
    <row r="4" spans="1:22" ht="34.5" customHeight="1" thickBot="1">
      <c r="A4" s="368"/>
      <c r="B4" s="353"/>
      <c r="C4" s="353"/>
      <c r="D4" s="353"/>
      <c r="E4" s="353"/>
      <c r="F4" s="353"/>
      <c r="G4" s="353"/>
      <c r="H4" s="353"/>
      <c r="I4" s="353"/>
      <c r="J4" s="353"/>
      <c r="K4" s="353"/>
      <c r="L4" s="355"/>
      <c r="M4" s="368"/>
      <c r="N4" s="353"/>
      <c r="O4" s="357"/>
      <c r="P4" s="392"/>
      <c r="Q4" s="389"/>
      <c r="R4" s="389"/>
      <c r="S4" s="386"/>
      <c r="T4" s="359"/>
      <c r="U4" s="349"/>
      <c r="V4" s="351"/>
    </row>
    <row r="5" spans="1:22" ht="27.75" customHeight="1">
      <c r="A5" s="360" t="s">
        <v>15</v>
      </c>
      <c r="B5" s="340" t="s">
        <v>16</v>
      </c>
      <c r="C5" s="364"/>
      <c r="D5" s="364" t="s">
        <v>17</v>
      </c>
      <c r="E5" s="340" t="s">
        <v>18</v>
      </c>
      <c r="F5" s="364"/>
      <c r="G5" s="340" t="s">
        <v>19</v>
      </c>
      <c r="H5" s="340" t="s">
        <v>20</v>
      </c>
      <c r="I5" s="340"/>
      <c r="J5" s="340"/>
      <c r="K5" s="340" t="s">
        <v>546</v>
      </c>
      <c r="L5" s="340"/>
      <c r="M5" s="340" t="s">
        <v>547</v>
      </c>
      <c r="N5" s="340">
        <v>511</v>
      </c>
      <c r="O5" s="340">
        <v>541</v>
      </c>
      <c r="P5" s="369" t="s">
        <v>756</v>
      </c>
      <c r="Q5" s="344" t="s">
        <v>763</v>
      </c>
      <c r="R5" s="347" t="s">
        <v>589</v>
      </c>
      <c r="S5" s="341" t="s">
        <v>765</v>
      </c>
      <c r="T5" s="114" t="s">
        <v>758</v>
      </c>
      <c r="U5" s="114" t="s">
        <v>786</v>
      </c>
      <c r="V5" s="173">
        <v>109553514</v>
      </c>
    </row>
    <row r="6" spans="1:22" ht="27.75" customHeight="1">
      <c r="A6" s="361"/>
      <c r="B6" s="320"/>
      <c r="C6" s="365"/>
      <c r="D6" s="365"/>
      <c r="E6" s="320"/>
      <c r="F6" s="365"/>
      <c r="G6" s="320"/>
      <c r="H6" s="320"/>
      <c r="I6" s="320"/>
      <c r="J6" s="320"/>
      <c r="K6" s="320"/>
      <c r="L6" s="320"/>
      <c r="M6" s="320"/>
      <c r="N6" s="320"/>
      <c r="O6" s="320"/>
      <c r="P6" s="370"/>
      <c r="Q6" s="345"/>
      <c r="R6" s="326"/>
      <c r="S6" s="342"/>
      <c r="T6" s="114" t="s">
        <v>759</v>
      </c>
      <c r="U6" s="114" t="s">
        <v>786</v>
      </c>
      <c r="V6" s="173">
        <v>24000000</v>
      </c>
    </row>
    <row r="7" spans="1:23" ht="27.75" customHeight="1">
      <c r="A7" s="361"/>
      <c r="B7" s="320"/>
      <c r="C7" s="365"/>
      <c r="D7" s="365"/>
      <c r="E7" s="320"/>
      <c r="F7" s="365"/>
      <c r="G7" s="321"/>
      <c r="H7" s="321"/>
      <c r="I7" s="321"/>
      <c r="J7" s="321"/>
      <c r="K7" s="321"/>
      <c r="L7" s="321"/>
      <c r="M7" s="321"/>
      <c r="N7" s="321"/>
      <c r="O7" s="321"/>
      <c r="P7" s="371"/>
      <c r="Q7" s="346"/>
      <c r="R7" s="327"/>
      <c r="S7" s="343"/>
      <c r="T7" s="114" t="s">
        <v>760</v>
      </c>
      <c r="U7" s="114" t="s">
        <v>761</v>
      </c>
      <c r="V7" s="173">
        <v>12000000</v>
      </c>
      <c r="W7" s="52">
        <f>SUM(V5:V7)</f>
        <v>145553514</v>
      </c>
    </row>
    <row r="8" spans="1:23" ht="37.5" customHeight="1">
      <c r="A8" s="361"/>
      <c r="B8" s="320"/>
      <c r="C8" s="365"/>
      <c r="D8" s="365"/>
      <c r="E8" s="320"/>
      <c r="F8" s="365"/>
      <c r="G8" s="270"/>
      <c r="H8" s="270"/>
      <c r="I8" s="270"/>
      <c r="J8" s="270"/>
      <c r="K8" s="270"/>
      <c r="L8" s="270"/>
      <c r="M8" s="270"/>
      <c r="N8" s="270"/>
      <c r="O8" s="270"/>
      <c r="P8" s="278"/>
      <c r="Q8" s="19"/>
      <c r="R8" s="272"/>
      <c r="S8" s="280"/>
      <c r="T8" s="114" t="s">
        <v>1133</v>
      </c>
      <c r="U8" s="114" t="s">
        <v>1134</v>
      </c>
      <c r="V8" s="173">
        <v>400675</v>
      </c>
      <c r="W8" s="52"/>
    </row>
    <row r="9" spans="1:22" ht="81.75" customHeight="1">
      <c r="A9" s="361"/>
      <c r="B9" s="320"/>
      <c r="C9" s="365"/>
      <c r="D9" s="365"/>
      <c r="E9" s="320"/>
      <c r="F9" s="365"/>
      <c r="G9" s="270" t="s">
        <v>21</v>
      </c>
      <c r="H9" s="270" t="s">
        <v>22</v>
      </c>
      <c r="I9" s="2"/>
      <c r="J9" s="270"/>
      <c r="K9" s="270" t="s">
        <v>569</v>
      </c>
      <c r="L9" s="270"/>
      <c r="M9" s="270" t="s">
        <v>568</v>
      </c>
      <c r="N9" s="270">
        <v>0</v>
      </c>
      <c r="O9" s="270">
        <v>4</v>
      </c>
      <c r="P9" s="271" t="s">
        <v>757</v>
      </c>
      <c r="Q9" s="270" t="s">
        <v>764</v>
      </c>
      <c r="R9" s="272" t="s">
        <v>589</v>
      </c>
      <c r="S9" s="270" t="s">
        <v>766</v>
      </c>
      <c r="T9" s="274" t="s">
        <v>762</v>
      </c>
      <c r="U9" s="276" t="s">
        <v>786</v>
      </c>
      <c r="V9" s="166">
        <f>+'[1]EDUC'!$Z$6</f>
        <v>25000000</v>
      </c>
    </row>
    <row r="10" spans="1:22" ht="97.5" customHeight="1">
      <c r="A10" s="361"/>
      <c r="B10" s="320"/>
      <c r="C10" s="365"/>
      <c r="D10" s="365"/>
      <c r="E10" s="320"/>
      <c r="F10" s="365"/>
      <c r="G10" s="319" t="s">
        <v>23</v>
      </c>
      <c r="H10" s="319" t="s">
        <v>24</v>
      </c>
      <c r="I10" s="2"/>
      <c r="J10" s="270"/>
      <c r="K10" s="319" t="s">
        <v>567</v>
      </c>
      <c r="L10" s="319"/>
      <c r="M10" s="319" t="s">
        <v>568</v>
      </c>
      <c r="N10" s="319">
        <v>0</v>
      </c>
      <c r="O10" s="319">
        <v>76</v>
      </c>
      <c r="P10" s="271" t="s">
        <v>789</v>
      </c>
      <c r="Q10" s="269" t="s">
        <v>764</v>
      </c>
      <c r="R10" s="325" t="s">
        <v>589</v>
      </c>
      <c r="S10" s="269" t="s">
        <v>767</v>
      </c>
      <c r="T10" s="274" t="s">
        <v>762</v>
      </c>
      <c r="U10" s="276" t="s">
        <v>786</v>
      </c>
      <c r="V10" s="231">
        <f>252000000-25000000-10000000</f>
        <v>217000000</v>
      </c>
    </row>
    <row r="11" spans="1:22" ht="97.5" customHeight="1">
      <c r="A11" s="361"/>
      <c r="B11" s="320"/>
      <c r="C11" s="365"/>
      <c r="D11" s="365"/>
      <c r="E11" s="320"/>
      <c r="F11" s="365"/>
      <c r="G11" s="321"/>
      <c r="H11" s="321"/>
      <c r="I11" s="2"/>
      <c r="J11" s="270"/>
      <c r="K11" s="321"/>
      <c r="L11" s="321"/>
      <c r="M11" s="321"/>
      <c r="N11" s="321"/>
      <c r="O11" s="321"/>
      <c r="P11" s="271"/>
      <c r="Q11" s="270"/>
      <c r="R11" s="327"/>
      <c r="S11" s="270"/>
      <c r="T11" s="230"/>
      <c r="U11" s="230"/>
      <c r="V11" s="232"/>
    </row>
    <row r="12" spans="1:22" ht="71.25" customHeight="1">
      <c r="A12" s="361"/>
      <c r="B12" s="320"/>
      <c r="C12" s="365"/>
      <c r="D12" s="365"/>
      <c r="E12" s="320"/>
      <c r="F12" s="365"/>
      <c r="G12" s="270" t="s">
        <v>25</v>
      </c>
      <c r="H12" s="270" t="s">
        <v>26</v>
      </c>
      <c r="I12" s="2"/>
      <c r="J12" s="270"/>
      <c r="K12" s="270" t="s">
        <v>570</v>
      </c>
      <c r="L12" s="270"/>
      <c r="M12" s="270" t="s">
        <v>571</v>
      </c>
      <c r="N12" s="270">
        <v>0</v>
      </c>
      <c r="O12" s="270">
        <v>15</v>
      </c>
      <c r="P12" s="271" t="s">
        <v>769</v>
      </c>
      <c r="Q12" s="270" t="s">
        <v>768</v>
      </c>
      <c r="R12" s="272" t="s">
        <v>590</v>
      </c>
      <c r="S12" s="270" t="s">
        <v>765</v>
      </c>
      <c r="T12" s="274" t="s">
        <v>772</v>
      </c>
      <c r="U12" s="276" t="s">
        <v>786</v>
      </c>
      <c r="V12" s="166">
        <v>80000000</v>
      </c>
    </row>
    <row r="13" spans="1:22" ht="71.25" customHeight="1">
      <c r="A13" s="361"/>
      <c r="B13" s="320"/>
      <c r="C13" s="365"/>
      <c r="D13" s="365"/>
      <c r="E13" s="320"/>
      <c r="F13" s="365"/>
      <c r="G13" s="270"/>
      <c r="H13" s="270"/>
      <c r="I13" s="2"/>
      <c r="J13" s="270"/>
      <c r="K13" s="270"/>
      <c r="L13" s="270"/>
      <c r="M13" s="270"/>
      <c r="N13" s="270"/>
      <c r="O13" s="270"/>
      <c r="P13" s="271" t="s">
        <v>770</v>
      </c>
      <c r="Q13" s="270" t="s">
        <v>768</v>
      </c>
      <c r="R13" s="272" t="s">
        <v>590</v>
      </c>
      <c r="S13" s="270" t="s">
        <v>765</v>
      </c>
      <c r="T13" s="274" t="s">
        <v>773</v>
      </c>
      <c r="U13" s="276" t="s">
        <v>786</v>
      </c>
      <c r="V13" s="166">
        <v>5000000</v>
      </c>
    </row>
    <row r="14" spans="1:23" ht="71.25" customHeight="1">
      <c r="A14" s="361"/>
      <c r="B14" s="320"/>
      <c r="C14" s="365"/>
      <c r="D14" s="365"/>
      <c r="E14" s="320"/>
      <c r="F14" s="365"/>
      <c r="G14" s="270"/>
      <c r="H14" s="270"/>
      <c r="I14" s="2"/>
      <c r="J14" s="270"/>
      <c r="K14" s="270"/>
      <c r="L14" s="270"/>
      <c r="M14" s="270"/>
      <c r="N14" s="270"/>
      <c r="O14" s="270"/>
      <c r="P14" s="271" t="s">
        <v>771</v>
      </c>
      <c r="Q14" s="270" t="s">
        <v>768</v>
      </c>
      <c r="R14" s="272" t="s">
        <v>590</v>
      </c>
      <c r="S14" s="270" t="s">
        <v>765</v>
      </c>
      <c r="T14" s="274" t="s">
        <v>774</v>
      </c>
      <c r="U14" s="276" t="s">
        <v>786</v>
      </c>
      <c r="V14" s="166">
        <v>2000000</v>
      </c>
      <c r="W14" s="52">
        <f>SUM(V12:V14)</f>
        <v>87000000</v>
      </c>
    </row>
    <row r="15" spans="1:22" ht="0.75" customHeight="1" hidden="1">
      <c r="A15" s="361"/>
      <c r="B15" s="320"/>
      <c r="C15" s="365"/>
      <c r="D15" s="365"/>
      <c r="E15" s="320"/>
      <c r="F15" s="365"/>
      <c r="G15" s="270" t="s">
        <v>27</v>
      </c>
      <c r="H15" s="270" t="s">
        <v>28</v>
      </c>
      <c r="I15" s="2"/>
      <c r="J15" s="270"/>
      <c r="K15" s="270"/>
      <c r="L15" s="270"/>
      <c r="M15" s="270"/>
      <c r="N15" s="270"/>
      <c r="O15" s="270"/>
      <c r="P15" s="271"/>
      <c r="Q15" s="270"/>
      <c r="R15" s="272"/>
      <c r="S15" s="270"/>
      <c r="T15" s="274"/>
      <c r="U15" s="276"/>
      <c r="V15" s="166">
        <f>+'[1]EDUC'!$Z$10</f>
        <v>0</v>
      </c>
    </row>
    <row r="16" spans="1:22" ht="36.75" customHeight="1">
      <c r="A16" s="361"/>
      <c r="B16" s="320"/>
      <c r="C16" s="365"/>
      <c r="D16" s="365"/>
      <c r="E16" s="320"/>
      <c r="F16" s="365"/>
      <c r="G16" s="319" t="s">
        <v>29</v>
      </c>
      <c r="H16" s="319" t="s">
        <v>30</v>
      </c>
      <c r="I16" s="319"/>
      <c r="J16" s="270"/>
      <c r="K16" s="288" t="s">
        <v>552</v>
      </c>
      <c r="L16" s="270"/>
      <c r="M16" s="270" t="s">
        <v>564</v>
      </c>
      <c r="N16" s="270">
        <v>0</v>
      </c>
      <c r="O16" s="270">
        <v>1</v>
      </c>
      <c r="P16" s="322" t="s">
        <v>775</v>
      </c>
      <c r="Q16" s="319" t="s">
        <v>776</v>
      </c>
      <c r="R16" s="325" t="s">
        <v>591</v>
      </c>
      <c r="S16" s="328" t="s">
        <v>766</v>
      </c>
      <c r="T16" s="331" t="s">
        <v>777</v>
      </c>
      <c r="U16" s="334" t="s">
        <v>786</v>
      </c>
      <c r="V16" s="337">
        <v>17918560</v>
      </c>
    </row>
    <row r="17" spans="1:22" ht="38.25" customHeight="1">
      <c r="A17" s="361"/>
      <c r="B17" s="320"/>
      <c r="C17" s="365"/>
      <c r="D17" s="365"/>
      <c r="E17" s="320"/>
      <c r="F17" s="365"/>
      <c r="G17" s="320"/>
      <c r="H17" s="320"/>
      <c r="I17" s="320"/>
      <c r="J17" s="270"/>
      <c r="K17" s="288" t="s">
        <v>553</v>
      </c>
      <c r="L17" s="270"/>
      <c r="M17" s="270" t="s">
        <v>564</v>
      </c>
      <c r="N17" s="270">
        <v>0</v>
      </c>
      <c r="O17" s="270">
        <v>1</v>
      </c>
      <c r="P17" s="323"/>
      <c r="Q17" s="320"/>
      <c r="R17" s="326"/>
      <c r="S17" s="329"/>
      <c r="T17" s="332"/>
      <c r="U17" s="335"/>
      <c r="V17" s="338"/>
    </row>
    <row r="18" spans="1:22" ht="38.25" customHeight="1">
      <c r="A18" s="361"/>
      <c r="B18" s="320"/>
      <c r="C18" s="365"/>
      <c r="D18" s="365"/>
      <c r="E18" s="320"/>
      <c r="F18" s="365"/>
      <c r="G18" s="320"/>
      <c r="H18" s="320"/>
      <c r="I18" s="320"/>
      <c r="J18" s="270"/>
      <c r="K18" s="288" t="s">
        <v>563</v>
      </c>
      <c r="L18" s="270"/>
      <c r="M18" s="270" t="s">
        <v>564</v>
      </c>
      <c r="N18" s="270">
        <v>0</v>
      </c>
      <c r="O18" s="270">
        <v>1</v>
      </c>
      <c r="P18" s="323"/>
      <c r="Q18" s="320"/>
      <c r="R18" s="326"/>
      <c r="S18" s="329"/>
      <c r="T18" s="332"/>
      <c r="U18" s="335"/>
      <c r="V18" s="338"/>
    </row>
    <row r="19" spans="1:22" ht="38.25" customHeight="1">
      <c r="A19" s="361"/>
      <c r="B19" s="320"/>
      <c r="C19" s="365"/>
      <c r="D19" s="365"/>
      <c r="E19" s="320"/>
      <c r="F19" s="365"/>
      <c r="G19" s="320"/>
      <c r="H19" s="320"/>
      <c r="I19" s="320"/>
      <c r="J19" s="270"/>
      <c r="K19" s="288" t="s">
        <v>554</v>
      </c>
      <c r="L19" s="270"/>
      <c r="M19" s="270" t="s">
        <v>564</v>
      </c>
      <c r="N19" s="270">
        <v>0</v>
      </c>
      <c r="O19" s="270">
        <v>1</v>
      </c>
      <c r="P19" s="323"/>
      <c r="Q19" s="320"/>
      <c r="R19" s="326"/>
      <c r="S19" s="329"/>
      <c r="T19" s="332"/>
      <c r="U19" s="335"/>
      <c r="V19" s="338"/>
    </row>
    <row r="20" spans="1:22" ht="38.25" customHeight="1">
      <c r="A20" s="361"/>
      <c r="B20" s="320"/>
      <c r="C20" s="365"/>
      <c r="D20" s="365"/>
      <c r="E20" s="320"/>
      <c r="F20" s="365"/>
      <c r="G20" s="320"/>
      <c r="H20" s="320"/>
      <c r="I20" s="320"/>
      <c r="J20" s="270"/>
      <c r="K20" s="288" t="s">
        <v>555</v>
      </c>
      <c r="L20" s="270"/>
      <c r="M20" s="270" t="s">
        <v>564</v>
      </c>
      <c r="N20" s="270">
        <v>0</v>
      </c>
      <c r="O20" s="270">
        <v>1</v>
      </c>
      <c r="P20" s="323"/>
      <c r="Q20" s="320"/>
      <c r="R20" s="326"/>
      <c r="S20" s="329"/>
      <c r="T20" s="332"/>
      <c r="U20" s="335"/>
      <c r="V20" s="338"/>
    </row>
    <row r="21" spans="1:22" ht="38.25" customHeight="1">
      <c r="A21" s="361"/>
      <c r="B21" s="320"/>
      <c r="C21" s="365"/>
      <c r="D21" s="365"/>
      <c r="E21" s="320"/>
      <c r="F21" s="365"/>
      <c r="G21" s="320"/>
      <c r="H21" s="320"/>
      <c r="I21" s="320"/>
      <c r="J21" s="270"/>
      <c r="K21" s="288" t="s">
        <v>556</v>
      </c>
      <c r="L21" s="270"/>
      <c r="M21" s="270" t="s">
        <v>564</v>
      </c>
      <c r="N21" s="270">
        <v>0</v>
      </c>
      <c r="O21" s="270">
        <v>1</v>
      </c>
      <c r="P21" s="323"/>
      <c r="Q21" s="320"/>
      <c r="R21" s="326"/>
      <c r="S21" s="329"/>
      <c r="T21" s="332"/>
      <c r="U21" s="335"/>
      <c r="V21" s="338"/>
    </row>
    <row r="22" spans="1:22" ht="38.25" customHeight="1">
      <c r="A22" s="361"/>
      <c r="B22" s="320"/>
      <c r="C22" s="365"/>
      <c r="D22" s="365"/>
      <c r="E22" s="320"/>
      <c r="F22" s="365"/>
      <c r="G22" s="320"/>
      <c r="H22" s="320"/>
      <c r="I22" s="320"/>
      <c r="J22" s="270"/>
      <c r="K22" s="288" t="s">
        <v>557</v>
      </c>
      <c r="L22" s="270"/>
      <c r="M22" s="270" t="s">
        <v>564</v>
      </c>
      <c r="N22" s="270">
        <v>0</v>
      </c>
      <c r="O22" s="270">
        <v>1</v>
      </c>
      <c r="P22" s="323"/>
      <c r="Q22" s="320"/>
      <c r="R22" s="326"/>
      <c r="S22" s="329"/>
      <c r="T22" s="333"/>
      <c r="U22" s="336"/>
      <c r="V22" s="339"/>
    </row>
    <row r="23" spans="1:22" ht="38.25" customHeight="1">
      <c r="A23" s="361"/>
      <c r="B23" s="320"/>
      <c r="C23" s="365"/>
      <c r="D23" s="365"/>
      <c r="E23" s="320"/>
      <c r="F23" s="365"/>
      <c r="G23" s="320"/>
      <c r="H23" s="320"/>
      <c r="I23" s="320"/>
      <c r="J23" s="270"/>
      <c r="K23" s="288" t="s">
        <v>1182</v>
      </c>
      <c r="L23" s="270"/>
      <c r="M23" s="270" t="s">
        <v>564</v>
      </c>
      <c r="N23" s="270">
        <v>0</v>
      </c>
      <c r="O23" s="270">
        <v>1</v>
      </c>
      <c r="P23" s="323"/>
      <c r="Q23" s="320"/>
      <c r="R23" s="326"/>
      <c r="S23" s="329"/>
      <c r="T23" s="281" t="s">
        <v>778</v>
      </c>
      <c r="U23" s="283" t="s">
        <v>786</v>
      </c>
      <c r="V23" s="285">
        <v>102704094</v>
      </c>
    </row>
    <row r="24" spans="1:22" ht="38.25" customHeight="1">
      <c r="A24" s="361"/>
      <c r="B24" s="320"/>
      <c r="C24" s="365"/>
      <c r="D24" s="365"/>
      <c r="E24" s="320"/>
      <c r="F24" s="365"/>
      <c r="G24" s="320"/>
      <c r="H24" s="320"/>
      <c r="I24" s="320"/>
      <c r="J24" s="270"/>
      <c r="K24" s="288" t="s">
        <v>558</v>
      </c>
      <c r="L24" s="270"/>
      <c r="M24" s="270" t="s">
        <v>565</v>
      </c>
      <c r="N24" s="270">
        <v>0</v>
      </c>
      <c r="O24" s="270">
        <v>1</v>
      </c>
      <c r="P24" s="323"/>
      <c r="Q24" s="320"/>
      <c r="R24" s="326"/>
      <c r="S24" s="329"/>
      <c r="T24" s="282"/>
      <c r="U24" s="284"/>
      <c r="V24" s="242"/>
    </row>
    <row r="25" spans="1:22" ht="51.75" customHeight="1">
      <c r="A25" s="361"/>
      <c r="B25" s="320"/>
      <c r="C25" s="365"/>
      <c r="D25" s="365"/>
      <c r="E25" s="320"/>
      <c r="F25" s="365"/>
      <c r="G25" s="320"/>
      <c r="H25" s="320"/>
      <c r="I25" s="320"/>
      <c r="J25" s="270"/>
      <c r="K25" s="288" t="s">
        <v>559</v>
      </c>
      <c r="L25" s="270"/>
      <c r="M25" s="270" t="s">
        <v>565</v>
      </c>
      <c r="N25" s="270">
        <v>0</v>
      </c>
      <c r="O25" s="270">
        <v>1</v>
      </c>
      <c r="P25" s="323"/>
      <c r="Q25" s="320"/>
      <c r="R25" s="326"/>
      <c r="S25" s="329"/>
      <c r="T25" s="282"/>
      <c r="U25" s="284"/>
      <c r="V25" s="242"/>
    </row>
    <row r="26" spans="1:22" ht="42.75" customHeight="1">
      <c r="A26" s="361"/>
      <c r="B26" s="320"/>
      <c r="C26" s="365"/>
      <c r="D26" s="365"/>
      <c r="E26" s="320"/>
      <c r="F26" s="365"/>
      <c r="G26" s="320"/>
      <c r="H26" s="320"/>
      <c r="I26" s="320"/>
      <c r="J26" s="270"/>
      <c r="K26" s="288" t="s">
        <v>560</v>
      </c>
      <c r="L26" s="270"/>
      <c r="M26" s="270" t="s">
        <v>564</v>
      </c>
      <c r="N26" s="270">
        <v>0</v>
      </c>
      <c r="O26" s="270">
        <v>1</v>
      </c>
      <c r="P26" s="323"/>
      <c r="Q26" s="320"/>
      <c r="R26" s="326"/>
      <c r="S26" s="329"/>
      <c r="T26" s="282"/>
      <c r="U26" s="284"/>
      <c r="V26" s="242"/>
    </row>
    <row r="27" spans="1:22" ht="42.75" customHeight="1">
      <c r="A27" s="361"/>
      <c r="B27" s="320"/>
      <c r="C27" s="365"/>
      <c r="D27" s="365"/>
      <c r="E27" s="320"/>
      <c r="F27" s="365"/>
      <c r="G27" s="320"/>
      <c r="H27" s="320"/>
      <c r="I27" s="320"/>
      <c r="J27" s="270"/>
      <c r="K27" s="288" t="s">
        <v>1183</v>
      </c>
      <c r="L27" s="270"/>
      <c r="M27" s="270" t="s">
        <v>564</v>
      </c>
      <c r="N27" s="270">
        <v>0</v>
      </c>
      <c r="O27" s="270">
        <v>1</v>
      </c>
      <c r="P27" s="323"/>
      <c r="Q27" s="320"/>
      <c r="R27" s="326"/>
      <c r="S27" s="329"/>
      <c r="T27" s="282"/>
      <c r="U27" s="284"/>
      <c r="V27" s="242"/>
    </row>
    <row r="28" spans="1:23" ht="42.75" customHeight="1">
      <c r="A28" s="361"/>
      <c r="B28" s="320"/>
      <c r="C28" s="365"/>
      <c r="D28" s="365"/>
      <c r="E28" s="320"/>
      <c r="F28" s="365"/>
      <c r="G28" s="320"/>
      <c r="H28" s="320"/>
      <c r="I28" s="320"/>
      <c r="J28" s="319"/>
      <c r="K28" s="319" t="s">
        <v>580</v>
      </c>
      <c r="L28" s="319"/>
      <c r="M28" s="319" t="s">
        <v>564</v>
      </c>
      <c r="N28" s="319">
        <v>0</v>
      </c>
      <c r="O28" s="319">
        <v>1</v>
      </c>
      <c r="P28" s="323"/>
      <c r="Q28" s="320"/>
      <c r="R28" s="326"/>
      <c r="S28" s="329"/>
      <c r="T28" s="273" t="s">
        <v>1135</v>
      </c>
      <c r="U28" s="275" t="s">
        <v>1136</v>
      </c>
      <c r="V28" s="286">
        <v>7498961</v>
      </c>
      <c r="W28" s="52">
        <f>SUM(V16:V28)</f>
        <v>128121615</v>
      </c>
    </row>
    <row r="29" spans="1:23" ht="42.75" customHeight="1">
      <c r="A29" s="361"/>
      <c r="B29" s="320"/>
      <c r="C29" s="365"/>
      <c r="D29" s="365"/>
      <c r="E29" s="320"/>
      <c r="F29" s="365"/>
      <c r="G29" s="320"/>
      <c r="H29" s="320"/>
      <c r="I29" s="320"/>
      <c r="J29" s="321"/>
      <c r="K29" s="321"/>
      <c r="L29" s="321"/>
      <c r="M29" s="321"/>
      <c r="N29" s="321"/>
      <c r="O29" s="321"/>
      <c r="P29" s="324"/>
      <c r="Q29" s="321"/>
      <c r="R29" s="327"/>
      <c r="S29" s="330"/>
      <c r="T29" s="274" t="s">
        <v>1137</v>
      </c>
      <c r="U29" s="276" t="s">
        <v>1138</v>
      </c>
      <c r="V29" s="169">
        <v>7503116</v>
      </c>
      <c r="W29" s="52"/>
    </row>
    <row r="30" spans="1:22" ht="42.75" customHeight="1">
      <c r="A30" s="361"/>
      <c r="B30" s="320"/>
      <c r="C30" s="365"/>
      <c r="D30" s="365"/>
      <c r="E30" s="320"/>
      <c r="F30" s="365"/>
      <c r="G30" s="320"/>
      <c r="H30" s="320"/>
      <c r="I30" s="320"/>
      <c r="J30" s="270"/>
      <c r="K30" s="288" t="s">
        <v>562</v>
      </c>
      <c r="L30" s="270"/>
      <c r="M30" s="270" t="s">
        <v>566</v>
      </c>
      <c r="N30" s="270">
        <v>0</v>
      </c>
      <c r="O30" s="270">
        <v>1</v>
      </c>
      <c r="P30" s="322" t="s">
        <v>775</v>
      </c>
      <c r="Q30" s="319" t="s">
        <v>776</v>
      </c>
      <c r="R30" s="325" t="s">
        <v>591</v>
      </c>
      <c r="S30" s="328" t="s">
        <v>766</v>
      </c>
      <c r="T30" s="331" t="s">
        <v>779</v>
      </c>
      <c r="U30" s="334" t="s">
        <v>786</v>
      </c>
      <c r="V30" s="337">
        <v>80000000</v>
      </c>
    </row>
    <row r="31" spans="1:22" ht="42.75" customHeight="1">
      <c r="A31" s="361"/>
      <c r="B31" s="320"/>
      <c r="C31" s="365"/>
      <c r="D31" s="365"/>
      <c r="E31" s="320"/>
      <c r="F31" s="365"/>
      <c r="G31" s="320"/>
      <c r="H31" s="320"/>
      <c r="I31" s="320"/>
      <c r="J31" s="270"/>
      <c r="K31" s="288" t="s">
        <v>561</v>
      </c>
      <c r="L31" s="270"/>
      <c r="M31" s="270" t="s">
        <v>566</v>
      </c>
      <c r="N31" s="270">
        <v>0</v>
      </c>
      <c r="O31" s="270">
        <v>1</v>
      </c>
      <c r="P31" s="323"/>
      <c r="Q31" s="320"/>
      <c r="R31" s="326"/>
      <c r="S31" s="329"/>
      <c r="T31" s="332"/>
      <c r="U31" s="335"/>
      <c r="V31" s="338"/>
    </row>
    <row r="32" spans="1:22" ht="42.75" customHeight="1">
      <c r="A32" s="361"/>
      <c r="B32" s="320"/>
      <c r="C32" s="365"/>
      <c r="D32" s="365"/>
      <c r="E32" s="320"/>
      <c r="F32" s="365"/>
      <c r="G32" s="321"/>
      <c r="H32" s="321"/>
      <c r="I32" s="321"/>
      <c r="J32" s="270"/>
      <c r="K32" s="288" t="s">
        <v>1141</v>
      </c>
      <c r="L32" s="270"/>
      <c r="M32" s="270" t="s">
        <v>566</v>
      </c>
      <c r="N32" s="270">
        <v>0</v>
      </c>
      <c r="O32" s="270">
        <v>1</v>
      </c>
      <c r="P32" s="324"/>
      <c r="Q32" s="321"/>
      <c r="R32" s="327"/>
      <c r="S32" s="330"/>
      <c r="T32" s="333"/>
      <c r="U32" s="336"/>
      <c r="V32" s="339"/>
    </row>
    <row r="33" spans="1:22" ht="114" customHeight="1">
      <c r="A33" s="361"/>
      <c r="B33" s="320"/>
      <c r="C33" s="365"/>
      <c r="D33" s="365"/>
      <c r="E33" s="320"/>
      <c r="F33" s="365"/>
      <c r="G33" s="270" t="s">
        <v>31</v>
      </c>
      <c r="H33" s="270" t="s">
        <v>32</v>
      </c>
      <c r="I33" s="2"/>
      <c r="J33" s="270"/>
      <c r="K33" s="270" t="s">
        <v>578</v>
      </c>
      <c r="L33" s="270"/>
      <c r="M33" s="270" t="s">
        <v>579</v>
      </c>
      <c r="N33" s="270">
        <v>0</v>
      </c>
      <c r="O33" s="270">
        <v>200</v>
      </c>
      <c r="P33" s="271" t="s">
        <v>780</v>
      </c>
      <c r="Q33" s="270" t="s">
        <v>781</v>
      </c>
      <c r="R33" s="272" t="s">
        <v>589</v>
      </c>
      <c r="S33" s="270" t="s">
        <v>767</v>
      </c>
      <c r="T33" s="274" t="s">
        <v>782</v>
      </c>
      <c r="U33" s="276" t="s">
        <v>786</v>
      </c>
      <c r="V33" s="166">
        <f>+'[1]EDUC'!$Z$27</f>
        <v>10000000</v>
      </c>
    </row>
    <row r="34" spans="1:22" ht="45" customHeight="1">
      <c r="A34" s="361"/>
      <c r="B34" s="320"/>
      <c r="C34" s="365"/>
      <c r="D34" s="365"/>
      <c r="E34" s="320"/>
      <c r="F34" s="365"/>
      <c r="G34" s="319" t="s">
        <v>33</v>
      </c>
      <c r="H34" s="319" t="s">
        <v>34</v>
      </c>
      <c r="I34" s="2"/>
      <c r="J34" s="270"/>
      <c r="K34" s="288" t="s">
        <v>1142</v>
      </c>
      <c r="L34" s="270"/>
      <c r="M34" s="270" t="s">
        <v>551</v>
      </c>
      <c r="N34" s="270">
        <v>0</v>
      </c>
      <c r="O34" s="270">
        <v>1</v>
      </c>
      <c r="P34" s="322" t="s">
        <v>775</v>
      </c>
      <c r="Q34" s="319" t="s">
        <v>776</v>
      </c>
      <c r="R34" s="325" t="s">
        <v>591</v>
      </c>
      <c r="S34" s="328" t="s">
        <v>765</v>
      </c>
      <c r="T34" s="331" t="s">
        <v>783</v>
      </c>
      <c r="U34" s="334" t="s">
        <v>786</v>
      </c>
      <c r="V34" s="337">
        <v>147001893</v>
      </c>
    </row>
    <row r="35" spans="1:22" ht="45" customHeight="1">
      <c r="A35" s="361"/>
      <c r="B35" s="320"/>
      <c r="C35" s="365"/>
      <c r="D35" s="365"/>
      <c r="E35" s="320"/>
      <c r="F35" s="365"/>
      <c r="G35" s="320"/>
      <c r="H35" s="320"/>
      <c r="I35" s="53"/>
      <c r="J35" s="270"/>
      <c r="K35" s="288" t="s">
        <v>1143</v>
      </c>
      <c r="L35" s="270"/>
      <c r="M35" s="270" t="s">
        <v>551</v>
      </c>
      <c r="N35" s="270">
        <v>0</v>
      </c>
      <c r="O35" s="270">
        <v>1</v>
      </c>
      <c r="P35" s="323"/>
      <c r="Q35" s="320"/>
      <c r="R35" s="326"/>
      <c r="S35" s="329"/>
      <c r="T35" s="332"/>
      <c r="U35" s="335"/>
      <c r="V35" s="338"/>
    </row>
    <row r="36" spans="1:22" ht="10.5" customHeight="1">
      <c r="A36" s="361"/>
      <c r="B36" s="320"/>
      <c r="C36" s="365"/>
      <c r="D36" s="365"/>
      <c r="E36" s="320"/>
      <c r="F36" s="365"/>
      <c r="G36" s="320"/>
      <c r="H36" s="320"/>
      <c r="I36" s="53"/>
      <c r="J36" s="319"/>
      <c r="K36" s="319" t="s">
        <v>1144</v>
      </c>
      <c r="L36" s="319"/>
      <c r="M36" s="319" t="s">
        <v>551</v>
      </c>
      <c r="N36" s="319">
        <v>0</v>
      </c>
      <c r="O36" s="319">
        <v>1</v>
      </c>
      <c r="P36" s="323"/>
      <c r="Q36" s="320"/>
      <c r="R36" s="326"/>
      <c r="S36" s="329"/>
      <c r="T36" s="333"/>
      <c r="U36" s="336"/>
      <c r="V36" s="339"/>
    </row>
    <row r="37" spans="1:22" ht="45" customHeight="1">
      <c r="A37" s="361"/>
      <c r="B37" s="320"/>
      <c r="C37" s="365"/>
      <c r="D37" s="365"/>
      <c r="E37" s="320"/>
      <c r="F37" s="365"/>
      <c r="G37" s="320"/>
      <c r="H37" s="320"/>
      <c r="I37" s="53"/>
      <c r="J37" s="320"/>
      <c r="K37" s="320"/>
      <c r="L37" s="320"/>
      <c r="M37" s="320"/>
      <c r="N37" s="320"/>
      <c r="O37" s="320"/>
      <c r="P37" s="323"/>
      <c r="Q37" s="320"/>
      <c r="R37" s="326"/>
      <c r="S37" s="329"/>
      <c r="T37" s="293" t="s">
        <v>1176</v>
      </c>
      <c r="U37" s="295" t="s">
        <v>1177</v>
      </c>
      <c r="V37" s="290">
        <v>8512610</v>
      </c>
    </row>
    <row r="38" spans="1:22" ht="54" customHeight="1">
      <c r="A38" s="361"/>
      <c r="B38" s="320"/>
      <c r="C38" s="365"/>
      <c r="D38" s="365"/>
      <c r="E38" s="320"/>
      <c r="F38" s="365"/>
      <c r="G38" s="321"/>
      <c r="H38" s="321"/>
      <c r="I38" s="53"/>
      <c r="J38" s="321"/>
      <c r="K38" s="321"/>
      <c r="L38" s="321"/>
      <c r="M38" s="321"/>
      <c r="N38" s="321"/>
      <c r="O38" s="321"/>
      <c r="P38" s="324"/>
      <c r="Q38" s="321"/>
      <c r="R38" s="327"/>
      <c r="S38" s="330"/>
      <c r="T38" s="293" t="s">
        <v>1178</v>
      </c>
      <c r="U38" s="295" t="s">
        <v>1179</v>
      </c>
      <c r="V38" s="290">
        <v>286925</v>
      </c>
    </row>
    <row r="39" spans="1:22" ht="43.5" customHeight="1">
      <c r="A39" s="361"/>
      <c r="B39" s="320"/>
      <c r="C39" s="365"/>
      <c r="D39" s="365"/>
      <c r="E39" s="320"/>
      <c r="F39" s="365"/>
      <c r="G39" s="319" t="s">
        <v>35</v>
      </c>
      <c r="H39" s="319" t="s">
        <v>36</v>
      </c>
      <c r="I39" s="319"/>
      <c r="J39" s="270"/>
      <c r="K39" s="288" t="s">
        <v>548</v>
      </c>
      <c r="L39" s="270"/>
      <c r="M39" s="270" t="s">
        <v>549</v>
      </c>
      <c r="N39" s="270">
        <v>0</v>
      </c>
      <c r="O39" s="270">
        <v>1</v>
      </c>
      <c r="P39" s="322" t="s">
        <v>775</v>
      </c>
      <c r="Q39" s="319" t="s">
        <v>792</v>
      </c>
      <c r="R39" s="325" t="s">
        <v>591</v>
      </c>
      <c r="S39" s="328" t="s">
        <v>765</v>
      </c>
      <c r="T39" s="274" t="s">
        <v>1180</v>
      </c>
      <c r="U39" s="276" t="s">
        <v>1132</v>
      </c>
      <c r="V39" s="166">
        <v>18006820</v>
      </c>
    </row>
    <row r="40" spans="1:22" ht="45.75" customHeight="1">
      <c r="A40" s="361"/>
      <c r="B40" s="320"/>
      <c r="C40" s="365"/>
      <c r="D40" s="365"/>
      <c r="E40" s="320"/>
      <c r="F40" s="365"/>
      <c r="G40" s="320"/>
      <c r="H40" s="320"/>
      <c r="I40" s="320"/>
      <c r="J40" s="270"/>
      <c r="K40" s="288" t="s">
        <v>1145</v>
      </c>
      <c r="L40" s="270"/>
      <c r="M40" s="270" t="s">
        <v>549</v>
      </c>
      <c r="N40" s="270">
        <v>0</v>
      </c>
      <c r="O40" s="270">
        <v>1</v>
      </c>
      <c r="P40" s="323"/>
      <c r="Q40" s="320"/>
      <c r="R40" s="326"/>
      <c r="S40" s="329"/>
      <c r="T40" s="293" t="s">
        <v>784</v>
      </c>
      <c r="U40" s="295" t="s">
        <v>785</v>
      </c>
      <c r="V40" s="166">
        <v>40000000</v>
      </c>
    </row>
    <row r="41" spans="1:22" ht="56.25" customHeight="1">
      <c r="A41" s="361"/>
      <c r="B41" s="320"/>
      <c r="C41" s="365"/>
      <c r="D41" s="365"/>
      <c r="E41" s="320"/>
      <c r="F41" s="365"/>
      <c r="G41" s="320"/>
      <c r="H41" s="320"/>
      <c r="I41" s="320"/>
      <c r="J41" s="270"/>
      <c r="K41" s="288" t="s">
        <v>1146</v>
      </c>
      <c r="L41" s="270"/>
      <c r="M41" s="270" t="s">
        <v>550</v>
      </c>
      <c r="N41" s="270">
        <v>0</v>
      </c>
      <c r="O41" s="270">
        <v>1</v>
      </c>
      <c r="P41" s="324"/>
      <c r="Q41" s="321"/>
      <c r="R41" s="327"/>
      <c r="S41" s="330"/>
      <c r="T41" s="293" t="s">
        <v>787</v>
      </c>
      <c r="U41" s="295" t="s">
        <v>788</v>
      </c>
      <c r="V41" s="166">
        <v>3829175</v>
      </c>
    </row>
    <row r="42" spans="1:22" ht="95.25" customHeight="1">
      <c r="A42" s="361"/>
      <c r="B42" s="320"/>
      <c r="C42" s="365"/>
      <c r="D42" s="365"/>
      <c r="E42" s="320"/>
      <c r="F42" s="365"/>
      <c r="G42" s="321"/>
      <c r="H42" s="321"/>
      <c r="I42" s="321"/>
      <c r="J42" s="270"/>
      <c r="K42" s="270" t="s">
        <v>572</v>
      </c>
      <c r="L42" s="279"/>
      <c r="M42" s="270" t="s">
        <v>573</v>
      </c>
      <c r="N42" s="270">
        <v>0</v>
      </c>
      <c r="O42" s="270">
        <v>5</v>
      </c>
      <c r="P42" s="271" t="s">
        <v>790</v>
      </c>
      <c r="Q42" s="270" t="s">
        <v>791</v>
      </c>
      <c r="R42" s="272" t="s">
        <v>589</v>
      </c>
      <c r="S42" s="270" t="s">
        <v>767</v>
      </c>
      <c r="T42" s="274" t="s">
        <v>762</v>
      </c>
      <c r="U42" s="276" t="s">
        <v>786</v>
      </c>
      <c r="V42" s="166">
        <f>+'[1]EDUC'!$Z$34</f>
        <v>10000000</v>
      </c>
    </row>
    <row r="43" spans="1:22" ht="78.75" customHeight="1">
      <c r="A43" s="361"/>
      <c r="B43" s="320"/>
      <c r="C43" s="365"/>
      <c r="D43" s="365"/>
      <c r="E43" s="320"/>
      <c r="F43" s="365"/>
      <c r="G43" s="270" t="s">
        <v>37</v>
      </c>
      <c r="H43" s="270" t="s">
        <v>38</v>
      </c>
      <c r="I43" s="2"/>
      <c r="J43" s="270"/>
      <c r="K43" s="270" t="s">
        <v>574</v>
      </c>
      <c r="L43" s="270"/>
      <c r="M43" s="270" t="s">
        <v>575</v>
      </c>
      <c r="N43" s="270">
        <v>0</v>
      </c>
      <c r="O43" s="270">
        <v>5</v>
      </c>
      <c r="P43" s="271" t="s">
        <v>793</v>
      </c>
      <c r="Q43" s="270" t="s">
        <v>795</v>
      </c>
      <c r="R43" s="272" t="s">
        <v>592</v>
      </c>
      <c r="S43" s="270" t="s">
        <v>766</v>
      </c>
      <c r="T43" s="274"/>
      <c r="U43" s="276"/>
      <c r="V43" s="166">
        <f>+'[1]EDUC'!$Z$35</f>
        <v>0</v>
      </c>
    </row>
    <row r="44" spans="1:22" ht="111.75" customHeight="1">
      <c r="A44" s="361"/>
      <c r="B44" s="320"/>
      <c r="C44" s="365"/>
      <c r="D44" s="365"/>
      <c r="E44" s="320"/>
      <c r="F44" s="365"/>
      <c r="G44" s="270" t="s">
        <v>33</v>
      </c>
      <c r="H44" s="270"/>
      <c r="I44" s="2"/>
      <c r="J44" s="270"/>
      <c r="K44" s="270" t="s">
        <v>630</v>
      </c>
      <c r="L44" s="270"/>
      <c r="M44" s="270" t="s">
        <v>545</v>
      </c>
      <c r="N44" s="270">
        <v>0</v>
      </c>
      <c r="O44" s="270">
        <v>1</v>
      </c>
      <c r="P44" s="271" t="s">
        <v>796</v>
      </c>
      <c r="Q44" s="270" t="s">
        <v>763</v>
      </c>
      <c r="R44" s="272" t="s">
        <v>589</v>
      </c>
      <c r="S44" s="270" t="s">
        <v>765</v>
      </c>
      <c r="T44" s="274" t="s">
        <v>1175</v>
      </c>
      <c r="U44" s="276" t="s">
        <v>785</v>
      </c>
      <c r="V44" s="166">
        <f>+'[1]EDUC'!$Z$36</f>
        <v>45000000</v>
      </c>
    </row>
    <row r="45" spans="1:22" ht="102" customHeight="1">
      <c r="A45" s="361"/>
      <c r="B45" s="320"/>
      <c r="C45" s="365"/>
      <c r="D45" s="365"/>
      <c r="E45" s="320"/>
      <c r="F45" s="365"/>
      <c r="G45" s="319" t="s">
        <v>39</v>
      </c>
      <c r="H45" s="319" t="s">
        <v>40</v>
      </c>
      <c r="I45" s="319"/>
      <c r="J45" s="270"/>
      <c r="K45" s="270" t="s">
        <v>581</v>
      </c>
      <c r="L45" s="270"/>
      <c r="M45" s="270" t="s">
        <v>582</v>
      </c>
      <c r="N45" s="270">
        <v>0</v>
      </c>
      <c r="O45" s="270">
        <v>25</v>
      </c>
      <c r="P45" s="271" t="s">
        <v>797</v>
      </c>
      <c r="Q45" s="270" t="s">
        <v>795</v>
      </c>
      <c r="R45" s="272" t="s">
        <v>589</v>
      </c>
      <c r="S45" s="270" t="s">
        <v>767</v>
      </c>
      <c r="T45" s="274"/>
      <c r="U45" s="276"/>
      <c r="V45" s="166">
        <f>+'[1]EDUC'!$Z$37</f>
        <v>0</v>
      </c>
    </row>
    <row r="46" spans="1:22" ht="101.25" customHeight="1">
      <c r="A46" s="361"/>
      <c r="B46" s="320"/>
      <c r="C46" s="365"/>
      <c r="D46" s="365"/>
      <c r="E46" s="320"/>
      <c r="F46" s="365"/>
      <c r="G46" s="320"/>
      <c r="H46" s="320"/>
      <c r="I46" s="320"/>
      <c r="J46" s="270"/>
      <c r="K46" s="270" t="s">
        <v>576</v>
      </c>
      <c r="L46" s="270"/>
      <c r="M46" s="270" t="s">
        <v>577</v>
      </c>
      <c r="N46" s="270">
        <v>0</v>
      </c>
      <c r="O46" s="270">
        <f>2432-2373</f>
        <v>59</v>
      </c>
      <c r="P46" s="271" t="s">
        <v>798</v>
      </c>
      <c r="Q46" s="270" t="s">
        <v>799</v>
      </c>
      <c r="R46" s="272" t="s">
        <v>589</v>
      </c>
      <c r="S46" s="270" t="s">
        <v>767</v>
      </c>
      <c r="T46" s="274" t="s">
        <v>800</v>
      </c>
      <c r="U46" s="276" t="s">
        <v>801</v>
      </c>
      <c r="V46" s="166">
        <f>+'[1]EDUC'!$Z$38</f>
        <v>98042000</v>
      </c>
    </row>
    <row r="47" spans="1:22" ht="89.25" customHeight="1" thickBot="1">
      <c r="A47" s="362"/>
      <c r="B47" s="363"/>
      <c r="C47" s="366"/>
      <c r="D47" s="366"/>
      <c r="E47" s="363"/>
      <c r="F47" s="366"/>
      <c r="G47" s="277" t="s">
        <v>41</v>
      </c>
      <c r="H47" s="277" t="s">
        <v>42</v>
      </c>
      <c r="I47" s="5"/>
      <c r="J47" s="277"/>
      <c r="K47" s="277" t="s">
        <v>583</v>
      </c>
      <c r="L47" s="277"/>
      <c r="M47" s="277" t="s">
        <v>584</v>
      </c>
      <c r="N47" s="277">
        <v>0</v>
      </c>
      <c r="O47" s="277">
        <v>1</v>
      </c>
      <c r="P47" s="201" t="s">
        <v>802</v>
      </c>
      <c r="Q47" s="277" t="s">
        <v>803</v>
      </c>
      <c r="R47" s="272" t="s">
        <v>592</v>
      </c>
      <c r="S47" s="277" t="s">
        <v>765</v>
      </c>
      <c r="T47" s="122"/>
      <c r="U47" s="73"/>
      <c r="V47" s="168">
        <f>+'[1]EDUC'!$Z$39</f>
        <v>0</v>
      </c>
    </row>
    <row r="48" spans="1:22" ht="0.75" customHeight="1" thickBot="1">
      <c r="A48" s="3"/>
      <c r="B48" s="119"/>
      <c r="C48" s="120"/>
      <c r="D48" s="4"/>
      <c r="E48" s="5"/>
      <c r="F48" s="5"/>
      <c r="G48" s="5"/>
      <c r="H48" s="5"/>
      <c r="I48" s="5"/>
      <c r="J48" s="12"/>
      <c r="K48" s="12"/>
      <c r="L48" s="12"/>
      <c r="M48" s="12"/>
      <c r="N48" s="12"/>
      <c r="O48" s="12"/>
      <c r="P48" s="12"/>
      <c r="Q48" s="12"/>
      <c r="R48" s="12"/>
      <c r="S48" s="12"/>
      <c r="T48" s="121"/>
      <c r="U48" s="233"/>
      <c r="V48" s="287"/>
    </row>
    <row r="49" spans="20:22" ht="15">
      <c r="T49" s="52">
        <f>SUM(T5:T47)</f>
        <v>0</v>
      </c>
      <c r="U49" s="234">
        <f>SUM(U5:U47)</f>
        <v>0</v>
      </c>
      <c r="V49" s="52">
        <f>SUM(V5:V47)</f>
        <v>1071258343</v>
      </c>
    </row>
  </sheetData>
  <sheetProtection/>
  <mergeCells count="101">
    <mergeCell ref="A1:V1"/>
    <mergeCell ref="A2:L2"/>
    <mergeCell ref="M2:O2"/>
    <mergeCell ref="T2:V2"/>
    <mergeCell ref="S2:S4"/>
    <mergeCell ref="R2:R4"/>
    <mergeCell ref="Q2:Q4"/>
    <mergeCell ref="P2:P4"/>
    <mergeCell ref="J3:J4"/>
    <mergeCell ref="D3:D4"/>
    <mergeCell ref="E3:E4"/>
    <mergeCell ref="M3:M4"/>
    <mergeCell ref="R10:R11"/>
    <mergeCell ref="G3:G4"/>
    <mergeCell ref="I3:I4"/>
    <mergeCell ref="F3:F4"/>
    <mergeCell ref="H10:H11"/>
    <mergeCell ref="K10:K11"/>
    <mergeCell ref="L10:L11"/>
    <mergeCell ref="P5:P7"/>
    <mergeCell ref="A3:A4"/>
    <mergeCell ref="B3:B4"/>
    <mergeCell ref="C3:C4"/>
    <mergeCell ref="H3:H4"/>
    <mergeCell ref="G39:G42"/>
    <mergeCell ref="H39:H42"/>
    <mergeCell ref="E5:E47"/>
    <mergeCell ref="F5:F47"/>
    <mergeCell ref="G16:G32"/>
    <mergeCell ref="G10:G11"/>
    <mergeCell ref="G45:G46"/>
    <mergeCell ref="I39:I42"/>
    <mergeCell ref="A5:A47"/>
    <mergeCell ref="B5:B47"/>
    <mergeCell ref="C5:C47"/>
    <mergeCell ref="D5:D47"/>
    <mergeCell ref="H45:H46"/>
    <mergeCell ref="I45:I46"/>
    <mergeCell ref="H16:H32"/>
    <mergeCell ref="I16:I32"/>
    <mergeCell ref="V3:V4"/>
    <mergeCell ref="N3:N4"/>
    <mergeCell ref="K3:K4"/>
    <mergeCell ref="L3:L4"/>
    <mergeCell ref="O3:O4"/>
    <mergeCell ref="T3:T4"/>
    <mergeCell ref="N5:N7"/>
    <mergeCell ref="O5:O7"/>
    <mergeCell ref="U3:U4"/>
    <mergeCell ref="M10:M11"/>
    <mergeCell ref="N10:N11"/>
    <mergeCell ref="O10:O11"/>
    <mergeCell ref="G5:G7"/>
    <mergeCell ref="H5:H7"/>
    <mergeCell ref="I5:I7"/>
    <mergeCell ref="J5:J7"/>
    <mergeCell ref="K5:K7"/>
    <mergeCell ref="S5:S7"/>
    <mergeCell ref="Q5:Q7"/>
    <mergeCell ref="R5:R7"/>
    <mergeCell ref="M5:M7"/>
    <mergeCell ref="L5:L7"/>
    <mergeCell ref="Q30:Q32"/>
    <mergeCell ref="R30:R32"/>
    <mergeCell ref="S30:S32"/>
    <mergeCell ref="S16:S29"/>
    <mergeCell ref="R16:R29"/>
    <mergeCell ref="Q16:Q29"/>
    <mergeCell ref="T30:T32"/>
    <mergeCell ref="T16:T22"/>
    <mergeCell ref="U30:U32"/>
    <mergeCell ref="V30:V32"/>
    <mergeCell ref="U34:U36"/>
    <mergeCell ref="T34:T36"/>
    <mergeCell ref="V16:V22"/>
    <mergeCell ref="U16:U22"/>
    <mergeCell ref="V34:V36"/>
    <mergeCell ref="P39:P41"/>
    <mergeCell ref="R39:R41"/>
    <mergeCell ref="S39:S41"/>
    <mergeCell ref="Q39:Q41"/>
    <mergeCell ref="S34:S38"/>
    <mergeCell ref="O36:O38"/>
    <mergeCell ref="M36:M38"/>
    <mergeCell ref="J28:J29"/>
    <mergeCell ref="P16:P29"/>
    <mergeCell ref="O28:O29"/>
    <mergeCell ref="N28:N29"/>
    <mergeCell ref="M28:M29"/>
    <mergeCell ref="L28:L29"/>
    <mergeCell ref="K28:K29"/>
    <mergeCell ref="N36:N38"/>
    <mergeCell ref="P30:P32"/>
    <mergeCell ref="H34:H38"/>
    <mergeCell ref="G34:G38"/>
    <mergeCell ref="R34:R38"/>
    <mergeCell ref="Q34:Q38"/>
    <mergeCell ref="P34:P38"/>
    <mergeCell ref="J36:J38"/>
    <mergeCell ref="K36:K38"/>
    <mergeCell ref="L36:L38"/>
  </mergeCells>
  <hyperlinks>
    <hyperlink ref="A2:I2" r:id="rId1" display="PLAN INDICATIVO"/>
  </hyperlinks>
  <printOptions/>
  <pageMargins left="0.7" right="0.7" top="0.75" bottom="0.75" header="0.3" footer="0.3"/>
  <pageSetup horizontalDpi="600" verticalDpi="600" orientation="portrait" paperSize="9" r:id="rId4"/>
  <legacyDrawing r:id="rId3"/>
</worksheet>
</file>

<file path=xl/worksheets/sheet10.xml><?xml version="1.0" encoding="utf-8"?>
<worksheet xmlns="http://schemas.openxmlformats.org/spreadsheetml/2006/main" xmlns:r="http://schemas.openxmlformats.org/officeDocument/2006/relationships">
  <sheetPr>
    <tabColor rgb="FF00B050"/>
  </sheetPr>
  <dimension ref="A1:X14"/>
  <sheetViews>
    <sheetView zoomScale="90" zoomScaleNormal="90" zoomScalePageLayoutView="0" workbookViewId="0" topLeftCell="A1">
      <selection activeCell="A1" sqref="A1:X1"/>
    </sheetView>
  </sheetViews>
  <sheetFormatPr defaultColWidth="11.421875" defaultRowHeight="15"/>
  <cols>
    <col min="1" max="1" width="11.421875" style="0" customWidth="1"/>
    <col min="2" max="2" width="18.00390625" style="0" bestFit="1" customWidth="1"/>
    <col min="3" max="3" width="12.00390625" style="0" bestFit="1" customWidth="1"/>
    <col min="4" max="4" width="11.421875" style="0" customWidth="1"/>
    <col min="5" max="5" width="21.57421875" style="0" customWidth="1"/>
    <col min="6" max="6" width="12.00390625" style="0" bestFit="1" customWidth="1"/>
    <col min="7" max="7" width="11.421875" style="0" customWidth="1"/>
    <col min="8" max="8" width="20.140625" style="0" customWidth="1"/>
    <col min="9" max="9" width="14.00390625" style="0" hidden="1" customWidth="1"/>
    <col min="10" max="10" width="25.7109375" style="0" hidden="1" customWidth="1"/>
    <col min="11" max="11" width="17.28125" style="0" customWidth="1"/>
    <col min="12" max="12" width="12.00390625" style="0" customWidth="1"/>
    <col min="13" max="13" width="30.8515625" style="0" customWidth="1"/>
    <col min="14" max="14" width="14.28125" style="0" customWidth="1"/>
    <col min="15" max="15" width="14.7109375" style="0" customWidth="1"/>
    <col min="16" max="16" width="13.00390625" style="0" customWidth="1"/>
    <col min="17" max="17" width="15.140625" style="0" customWidth="1"/>
    <col min="18" max="18" width="41.7109375" style="28" customWidth="1"/>
    <col min="19" max="19" width="18.421875" style="28" customWidth="1"/>
    <col min="20" max="20" width="26.57421875" style="28" customWidth="1"/>
    <col min="21" max="21" width="15.8515625" style="28" customWidth="1"/>
    <col min="22" max="22" width="15.7109375" style="0" customWidth="1"/>
    <col min="23" max="23" width="15.140625" style="0" customWidth="1"/>
    <col min="24" max="24" width="14.28125" style="0" customWidth="1"/>
  </cols>
  <sheetData>
    <row r="1" spans="1:24" s="1" customFormat="1" ht="18.75" thickBot="1">
      <c r="A1" s="372" t="s">
        <v>14</v>
      </c>
      <c r="B1" s="373"/>
      <c r="C1" s="373"/>
      <c r="D1" s="373"/>
      <c r="E1" s="373"/>
      <c r="F1" s="373"/>
      <c r="G1" s="373"/>
      <c r="H1" s="373"/>
      <c r="I1" s="373"/>
      <c r="J1" s="373"/>
      <c r="K1" s="373"/>
      <c r="L1" s="373"/>
      <c r="M1" s="373"/>
      <c r="N1" s="373"/>
      <c r="O1" s="373"/>
      <c r="P1" s="373"/>
      <c r="Q1" s="373"/>
      <c r="R1" s="373"/>
      <c r="S1" s="373"/>
      <c r="T1" s="373"/>
      <c r="U1" s="373"/>
      <c r="V1" s="373"/>
      <c r="W1" s="373"/>
      <c r="X1" s="374"/>
    </row>
    <row r="2" spans="1:24" ht="15.75" customHeight="1" thickBot="1">
      <c r="A2" s="375" t="s">
        <v>9</v>
      </c>
      <c r="B2" s="376"/>
      <c r="C2" s="376"/>
      <c r="D2" s="376"/>
      <c r="E2" s="376"/>
      <c r="F2" s="376"/>
      <c r="G2" s="376"/>
      <c r="H2" s="376"/>
      <c r="I2" s="376"/>
      <c r="J2" s="376"/>
      <c r="K2" s="376"/>
      <c r="L2" s="376"/>
      <c r="M2" s="376"/>
      <c r="N2" s="377"/>
      <c r="O2" s="480" t="s">
        <v>3</v>
      </c>
      <c r="P2" s="481"/>
      <c r="Q2" s="482"/>
      <c r="R2" s="387" t="s">
        <v>738</v>
      </c>
      <c r="S2" s="387" t="s">
        <v>739</v>
      </c>
      <c r="T2" s="387" t="s">
        <v>740</v>
      </c>
      <c r="U2" s="384" t="s">
        <v>741</v>
      </c>
      <c r="V2" s="381" t="s">
        <v>742</v>
      </c>
      <c r="W2" s="382"/>
      <c r="X2" s="383"/>
    </row>
    <row r="3" spans="1:24" ht="31.5" customHeight="1">
      <c r="A3" s="367" t="s">
        <v>0</v>
      </c>
      <c r="B3" s="352" t="s">
        <v>2</v>
      </c>
      <c r="C3" s="352" t="s">
        <v>6</v>
      </c>
      <c r="D3" s="352" t="s">
        <v>0</v>
      </c>
      <c r="E3" s="352" t="s">
        <v>1</v>
      </c>
      <c r="F3" s="352" t="s">
        <v>7</v>
      </c>
      <c r="G3" s="352" t="s">
        <v>0</v>
      </c>
      <c r="H3" s="352" t="s">
        <v>8</v>
      </c>
      <c r="I3" s="352" t="s">
        <v>7</v>
      </c>
      <c r="J3" s="352" t="s">
        <v>10</v>
      </c>
      <c r="K3" s="352" t="s">
        <v>11</v>
      </c>
      <c r="L3" s="367" t="s">
        <v>0</v>
      </c>
      <c r="M3" s="352" t="s">
        <v>12</v>
      </c>
      <c r="N3" s="352" t="s">
        <v>7</v>
      </c>
      <c r="O3" s="352" t="s">
        <v>5</v>
      </c>
      <c r="P3" s="352" t="s">
        <v>4</v>
      </c>
      <c r="Q3" s="352" t="s">
        <v>13</v>
      </c>
      <c r="R3" s="388"/>
      <c r="S3" s="388"/>
      <c r="T3" s="388"/>
      <c r="U3" s="385"/>
      <c r="V3" s="358" t="s">
        <v>743</v>
      </c>
      <c r="W3" s="348" t="s">
        <v>744</v>
      </c>
      <c r="X3" s="350" t="s">
        <v>745</v>
      </c>
    </row>
    <row r="4" spans="1:24" ht="39" customHeight="1" thickBot="1">
      <c r="A4" s="368"/>
      <c r="B4" s="353"/>
      <c r="C4" s="353"/>
      <c r="D4" s="353"/>
      <c r="E4" s="353"/>
      <c r="F4" s="353"/>
      <c r="G4" s="353"/>
      <c r="H4" s="353"/>
      <c r="I4" s="353"/>
      <c r="J4" s="353"/>
      <c r="K4" s="353"/>
      <c r="L4" s="368"/>
      <c r="M4" s="353"/>
      <c r="N4" s="353"/>
      <c r="O4" s="353"/>
      <c r="P4" s="353"/>
      <c r="Q4" s="353"/>
      <c r="R4" s="389"/>
      <c r="S4" s="389"/>
      <c r="T4" s="389"/>
      <c r="U4" s="386"/>
      <c r="V4" s="359"/>
      <c r="W4" s="349"/>
      <c r="X4" s="351"/>
    </row>
    <row r="5" spans="1:24" ht="98.25" customHeight="1">
      <c r="A5" s="360" t="s">
        <v>15</v>
      </c>
      <c r="B5" s="340" t="s">
        <v>16</v>
      </c>
      <c r="C5" s="440"/>
      <c r="D5" s="422" t="s">
        <v>188</v>
      </c>
      <c r="E5" s="340" t="s">
        <v>189</v>
      </c>
      <c r="F5" s="340"/>
      <c r="G5" s="340" t="s">
        <v>190</v>
      </c>
      <c r="H5" s="340" t="s">
        <v>191</v>
      </c>
      <c r="I5" s="91"/>
      <c r="J5" s="2"/>
      <c r="K5" s="108" t="s">
        <v>373</v>
      </c>
      <c r="L5" s="2"/>
      <c r="M5" s="7" t="s">
        <v>670</v>
      </c>
      <c r="N5" s="18"/>
      <c r="O5" s="67" t="s">
        <v>622</v>
      </c>
      <c r="P5" s="76">
        <v>0</v>
      </c>
      <c r="Q5" s="76">
        <v>1</v>
      </c>
      <c r="R5" s="214" t="s">
        <v>1007</v>
      </c>
      <c r="S5" s="104" t="s">
        <v>900</v>
      </c>
      <c r="T5" s="101" t="s">
        <v>589</v>
      </c>
      <c r="U5" s="104" t="s">
        <v>806</v>
      </c>
      <c r="V5" s="117" t="s">
        <v>1008</v>
      </c>
      <c r="W5" s="198" t="s">
        <v>889</v>
      </c>
      <c r="X5" s="151">
        <f>+'[1]JUST'!$AA$5</f>
        <v>62000000</v>
      </c>
    </row>
    <row r="6" spans="1:24" s="28" customFormat="1" ht="87" customHeight="1">
      <c r="A6" s="361"/>
      <c r="B6" s="320"/>
      <c r="C6" s="397"/>
      <c r="D6" s="423"/>
      <c r="E6" s="320"/>
      <c r="F6" s="320"/>
      <c r="G6" s="321"/>
      <c r="H6" s="321"/>
      <c r="I6" s="108"/>
      <c r="J6" s="2"/>
      <c r="K6" s="108" t="s">
        <v>1005</v>
      </c>
      <c r="L6" s="2"/>
      <c r="M6" s="7" t="s">
        <v>1006</v>
      </c>
      <c r="N6" s="18"/>
      <c r="O6" s="67" t="s">
        <v>622</v>
      </c>
      <c r="P6" s="76">
        <v>0</v>
      </c>
      <c r="Q6" s="76">
        <v>1</v>
      </c>
      <c r="R6" s="214" t="s">
        <v>1009</v>
      </c>
      <c r="S6" s="112" t="s">
        <v>900</v>
      </c>
      <c r="T6" s="110" t="s">
        <v>589</v>
      </c>
      <c r="U6" s="112" t="s">
        <v>806</v>
      </c>
      <c r="V6" s="157" t="s">
        <v>1010</v>
      </c>
      <c r="W6" s="198" t="s">
        <v>889</v>
      </c>
      <c r="X6" s="151">
        <f>+'[1]JUST'!$AA$6</f>
        <v>19000000</v>
      </c>
    </row>
    <row r="7" spans="1:24" ht="84" hidden="1">
      <c r="A7" s="361"/>
      <c r="B7" s="320"/>
      <c r="C7" s="397"/>
      <c r="D7" s="423"/>
      <c r="E7" s="320"/>
      <c r="F7" s="320"/>
      <c r="G7" s="91" t="s">
        <v>192</v>
      </c>
      <c r="H7" s="91" t="s">
        <v>193</v>
      </c>
      <c r="I7" s="91"/>
      <c r="J7" s="2"/>
      <c r="K7" s="91" t="s">
        <v>374</v>
      </c>
      <c r="L7" s="2"/>
      <c r="M7" s="7"/>
      <c r="N7" s="18"/>
      <c r="O7" s="67"/>
      <c r="P7" s="76"/>
      <c r="Q7" s="76"/>
      <c r="R7" s="214"/>
      <c r="S7" s="104"/>
      <c r="T7" s="101" t="s">
        <v>589</v>
      </c>
      <c r="U7" s="104"/>
      <c r="V7" s="117"/>
      <c r="W7" s="198"/>
      <c r="X7" s="151">
        <f>+'[1]JUST'!$AA$7</f>
        <v>0</v>
      </c>
    </row>
    <row r="8" spans="1:24" ht="67.5" customHeight="1">
      <c r="A8" s="361"/>
      <c r="B8" s="320"/>
      <c r="C8" s="397"/>
      <c r="D8" s="423"/>
      <c r="E8" s="320"/>
      <c r="F8" s="320"/>
      <c r="G8" s="319" t="s">
        <v>194</v>
      </c>
      <c r="H8" s="319" t="s">
        <v>195</v>
      </c>
      <c r="I8" s="319"/>
      <c r="J8" s="319"/>
      <c r="K8" s="319" t="s">
        <v>375</v>
      </c>
      <c r="L8" s="319"/>
      <c r="M8" s="319" t="s">
        <v>671</v>
      </c>
      <c r="N8" s="396"/>
      <c r="O8" s="319" t="s">
        <v>672</v>
      </c>
      <c r="P8" s="466">
        <v>0</v>
      </c>
      <c r="Q8" s="466">
        <v>1</v>
      </c>
      <c r="R8" s="497" t="s">
        <v>1011</v>
      </c>
      <c r="S8" s="466" t="s">
        <v>900</v>
      </c>
      <c r="T8" s="490" t="s">
        <v>589</v>
      </c>
      <c r="U8" s="466" t="s">
        <v>1012</v>
      </c>
      <c r="V8" s="463"/>
      <c r="W8" s="463"/>
      <c r="X8" s="500">
        <f>+'[1]JUST'!$AA$8:$AA$9</f>
        <v>0</v>
      </c>
    </row>
    <row r="9" spans="1:24" ht="86.25" customHeight="1">
      <c r="A9" s="361"/>
      <c r="B9" s="320"/>
      <c r="C9" s="397"/>
      <c r="D9" s="423"/>
      <c r="E9" s="320"/>
      <c r="F9" s="320"/>
      <c r="G9" s="320"/>
      <c r="H9" s="321"/>
      <c r="I9" s="321"/>
      <c r="J9" s="321"/>
      <c r="K9" s="321"/>
      <c r="L9" s="321"/>
      <c r="M9" s="321"/>
      <c r="N9" s="398"/>
      <c r="O9" s="321"/>
      <c r="P9" s="467"/>
      <c r="Q9" s="467"/>
      <c r="R9" s="498"/>
      <c r="S9" s="467"/>
      <c r="T9" s="491"/>
      <c r="U9" s="467"/>
      <c r="V9" s="499"/>
      <c r="W9" s="499"/>
      <c r="X9" s="501"/>
    </row>
    <row r="10" spans="1:24" ht="48">
      <c r="A10" s="361"/>
      <c r="B10" s="320"/>
      <c r="C10" s="397"/>
      <c r="D10" s="423"/>
      <c r="E10" s="320"/>
      <c r="F10" s="320"/>
      <c r="G10" s="321"/>
      <c r="H10" s="9" t="s">
        <v>196</v>
      </c>
      <c r="I10" s="9"/>
      <c r="J10" s="2"/>
      <c r="K10" s="9" t="s">
        <v>376</v>
      </c>
      <c r="L10" s="2"/>
      <c r="M10" s="7"/>
      <c r="N10" s="18"/>
      <c r="O10" s="67"/>
      <c r="P10" s="76"/>
      <c r="Q10" s="76"/>
      <c r="R10" s="214"/>
      <c r="S10" s="104"/>
      <c r="T10" s="101" t="s">
        <v>589</v>
      </c>
      <c r="U10" s="104"/>
      <c r="V10" s="117"/>
      <c r="W10" s="198"/>
      <c r="X10" s="151">
        <f>+'[1]JUST'!$AA$10</f>
        <v>0</v>
      </c>
    </row>
    <row r="11" spans="1:24" s="28" customFormat="1" ht="84">
      <c r="A11" s="361"/>
      <c r="B11" s="320"/>
      <c r="C11" s="397"/>
      <c r="D11" s="423"/>
      <c r="E11" s="320"/>
      <c r="F11" s="320"/>
      <c r="G11" s="319" t="s">
        <v>197</v>
      </c>
      <c r="H11" s="319" t="s">
        <v>198</v>
      </c>
      <c r="I11" s="6"/>
      <c r="J11" s="53"/>
      <c r="K11" s="9" t="s">
        <v>377</v>
      </c>
      <c r="L11" s="24"/>
      <c r="M11" s="319" t="s">
        <v>671</v>
      </c>
      <c r="N11" s="126"/>
      <c r="O11" s="67" t="s">
        <v>672</v>
      </c>
      <c r="P11" s="76">
        <v>0</v>
      </c>
      <c r="Q11" s="76">
        <v>1</v>
      </c>
      <c r="R11" s="215" t="s">
        <v>1013</v>
      </c>
      <c r="S11" s="76" t="s">
        <v>900</v>
      </c>
      <c r="T11" s="87" t="s">
        <v>589</v>
      </c>
      <c r="U11" s="76" t="s">
        <v>806</v>
      </c>
      <c r="V11" s="147"/>
      <c r="W11" s="147"/>
      <c r="X11" s="162">
        <f>+'[1]JUST'!$AA$11</f>
        <v>0</v>
      </c>
    </row>
    <row r="12" spans="1:24" s="28" customFormat="1" ht="52.5" customHeight="1">
      <c r="A12" s="361"/>
      <c r="B12" s="320"/>
      <c r="C12" s="397"/>
      <c r="D12" s="423"/>
      <c r="E12" s="320"/>
      <c r="F12" s="320"/>
      <c r="G12" s="320"/>
      <c r="H12" s="320"/>
      <c r="I12" s="6"/>
      <c r="J12" s="53"/>
      <c r="K12" s="319" t="s">
        <v>731</v>
      </c>
      <c r="L12" s="319"/>
      <c r="M12" s="320"/>
      <c r="N12" s="396"/>
      <c r="O12" s="478" t="s">
        <v>682</v>
      </c>
      <c r="P12" s="426">
        <v>0</v>
      </c>
      <c r="Q12" s="426">
        <v>1</v>
      </c>
      <c r="R12" s="494" t="s">
        <v>1014</v>
      </c>
      <c r="S12" s="426" t="s">
        <v>763</v>
      </c>
      <c r="T12" s="113"/>
      <c r="U12" s="426" t="s">
        <v>806</v>
      </c>
      <c r="V12" s="147" t="s">
        <v>1015</v>
      </c>
      <c r="W12" s="147" t="s">
        <v>889</v>
      </c>
      <c r="X12" s="162">
        <v>1500000</v>
      </c>
    </row>
    <row r="13" spans="1:24" ht="52.5" customHeight="1" thickBot="1">
      <c r="A13" s="362"/>
      <c r="B13" s="363"/>
      <c r="C13" s="441"/>
      <c r="D13" s="424"/>
      <c r="E13" s="363"/>
      <c r="F13" s="363"/>
      <c r="G13" s="363"/>
      <c r="H13" s="363"/>
      <c r="I13" s="12"/>
      <c r="J13" s="5"/>
      <c r="K13" s="363"/>
      <c r="L13" s="363"/>
      <c r="M13" s="363"/>
      <c r="N13" s="441"/>
      <c r="O13" s="496"/>
      <c r="P13" s="428"/>
      <c r="Q13" s="428"/>
      <c r="R13" s="495"/>
      <c r="S13" s="428"/>
      <c r="T13" s="103" t="s">
        <v>589</v>
      </c>
      <c r="U13" s="428"/>
      <c r="V13" s="142" t="s">
        <v>1016</v>
      </c>
      <c r="W13" s="142" t="s">
        <v>889</v>
      </c>
      <c r="X13" s="163">
        <v>1500000</v>
      </c>
    </row>
    <row r="14" spans="22:24" ht="15">
      <c r="V14" s="71">
        <f>SUM(V5:V13)</f>
        <v>0</v>
      </c>
      <c r="W14" s="71">
        <f>SUM(W5:W13)</f>
        <v>0</v>
      </c>
      <c r="X14" s="71">
        <f>SUM(X5:X13)</f>
        <v>84000000</v>
      </c>
    </row>
  </sheetData>
  <sheetProtection/>
  <mergeCells count="66">
    <mergeCell ref="R2:R4"/>
    <mergeCell ref="S2:S4"/>
    <mergeCell ref="T2:T4"/>
    <mergeCell ref="U2:U4"/>
    <mergeCell ref="J8:J9"/>
    <mergeCell ref="K3:K4"/>
    <mergeCell ref="L3:L4"/>
    <mergeCell ref="M3:M4"/>
    <mergeCell ref="Q8:Q9"/>
    <mergeCell ref="U8:U9"/>
    <mergeCell ref="G8:G10"/>
    <mergeCell ref="H8:H9"/>
    <mergeCell ref="W8:W9"/>
    <mergeCell ref="M8:M9"/>
    <mergeCell ref="K8:K9"/>
    <mergeCell ref="L8:L9"/>
    <mergeCell ref="T8:T9"/>
    <mergeCell ref="N8:N9"/>
    <mergeCell ref="O8:O9"/>
    <mergeCell ref="P8:P9"/>
    <mergeCell ref="V8:V9"/>
    <mergeCell ref="I8:I9"/>
    <mergeCell ref="X8:X9"/>
    <mergeCell ref="X3:X4"/>
    <mergeCell ref="N3:N4"/>
    <mergeCell ref="O3:O4"/>
    <mergeCell ref="P3:P4"/>
    <mergeCell ref="Q3:Q4"/>
    <mergeCell ref="V3:V4"/>
    <mergeCell ref="S8:S9"/>
    <mergeCell ref="W3:W4"/>
    <mergeCell ref="A5:A13"/>
    <mergeCell ref="B5:B13"/>
    <mergeCell ref="C5:C13"/>
    <mergeCell ref="D5:D13"/>
    <mergeCell ref="E5:E13"/>
    <mergeCell ref="F5:F13"/>
    <mergeCell ref="F3:F4"/>
    <mergeCell ref="G3:G4"/>
    <mergeCell ref="H3:H4"/>
    <mergeCell ref="I3:I4"/>
    <mergeCell ref="J3:J4"/>
    <mergeCell ref="A3:A4"/>
    <mergeCell ref="B3:B4"/>
    <mergeCell ref="C3:C4"/>
    <mergeCell ref="D3:D4"/>
    <mergeCell ref="E3:E4"/>
    <mergeCell ref="H11:H13"/>
    <mergeCell ref="G11:G13"/>
    <mergeCell ref="M11:M13"/>
    <mergeCell ref="A1:X1"/>
    <mergeCell ref="A2:N2"/>
    <mergeCell ref="O2:Q2"/>
    <mergeCell ref="V2:X2"/>
    <mergeCell ref="G5:G6"/>
    <mergeCell ref="H5:H6"/>
    <mergeCell ref="R8:R9"/>
    <mergeCell ref="L12:L13"/>
    <mergeCell ref="K12:K13"/>
    <mergeCell ref="U12:U13"/>
    <mergeCell ref="S12:S13"/>
    <mergeCell ref="R12:R13"/>
    <mergeCell ref="N12:N13"/>
    <mergeCell ref="O12:O13"/>
    <mergeCell ref="P12:P13"/>
    <mergeCell ref="Q12:Q13"/>
  </mergeCells>
  <hyperlinks>
    <hyperlink ref="A2:N2" r:id="rId1" display="PLAN OPERATVO ANUAL DE INVERSIONES"/>
  </hyperlinks>
  <printOptions/>
  <pageMargins left="0.7" right="0.7" top="0.75" bottom="0.75" header="0.3" footer="0.3"/>
  <pageSetup orientation="portrait" paperSize="9"/>
  <legacyDrawing r:id="rId3"/>
</worksheet>
</file>

<file path=xl/worksheets/sheet11.xml><?xml version="1.0" encoding="utf-8"?>
<worksheet xmlns="http://schemas.openxmlformats.org/spreadsheetml/2006/main" xmlns:r="http://schemas.openxmlformats.org/officeDocument/2006/relationships">
  <sheetPr>
    <tabColor rgb="FF00B050"/>
  </sheetPr>
  <dimension ref="A1:X9"/>
  <sheetViews>
    <sheetView zoomScalePageLayoutView="0" workbookViewId="0" topLeftCell="Q4">
      <selection activeCell="S5" sqref="S5:S6"/>
    </sheetView>
  </sheetViews>
  <sheetFormatPr defaultColWidth="11.421875" defaultRowHeight="15"/>
  <cols>
    <col min="1" max="1" width="11.421875" style="0" customWidth="1"/>
    <col min="2" max="2" width="18.00390625" style="0" bestFit="1" customWidth="1"/>
    <col min="3" max="3" width="12.00390625" style="0" bestFit="1" customWidth="1"/>
    <col min="4" max="4" width="11.421875" style="0" customWidth="1"/>
    <col min="5" max="5" width="21.57421875" style="0" customWidth="1"/>
    <col min="6" max="6" width="12.00390625" style="0" bestFit="1" customWidth="1"/>
    <col min="7" max="7" width="11.421875" style="0" customWidth="1"/>
    <col min="8" max="8" width="20.00390625" style="0" customWidth="1"/>
    <col min="9" max="9" width="14.00390625" style="0" hidden="1" customWidth="1"/>
    <col min="10" max="10" width="25.7109375" style="0" hidden="1" customWidth="1"/>
    <col min="11" max="11" width="15.7109375" style="0" customWidth="1"/>
    <col min="12" max="12" width="12.00390625" style="0" customWidth="1"/>
    <col min="13" max="13" width="25.8515625" style="0" customWidth="1"/>
    <col min="14" max="14" width="14.8515625" style="0" customWidth="1"/>
    <col min="15" max="15" width="14.7109375" style="0" customWidth="1"/>
    <col min="16" max="16" width="13.00390625" style="0" customWidth="1"/>
    <col min="17" max="17" width="15.140625" style="0" customWidth="1"/>
    <col min="18" max="18" width="37.28125" style="28" customWidth="1"/>
    <col min="19" max="19" width="30.28125" style="28" customWidth="1"/>
    <col min="20" max="20" width="30.421875" style="28" customWidth="1"/>
    <col min="21" max="21" width="19.57421875" style="28" customWidth="1"/>
    <col min="22" max="22" width="15.28125" style="0" customWidth="1"/>
    <col min="23" max="24" width="14.421875" style="0" customWidth="1"/>
  </cols>
  <sheetData>
    <row r="1" spans="1:24" s="1" customFormat="1" ht="18.75" thickBot="1">
      <c r="A1" s="372" t="s">
        <v>14</v>
      </c>
      <c r="B1" s="373"/>
      <c r="C1" s="373"/>
      <c r="D1" s="373"/>
      <c r="E1" s="373"/>
      <c r="F1" s="373"/>
      <c r="G1" s="373"/>
      <c r="H1" s="373"/>
      <c r="I1" s="373"/>
      <c r="J1" s="373"/>
      <c r="K1" s="373"/>
      <c r="L1" s="373"/>
      <c r="M1" s="373"/>
      <c r="N1" s="373"/>
      <c r="O1" s="373"/>
      <c r="P1" s="373"/>
      <c r="Q1" s="373"/>
      <c r="R1" s="373"/>
      <c r="S1" s="373"/>
      <c r="T1" s="373"/>
      <c r="U1" s="373"/>
      <c r="V1" s="373"/>
      <c r="W1" s="373"/>
      <c r="X1" s="374"/>
    </row>
    <row r="2" spans="1:24" ht="15.75" customHeight="1" thickBot="1">
      <c r="A2" s="375" t="s">
        <v>9</v>
      </c>
      <c r="B2" s="376"/>
      <c r="C2" s="376"/>
      <c r="D2" s="376"/>
      <c r="E2" s="376"/>
      <c r="F2" s="376"/>
      <c r="G2" s="376"/>
      <c r="H2" s="376"/>
      <c r="I2" s="376"/>
      <c r="J2" s="376"/>
      <c r="K2" s="376"/>
      <c r="L2" s="376"/>
      <c r="M2" s="376"/>
      <c r="N2" s="377"/>
      <c r="O2" s="480" t="s">
        <v>3</v>
      </c>
      <c r="P2" s="481"/>
      <c r="Q2" s="482"/>
      <c r="R2" s="387" t="s">
        <v>738</v>
      </c>
      <c r="S2" s="387" t="s">
        <v>739</v>
      </c>
      <c r="T2" s="387" t="s">
        <v>740</v>
      </c>
      <c r="U2" s="384" t="s">
        <v>741</v>
      </c>
      <c r="V2" s="381" t="s">
        <v>742</v>
      </c>
      <c r="W2" s="382"/>
      <c r="X2" s="383"/>
    </row>
    <row r="3" spans="1:24" ht="30.75" customHeight="1">
      <c r="A3" s="367" t="s">
        <v>0</v>
      </c>
      <c r="B3" s="352" t="s">
        <v>2</v>
      </c>
      <c r="C3" s="352" t="s">
        <v>6</v>
      </c>
      <c r="D3" s="352" t="s">
        <v>0</v>
      </c>
      <c r="E3" s="352" t="s">
        <v>1</v>
      </c>
      <c r="F3" s="352" t="s">
        <v>7</v>
      </c>
      <c r="G3" s="352" t="s">
        <v>0</v>
      </c>
      <c r="H3" s="352" t="s">
        <v>8</v>
      </c>
      <c r="I3" s="352" t="s">
        <v>7</v>
      </c>
      <c r="J3" s="352" t="s">
        <v>10</v>
      </c>
      <c r="K3" s="352" t="s">
        <v>11</v>
      </c>
      <c r="L3" s="367" t="s">
        <v>0</v>
      </c>
      <c r="M3" s="352" t="s">
        <v>12</v>
      </c>
      <c r="N3" s="352" t="s">
        <v>7</v>
      </c>
      <c r="O3" s="352" t="s">
        <v>5</v>
      </c>
      <c r="P3" s="352" t="s">
        <v>4</v>
      </c>
      <c r="Q3" s="352" t="s">
        <v>13</v>
      </c>
      <c r="R3" s="388"/>
      <c r="S3" s="388"/>
      <c r="T3" s="388"/>
      <c r="U3" s="385"/>
      <c r="V3" s="358" t="s">
        <v>743</v>
      </c>
      <c r="W3" s="348" t="s">
        <v>744</v>
      </c>
      <c r="X3" s="350" t="s">
        <v>745</v>
      </c>
    </row>
    <row r="4" spans="1:24" ht="30.75" customHeight="1" thickBot="1">
      <c r="A4" s="368"/>
      <c r="B4" s="353"/>
      <c r="C4" s="353"/>
      <c r="D4" s="353"/>
      <c r="E4" s="353"/>
      <c r="F4" s="353"/>
      <c r="G4" s="353"/>
      <c r="H4" s="353"/>
      <c r="I4" s="353"/>
      <c r="J4" s="353"/>
      <c r="K4" s="353"/>
      <c r="L4" s="368"/>
      <c r="M4" s="353"/>
      <c r="N4" s="353"/>
      <c r="O4" s="353"/>
      <c r="P4" s="353"/>
      <c r="Q4" s="353"/>
      <c r="R4" s="389"/>
      <c r="S4" s="389"/>
      <c r="T4" s="389"/>
      <c r="U4" s="386"/>
      <c r="V4" s="359"/>
      <c r="W4" s="349"/>
      <c r="X4" s="351"/>
    </row>
    <row r="5" spans="1:24" ht="60">
      <c r="A5" s="360" t="s">
        <v>15</v>
      </c>
      <c r="B5" s="340" t="s">
        <v>16</v>
      </c>
      <c r="C5" s="440"/>
      <c r="D5" s="422" t="s">
        <v>199</v>
      </c>
      <c r="E5" s="340" t="s">
        <v>200</v>
      </c>
      <c r="F5" s="340"/>
      <c r="G5" s="340" t="s">
        <v>201</v>
      </c>
      <c r="H5" s="340" t="s">
        <v>202</v>
      </c>
      <c r="I5" s="340"/>
      <c r="J5" s="2"/>
      <c r="K5" s="91" t="s">
        <v>378</v>
      </c>
      <c r="L5" s="2"/>
      <c r="M5" s="340" t="s">
        <v>1017</v>
      </c>
      <c r="N5" s="440"/>
      <c r="O5" s="507" t="s">
        <v>622</v>
      </c>
      <c r="P5" s="502">
        <v>0</v>
      </c>
      <c r="Q5" s="502">
        <v>2</v>
      </c>
      <c r="R5" s="504" t="s">
        <v>1018</v>
      </c>
      <c r="S5" s="502" t="s">
        <v>1021</v>
      </c>
      <c r="T5" s="483" t="s">
        <v>589</v>
      </c>
      <c r="U5" s="502" t="s">
        <v>806</v>
      </c>
      <c r="V5" s="506" t="s">
        <v>1022</v>
      </c>
      <c r="W5" s="506" t="s">
        <v>785</v>
      </c>
      <c r="X5" s="468">
        <f>+'[1]INDIG'!$AA$5:$AA$6</f>
        <v>1000000</v>
      </c>
    </row>
    <row r="6" spans="1:24" ht="94.5" customHeight="1">
      <c r="A6" s="361"/>
      <c r="B6" s="320"/>
      <c r="C6" s="397"/>
      <c r="D6" s="423"/>
      <c r="E6" s="320"/>
      <c r="F6" s="320"/>
      <c r="G6" s="321"/>
      <c r="H6" s="321"/>
      <c r="I6" s="321"/>
      <c r="J6" s="2"/>
      <c r="K6" s="91" t="s">
        <v>379</v>
      </c>
      <c r="L6" s="2"/>
      <c r="M6" s="320"/>
      <c r="N6" s="398"/>
      <c r="O6" s="479"/>
      <c r="P6" s="503"/>
      <c r="Q6" s="503"/>
      <c r="R6" s="505"/>
      <c r="S6" s="503"/>
      <c r="T6" s="484"/>
      <c r="U6" s="503"/>
      <c r="V6" s="499"/>
      <c r="W6" s="499"/>
      <c r="X6" s="339"/>
    </row>
    <row r="7" spans="1:24" ht="150.75" customHeight="1">
      <c r="A7" s="361"/>
      <c r="B7" s="320"/>
      <c r="C7" s="397"/>
      <c r="D7" s="423"/>
      <c r="E7" s="320"/>
      <c r="F7" s="320"/>
      <c r="G7" s="91" t="s">
        <v>203</v>
      </c>
      <c r="H7" s="91" t="s">
        <v>204</v>
      </c>
      <c r="I7" s="91"/>
      <c r="J7" s="2"/>
      <c r="K7" s="91" t="s">
        <v>381</v>
      </c>
      <c r="L7" s="2"/>
      <c r="M7" s="320"/>
      <c r="N7" s="18"/>
      <c r="O7" s="67" t="s">
        <v>673</v>
      </c>
      <c r="P7" s="76">
        <v>0</v>
      </c>
      <c r="Q7" s="76">
        <v>1</v>
      </c>
      <c r="R7" s="214" t="s">
        <v>1019</v>
      </c>
      <c r="S7" s="104" t="s">
        <v>990</v>
      </c>
      <c r="T7" s="484"/>
      <c r="U7" s="104" t="s">
        <v>806</v>
      </c>
      <c r="V7" s="464" t="s">
        <v>1022</v>
      </c>
      <c r="W7" s="464" t="s">
        <v>785</v>
      </c>
      <c r="X7" s="160">
        <f>+'[1]INDIG'!$AA$7</f>
        <v>2500000</v>
      </c>
    </row>
    <row r="8" spans="1:24" ht="174.75" customHeight="1" thickBot="1">
      <c r="A8" s="362"/>
      <c r="B8" s="363"/>
      <c r="C8" s="441"/>
      <c r="D8" s="424"/>
      <c r="E8" s="363"/>
      <c r="F8" s="363"/>
      <c r="G8" s="12" t="s">
        <v>205</v>
      </c>
      <c r="H8" s="12" t="s">
        <v>460</v>
      </c>
      <c r="I8" s="12"/>
      <c r="J8" s="5"/>
      <c r="K8" s="12" t="s">
        <v>382</v>
      </c>
      <c r="L8" s="5"/>
      <c r="M8" s="363"/>
      <c r="N8" s="13"/>
      <c r="O8" s="68" t="s">
        <v>380</v>
      </c>
      <c r="P8" s="77">
        <v>0</v>
      </c>
      <c r="Q8" s="77">
        <v>1</v>
      </c>
      <c r="R8" s="216" t="s">
        <v>1020</v>
      </c>
      <c r="S8" s="86" t="s">
        <v>900</v>
      </c>
      <c r="T8" s="485"/>
      <c r="U8" s="86" t="s">
        <v>806</v>
      </c>
      <c r="V8" s="499"/>
      <c r="W8" s="499"/>
      <c r="X8" s="161">
        <f>+'[1]INDIG'!$AA$8</f>
        <v>0</v>
      </c>
    </row>
    <row r="9" spans="22:24" ht="15">
      <c r="V9" s="71">
        <f>SUM(V5:V8)</f>
        <v>0</v>
      </c>
      <c r="W9" s="71">
        <f>SUM(W5:W8)</f>
        <v>0</v>
      </c>
      <c r="X9" s="71">
        <f>SUM(X5:X8)</f>
        <v>3500000</v>
      </c>
    </row>
  </sheetData>
  <sheetProtection/>
  <mergeCells count="51">
    <mergeCell ref="O5:O6"/>
    <mergeCell ref="O3:O4"/>
    <mergeCell ref="X5:X6"/>
    <mergeCell ref="W5:W6"/>
    <mergeCell ref="V5:V6"/>
    <mergeCell ref="T5:T8"/>
    <mergeCell ref="X3:X4"/>
    <mergeCell ref="P3:P4"/>
    <mergeCell ref="S2:S4"/>
    <mergeCell ref="V3:V4"/>
    <mergeCell ref="Q3:Q4"/>
    <mergeCell ref="R2:R4"/>
    <mergeCell ref="F5:F8"/>
    <mergeCell ref="T2:T4"/>
    <mergeCell ref="U2:U4"/>
    <mergeCell ref="Q5:Q6"/>
    <mergeCell ref="A5:A8"/>
    <mergeCell ref="B5:B8"/>
    <mergeCell ref="C5:C8"/>
    <mergeCell ref="D5:D8"/>
    <mergeCell ref="E5:E8"/>
    <mergeCell ref="L3:L4"/>
    <mergeCell ref="I5:I6"/>
    <mergeCell ref="G3:G4"/>
    <mergeCell ref="H3:H4"/>
    <mergeCell ref="G5:G6"/>
    <mergeCell ref="H5:H6"/>
    <mergeCell ref="N3:N4"/>
    <mergeCell ref="K3:K4"/>
    <mergeCell ref="M5:M8"/>
    <mergeCell ref="N5:N6"/>
    <mergeCell ref="E3:E4"/>
    <mergeCell ref="P5:P6"/>
    <mergeCell ref="A1:X1"/>
    <mergeCell ref="A2:N2"/>
    <mergeCell ref="O2:Q2"/>
    <mergeCell ref="V2:X2"/>
    <mergeCell ref="A3:A4"/>
    <mergeCell ref="W3:W4"/>
    <mergeCell ref="I3:I4"/>
    <mergeCell ref="J3:J4"/>
    <mergeCell ref="F3:F4"/>
    <mergeCell ref="M3:M4"/>
    <mergeCell ref="V7:V8"/>
    <mergeCell ref="W7:W8"/>
    <mergeCell ref="B3:B4"/>
    <mergeCell ref="C3:C4"/>
    <mergeCell ref="U5:U6"/>
    <mergeCell ref="S5:S6"/>
    <mergeCell ref="R5:R6"/>
    <mergeCell ref="D3:D4"/>
  </mergeCells>
  <hyperlinks>
    <hyperlink ref="A2:N2" r:id="rId1" display="PLAN OPERATVO ANUAL DE INVERSIONES"/>
  </hyperlinks>
  <printOptions/>
  <pageMargins left="0.7" right="0.7" top="0.75" bottom="0.75" header="0.3" footer="0.3"/>
  <pageSetup orientation="portrait" paperSize="9"/>
  <legacyDrawing r:id="rId3"/>
</worksheet>
</file>

<file path=xl/worksheets/sheet12.xml><?xml version="1.0" encoding="utf-8"?>
<worksheet xmlns="http://schemas.openxmlformats.org/spreadsheetml/2006/main" xmlns:r="http://schemas.openxmlformats.org/officeDocument/2006/relationships">
  <sheetPr>
    <tabColor rgb="FF00B050"/>
  </sheetPr>
  <dimension ref="A1:X12"/>
  <sheetViews>
    <sheetView zoomScale="90" zoomScaleNormal="90" zoomScalePageLayoutView="0" workbookViewId="0" topLeftCell="P1">
      <selection activeCell="R5" sqref="R5:V11"/>
    </sheetView>
  </sheetViews>
  <sheetFormatPr defaultColWidth="11.421875" defaultRowHeight="15"/>
  <cols>
    <col min="1" max="1" width="11.421875" style="0" customWidth="1"/>
    <col min="2" max="2" width="18.00390625" style="0" bestFit="1" customWidth="1"/>
    <col min="3" max="3" width="12.00390625" style="0" bestFit="1" customWidth="1"/>
    <col min="4" max="4" width="11.421875" style="0" customWidth="1"/>
    <col min="5" max="5" width="21.57421875" style="0" customWidth="1"/>
    <col min="6" max="6" width="12.00390625" style="0" bestFit="1" customWidth="1"/>
    <col min="7" max="7" width="11.421875" style="0" customWidth="1"/>
    <col min="8" max="8" width="20.00390625" style="0" customWidth="1"/>
    <col min="9" max="9" width="14.00390625" style="0" hidden="1" customWidth="1"/>
    <col min="10" max="10" width="25.7109375" style="0" hidden="1" customWidth="1"/>
    <col min="11" max="11" width="22.28125" style="0" customWidth="1"/>
    <col min="12" max="12" width="12.00390625" style="0" customWidth="1"/>
    <col min="13" max="13" width="29.8515625" style="0" customWidth="1"/>
    <col min="14" max="14" width="14.28125" style="0" customWidth="1"/>
    <col min="15" max="15" width="14.7109375" style="0" customWidth="1"/>
    <col min="16" max="16" width="13.00390625" style="0" customWidth="1"/>
    <col min="17" max="17" width="15.140625" style="0" customWidth="1"/>
    <col min="18" max="18" width="56.28125" style="28" customWidth="1"/>
    <col min="19" max="19" width="22.8515625" style="30" customWidth="1"/>
    <col min="20" max="20" width="25.28125" style="28" customWidth="1"/>
    <col min="21" max="21" width="17.8515625" style="28" customWidth="1"/>
    <col min="22" max="22" width="22.28125" style="30" customWidth="1"/>
    <col min="23" max="23" width="13.421875" style="30" customWidth="1"/>
    <col min="24" max="24" width="13.421875" style="0" customWidth="1"/>
  </cols>
  <sheetData>
    <row r="1" spans="1:24" s="1" customFormat="1" ht="18.75" thickBot="1">
      <c r="A1" s="372" t="s">
        <v>14</v>
      </c>
      <c r="B1" s="373"/>
      <c r="C1" s="373"/>
      <c r="D1" s="373"/>
      <c r="E1" s="373"/>
      <c r="F1" s="373"/>
      <c r="G1" s="373"/>
      <c r="H1" s="373"/>
      <c r="I1" s="373"/>
      <c r="J1" s="373"/>
      <c r="K1" s="373"/>
      <c r="L1" s="373"/>
      <c r="M1" s="373"/>
      <c r="N1" s="373"/>
      <c r="O1" s="373"/>
      <c r="P1" s="373"/>
      <c r="Q1" s="373"/>
      <c r="R1" s="373"/>
      <c r="S1" s="373"/>
      <c r="T1" s="373"/>
      <c r="U1" s="373"/>
      <c r="V1" s="373"/>
      <c r="W1" s="373"/>
      <c r="X1" s="374"/>
    </row>
    <row r="2" spans="1:24" ht="15.75" customHeight="1" thickBot="1">
      <c r="A2" s="375" t="s">
        <v>9</v>
      </c>
      <c r="B2" s="376"/>
      <c r="C2" s="376"/>
      <c r="D2" s="376"/>
      <c r="E2" s="376"/>
      <c r="F2" s="376"/>
      <c r="G2" s="376"/>
      <c r="H2" s="376"/>
      <c r="I2" s="376"/>
      <c r="J2" s="376"/>
      <c r="K2" s="376"/>
      <c r="L2" s="376"/>
      <c r="M2" s="376"/>
      <c r="N2" s="377"/>
      <c r="O2" s="480" t="s">
        <v>3</v>
      </c>
      <c r="P2" s="481"/>
      <c r="Q2" s="482"/>
      <c r="R2" s="387" t="s">
        <v>738</v>
      </c>
      <c r="S2" s="387" t="s">
        <v>739</v>
      </c>
      <c r="T2" s="387" t="s">
        <v>740</v>
      </c>
      <c r="U2" s="384" t="s">
        <v>741</v>
      </c>
      <c r="V2" s="381" t="s">
        <v>742</v>
      </c>
      <c r="W2" s="382"/>
      <c r="X2" s="383"/>
    </row>
    <row r="3" spans="1:24" ht="30.75" customHeight="1">
      <c r="A3" s="367" t="s">
        <v>0</v>
      </c>
      <c r="B3" s="352" t="s">
        <v>2</v>
      </c>
      <c r="C3" s="352" t="s">
        <v>6</v>
      </c>
      <c r="D3" s="352" t="s">
        <v>0</v>
      </c>
      <c r="E3" s="352" t="s">
        <v>1</v>
      </c>
      <c r="F3" s="352" t="s">
        <v>7</v>
      </c>
      <c r="G3" s="352" t="s">
        <v>0</v>
      </c>
      <c r="H3" s="352" t="s">
        <v>8</v>
      </c>
      <c r="I3" s="352" t="s">
        <v>7</v>
      </c>
      <c r="J3" s="352" t="s">
        <v>10</v>
      </c>
      <c r="K3" s="352" t="s">
        <v>11</v>
      </c>
      <c r="L3" s="367" t="s">
        <v>0</v>
      </c>
      <c r="M3" s="352" t="s">
        <v>12</v>
      </c>
      <c r="N3" s="352" t="s">
        <v>7</v>
      </c>
      <c r="O3" s="352" t="s">
        <v>5</v>
      </c>
      <c r="P3" s="352" t="s">
        <v>4</v>
      </c>
      <c r="Q3" s="352" t="s">
        <v>13</v>
      </c>
      <c r="R3" s="388"/>
      <c r="S3" s="388"/>
      <c r="T3" s="388"/>
      <c r="U3" s="385"/>
      <c r="V3" s="358" t="s">
        <v>743</v>
      </c>
      <c r="W3" s="348" t="s">
        <v>744</v>
      </c>
      <c r="X3" s="350" t="s">
        <v>745</v>
      </c>
    </row>
    <row r="4" spans="1:24" ht="30.75" customHeight="1" thickBot="1">
      <c r="A4" s="368"/>
      <c r="B4" s="353"/>
      <c r="C4" s="353"/>
      <c r="D4" s="353"/>
      <c r="E4" s="353"/>
      <c r="F4" s="353"/>
      <c r="G4" s="353"/>
      <c r="H4" s="353"/>
      <c r="I4" s="353"/>
      <c r="J4" s="353"/>
      <c r="K4" s="353"/>
      <c r="L4" s="368"/>
      <c r="M4" s="353"/>
      <c r="N4" s="353"/>
      <c r="O4" s="353"/>
      <c r="P4" s="353"/>
      <c r="Q4" s="353"/>
      <c r="R4" s="389"/>
      <c r="S4" s="389"/>
      <c r="T4" s="389"/>
      <c r="U4" s="386"/>
      <c r="V4" s="359"/>
      <c r="W4" s="349"/>
      <c r="X4" s="351"/>
    </row>
    <row r="5" spans="1:24" ht="237" customHeight="1">
      <c r="A5" s="360" t="s">
        <v>15</v>
      </c>
      <c r="B5" s="340" t="s">
        <v>16</v>
      </c>
      <c r="C5" s="440"/>
      <c r="D5" s="422" t="s">
        <v>206</v>
      </c>
      <c r="E5" s="340" t="s">
        <v>207</v>
      </c>
      <c r="F5" s="340"/>
      <c r="G5" s="340" t="s">
        <v>208</v>
      </c>
      <c r="H5" s="340" t="s">
        <v>209</v>
      </c>
      <c r="I5" s="2"/>
      <c r="J5" s="2"/>
      <c r="K5" s="307" t="s">
        <v>1026</v>
      </c>
      <c r="L5" s="340"/>
      <c r="M5" s="340" t="s">
        <v>674</v>
      </c>
      <c r="N5" s="440"/>
      <c r="O5" s="507" t="s">
        <v>628</v>
      </c>
      <c r="P5" s="507">
        <v>0</v>
      </c>
      <c r="Q5" s="507">
        <v>1</v>
      </c>
      <c r="R5" s="255" t="s">
        <v>1024</v>
      </c>
      <c r="S5" s="254" t="s">
        <v>900</v>
      </c>
      <c r="T5" s="483" t="s">
        <v>636</v>
      </c>
      <c r="U5" s="509" t="s">
        <v>806</v>
      </c>
      <c r="V5" s="130" t="s">
        <v>1029</v>
      </c>
      <c r="W5" s="261" t="s">
        <v>889</v>
      </c>
      <c r="X5" s="259">
        <v>4000000</v>
      </c>
    </row>
    <row r="6" spans="1:24" ht="84" customHeight="1">
      <c r="A6" s="361"/>
      <c r="B6" s="320"/>
      <c r="C6" s="397"/>
      <c r="D6" s="423"/>
      <c r="E6" s="320"/>
      <c r="F6" s="320"/>
      <c r="G6" s="320"/>
      <c r="H6" s="320"/>
      <c r="I6" s="2"/>
      <c r="J6" s="2"/>
      <c r="K6" s="319" t="s">
        <v>383</v>
      </c>
      <c r="L6" s="320"/>
      <c r="M6" s="320"/>
      <c r="N6" s="397"/>
      <c r="O6" s="508"/>
      <c r="P6" s="508"/>
      <c r="Q6" s="508"/>
      <c r="R6" s="510" t="s">
        <v>1023</v>
      </c>
      <c r="S6" s="478" t="s">
        <v>1027</v>
      </c>
      <c r="T6" s="484"/>
      <c r="U6" s="508"/>
      <c r="V6" s="130" t="s">
        <v>1029</v>
      </c>
      <c r="W6" s="130" t="s">
        <v>889</v>
      </c>
      <c r="X6" s="259">
        <v>14000000</v>
      </c>
    </row>
    <row r="7" spans="1:24" s="28" customFormat="1" ht="24" customHeight="1">
      <c r="A7" s="361"/>
      <c r="B7" s="320"/>
      <c r="C7" s="397"/>
      <c r="D7" s="423"/>
      <c r="E7" s="320"/>
      <c r="F7" s="320"/>
      <c r="G7" s="321"/>
      <c r="H7" s="321"/>
      <c r="I7" s="2"/>
      <c r="J7" s="2"/>
      <c r="K7" s="321"/>
      <c r="L7" s="320"/>
      <c r="M7" s="320"/>
      <c r="N7" s="397"/>
      <c r="O7" s="508"/>
      <c r="P7" s="508"/>
      <c r="Q7" s="508"/>
      <c r="R7" s="511"/>
      <c r="S7" s="479"/>
      <c r="T7" s="484"/>
      <c r="U7" s="508"/>
      <c r="V7" s="130" t="s">
        <v>1032</v>
      </c>
      <c r="W7" s="130" t="s">
        <v>1033</v>
      </c>
      <c r="X7" s="259">
        <v>47720163</v>
      </c>
    </row>
    <row r="8" spans="1:24" ht="202.5" customHeight="1">
      <c r="A8" s="361"/>
      <c r="B8" s="320"/>
      <c r="C8" s="397"/>
      <c r="D8" s="423"/>
      <c r="E8" s="320"/>
      <c r="F8" s="320"/>
      <c r="G8" s="319" t="s">
        <v>210</v>
      </c>
      <c r="H8" s="319" t="s">
        <v>211</v>
      </c>
      <c r="I8" s="2"/>
      <c r="J8" s="2"/>
      <c r="K8" s="91" t="s">
        <v>384</v>
      </c>
      <c r="L8" s="320"/>
      <c r="M8" s="320"/>
      <c r="N8" s="397"/>
      <c r="O8" s="508"/>
      <c r="P8" s="508"/>
      <c r="Q8" s="508"/>
      <c r="R8" s="257" t="s">
        <v>1041</v>
      </c>
      <c r="S8" s="251" t="s">
        <v>900</v>
      </c>
      <c r="T8" s="484"/>
      <c r="U8" s="508"/>
      <c r="V8" s="250" t="s">
        <v>1030</v>
      </c>
      <c r="W8" s="250" t="s">
        <v>889</v>
      </c>
      <c r="X8" s="259">
        <v>10000000</v>
      </c>
    </row>
    <row r="9" spans="1:24" s="28" customFormat="1" ht="141" customHeight="1">
      <c r="A9" s="361"/>
      <c r="B9" s="320"/>
      <c r="C9" s="397"/>
      <c r="D9" s="423"/>
      <c r="E9" s="320"/>
      <c r="F9" s="320"/>
      <c r="G9" s="320"/>
      <c r="H9" s="320"/>
      <c r="I9" s="53"/>
      <c r="J9" s="53"/>
      <c r="K9" s="9" t="s">
        <v>1184</v>
      </c>
      <c r="L9" s="320"/>
      <c r="M9" s="320"/>
      <c r="N9" s="397"/>
      <c r="O9" s="508"/>
      <c r="P9" s="508"/>
      <c r="Q9" s="508"/>
      <c r="R9" s="318" t="s">
        <v>1187</v>
      </c>
      <c r="S9" s="310"/>
      <c r="T9" s="484"/>
      <c r="U9" s="508"/>
      <c r="V9" s="308"/>
      <c r="W9" s="308"/>
      <c r="X9" s="259"/>
    </row>
    <row r="10" spans="1:24" s="28" customFormat="1" ht="183.75" customHeight="1">
      <c r="A10" s="361"/>
      <c r="B10" s="320"/>
      <c r="C10" s="397"/>
      <c r="D10" s="423"/>
      <c r="E10" s="320"/>
      <c r="F10" s="320"/>
      <c r="G10" s="321"/>
      <c r="H10" s="321"/>
      <c r="I10" s="53"/>
      <c r="J10" s="53"/>
      <c r="K10" s="7" t="s">
        <v>1185</v>
      </c>
      <c r="L10" s="320"/>
      <c r="M10" s="320"/>
      <c r="N10" s="397"/>
      <c r="O10" s="508"/>
      <c r="P10" s="508"/>
      <c r="Q10" s="508"/>
      <c r="R10" s="318" t="s">
        <v>1186</v>
      </c>
      <c r="S10" s="310"/>
      <c r="T10" s="484"/>
      <c r="U10" s="508"/>
      <c r="V10" s="308"/>
      <c r="W10" s="308"/>
      <c r="X10" s="259"/>
    </row>
    <row r="11" spans="1:24" ht="153.75" customHeight="1" thickBot="1">
      <c r="A11" s="362"/>
      <c r="B11" s="363"/>
      <c r="C11" s="441"/>
      <c r="D11" s="424"/>
      <c r="E11" s="363"/>
      <c r="F11" s="363"/>
      <c r="G11" s="12" t="s">
        <v>212</v>
      </c>
      <c r="H11" s="12" t="s">
        <v>213</v>
      </c>
      <c r="I11" s="5"/>
      <c r="J11" s="5"/>
      <c r="K11" s="12" t="s">
        <v>385</v>
      </c>
      <c r="L11" s="363"/>
      <c r="M11" s="363"/>
      <c r="N11" s="441"/>
      <c r="O11" s="496"/>
      <c r="P11" s="496"/>
      <c r="Q11" s="496"/>
      <c r="R11" s="256" t="s">
        <v>1025</v>
      </c>
      <c r="S11" s="252" t="s">
        <v>1028</v>
      </c>
      <c r="T11" s="485"/>
      <c r="U11" s="496"/>
      <c r="V11" s="142" t="s">
        <v>1031</v>
      </c>
      <c r="W11" s="142" t="s">
        <v>889</v>
      </c>
      <c r="X11" s="260">
        <v>10000000</v>
      </c>
    </row>
    <row r="12" spans="22:24" ht="15">
      <c r="V12" s="258">
        <f>SUM(V5)</f>
        <v>0</v>
      </c>
      <c r="W12" s="258">
        <f>SUM(W5)</f>
        <v>0</v>
      </c>
      <c r="X12" s="71">
        <f>SUM(X5)</f>
        <v>4000000</v>
      </c>
    </row>
  </sheetData>
  <sheetProtection/>
  <mergeCells count="49">
    <mergeCell ref="X3:X4"/>
    <mergeCell ref="L3:L4"/>
    <mergeCell ref="G3:G4"/>
    <mergeCell ref="H3:H4"/>
    <mergeCell ref="W3:W4"/>
    <mergeCell ref="U2:U4"/>
    <mergeCell ref="Q3:Q4"/>
    <mergeCell ref="I3:I4"/>
    <mergeCell ref="J3:J4"/>
    <mergeCell ref="K3:K4"/>
    <mergeCell ref="G8:G10"/>
    <mergeCell ref="H8:H10"/>
    <mergeCell ref="H5:H7"/>
    <mergeCell ref="G5:G7"/>
    <mergeCell ref="L5:L11"/>
    <mergeCell ref="F3:F4"/>
    <mergeCell ref="F5:F11"/>
    <mergeCell ref="T5:T11"/>
    <mergeCell ref="R2:R4"/>
    <mergeCell ref="S2:S4"/>
    <mergeCell ref="T2:T4"/>
    <mergeCell ref="S6:S7"/>
    <mergeCell ref="O5:O11"/>
    <mergeCell ref="P5:P11"/>
    <mergeCell ref="A5:A11"/>
    <mergeCell ref="B5:B11"/>
    <mergeCell ref="C5:C11"/>
    <mergeCell ref="D5:D11"/>
    <mergeCell ref="E5:E11"/>
    <mergeCell ref="C3:C4"/>
    <mergeCell ref="D3:D4"/>
    <mergeCell ref="E3:E4"/>
    <mergeCell ref="M3:M4"/>
    <mergeCell ref="Q5:Q11"/>
    <mergeCell ref="U5:U11"/>
    <mergeCell ref="N3:N4"/>
    <mergeCell ref="O3:O4"/>
    <mergeCell ref="P3:P4"/>
    <mergeCell ref="R6:R7"/>
    <mergeCell ref="K6:K7"/>
    <mergeCell ref="M5:M11"/>
    <mergeCell ref="N5:N11"/>
    <mergeCell ref="A1:X1"/>
    <mergeCell ref="A2:N2"/>
    <mergeCell ref="O2:Q2"/>
    <mergeCell ref="V2:X2"/>
    <mergeCell ref="A3:A4"/>
    <mergeCell ref="V3:V4"/>
    <mergeCell ref="B3:B4"/>
  </mergeCells>
  <hyperlinks>
    <hyperlink ref="A2:N2" r:id="rId1" display="PLAN OPERATVO ANUAL DE INVERSIONES"/>
  </hyperlinks>
  <printOptions/>
  <pageMargins left="0.7" right="0.7" top="0.75" bottom="0.75" header="0.3" footer="0.3"/>
  <pageSetup horizontalDpi="600" verticalDpi="600" orientation="portrait" paperSize="9" r:id="rId4"/>
  <legacyDrawing r:id="rId3"/>
</worksheet>
</file>

<file path=xl/worksheets/sheet13.xml><?xml version="1.0" encoding="utf-8"?>
<worksheet xmlns="http://schemas.openxmlformats.org/spreadsheetml/2006/main" xmlns:r="http://schemas.openxmlformats.org/officeDocument/2006/relationships">
  <sheetPr>
    <tabColor rgb="FF00B050"/>
  </sheetPr>
  <dimension ref="A1:X8"/>
  <sheetViews>
    <sheetView zoomScale="90" zoomScaleNormal="90" zoomScalePageLayoutView="0" workbookViewId="0" topLeftCell="Q3">
      <selection activeCell="W7" sqref="W7"/>
    </sheetView>
  </sheetViews>
  <sheetFormatPr defaultColWidth="11.421875" defaultRowHeight="15"/>
  <cols>
    <col min="1" max="1" width="11.421875" style="0" customWidth="1"/>
    <col min="2" max="2" width="18.00390625" style="0" bestFit="1" customWidth="1"/>
    <col min="3" max="3" width="12.00390625" style="0" bestFit="1" customWidth="1"/>
    <col min="4" max="4" width="11.421875" style="0" customWidth="1"/>
    <col min="5" max="5" width="21.57421875" style="0" customWidth="1"/>
    <col min="6" max="6" width="12.00390625" style="0" bestFit="1" customWidth="1"/>
    <col min="7" max="7" width="11.421875" style="0" customWidth="1"/>
    <col min="8" max="8" width="20.00390625" style="0" customWidth="1"/>
    <col min="9" max="9" width="14.00390625" style="0" hidden="1" customWidth="1"/>
    <col min="10" max="10" width="25.7109375" style="0" hidden="1" customWidth="1"/>
    <col min="11" max="11" width="18.8515625" style="0" customWidth="1"/>
    <col min="12" max="12" width="12.00390625" style="0" customWidth="1"/>
    <col min="13" max="13" width="26.421875" style="0" customWidth="1"/>
    <col min="14" max="14" width="14.28125" style="0" customWidth="1"/>
    <col min="15" max="15" width="14.7109375" style="0" customWidth="1"/>
    <col min="16" max="16" width="13.00390625" style="0" customWidth="1"/>
    <col min="17" max="17" width="15.140625" style="0" customWidth="1"/>
    <col min="18" max="18" width="48.00390625" style="28" customWidth="1"/>
    <col min="19" max="19" width="19.7109375" style="28" customWidth="1"/>
    <col min="20" max="20" width="30.00390625" style="28" customWidth="1"/>
    <col min="21" max="21" width="20.00390625" style="28" customWidth="1"/>
    <col min="22" max="22" width="16.28125" style="0" customWidth="1"/>
    <col min="23" max="23" width="13.421875" style="0" customWidth="1"/>
    <col min="24" max="24" width="14.28125" style="0" customWidth="1"/>
  </cols>
  <sheetData>
    <row r="1" spans="1:24" s="1" customFormat="1" ht="18.75" thickBot="1">
      <c r="A1" s="372" t="s">
        <v>14</v>
      </c>
      <c r="B1" s="373"/>
      <c r="C1" s="373"/>
      <c r="D1" s="373"/>
      <c r="E1" s="373"/>
      <c r="F1" s="373"/>
      <c r="G1" s="373"/>
      <c r="H1" s="373"/>
      <c r="I1" s="373"/>
      <c r="J1" s="373"/>
      <c r="K1" s="373"/>
      <c r="L1" s="373"/>
      <c r="M1" s="373"/>
      <c r="N1" s="373"/>
      <c r="O1" s="373"/>
      <c r="P1" s="373"/>
      <c r="Q1" s="373"/>
      <c r="R1" s="373"/>
      <c r="S1" s="373"/>
      <c r="T1" s="373"/>
      <c r="U1" s="373"/>
      <c r="V1" s="373"/>
      <c r="W1" s="373"/>
      <c r="X1" s="374"/>
    </row>
    <row r="2" spans="1:24" ht="15.75" customHeight="1" thickBot="1">
      <c r="A2" s="375" t="s">
        <v>9</v>
      </c>
      <c r="B2" s="376"/>
      <c r="C2" s="376"/>
      <c r="D2" s="376"/>
      <c r="E2" s="376"/>
      <c r="F2" s="376"/>
      <c r="G2" s="376"/>
      <c r="H2" s="376"/>
      <c r="I2" s="376"/>
      <c r="J2" s="376"/>
      <c r="K2" s="376"/>
      <c r="L2" s="376"/>
      <c r="M2" s="376"/>
      <c r="N2" s="377"/>
      <c r="O2" s="480" t="s">
        <v>3</v>
      </c>
      <c r="P2" s="481"/>
      <c r="Q2" s="482"/>
      <c r="R2" s="387" t="s">
        <v>738</v>
      </c>
      <c r="S2" s="387" t="s">
        <v>739</v>
      </c>
      <c r="T2" s="387" t="s">
        <v>740</v>
      </c>
      <c r="U2" s="384" t="s">
        <v>741</v>
      </c>
      <c r="V2" s="381" t="s">
        <v>742</v>
      </c>
      <c r="W2" s="382"/>
      <c r="X2" s="383"/>
    </row>
    <row r="3" spans="1:24" ht="30" customHeight="1">
      <c r="A3" s="367" t="s">
        <v>0</v>
      </c>
      <c r="B3" s="352" t="s">
        <v>2</v>
      </c>
      <c r="C3" s="352" t="s">
        <v>6</v>
      </c>
      <c r="D3" s="352" t="s">
        <v>0</v>
      </c>
      <c r="E3" s="352" t="s">
        <v>1</v>
      </c>
      <c r="F3" s="352" t="s">
        <v>7</v>
      </c>
      <c r="G3" s="352" t="s">
        <v>0</v>
      </c>
      <c r="H3" s="352" t="s">
        <v>8</v>
      </c>
      <c r="I3" s="352" t="s">
        <v>7</v>
      </c>
      <c r="J3" s="352" t="s">
        <v>10</v>
      </c>
      <c r="K3" s="352" t="s">
        <v>11</v>
      </c>
      <c r="L3" s="367" t="s">
        <v>0</v>
      </c>
      <c r="M3" s="352" t="s">
        <v>12</v>
      </c>
      <c r="N3" s="352" t="s">
        <v>7</v>
      </c>
      <c r="O3" s="352" t="s">
        <v>5</v>
      </c>
      <c r="P3" s="352" t="s">
        <v>4</v>
      </c>
      <c r="Q3" s="352" t="s">
        <v>13</v>
      </c>
      <c r="R3" s="388"/>
      <c r="S3" s="388"/>
      <c r="T3" s="388"/>
      <c r="U3" s="385"/>
      <c r="V3" s="358" t="s">
        <v>743</v>
      </c>
      <c r="W3" s="348" t="s">
        <v>744</v>
      </c>
      <c r="X3" s="350" t="s">
        <v>745</v>
      </c>
    </row>
    <row r="4" spans="1:24" ht="30" customHeight="1" thickBot="1">
      <c r="A4" s="368"/>
      <c r="B4" s="353"/>
      <c r="C4" s="353"/>
      <c r="D4" s="353"/>
      <c r="E4" s="353"/>
      <c r="F4" s="353"/>
      <c r="G4" s="353"/>
      <c r="H4" s="353"/>
      <c r="I4" s="353"/>
      <c r="J4" s="353"/>
      <c r="K4" s="353"/>
      <c r="L4" s="368"/>
      <c r="M4" s="353"/>
      <c r="N4" s="353"/>
      <c r="O4" s="353"/>
      <c r="P4" s="353"/>
      <c r="Q4" s="353"/>
      <c r="R4" s="389"/>
      <c r="S4" s="389"/>
      <c r="T4" s="389"/>
      <c r="U4" s="386"/>
      <c r="V4" s="359"/>
      <c r="W4" s="349"/>
      <c r="X4" s="351"/>
    </row>
    <row r="5" spans="1:24" ht="109.5" customHeight="1">
      <c r="A5" s="360" t="s">
        <v>15</v>
      </c>
      <c r="B5" s="340" t="s">
        <v>16</v>
      </c>
      <c r="C5" s="440"/>
      <c r="D5" s="422" t="s">
        <v>214</v>
      </c>
      <c r="E5" s="340" t="s">
        <v>215</v>
      </c>
      <c r="F5" s="319"/>
      <c r="G5" s="340" t="s">
        <v>216</v>
      </c>
      <c r="H5" s="340" t="s">
        <v>217</v>
      </c>
      <c r="I5" s="11"/>
      <c r="J5" s="10"/>
      <c r="K5" s="340" t="s">
        <v>386</v>
      </c>
      <c r="L5" s="340"/>
      <c r="M5" s="340" t="s">
        <v>675</v>
      </c>
      <c r="N5" s="440"/>
      <c r="O5" s="507" t="s">
        <v>628</v>
      </c>
      <c r="P5" s="502">
        <v>0</v>
      </c>
      <c r="Q5" s="502">
        <v>1</v>
      </c>
      <c r="R5" s="504" t="s">
        <v>1034</v>
      </c>
      <c r="S5" s="502" t="s">
        <v>900</v>
      </c>
      <c r="T5" s="483" t="s">
        <v>589</v>
      </c>
      <c r="U5" s="502" t="s">
        <v>806</v>
      </c>
      <c r="V5" s="117" t="s">
        <v>1036</v>
      </c>
      <c r="W5" s="117" t="s">
        <v>785</v>
      </c>
      <c r="X5" s="151">
        <f>15000000+15000000+15000000+25000000+6885193</f>
        <v>76885193</v>
      </c>
    </row>
    <row r="6" spans="1:24" s="28" customFormat="1" ht="109.5" customHeight="1">
      <c r="A6" s="361"/>
      <c r="B6" s="320"/>
      <c r="C6" s="397"/>
      <c r="D6" s="423"/>
      <c r="E6" s="320"/>
      <c r="F6" s="320"/>
      <c r="G6" s="321"/>
      <c r="H6" s="321"/>
      <c r="I6" s="7"/>
      <c r="J6" s="2"/>
      <c r="K6" s="321"/>
      <c r="L6" s="321"/>
      <c r="M6" s="320"/>
      <c r="N6" s="398"/>
      <c r="O6" s="479"/>
      <c r="P6" s="503"/>
      <c r="Q6" s="503"/>
      <c r="R6" s="505"/>
      <c r="S6" s="503"/>
      <c r="T6" s="484"/>
      <c r="U6" s="503"/>
      <c r="V6" s="185" t="s">
        <v>1037</v>
      </c>
      <c r="W6" s="185" t="s">
        <v>1038</v>
      </c>
      <c r="X6" s="162">
        <v>33248829</v>
      </c>
    </row>
    <row r="7" spans="1:24" ht="108.75" thickBot="1">
      <c r="A7" s="362"/>
      <c r="B7" s="363"/>
      <c r="C7" s="441"/>
      <c r="D7" s="424"/>
      <c r="E7" s="363"/>
      <c r="F7" s="363"/>
      <c r="G7" s="12" t="s">
        <v>218</v>
      </c>
      <c r="H7" s="12" t="s">
        <v>219</v>
      </c>
      <c r="I7" s="12"/>
      <c r="J7" s="5"/>
      <c r="K7" s="12" t="s">
        <v>387</v>
      </c>
      <c r="L7" s="5"/>
      <c r="M7" s="363"/>
      <c r="N7" s="13"/>
      <c r="O7" s="68" t="s">
        <v>634</v>
      </c>
      <c r="P7" s="78">
        <v>0</v>
      </c>
      <c r="Q7" s="78">
        <v>1</v>
      </c>
      <c r="R7" s="217" t="s">
        <v>1035</v>
      </c>
      <c r="S7" s="174" t="s">
        <v>900</v>
      </c>
      <c r="T7" s="103" t="s">
        <v>589</v>
      </c>
      <c r="U7" s="174" t="s">
        <v>806</v>
      </c>
      <c r="V7" s="253" t="s">
        <v>1039</v>
      </c>
      <c r="W7" s="253" t="s">
        <v>1040</v>
      </c>
      <c r="X7" s="151">
        <v>8498000</v>
      </c>
    </row>
    <row r="8" spans="22:24" ht="15">
      <c r="V8" s="71">
        <f>SUM(V5:V7)</f>
        <v>0</v>
      </c>
      <c r="W8" s="71">
        <f>SUM(W5:W7)</f>
        <v>0</v>
      </c>
      <c r="X8" s="71">
        <f>SUM(X5:X7)</f>
        <v>118632022</v>
      </c>
    </row>
  </sheetData>
  <sheetProtection/>
  <mergeCells count="47">
    <mergeCell ref="X3:X4"/>
    <mergeCell ref="A5:A7"/>
    <mergeCell ref="B5:B7"/>
    <mergeCell ref="C5:C7"/>
    <mergeCell ref="D5:D7"/>
    <mergeCell ref="E5:E7"/>
    <mergeCell ref="F5:F7"/>
    <mergeCell ref="N3:N4"/>
    <mergeCell ref="O3:O4"/>
    <mergeCell ref="P3:P4"/>
    <mergeCell ref="Q3:Q4"/>
    <mergeCell ref="V3:V4"/>
    <mergeCell ref="W3:W4"/>
    <mergeCell ref="R2:R4"/>
    <mergeCell ref="S2:S4"/>
    <mergeCell ref="T2:T4"/>
    <mergeCell ref="U2:U4"/>
    <mergeCell ref="L3:L4"/>
    <mergeCell ref="M3:M4"/>
    <mergeCell ref="D3:D4"/>
    <mergeCell ref="E3:E4"/>
    <mergeCell ref="F3:F4"/>
    <mergeCell ref="G3:G4"/>
    <mergeCell ref="H3:H4"/>
    <mergeCell ref="A1:X1"/>
    <mergeCell ref="A2:N2"/>
    <mergeCell ref="O2:Q2"/>
    <mergeCell ref="V2:X2"/>
    <mergeCell ref="A3:A4"/>
    <mergeCell ref="B3:B4"/>
    <mergeCell ref="C3:C4"/>
    <mergeCell ref="I3:I4"/>
    <mergeCell ref="J3:J4"/>
    <mergeCell ref="K3:K4"/>
    <mergeCell ref="S5:S6"/>
    <mergeCell ref="T5:T6"/>
    <mergeCell ref="U5:U6"/>
    <mergeCell ref="O5:O6"/>
    <mergeCell ref="P5:P6"/>
    <mergeCell ref="Q5:Q6"/>
    <mergeCell ref="N5:N6"/>
    <mergeCell ref="L5:L6"/>
    <mergeCell ref="K5:K6"/>
    <mergeCell ref="H5:H6"/>
    <mergeCell ref="G5:G6"/>
    <mergeCell ref="R5:R6"/>
    <mergeCell ref="M5:M7"/>
  </mergeCells>
  <hyperlinks>
    <hyperlink ref="A2:N2" r:id="rId1" display="PLAN OPERATVO ANUAL DE INVERSIONES"/>
  </hyperlinks>
  <printOptions/>
  <pageMargins left="0.7" right="0.7" top="0.75" bottom="0.75" header="0.3" footer="0.3"/>
  <pageSetup orientation="portrait" paperSize="9"/>
  <legacyDrawing r:id="rId3"/>
</worksheet>
</file>

<file path=xl/worksheets/sheet14.xml><?xml version="1.0" encoding="utf-8"?>
<worksheet xmlns="http://schemas.openxmlformats.org/spreadsheetml/2006/main" xmlns:r="http://schemas.openxmlformats.org/officeDocument/2006/relationships">
  <sheetPr>
    <tabColor rgb="FF00B050"/>
  </sheetPr>
  <dimension ref="A1:W19"/>
  <sheetViews>
    <sheetView zoomScale="90" zoomScaleNormal="90" zoomScalePageLayoutView="0" workbookViewId="0" topLeftCell="N3">
      <selection activeCell="V6" sqref="V6"/>
    </sheetView>
  </sheetViews>
  <sheetFormatPr defaultColWidth="11.421875" defaultRowHeight="15"/>
  <cols>
    <col min="1" max="1" width="11.421875" style="17" customWidth="1"/>
    <col min="2" max="2" width="15.421875" style="17" customWidth="1"/>
    <col min="3" max="3" width="12.421875" style="17" customWidth="1"/>
    <col min="4" max="4" width="11.421875" style="17" customWidth="1"/>
    <col min="5" max="5" width="17.7109375" style="17" customWidth="1"/>
    <col min="6" max="6" width="12.421875" style="17" customWidth="1"/>
    <col min="7" max="7" width="11.421875" style="17" customWidth="1"/>
    <col min="8" max="8" width="23.7109375" style="17" customWidth="1"/>
    <col min="9" max="9" width="12.57421875" style="17" customWidth="1"/>
    <col min="10" max="10" width="16.8515625" style="17" customWidth="1"/>
    <col min="11" max="11" width="13.421875" style="17" customWidth="1"/>
    <col min="12" max="12" width="26.28125" style="17" customWidth="1"/>
    <col min="13" max="13" width="14.8515625" style="17" customWidth="1"/>
    <col min="14" max="16" width="13.421875" style="17" customWidth="1"/>
    <col min="17" max="17" width="47.00390625" style="28" customWidth="1"/>
    <col min="18" max="18" width="20.7109375" style="28" customWidth="1"/>
    <col min="19" max="19" width="27.140625" style="28" customWidth="1"/>
    <col min="20" max="20" width="18.00390625" style="28" customWidth="1"/>
    <col min="21" max="21" width="15.8515625" style="17" customWidth="1"/>
    <col min="22" max="22" width="13.421875" style="17" customWidth="1"/>
    <col min="23" max="23" width="14.28125" style="17" customWidth="1"/>
    <col min="24" max="16384" width="11.421875" style="17" customWidth="1"/>
  </cols>
  <sheetData>
    <row r="1" spans="1:23" s="1" customFormat="1" ht="18.75" thickBot="1">
      <c r="A1" s="372" t="s">
        <v>14</v>
      </c>
      <c r="B1" s="373"/>
      <c r="C1" s="373"/>
      <c r="D1" s="373"/>
      <c r="E1" s="373"/>
      <c r="F1" s="373"/>
      <c r="G1" s="373"/>
      <c r="H1" s="373"/>
      <c r="I1" s="373"/>
      <c r="J1" s="373"/>
      <c r="K1" s="373"/>
      <c r="L1" s="373"/>
      <c r="M1" s="373"/>
      <c r="N1" s="373"/>
      <c r="O1" s="373"/>
      <c r="P1" s="373"/>
      <c r="Q1" s="373"/>
      <c r="R1" s="373"/>
      <c r="S1" s="373"/>
      <c r="T1" s="373"/>
      <c r="U1" s="373"/>
      <c r="V1" s="373"/>
      <c r="W1" s="374"/>
    </row>
    <row r="2" spans="1:23" ht="15.75" thickBot="1">
      <c r="A2" s="375" t="s">
        <v>402</v>
      </c>
      <c r="B2" s="376"/>
      <c r="C2" s="376"/>
      <c r="D2" s="376"/>
      <c r="E2" s="376"/>
      <c r="F2" s="376"/>
      <c r="G2" s="376"/>
      <c r="H2" s="376"/>
      <c r="I2" s="376"/>
      <c r="J2" s="376"/>
      <c r="K2" s="376"/>
      <c r="L2" s="376"/>
      <c r="M2" s="377"/>
      <c r="N2" s="471" t="s">
        <v>3</v>
      </c>
      <c r="O2" s="472"/>
      <c r="P2" s="473"/>
      <c r="Q2" s="387" t="s">
        <v>738</v>
      </c>
      <c r="R2" s="387" t="s">
        <v>739</v>
      </c>
      <c r="S2" s="387" t="s">
        <v>740</v>
      </c>
      <c r="T2" s="384" t="s">
        <v>741</v>
      </c>
      <c r="U2" s="381" t="s">
        <v>742</v>
      </c>
      <c r="V2" s="382"/>
      <c r="W2" s="383"/>
    </row>
    <row r="3" spans="1:23" ht="31.5" customHeight="1">
      <c r="A3" s="367" t="s">
        <v>0</v>
      </c>
      <c r="B3" s="352" t="s">
        <v>2</v>
      </c>
      <c r="C3" s="352" t="s">
        <v>6</v>
      </c>
      <c r="D3" s="352" t="s">
        <v>0</v>
      </c>
      <c r="E3" s="352" t="s">
        <v>1</v>
      </c>
      <c r="F3" s="352" t="s">
        <v>7</v>
      </c>
      <c r="G3" s="352" t="s">
        <v>0</v>
      </c>
      <c r="H3" s="352" t="s">
        <v>8</v>
      </c>
      <c r="I3" s="352" t="s">
        <v>7</v>
      </c>
      <c r="J3" s="352" t="s">
        <v>403</v>
      </c>
      <c r="K3" s="352" t="s">
        <v>0</v>
      </c>
      <c r="L3" s="352" t="s">
        <v>404</v>
      </c>
      <c r="M3" s="352" t="s">
        <v>7</v>
      </c>
      <c r="N3" s="352" t="s">
        <v>5</v>
      </c>
      <c r="O3" s="352" t="s">
        <v>4</v>
      </c>
      <c r="P3" s="352" t="s">
        <v>13</v>
      </c>
      <c r="Q3" s="388"/>
      <c r="R3" s="388"/>
      <c r="S3" s="388"/>
      <c r="T3" s="385"/>
      <c r="U3" s="358" t="s">
        <v>743</v>
      </c>
      <c r="V3" s="348" t="s">
        <v>744</v>
      </c>
      <c r="W3" s="350" t="s">
        <v>745</v>
      </c>
    </row>
    <row r="4" spans="1:23" ht="31.5" customHeight="1" thickBot="1">
      <c r="A4" s="368"/>
      <c r="B4" s="353"/>
      <c r="C4" s="353"/>
      <c r="D4" s="353"/>
      <c r="E4" s="353"/>
      <c r="F4" s="353"/>
      <c r="G4" s="353"/>
      <c r="H4" s="353"/>
      <c r="I4" s="353"/>
      <c r="J4" s="353"/>
      <c r="K4" s="353"/>
      <c r="L4" s="353"/>
      <c r="M4" s="353"/>
      <c r="N4" s="353"/>
      <c r="O4" s="353"/>
      <c r="P4" s="353"/>
      <c r="Q4" s="389"/>
      <c r="R4" s="389"/>
      <c r="S4" s="389"/>
      <c r="T4" s="386"/>
      <c r="U4" s="359"/>
      <c r="V4" s="349"/>
      <c r="W4" s="351"/>
    </row>
    <row r="5" spans="1:23" ht="179.25" customHeight="1">
      <c r="A5" s="360" t="s">
        <v>220</v>
      </c>
      <c r="B5" s="340" t="s">
        <v>221</v>
      </c>
      <c r="C5" s="440"/>
      <c r="D5" s="422" t="s">
        <v>222</v>
      </c>
      <c r="E5" s="340" t="s">
        <v>358</v>
      </c>
      <c r="F5" s="340"/>
      <c r="G5" s="11" t="s">
        <v>223</v>
      </c>
      <c r="H5" s="11" t="s">
        <v>224</v>
      </c>
      <c r="I5" s="11"/>
      <c r="J5" s="11" t="s">
        <v>388</v>
      </c>
      <c r="K5" s="11"/>
      <c r="L5" s="11" t="s">
        <v>676</v>
      </c>
      <c r="M5" s="177"/>
      <c r="N5" s="11" t="s">
        <v>622</v>
      </c>
      <c r="O5" s="11">
        <v>0</v>
      </c>
      <c r="P5" s="11">
        <v>2</v>
      </c>
      <c r="Q5" s="218" t="s">
        <v>1042</v>
      </c>
      <c r="R5" s="175" t="s">
        <v>977</v>
      </c>
      <c r="S5" s="179" t="s">
        <v>589</v>
      </c>
      <c r="T5" s="175" t="s">
        <v>806</v>
      </c>
      <c r="U5" s="181" t="s">
        <v>1054</v>
      </c>
      <c r="V5" s="182" t="s">
        <v>785</v>
      </c>
      <c r="W5" s="180">
        <f>+'[1]CAMPO'!$Z$5</f>
        <v>19500000</v>
      </c>
    </row>
    <row r="6" spans="1:23" ht="127.5" customHeight="1">
      <c r="A6" s="361"/>
      <c r="B6" s="320"/>
      <c r="C6" s="397"/>
      <c r="D6" s="423"/>
      <c r="E6" s="320"/>
      <c r="F6" s="320"/>
      <c r="G6" s="91" t="s">
        <v>225</v>
      </c>
      <c r="H6" s="91" t="s">
        <v>226</v>
      </c>
      <c r="I6" s="91"/>
      <c r="J6" s="91" t="s">
        <v>389</v>
      </c>
      <c r="K6" s="91"/>
      <c r="L6" s="91" t="s">
        <v>677</v>
      </c>
      <c r="M6" s="123"/>
      <c r="N6" s="91" t="s">
        <v>644</v>
      </c>
      <c r="O6" s="91">
        <v>0</v>
      </c>
      <c r="P6" s="91">
        <v>1</v>
      </c>
      <c r="Q6" s="219" t="s">
        <v>1043</v>
      </c>
      <c r="R6" s="176" t="s">
        <v>900</v>
      </c>
      <c r="S6" s="135" t="s">
        <v>685</v>
      </c>
      <c r="T6" s="176" t="s">
        <v>806</v>
      </c>
      <c r="U6" s="141" t="s">
        <v>1055</v>
      </c>
      <c r="V6" s="117" t="s">
        <v>785</v>
      </c>
      <c r="W6" s="151">
        <f>+'[1]CAMPO'!$Z$6</f>
        <v>2000000</v>
      </c>
    </row>
    <row r="7" spans="1:23" ht="75.75" customHeight="1">
      <c r="A7" s="361"/>
      <c r="B7" s="320"/>
      <c r="C7" s="397"/>
      <c r="D7" s="423"/>
      <c r="E7" s="320"/>
      <c r="F7" s="320"/>
      <c r="G7" s="91" t="s">
        <v>227</v>
      </c>
      <c r="H7" s="91" t="s">
        <v>228</v>
      </c>
      <c r="I7" s="91"/>
      <c r="J7" s="91" t="s">
        <v>390</v>
      </c>
      <c r="K7" s="91"/>
      <c r="L7" s="91"/>
      <c r="M7" s="123"/>
      <c r="N7" s="91"/>
      <c r="O7" s="91"/>
      <c r="P7" s="91"/>
      <c r="Q7" s="219"/>
      <c r="R7" s="176"/>
      <c r="S7" s="135"/>
      <c r="T7" s="176"/>
      <c r="U7" s="141"/>
      <c r="V7" s="117"/>
      <c r="W7" s="151">
        <f>+'[1]CAMPO'!$Z$7</f>
        <v>0</v>
      </c>
    </row>
    <row r="8" spans="1:23" ht="103.5" customHeight="1">
      <c r="A8" s="361"/>
      <c r="B8" s="320"/>
      <c r="C8" s="397"/>
      <c r="D8" s="423"/>
      <c r="E8" s="320"/>
      <c r="F8" s="320"/>
      <c r="G8" s="91" t="s">
        <v>229</v>
      </c>
      <c r="H8" s="91" t="s">
        <v>230</v>
      </c>
      <c r="I8" s="91"/>
      <c r="J8" s="91" t="s">
        <v>391</v>
      </c>
      <c r="K8" s="91"/>
      <c r="L8" s="91" t="s">
        <v>677</v>
      </c>
      <c r="M8" s="123"/>
      <c r="N8" s="91" t="s">
        <v>644</v>
      </c>
      <c r="O8" s="91">
        <v>0</v>
      </c>
      <c r="P8" s="91">
        <v>4</v>
      </c>
      <c r="Q8" s="219" t="s">
        <v>1051</v>
      </c>
      <c r="R8" s="176" t="s">
        <v>900</v>
      </c>
      <c r="S8" s="135" t="s">
        <v>685</v>
      </c>
      <c r="T8" s="176" t="s">
        <v>806</v>
      </c>
      <c r="U8" s="141" t="s">
        <v>1055</v>
      </c>
      <c r="V8" s="117" t="s">
        <v>785</v>
      </c>
      <c r="W8" s="151">
        <f>+'[1]CAMPO'!$Z$8</f>
        <v>1000000</v>
      </c>
    </row>
    <row r="9" spans="1:23" ht="89.25" customHeight="1">
      <c r="A9" s="361"/>
      <c r="B9" s="320"/>
      <c r="C9" s="397"/>
      <c r="D9" s="423"/>
      <c r="E9" s="320"/>
      <c r="F9" s="320"/>
      <c r="G9" s="91" t="s">
        <v>231</v>
      </c>
      <c r="H9" s="91" t="s">
        <v>232</v>
      </c>
      <c r="I9" s="91"/>
      <c r="J9" s="19" t="s">
        <v>392</v>
      </c>
      <c r="K9" s="19"/>
      <c r="L9" s="19" t="s">
        <v>678</v>
      </c>
      <c r="M9" s="178"/>
      <c r="N9" s="19" t="s">
        <v>679</v>
      </c>
      <c r="O9" s="79">
        <v>0</v>
      </c>
      <c r="P9" s="79">
        <v>1</v>
      </c>
      <c r="Q9" s="220" t="s">
        <v>1044</v>
      </c>
      <c r="R9" s="176" t="s">
        <v>900</v>
      </c>
      <c r="S9" s="135" t="s">
        <v>685</v>
      </c>
      <c r="T9" s="176" t="s">
        <v>806</v>
      </c>
      <c r="U9" s="118"/>
      <c r="V9" s="117"/>
      <c r="W9" s="151">
        <f>+'[1]CAMPO'!$Z$9</f>
        <v>0</v>
      </c>
    </row>
    <row r="10" spans="1:23" ht="112.5" customHeight="1">
      <c r="A10" s="361"/>
      <c r="B10" s="320"/>
      <c r="C10" s="397"/>
      <c r="D10" s="423"/>
      <c r="E10" s="320"/>
      <c r="F10" s="320"/>
      <c r="G10" s="91" t="s">
        <v>233</v>
      </c>
      <c r="H10" s="91" t="s">
        <v>234</v>
      </c>
      <c r="I10" s="91"/>
      <c r="J10" s="91" t="s">
        <v>393</v>
      </c>
      <c r="K10" s="18"/>
      <c r="L10" s="18" t="s">
        <v>680</v>
      </c>
      <c r="M10" s="18"/>
      <c r="N10" s="18" t="s">
        <v>443</v>
      </c>
      <c r="O10" s="80">
        <v>0</v>
      </c>
      <c r="P10" s="80">
        <v>1</v>
      </c>
      <c r="Q10" s="221" t="s">
        <v>1045</v>
      </c>
      <c r="R10" s="176" t="s">
        <v>900</v>
      </c>
      <c r="S10" s="135" t="s">
        <v>589</v>
      </c>
      <c r="T10" s="176" t="s">
        <v>806</v>
      </c>
      <c r="U10" s="118" t="s">
        <v>1056</v>
      </c>
      <c r="V10" s="117" t="s">
        <v>785</v>
      </c>
      <c r="W10" s="151">
        <f>+'[1]CAMPO'!$Z$10</f>
        <v>1000000</v>
      </c>
    </row>
    <row r="11" spans="1:23" ht="72">
      <c r="A11" s="361"/>
      <c r="B11" s="320"/>
      <c r="C11" s="397"/>
      <c r="D11" s="423"/>
      <c r="E11" s="320"/>
      <c r="F11" s="320"/>
      <c r="G11" s="91" t="s">
        <v>235</v>
      </c>
      <c r="H11" s="91" t="s">
        <v>236</v>
      </c>
      <c r="I11" s="19"/>
      <c r="J11" s="91" t="s">
        <v>394</v>
      </c>
      <c r="K11" s="91"/>
      <c r="L11" s="91"/>
      <c r="M11" s="123"/>
      <c r="N11" s="91"/>
      <c r="O11" s="91"/>
      <c r="P11" s="91"/>
      <c r="Q11" s="199"/>
      <c r="R11" s="91"/>
      <c r="S11" s="135"/>
      <c r="T11" s="91"/>
      <c r="U11" s="118"/>
      <c r="V11" s="117"/>
      <c r="W11" s="151">
        <f>+'[1]CAMPO'!$Z$11</f>
        <v>0</v>
      </c>
    </row>
    <row r="12" spans="1:23" ht="144">
      <c r="A12" s="361"/>
      <c r="B12" s="320"/>
      <c r="C12" s="397"/>
      <c r="D12" s="423"/>
      <c r="E12" s="320"/>
      <c r="F12" s="320"/>
      <c r="G12" s="91" t="s">
        <v>237</v>
      </c>
      <c r="H12" s="91" t="s">
        <v>238</v>
      </c>
      <c r="I12" s="91"/>
      <c r="J12" s="91" t="s">
        <v>395</v>
      </c>
      <c r="K12" s="91"/>
      <c r="L12" s="91" t="s">
        <v>681</v>
      </c>
      <c r="M12" s="123"/>
      <c r="N12" s="91" t="s">
        <v>682</v>
      </c>
      <c r="O12" s="91">
        <v>0</v>
      </c>
      <c r="P12" s="91">
        <v>1</v>
      </c>
      <c r="Q12" s="199" t="s">
        <v>1046</v>
      </c>
      <c r="R12" s="176" t="s">
        <v>900</v>
      </c>
      <c r="S12" s="135" t="s">
        <v>592</v>
      </c>
      <c r="T12" s="176" t="s">
        <v>806</v>
      </c>
      <c r="U12" s="118"/>
      <c r="V12" s="117"/>
      <c r="W12" s="151">
        <f>+'[1]CAMPO'!$Z$12</f>
        <v>0</v>
      </c>
    </row>
    <row r="13" spans="1:23" ht="171.75" customHeight="1">
      <c r="A13" s="361"/>
      <c r="B13" s="320"/>
      <c r="C13" s="397"/>
      <c r="D13" s="423"/>
      <c r="E13" s="320"/>
      <c r="F13" s="320"/>
      <c r="G13" s="91" t="s">
        <v>239</v>
      </c>
      <c r="H13" s="91" t="s">
        <v>240</v>
      </c>
      <c r="I13" s="91"/>
      <c r="J13" s="91" t="s">
        <v>396</v>
      </c>
      <c r="K13" s="91"/>
      <c r="L13" s="91" t="s">
        <v>683</v>
      </c>
      <c r="M13" s="123"/>
      <c r="N13" s="91" t="s">
        <v>616</v>
      </c>
      <c r="O13" s="91">
        <v>0</v>
      </c>
      <c r="P13" s="91">
        <v>1</v>
      </c>
      <c r="Q13" s="199" t="s">
        <v>1047</v>
      </c>
      <c r="R13" s="176" t="s">
        <v>900</v>
      </c>
      <c r="S13" s="135" t="s">
        <v>685</v>
      </c>
      <c r="T13" s="176" t="s">
        <v>806</v>
      </c>
      <c r="U13" s="118" t="s">
        <v>1055</v>
      </c>
      <c r="V13" s="117"/>
      <c r="W13" s="151">
        <f>+'[1]CAMPO'!$Z$13</f>
        <v>5000000</v>
      </c>
    </row>
    <row r="14" spans="1:23" ht="138.75" customHeight="1">
      <c r="A14" s="361"/>
      <c r="B14" s="320"/>
      <c r="C14" s="397"/>
      <c r="D14" s="423"/>
      <c r="E14" s="320"/>
      <c r="F14" s="320"/>
      <c r="G14" s="91" t="s">
        <v>241</v>
      </c>
      <c r="H14" s="91" t="s">
        <v>242</v>
      </c>
      <c r="I14" s="91"/>
      <c r="J14" s="91" t="s">
        <v>397</v>
      </c>
      <c r="K14" s="91"/>
      <c r="L14" s="512" t="s">
        <v>678</v>
      </c>
      <c r="M14" s="123"/>
      <c r="N14" s="91" t="s">
        <v>684</v>
      </c>
      <c r="O14" s="91">
        <v>0</v>
      </c>
      <c r="P14" s="91">
        <v>4</v>
      </c>
      <c r="Q14" s="199" t="s">
        <v>1048</v>
      </c>
      <c r="R14" s="176" t="s">
        <v>900</v>
      </c>
      <c r="S14" s="135" t="s">
        <v>589</v>
      </c>
      <c r="T14" s="176" t="s">
        <v>806</v>
      </c>
      <c r="U14" s="118" t="s">
        <v>1056</v>
      </c>
      <c r="V14" s="117" t="s">
        <v>785</v>
      </c>
      <c r="W14" s="151">
        <f>+'[1]CAMPO'!$Z$14</f>
        <v>3000000</v>
      </c>
    </row>
    <row r="15" spans="1:23" ht="114.75" customHeight="1">
      <c r="A15" s="361"/>
      <c r="B15" s="320"/>
      <c r="C15" s="397"/>
      <c r="D15" s="423"/>
      <c r="E15" s="320"/>
      <c r="F15" s="320"/>
      <c r="G15" s="91" t="s">
        <v>243</v>
      </c>
      <c r="H15" s="91" t="s">
        <v>244</v>
      </c>
      <c r="I15" s="91"/>
      <c r="J15" s="91" t="s">
        <v>398</v>
      </c>
      <c r="K15" s="91"/>
      <c r="L15" s="346"/>
      <c r="M15" s="123"/>
      <c r="N15" s="91" t="s">
        <v>644</v>
      </c>
      <c r="O15" s="91">
        <v>0</v>
      </c>
      <c r="P15" s="91">
        <v>5</v>
      </c>
      <c r="Q15" s="199" t="s">
        <v>1049</v>
      </c>
      <c r="R15" s="176" t="s">
        <v>900</v>
      </c>
      <c r="S15" s="135" t="s">
        <v>685</v>
      </c>
      <c r="T15" s="176" t="s">
        <v>806</v>
      </c>
      <c r="U15" s="118" t="s">
        <v>1056</v>
      </c>
      <c r="V15" s="117" t="s">
        <v>785</v>
      </c>
      <c r="W15" s="151">
        <f>+'[1]CAMPO'!$Z$15</f>
        <v>1500000</v>
      </c>
    </row>
    <row r="16" spans="1:23" ht="60">
      <c r="A16" s="361"/>
      <c r="B16" s="320"/>
      <c r="C16" s="397"/>
      <c r="D16" s="423"/>
      <c r="E16" s="320"/>
      <c r="F16" s="320"/>
      <c r="G16" s="91" t="s">
        <v>245</v>
      </c>
      <c r="H16" s="91" t="s">
        <v>246</v>
      </c>
      <c r="I16" s="91"/>
      <c r="J16" s="91" t="s">
        <v>399</v>
      </c>
      <c r="K16" s="91"/>
      <c r="L16" s="91" t="s">
        <v>681</v>
      </c>
      <c r="M16" s="123"/>
      <c r="N16" s="91" t="s">
        <v>443</v>
      </c>
      <c r="O16" s="91">
        <v>0</v>
      </c>
      <c r="P16" s="91">
        <v>0</v>
      </c>
      <c r="Q16" s="199" t="s">
        <v>1050</v>
      </c>
      <c r="R16" s="176" t="s">
        <v>900</v>
      </c>
      <c r="S16" s="135" t="s">
        <v>589</v>
      </c>
      <c r="T16" s="176" t="s">
        <v>806</v>
      </c>
      <c r="U16" s="118"/>
      <c r="V16" s="117"/>
      <c r="W16" s="151">
        <f>+'[1]CAMPO'!$Z$16</f>
        <v>0</v>
      </c>
    </row>
    <row r="17" spans="1:23" ht="60" customHeight="1">
      <c r="A17" s="361"/>
      <c r="B17" s="320"/>
      <c r="C17" s="397"/>
      <c r="D17" s="423"/>
      <c r="E17" s="320"/>
      <c r="F17" s="320"/>
      <c r="G17" s="91" t="s">
        <v>247</v>
      </c>
      <c r="H17" s="91" t="s">
        <v>248</v>
      </c>
      <c r="I17" s="91"/>
      <c r="J17" s="91" t="s">
        <v>400</v>
      </c>
      <c r="K17" s="91"/>
      <c r="L17" s="91"/>
      <c r="M17" s="123"/>
      <c r="N17" s="91"/>
      <c r="O17" s="91"/>
      <c r="P17" s="91"/>
      <c r="Q17" s="199"/>
      <c r="R17" s="91"/>
      <c r="S17" s="135"/>
      <c r="T17" s="91"/>
      <c r="U17" s="118"/>
      <c r="V17" s="117"/>
      <c r="W17" s="151">
        <f>+'[1]CAMPO'!$Z$17</f>
        <v>0</v>
      </c>
    </row>
    <row r="18" spans="1:23" ht="84.75" thickBot="1">
      <c r="A18" s="362"/>
      <c r="B18" s="363"/>
      <c r="C18" s="441"/>
      <c r="D18" s="424"/>
      <c r="E18" s="363"/>
      <c r="F18" s="363"/>
      <c r="G18" s="12" t="s">
        <v>249</v>
      </c>
      <c r="H18" s="14" t="s">
        <v>250</v>
      </c>
      <c r="I18" s="14"/>
      <c r="J18" s="14" t="s">
        <v>401</v>
      </c>
      <c r="K18" s="14"/>
      <c r="L18" s="14" t="s">
        <v>678</v>
      </c>
      <c r="M18" s="132"/>
      <c r="N18" s="95" t="s">
        <v>644</v>
      </c>
      <c r="O18" s="95">
        <v>0</v>
      </c>
      <c r="P18" s="14">
        <v>1</v>
      </c>
      <c r="Q18" s="207" t="s">
        <v>1052</v>
      </c>
      <c r="R18" s="14" t="s">
        <v>1053</v>
      </c>
      <c r="S18" s="136" t="s">
        <v>685</v>
      </c>
      <c r="T18" s="14" t="s">
        <v>806</v>
      </c>
      <c r="U18" s="122" t="s">
        <v>1056</v>
      </c>
      <c r="V18" s="149" t="s">
        <v>785</v>
      </c>
      <c r="W18" s="152">
        <f>+'[1]CAMPO'!$Z$18</f>
        <v>1500000</v>
      </c>
    </row>
    <row r="19" spans="21:23" ht="15">
      <c r="U19" s="52">
        <f>SUM(U5:U18)</f>
        <v>0</v>
      </c>
      <c r="V19" s="52">
        <f>SUM(V5:V18)</f>
        <v>0</v>
      </c>
      <c r="W19" s="52">
        <f>SUM(W5:W18)</f>
        <v>34500000</v>
      </c>
    </row>
  </sheetData>
  <sheetProtection/>
  <mergeCells count="34">
    <mergeCell ref="A5:A18"/>
    <mergeCell ref="B5:B18"/>
    <mergeCell ref="C5:C18"/>
    <mergeCell ref="D5:D18"/>
    <mergeCell ref="E5:E18"/>
    <mergeCell ref="L14:L15"/>
    <mergeCell ref="F5:F18"/>
    <mergeCell ref="W3:W4"/>
    <mergeCell ref="K3:K4"/>
    <mergeCell ref="J3:J4"/>
    <mergeCell ref="L3:L4"/>
    <mergeCell ref="Q2:Q4"/>
    <mergeCell ref="R2:R4"/>
    <mergeCell ref="S2:S4"/>
    <mergeCell ref="N3:N4"/>
    <mergeCell ref="O3:O4"/>
    <mergeCell ref="A1:W1"/>
    <mergeCell ref="A2:M2"/>
    <mergeCell ref="N2:P2"/>
    <mergeCell ref="U2:W2"/>
    <mergeCell ref="D3:D4"/>
    <mergeCell ref="E3:E4"/>
    <mergeCell ref="P3:P4"/>
    <mergeCell ref="T2:T4"/>
    <mergeCell ref="H3:H4"/>
    <mergeCell ref="M3:M4"/>
    <mergeCell ref="A3:A4"/>
    <mergeCell ref="B3:B4"/>
    <mergeCell ref="C3:C4"/>
    <mergeCell ref="U3:U4"/>
    <mergeCell ref="V3:V4"/>
    <mergeCell ref="I3:I4"/>
    <mergeCell ref="F3:F4"/>
    <mergeCell ref="G3:G4"/>
  </mergeCells>
  <hyperlinks>
    <hyperlink ref="A2:J2" r:id="rId1" display="PLAN INDICATIVO"/>
  </hyperlinks>
  <printOptions/>
  <pageMargins left="0.7" right="0.7" top="0.75" bottom="0.75" header="0.3" footer="0.3"/>
  <pageSetup orientation="portrait" paperSize="9"/>
  <legacyDrawing r:id="rId3"/>
</worksheet>
</file>

<file path=xl/worksheets/sheet15.xml><?xml version="1.0" encoding="utf-8"?>
<worksheet xmlns="http://schemas.openxmlformats.org/spreadsheetml/2006/main" xmlns:r="http://schemas.openxmlformats.org/officeDocument/2006/relationships">
  <sheetPr>
    <tabColor rgb="FFFF0000"/>
  </sheetPr>
  <dimension ref="A1:X8"/>
  <sheetViews>
    <sheetView zoomScale="70" zoomScaleNormal="70" zoomScalePageLayoutView="0" workbookViewId="0" topLeftCell="M1">
      <selection activeCell="S5" sqref="S5"/>
    </sheetView>
  </sheetViews>
  <sheetFormatPr defaultColWidth="11.421875" defaultRowHeight="15"/>
  <cols>
    <col min="1" max="1" width="11.421875" style="0" customWidth="1"/>
    <col min="2" max="2" width="18.00390625" style="0" bestFit="1" customWidth="1"/>
    <col min="3" max="3" width="12.00390625" style="0" bestFit="1" customWidth="1"/>
    <col min="4" max="4" width="11.421875" style="0" customWidth="1"/>
    <col min="5" max="5" width="21.57421875" style="0" customWidth="1"/>
    <col min="6" max="6" width="12.00390625" style="0" bestFit="1" customWidth="1"/>
    <col min="7" max="7" width="11.421875" style="0" customWidth="1"/>
    <col min="8" max="8" width="20.00390625" style="0" customWidth="1"/>
    <col min="9" max="9" width="14.00390625" style="0" hidden="1" customWidth="1"/>
    <col min="10" max="10" width="25.7109375" style="0" hidden="1" customWidth="1"/>
    <col min="11" max="11" width="19.140625" style="0" customWidth="1"/>
    <col min="12" max="12" width="12.00390625" style="0" customWidth="1"/>
    <col min="13" max="13" width="28.8515625" style="0" customWidth="1"/>
    <col min="14" max="14" width="14.28125" style="0" customWidth="1"/>
    <col min="15" max="15" width="14.7109375" style="0" customWidth="1"/>
    <col min="16" max="16" width="13.00390625" style="0" customWidth="1"/>
    <col min="17" max="17" width="15.140625" style="0" customWidth="1"/>
    <col min="18" max="18" width="37.421875" style="28" customWidth="1"/>
    <col min="19" max="19" width="29.57421875" style="28" customWidth="1"/>
    <col min="20" max="20" width="30.28125" style="28" customWidth="1"/>
    <col min="21" max="21" width="18.57421875" style="28" customWidth="1"/>
    <col min="22" max="22" width="16.7109375" style="0" customWidth="1"/>
    <col min="23" max="23" width="14.8515625" style="0" customWidth="1"/>
    <col min="24" max="24" width="14.28125" style="0" customWidth="1"/>
  </cols>
  <sheetData>
    <row r="1" spans="1:24" s="1" customFormat="1" ht="18.75" thickBot="1">
      <c r="A1" s="372" t="s">
        <v>14</v>
      </c>
      <c r="B1" s="373"/>
      <c r="C1" s="373"/>
      <c r="D1" s="373"/>
      <c r="E1" s="373"/>
      <c r="F1" s="373"/>
      <c r="G1" s="373"/>
      <c r="H1" s="373"/>
      <c r="I1" s="373"/>
      <c r="J1" s="373"/>
      <c r="K1" s="373"/>
      <c r="L1" s="373"/>
      <c r="M1" s="373"/>
      <c r="N1" s="373"/>
      <c r="O1" s="373"/>
      <c r="P1" s="373"/>
      <c r="Q1" s="373"/>
      <c r="R1" s="373"/>
      <c r="S1" s="373"/>
      <c r="T1" s="373"/>
      <c r="U1" s="373"/>
      <c r="V1" s="373"/>
      <c r="W1" s="373"/>
      <c r="X1" s="374"/>
    </row>
    <row r="2" spans="1:24" ht="15.75" customHeight="1" thickBot="1">
      <c r="A2" s="375" t="s">
        <v>9</v>
      </c>
      <c r="B2" s="376"/>
      <c r="C2" s="376"/>
      <c r="D2" s="376"/>
      <c r="E2" s="376"/>
      <c r="F2" s="376"/>
      <c r="G2" s="376"/>
      <c r="H2" s="376"/>
      <c r="I2" s="376"/>
      <c r="J2" s="376"/>
      <c r="K2" s="376"/>
      <c r="L2" s="376"/>
      <c r="M2" s="376"/>
      <c r="N2" s="377"/>
      <c r="O2" s="480" t="s">
        <v>3</v>
      </c>
      <c r="P2" s="481"/>
      <c r="Q2" s="482"/>
      <c r="R2" s="387" t="s">
        <v>738</v>
      </c>
      <c r="S2" s="387" t="s">
        <v>739</v>
      </c>
      <c r="T2" s="387" t="s">
        <v>740</v>
      </c>
      <c r="U2" s="384" t="s">
        <v>741</v>
      </c>
      <c r="V2" s="513" t="s">
        <v>742</v>
      </c>
      <c r="W2" s="514"/>
      <c r="X2" s="515"/>
    </row>
    <row r="3" spans="1:24" ht="30.75" customHeight="1">
      <c r="A3" s="367" t="s">
        <v>0</v>
      </c>
      <c r="B3" s="352" t="s">
        <v>2</v>
      </c>
      <c r="C3" s="352" t="s">
        <v>6</v>
      </c>
      <c r="D3" s="352" t="s">
        <v>0</v>
      </c>
      <c r="E3" s="352" t="s">
        <v>1</v>
      </c>
      <c r="F3" s="352" t="s">
        <v>7</v>
      </c>
      <c r="G3" s="352" t="s">
        <v>0</v>
      </c>
      <c r="H3" s="352" t="s">
        <v>8</v>
      </c>
      <c r="I3" s="352" t="s">
        <v>7</v>
      </c>
      <c r="J3" s="352" t="s">
        <v>10</v>
      </c>
      <c r="K3" s="352" t="s">
        <v>11</v>
      </c>
      <c r="L3" s="367" t="s">
        <v>0</v>
      </c>
      <c r="M3" s="352" t="s">
        <v>12</v>
      </c>
      <c r="N3" s="352" t="s">
        <v>7</v>
      </c>
      <c r="O3" s="352" t="s">
        <v>5</v>
      </c>
      <c r="P3" s="352" t="s">
        <v>4</v>
      </c>
      <c r="Q3" s="352" t="s">
        <v>13</v>
      </c>
      <c r="R3" s="388"/>
      <c r="S3" s="388"/>
      <c r="T3" s="388"/>
      <c r="U3" s="385"/>
      <c r="V3" s="358" t="s">
        <v>743</v>
      </c>
      <c r="W3" s="348" t="s">
        <v>744</v>
      </c>
      <c r="X3" s="350" t="s">
        <v>745</v>
      </c>
    </row>
    <row r="4" spans="1:24" ht="30.75" customHeight="1" thickBot="1">
      <c r="A4" s="368"/>
      <c r="B4" s="353"/>
      <c r="C4" s="353"/>
      <c r="D4" s="353"/>
      <c r="E4" s="353"/>
      <c r="F4" s="353"/>
      <c r="G4" s="353"/>
      <c r="H4" s="353"/>
      <c r="I4" s="353"/>
      <c r="J4" s="353"/>
      <c r="K4" s="353"/>
      <c r="L4" s="368"/>
      <c r="M4" s="353"/>
      <c r="N4" s="353"/>
      <c r="O4" s="353"/>
      <c r="P4" s="353"/>
      <c r="Q4" s="353"/>
      <c r="R4" s="389"/>
      <c r="S4" s="389"/>
      <c r="T4" s="389"/>
      <c r="U4" s="386"/>
      <c r="V4" s="359"/>
      <c r="W4" s="349"/>
      <c r="X4" s="351"/>
    </row>
    <row r="5" spans="1:24" ht="108" customHeight="1">
      <c r="A5" s="360" t="s">
        <v>220</v>
      </c>
      <c r="B5" s="340" t="s">
        <v>221</v>
      </c>
      <c r="C5" s="440"/>
      <c r="D5" s="422" t="s">
        <v>251</v>
      </c>
      <c r="E5" s="340" t="s">
        <v>252</v>
      </c>
      <c r="F5" s="340"/>
      <c r="G5" s="11" t="s">
        <v>253</v>
      </c>
      <c r="H5" s="8" t="s">
        <v>254</v>
      </c>
      <c r="I5" s="8"/>
      <c r="J5" s="10"/>
      <c r="K5" s="8" t="s">
        <v>405</v>
      </c>
      <c r="L5" s="10"/>
      <c r="M5" s="10"/>
      <c r="N5" s="177"/>
      <c r="O5" s="81"/>
      <c r="P5" s="82"/>
      <c r="Q5" s="82"/>
      <c r="R5" s="223"/>
      <c r="S5" s="82"/>
      <c r="T5" s="84"/>
      <c r="U5" s="82"/>
      <c r="V5" s="83"/>
      <c r="W5" s="83"/>
      <c r="X5" s="183">
        <f>+'[1]EMPL'!$AA$5</f>
        <v>0</v>
      </c>
    </row>
    <row r="6" spans="1:24" ht="135.75" customHeight="1">
      <c r="A6" s="361"/>
      <c r="B6" s="320"/>
      <c r="C6" s="397"/>
      <c r="D6" s="423"/>
      <c r="E6" s="320"/>
      <c r="F6" s="320"/>
      <c r="G6" s="6" t="s">
        <v>255</v>
      </c>
      <c r="H6" s="9" t="s">
        <v>256</v>
      </c>
      <c r="I6" s="9"/>
      <c r="J6" s="2"/>
      <c r="K6" s="9" t="s">
        <v>406</v>
      </c>
      <c r="L6" s="2"/>
      <c r="M6" s="2"/>
      <c r="N6" s="18"/>
      <c r="O6" s="67"/>
      <c r="P6" s="76"/>
      <c r="Q6" s="76"/>
      <c r="R6" s="214"/>
      <c r="S6" s="104"/>
      <c r="T6" s="101"/>
      <c r="U6" s="104"/>
      <c r="V6" s="93"/>
      <c r="W6" s="93"/>
      <c r="X6" s="155">
        <f>+'[1]EMPL'!$AA$6</f>
        <v>0</v>
      </c>
    </row>
    <row r="7" spans="1:24" ht="114.75" customHeight="1" thickBot="1">
      <c r="A7" s="362"/>
      <c r="B7" s="363"/>
      <c r="C7" s="441"/>
      <c r="D7" s="424"/>
      <c r="E7" s="363"/>
      <c r="F7" s="363"/>
      <c r="G7" s="14" t="s">
        <v>257</v>
      </c>
      <c r="H7" s="14" t="s">
        <v>258</v>
      </c>
      <c r="I7" s="14"/>
      <c r="J7" s="5"/>
      <c r="K7" s="14" t="s">
        <v>407</v>
      </c>
      <c r="L7" s="5"/>
      <c r="M7" s="5"/>
      <c r="N7" s="13"/>
      <c r="O7" s="68"/>
      <c r="P7" s="77"/>
      <c r="Q7" s="77"/>
      <c r="R7" s="216"/>
      <c r="S7" s="86"/>
      <c r="T7" s="103"/>
      <c r="U7" s="86"/>
      <c r="V7" s="74"/>
      <c r="W7" s="74"/>
      <c r="X7" s="156">
        <f>+'[1]EMPL'!$AA$7</f>
        <v>0</v>
      </c>
    </row>
    <row r="8" spans="22:24" ht="15">
      <c r="V8" s="71">
        <f>SUM(V5:V7)</f>
        <v>0</v>
      </c>
      <c r="W8" s="71">
        <f>SUM(W5:W7)</f>
        <v>0</v>
      </c>
      <c r="X8" s="71">
        <f>SUM(X5:X7)</f>
        <v>0</v>
      </c>
    </row>
  </sheetData>
  <sheetProtection/>
  <mergeCells count="34">
    <mergeCell ref="X3:X4"/>
    <mergeCell ref="A5:A7"/>
    <mergeCell ref="B5:B7"/>
    <mergeCell ref="C5:C7"/>
    <mergeCell ref="D5:D7"/>
    <mergeCell ref="E5:E7"/>
    <mergeCell ref="F5:F7"/>
    <mergeCell ref="N3:N4"/>
    <mergeCell ref="O3:O4"/>
    <mergeCell ref="P3:P4"/>
    <mergeCell ref="Q3:Q4"/>
    <mergeCell ref="V3:V4"/>
    <mergeCell ref="W3:W4"/>
    <mergeCell ref="R2:R4"/>
    <mergeCell ref="S2:S4"/>
    <mergeCell ref="T2:T4"/>
    <mergeCell ref="U2:U4"/>
    <mergeCell ref="L3:L4"/>
    <mergeCell ref="M3:M4"/>
    <mergeCell ref="D3:D4"/>
    <mergeCell ref="E3:E4"/>
    <mergeCell ref="F3:F4"/>
    <mergeCell ref="G3:G4"/>
    <mergeCell ref="H3:H4"/>
    <mergeCell ref="A1:X1"/>
    <mergeCell ref="A2:N2"/>
    <mergeCell ref="O2:Q2"/>
    <mergeCell ref="V2:X2"/>
    <mergeCell ref="A3:A4"/>
    <mergeCell ref="B3:B4"/>
    <mergeCell ref="C3:C4"/>
    <mergeCell ref="I3:I4"/>
    <mergeCell ref="J3:J4"/>
    <mergeCell ref="K3:K4"/>
  </mergeCells>
  <hyperlinks>
    <hyperlink ref="A2:N2" r:id="rId1" display="PLAN OPERATVO ANUAL DE INVERSIONES"/>
  </hyperlinks>
  <printOptions/>
  <pageMargins left="0.7" right="0.7" top="0.75" bottom="0.75" header="0.3" footer="0.3"/>
  <pageSetup horizontalDpi="600" verticalDpi="600" orientation="portrait" paperSize="9" r:id="rId4"/>
  <legacyDrawing r:id="rId3"/>
</worksheet>
</file>

<file path=xl/worksheets/sheet16.xml><?xml version="1.0" encoding="utf-8"?>
<worksheet xmlns="http://schemas.openxmlformats.org/spreadsheetml/2006/main" xmlns:r="http://schemas.openxmlformats.org/officeDocument/2006/relationships">
  <sheetPr>
    <tabColor rgb="FF00B050"/>
  </sheetPr>
  <dimension ref="A1:X23"/>
  <sheetViews>
    <sheetView zoomScale="90" zoomScaleNormal="90" zoomScalePageLayoutView="0" workbookViewId="0" topLeftCell="O10">
      <selection activeCell="V13" sqref="V13"/>
    </sheetView>
  </sheetViews>
  <sheetFormatPr defaultColWidth="11.421875" defaultRowHeight="15"/>
  <cols>
    <col min="1" max="1" width="11.421875" style="0" customWidth="1"/>
    <col min="2" max="2" width="18.00390625" style="0" bestFit="1" customWidth="1"/>
    <col min="3" max="3" width="12.00390625" style="0" bestFit="1" customWidth="1"/>
    <col min="4" max="4" width="11.421875" style="0" customWidth="1"/>
    <col min="5" max="5" width="21.57421875" style="0" customWidth="1"/>
    <col min="6" max="6" width="12.00390625" style="0" bestFit="1" customWidth="1"/>
    <col min="7" max="7" width="11.421875" style="0" customWidth="1"/>
    <col min="8" max="8" width="20.140625" style="0" customWidth="1"/>
    <col min="9" max="9" width="0.13671875" style="0" hidden="1" customWidth="1"/>
    <col min="10" max="10" width="25.7109375" style="0" hidden="1" customWidth="1"/>
    <col min="11" max="11" width="17.8515625" style="0" customWidth="1"/>
    <col min="12" max="12" width="12.00390625" style="0" customWidth="1"/>
    <col min="13" max="13" width="31.7109375" style="0" customWidth="1"/>
    <col min="14" max="14" width="14.28125" style="0" customWidth="1"/>
    <col min="15" max="15" width="14.7109375" style="0" customWidth="1"/>
    <col min="16" max="16" width="13.00390625" style="0" customWidth="1"/>
    <col min="17" max="17" width="15.140625" style="0" customWidth="1"/>
    <col min="18" max="18" width="49.140625" style="28" customWidth="1"/>
    <col min="19" max="19" width="20.28125" style="28" customWidth="1"/>
    <col min="20" max="20" width="23.57421875" style="28" customWidth="1"/>
    <col min="21" max="21" width="20.00390625" style="28" customWidth="1"/>
    <col min="22" max="22" width="17.28125" style="0" customWidth="1"/>
    <col min="23" max="23" width="13.8515625" style="0" customWidth="1"/>
    <col min="24" max="24" width="15.8515625" style="0" customWidth="1"/>
  </cols>
  <sheetData>
    <row r="1" spans="1:24" s="1" customFormat="1" ht="18.75" thickBot="1">
      <c r="A1" s="372" t="s">
        <v>14</v>
      </c>
      <c r="B1" s="373"/>
      <c r="C1" s="373"/>
      <c r="D1" s="373"/>
      <c r="E1" s="373"/>
      <c r="F1" s="373"/>
      <c r="G1" s="373"/>
      <c r="H1" s="373"/>
      <c r="I1" s="373"/>
      <c r="J1" s="373"/>
      <c r="K1" s="373"/>
      <c r="L1" s="373"/>
      <c r="M1" s="373"/>
      <c r="N1" s="373"/>
      <c r="O1" s="373"/>
      <c r="P1" s="373"/>
      <c r="Q1" s="373"/>
      <c r="R1" s="373"/>
      <c r="S1" s="373"/>
      <c r="T1" s="373"/>
      <c r="U1" s="373"/>
      <c r="V1" s="373"/>
      <c r="W1" s="373"/>
      <c r="X1" s="374"/>
    </row>
    <row r="2" spans="1:24" ht="15.75" customHeight="1" thickBot="1">
      <c r="A2" s="375" t="s">
        <v>9</v>
      </c>
      <c r="B2" s="376"/>
      <c r="C2" s="376"/>
      <c r="D2" s="376"/>
      <c r="E2" s="376"/>
      <c r="F2" s="376"/>
      <c r="G2" s="376"/>
      <c r="H2" s="376"/>
      <c r="I2" s="376"/>
      <c r="J2" s="376"/>
      <c r="K2" s="376"/>
      <c r="L2" s="376"/>
      <c r="M2" s="376"/>
      <c r="N2" s="377"/>
      <c r="O2" s="480" t="s">
        <v>3</v>
      </c>
      <c r="P2" s="481"/>
      <c r="Q2" s="482"/>
      <c r="R2" s="387" t="s">
        <v>738</v>
      </c>
      <c r="S2" s="387" t="s">
        <v>739</v>
      </c>
      <c r="T2" s="387" t="s">
        <v>740</v>
      </c>
      <c r="U2" s="384" t="s">
        <v>741</v>
      </c>
      <c r="V2" s="513" t="s">
        <v>742</v>
      </c>
      <c r="W2" s="514"/>
      <c r="X2" s="515"/>
    </row>
    <row r="3" spans="1:24" ht="31.5" customHeight="1">
      <c r="A3" s="367" t="s">
        <v>0</v>
      </c>
      <c r="B3" s="352" t="s">
        <v>2</v>
      </c>
      <c r="C3" s="352" t="s">
        <v>6</v>
      </c>
      <c r="D3" s="352" t="s">
        <v>0</v>
      </c>
      <c r="E3" s="352" t="s">
        <v>1</v>
      </c>
      <c r="F3" s="352" t="s">
        <v>7</v>
      </c>
      <c r="G3" s="352" t="s">
        <v>0</v>
      </c>
      <c r="H3" s="352" t="s">
        <v>8</v>
      </c>
      <c r="I3" s="352" t="s">
        <v>7</v>
      </c>
      <c r="J3" s="352" t="s">
        <v>10</v>
      </c>
      <c r="K3" s="352" t="s">
        <v>11</v>
      </c>
      <c r="L3" s="367" t="s">
        <v>0</v>
      </c>
      <c r="M3" s="352" t="s">
        <v>12</v>
      </c>
      <c r="N3" s="352" t="s">
        <v>7</v>
      </c>
      <c r="O3" s="352" t="s">
        <v>5</v>
      </c>
      <c r="P3" s="352" t="s">
        <v>4</v>
      </c>
      <c r="Q3" s="352" t="s">
        <v>13</v>
      </c>
      <c r="R3" s="388"/>
      <c r="S3" s="388"/>
      <c r="T3" s="388"/>
      <c r="U3" s="385"/>
      <c r="V3" s="358" t="s">
        <v>743</v>
      </c>
      <c r="W3" s="348" t="s">
        <v>744</v>
      </c>
      <c r="X3" s="350" t="s">
        <v>745</v>
      </c>
    </row>
    <row r="4" spans="1:24" ht="31.5" customHeight="1" thickBot="1">
      <c r="A4" s="368"/>
      <c r="B4" s="353"/>
      <c r="C4" s="353"/>
      <c r="D4" s="353"/>
      <c r="E4" s="353"/>
      <c r="F4" s="353"/>
      <c r="G4" s="353"/>
      <c r="H4" s="353"/>
      <c r="I4" s="353"/>
      <c r="J4" s="353"/>
      <c r="K4" s="353"/>
      <c r="L4" s="368"/>
      <c r="M4" s="353"/>
      <c r="N4" s="353"/>
      <c r="O4" s="353"/>
      <c r="P4" s="353"/>
      <c r="Q4" s="353"/>
      <c r="R4" s="389"/>
      <c r="S4" s="389"/>
      <c r="T4" s="389"/>
      <c r="U4" s="386"/>
      <c r="V4" s="359"/>
      <c r="W4" s="349"/>
      <c r="X4" s="351"/>
    </row>
    <row r="5" spans="1:24" ht="30" customHeight="1">
      <c r="A5" s="360" t="s">
        <v>220</v>
      </c>
      <c r="B5" s="340" t="s">
        <v>221</v>
      </c>
      <c r="C5" s="440"/>
      <c r="D5" s="422" t="s">
        <v>259</v>
      </c>
      <c r="E5" s="340" t="s">
        <v>260</v>
      </c>
      <c r="F5" s="340"/>
      <c r="G5" s="340" t="s">
        <v>261</v>
      </c>
      <c r="H5" s="340" t="s">
        <v>262</v>
      </c>
      <c r="I5" s="7"/>
      <c r="J5" s="2"/>
      <c r="K5" s="340" t="s">
        <v>408</v>
      </c>
      <c r="L5" s="340"/>
      <c r="M5" s="340" t="s">
        <v>687</v>
      </c>
      <c r="N5" s="440"/>
      <c r="O5" s="507" t="s">
        <v>686</v>
      </c>
      <c r="P5" s="502">
        <v>0</v>
      </c>
      <c r="Q5" s="502">
        <v>84</v>
      </c>
      <c r="R5" s="504" t="s">
        <v>1065</v>
      </c>
      <c r="S5" s="502" t="s">
        <v>1066</v>
      </c>
      <c r="T5" s="483" t="s">
        <v>747</v>
      </c>
      <c r="U5" s="502" t="s">
        <v>806</v>
      </c>
      <c r="V5" s="184" t="s">
        <v>1072</v>
      </c>
      <c r="W5" s="184" t="s">
        <v>785</v>
      </c>
      <c r="X5" s="186">
        <v>25000000</v>
      </c>
    </row>
    <row r="6" spans="1:24" s="28" customFormat="1" ht="30" customHeight="1">
      <c r="A6" s="361"/>
      <c r="B6" s="320"/>
      <c r="C6" s="397"/>
      <c r="D6" s="423"/>
      <c r="E6" s="320"/>
      <c r="F6" s="320"/>
      <c r="G6" s="320"/>
      <c r="H6" s="320"/>
      <c r="I6" s="7"/>
      <c r="J6" s="2"/>
      <c r="K6" s="320"/>
      <c r="L6" s="320"/>
      <c r="M6" s="320"/>
      <c r="N6" s="397"/>
      <c r="O6" s="508"/>
      <c r="P6" s="427"/>
      <c r="Q6" s="427"/>
      <c r="R6" s="516"/>
      <c r="S6" s="427"/>
      <c r="T6" s="484"/>
      <c r="U6" s="427"/>
      <c r="V6" s="303" t="s">
        <v>1073</v>
      </c>
      <c r="W6" s="303" t="s">
        <v>785</v>
      </c>
      <c r="X6" s="187">
        <v>40000000</v>
      </c>
    </row>
    <row r="7" spans="1:24" s="28" customFormat="1" ht="30" customHeight="1">
      <c r="A7" s="361"/>
      <c r="B7" s="320"/>
      <c r="C7" s="397"/>
      <c r="D7" s="423"/>
      <c r="E7" s="320"/>
      <c r="F7" s="320"/>
      <c r="G7" s="320"/>
      <c r="H7" s="320"/>
      <c r="I7" s="7"/>
      <c r="J7" s="2"/>
      <c r="K7" s="320"/>
      <c r="L7" s="320"/>
      <c r="M7" s="320"/>
      <c r="N7" s="397"/>
      <c r="O7" s="508"/>
      <c r="P7" s="427"/>
      <c r="Q7" s="427"/>
      <c r="R7" s="516"/>
      <c r="S7" s="427"/>
      <c r="T7" s="484"/>
      <c r="U7" s="427"/>
      <c r="V7" s="303" t="s">
        <v>1074</v>
      </c>
      <c r="W7" s="303" t="s">
        <v>785</v>
      </c>
      <c r="X7" s="187">
        <v>103000000</v>
      </c>
    </row>
    <row r="8" spans="1:24" s="28" customFormat="1" ht="30" customHeight="1">
      <c r="A8" s="361"/>
      <c r="B8" s="320"/>
      <c r="C8" s="397"/>
      <c r="D8" s="423"/>
      <c r="E8" s="320"/>
      <c r="F8" s="320"/>
      <c r="G8" s="320"/>
      <c r="H8" s="320"/>
      <c r="I8" s="7"/>
      <c r="J8" s="2"/>
      <c r="K8" s="320"/>
      <c r="L8" s="320"/>
      <c r="M8" s="320"/>
      <c r="N8" s="397"/>
      <c r="O8" s="508"/>
      <c r="P8" s="427"/>
      <c r="Q8" s="427"/>
      <c r="R8" s="516"/>
      <c r="S8" s="427"/>
      <c r="T8" s="484"/>
      <c r="U8" s="427"/>
      <c r="V8" s="303" t="s">
        <v>1075</v>
      </c>
      <c r="W8" s="303" t="s">
        <v>785</v>
      </c>
      <c r="X8" s="187">
        <v>218087831</v>
      </c>
    </row>
    <row r="9" spans="1:24" s="28" customFormat="1" ht="37.5" customHeight="1">
      <c r="A9" s="361"/>
      <c r="B9" s="320"/>
      <c r="C9" s="397"/>
      <c r="D9" s="423"/>
      <c r="E9" s="320"/>
      <c r="F9" s="320"/>
      <c r="G9" s="320"/>
      <c r="H9" s="320"/>
      <c r="I9" s="7"/>
      <c r="J9" s="2"/>
      <c r="K9" s="320"/>
      <c r="L9" s="320"/>
      <c r="M9" s="320"/>
      <c r="N9" s="397"/>
      <c r="O9" s="508"/>
      <c r="P9" s="427"/>
      <c r="Q9" s="427"/>
      <c r="R9" s="516"/>
      <c r="S9" s="427"/>
      <c r="T9" s="484"/>
      <c r="U9" s="427"/>
      <c r="V9" s="303" t="s">
        <v>1076</v>
      </c>
      <c r="W9" s="303" t="s">
        <v>1077</v>
      </c>
      <c r="X9" s="187">
        <v>15702944</v>
      </c>
    </row>
    <row r="10" spans="1:24" s="28" customFormat="1" ht="36" customHeight="1">
      <c r="A10" s="361"/>
      <c r="B10" s="320"/>
      <c r="C10" s="397"/>
      <c r="D10" s="423"/>
      <c r="E10" s="320"/>
      <c r="F10" s="320"/>
      <c r="G10" s="320"/>
      <c r="H10" s="320"/>
      <c r="I10" s="7"/>
      <c r="J10" s="2"/>
      <c r="K10" s="320"/>
      <c r="L10" s="320"/>
      <c r="M10" s="320"/>
      <c r="N10" s="397"/>
      <c r="O10" s="508"/>
      <c r="P10" s="427"/>
      <c r="Q10" s="427"/>
      <c r="R10" s="516"/>
      <c r="S10" s="427"/>
      <c r="T10" s="484"/>
      <c r="U10" s="427"/>
      <c r="V10" s="303" t="s">
        <v>1080</v>
      </c>
      <c r="W10" s="303" t="s">
        <v>1081</v>
      </c>
      <c r="X10" s="187">
        <v>60612391</v>
      </c>
    </row>
    <row r="11" spans="1:24" s="28" customFormat="1" ht="30" customHeight="1">
      <c r="A11" s="361"/>
      <c r="B11" s="320"/>
      <c r="C11" s="397"/>
      <c r="D11" s="423"/>
      <c r="E11" s="320"/>
      <c r="F11" s="320"/>
      <c r="G11" s="321"/>
      <c r="H11" s="321"/>
      <c r="I11" s="7"/>
      <c r="J11" s="2"/>
      <c r="K11" s="321"/>
      <c r="L11" s="321"/>
      <c r="M11" s="321"/>
      <c r="N11" s="398"/>
      <c r="O11" s="479"/>
      <c r="P11" s="503"/>
      <c r="Q11" s="503"/>
      <c r="R11" s="505"/>
      <c r="S11" s="503"/>
      <c r="T11" s="491"/>
      <c r="U11" s="503"/>
      <c r="V11" s="303" t="s">
        <v>1078</v>
      </c>
      <c r="W11" s="303" t="s">
        <v>1079</v>
      </c>
      <c r="X11" s="187">
        <v>37000000</v>
      </c>
    </row>
    <row r="12" spans="1:24" ht="192">
      <c r="A12" s="361"/>
      <c r="B12" s="320"/>
      <c r="C12" s="397"/>
      <c r="D12" s="423"/>
      <c r="E12" s="320"/>
      <c r="F12" s="320"/>
      <c r="G12" s="288" t="s">
        <v>263</v>
      </c>
      <c r="H12" s="288" t="s">
        <v>264</v>
      </c>
      <c r="I12" s="7"/>
      <c r="J12" s="2"/>
      <c r="K12" s="288" t="s">
        <v>409</v>
      </c>
      <c r="L12" s="2"/>
      <c r="M12" s="7" t="s">
        <v>693</v>
      </c>
      <c r="N12" s="18"/>
      <c r="O12" s="301" t="s">
        <v>694</v>
      </c>
      <c r="P12" s="305">
        <v>0</v>
      </c>
      <c r="Q12" s="85">
        <v>32</v>
      </c>
      <c r="R12" s="224" t="s">
        <v>1057</v>
      </c>
      <c r="S12" s="85" t="s">
        <v>1069</v>
      </c>
      <c r="T12" s="302" t="s">
        <v>747</v>
      </c>
      <c r="U12" s="85" t="s">
        <v>806</v>
      </c>
      <c r="V12" s="303" t="s">
        <v>1082</v>
      </c>
      <c r="W12" s="303" t="s">
        <v>785</v>
      </c>
      <c r="X12" s="187">
        <f>+'[1]VIAS'!$AA$6</f>
        <v>120000000</v>
      </c>
    </row>
    <row r="13" spans="1:24" ht="144" customHeight="1">
      <c r="A13" s="361"/>
      <c r="B13" s="320"/>
      <c r="C13" s="397"/>
      <c r="D13" s="423"/>
      <c r="E13" s="320"/>
      <c r="F13" s="320"/>
      <c r="G13" s="288" t="s">
        <v>265</v>
      </c>
      <c r="H13" s="288" t="s">
        <v>266</v>
      </c>
      <c r="I13" s="7"/>
      <c r="J13" s="2"/>
      <c r="K13" s="288" t="s">
        <v>410</v>
      </c>
      <c r="L13" s="2"/>
      <c r="M13" s="7"/>
      <c r="N13" s="18"/>
      <c r="O13" s="67"/>
      <c r="P13" s="76"/>
      <c r="Q13" s="76"/>
      <c r="R13" s="306"/>
      <c r="S13" s="305"/>
      <c r="T13" s="302"/>
      <c r="U13" s="305"/>
      <c r="V13" s="303"/>
      <c r="W13" s="303"/>
      <c r="X13" s="304">
        <f>+'[1]VIAS'!$AA$7</f>
        <v>0</v>
      </c>
    </row>
    <row r="14" spans="1:24" ht="150" customHeight="1">
      <c r="A14" s="361"/>
      <c r="B14" s="320"/>
      <c r="C14" s="397"/>
      <c r="D14" s="423"/>
      <c r="E14" s="320"/>
      <c r="F14" s="320"/>
      <c r="G14" s="288" t="s">
        <v>267</v>
      </c>
      <c r="H14" s="288" t="s">
        <v>268</v>
      </c>
      <c r="I14" s="7"/>
      <c r="J14" s="2"/>
      <c r="K14" s="288" t="s">
        <v>411</v>
      </c>
      <c r="L14" s="2"/>
      <c r="M14" s="7" t="s">
        <v>690</v>
      </c>
      <c r="N14" s="18"/>
      <c r="O14" s="67" t="s">
        <v>691</v>
      </c>
      <c r="P14" s="76">
        <v>0</v>
      </c>
      <c r="Q14" s="76">
        <v>100</v>
      </c>
      <c r="R14" s="306" t="s">
        <v>1058</v>
      </c>
      <c r="S14" s="305" t="s">
        <v>1067</v>
      </c>
      <c r="T14" s="302" t="s">
        <v>747</v>
      </c>
      <c r="U14" s="305" t="s">
        <v>765</v>
      </c>
      <c r="V14" s="303" t="s">
        <v>1083</v>
      </c>
      <c r="W14" s="303" t="s">
        <v>785</v>
      </c>
      <c r="X14" s="304">
        <f>+'[1]VIAS'!$AA$8</f>
        <v>70000000</v>
      </c>
    </row>
    <row r="15" spans="1:24" ht="72" customHeight="1">
      <c r="A15" s="361"/>
      <c r="B15" s="320"/>
      <c r="C15" s="397"/>
      <c r="D15" s="423"/>
      <c r="E15" s="320"/>
      <c r="F15" s="320"/>
      <c r="G15" s="288" t="s">
        <v>269</v>
      </c>
      <c r="H15" s="288" t="s">
        <v>1059</v>
      </c>
      <c r="I15" s="7"/>
      <c r="J15" s="2"/>
      <c r="K15" s="288" t="s">
        <v>1060</v>
      </c>
      <c r="L15" s="2"/>
      <c r="M15" s="7"/>
      <c r="N15" s="18"/>
      <c r="O15" s="67"/>
      <c r="P15" s="76"/>
      <c r="Q15" s="76"/>
      <c r="R15" s="306"/>
      <c r="S15" s="305"/>
      <c r="T15" s="302"/>
      <c r="U15" s="305"/>
      <c r="V15" s="303"/>
      <c r="W15" s="303"/>
      <c r="X15" s="304">
        <f>+'[1]VIAS'!$AA$9</f>
        <v>0</v>
      </c>
    </row>
    <row r="16" spans="1:24" ht="120" customHeight="1">
      <c r="A16" s="361"/>
      <c r="B16" s="320"/>
      <c r="C16" s="397"/>
      <c r="D16" s="423"/>
      <c r="E16" s="320"/>
      <c r="F16" s="320"/>
      <c r="G16" s="288" t="s">
        <v>270</v>
      </c>
      <c r="H16" s="288" t="s">
        <v>271</v>
      </c>
      <c r="I16" s="7"/>
      <c r="J16" s="2"/>
      <c r="K16" s="288" t="s">
        <v>412</v>
      </c>
      <c r="L16" s="2"/>
      <c r="M16" s="7"/>
      <c r="N16" s="18"/>
      <c r="O16" s="67"/>
      <c r="P16" s="76"/>
      <c r="Q16" s="76"/>
      <c r="R16" s="306"/>
      <c r="S16" s="305"/>
      <c r="T16" s="302"/>
      <c r="U16" s="305"/>
      <c r="V16" s="303"/>
      <c r="W16" s="303"/>
      <c r="X16" s="304">
        <f>+'[1]VIAS'!$AA$10</f>
        <v>0</v>
      </c>
    </row>
    <row r="17" spans="1:24" ht="96" customHeight="1">
      <c r="A17" s="361"/>
      <c r="B17" s="320"/>
      <c r="C17" s="397"/>
      <c r="D17" s="423"/>
      <c r="E17" s="320"/>
      <c r="F17" s="320"/>
      <c r="G17" s="288" t="s">
        <v>272</v>
      </c>
      <c r="H17" s="288" t="s">
        <v>273</v>
      </c>
      <c r="I17" s="7"/>
      <c r="J17" s="2"/>
      <c r="K17" s="288" t="s">
        <v>413</v>
      </c>
      <c r="L17" s="2"/>
      <c r="M17" s="7" t="s">
        <v>692</v>
      </c>
      <c r="N17" s="18"/>
      <c r="O17" s="67" t="s">
        <v>421</v>
      </c>
      <c r="P17" s="76">
        <v>0</v>
      </c>
      <c r="Q17" s="76">
        <v>1</v>
      </c>
      <c r="R17" s="306" t="s">
        <v>1061</v>
      </c>
      <c r="S17" s="305" t="s">
        <v>1068</v>
      </c>
      <c r="T17" s="302" t="s">
        <v>747</v>
      </c>
      <c r="U17" s="305" t="s">
        <v>765</v>
      </c>
      <c r="V17" s="303"/>
      <c r="W17" s="303"/>
      <c r="X17" s="304">
        <f>+'[1]VIAS'!$AA$11</f>
        <v>0</v>
      </c>
    </row>
    <row r="18" spans="1:24" ht="168.75" customHeight="1">
      <c r="A18" s="361"/>
      <c r="B18" s="320"/>
      <c r="C18" s="397"/>
      <c r="D18" s="423"/>
      <c r="E18" s="320"/>
      <c r="F18" s="320"/>
      <c r="G18" s="9" t="s">
        <v>269</v>
      </c>
      <c r="H18" s="9" t="s">
        <v>274</v>
      </c>
      <c r="I18" s="7"/>
      <c r="J18" s="2"/>
      <c r="K18" s="9" t="s">
        <v>414</v>
      </c>
      <c r="L18" s="2"/>
      <c r="M18" s="7" t="s">
        <v>689</v>
      </c>
      <c r="N18" s="18"/>
      <c r="O18" s="67" t="s">
        <v>688</v>
      </c>
      <c r="P18" s="76">
        <v>0</v>
      </c>
      <c r="Q18" s="76">
        <v>1</v>
      </c>
      <c r="R18" s="306" t="s">
        <v>1062</v>
      </c>
      <c r="S18" s="305" t="s">
        <v>1070</v>
      </c>
      <c r="T18" s="302" t="s">
        <v>747</v>
      </c>
      <c r="U18" s="305" t="s">
        <v>806</v>
      </c>
      <c r="V18" s="185" t="s">
        <v>1084</v>
      </c>
      <c r="W18" s="185" t="s">
        <v>1085</v>
      </c>
      <c r="X18" s="188">
        <f>+'[1]VIAS'!$AA$12</f>
        <v>45716681</v>
      </c>
    </row>
    <row r="19" spans="1:24" ht="57" customHeight="1">
      <c r="A19" s="361"/>
      <c r="B19" s="320"/>
      <c r="C19" s="397"/>
      <c r="D19" s="423"/>
      <c r="E19" s="320"/>
      <c r="F19" s="320"/>
      <c r="G19" s="319" t="s">
        <v>275</v>
      </c>
      <c r="H19" s="319" t="s">
        <v>276</v>
      </c>
      <c r="I19" s="9"/>
      <c r="J19" s="2"/>
      <c r="K19" s="319" t="s">
        <v>415</v>
      </c>
      <c r="L19" s="319"/>
      <c r="M19" s="319" t="s">
        <v>695</v>
      </c>
      <c r="N19" s="396"/>
      <c r="O19" s="478" t="s">
        <v>696</v>
      </c>
      <c r="P19" s="426">
        <v>0</v>
      </c>
      <c r="Q19" s="426">
        <v>1</v>
      </c>
      <c r="R19" s="494" t="s">
        <v>1063</v>
      </c>
      <c r="S19" s="426" t="s">
        <v>1071</v>
      </c>
      <c r="T19" s="490" t="s">
        <v>747</v>
      </c>
      <c r="U19" s="426" t="s">
        <v>765</v>
      </c>
      <c r="V19" s="300" t="s">
        <v>1086</v>
      </c>
      <c r="W19" s="300" t="s">
        <v>1088</v>
      </c>
      <c r="X19" s="314">
        <f>+'[1]VIAS'!$AA$13</f>
        <v>163723248</v>
      </c>
    </row>
    <row r="20" spans="1:24" s="28" customFormat="1" ht="57" customHeight="1">
      <c r="A20" s="361"/>
      <c r="B20" s="320"/>
      <c r="C20" s="397"/>
      <c r="D20" s="423"/>
      <c r="E20" s="320"/>
      <c r="F20" s="320"/>
      <c r="G20" s="320"/>
      <c r="H20" s="320"/>
      <c r="I20" s="6"/>
      <c r="J20" s="53"/>
      <c r="K20" s="320"/>
      <c r="L20" s="321"/>
      <c r="M20" s="321"/>
      <c r="N20" s="398"/>
      <c r="O20" s="479"/>
      <c r="P20" s="503"/>
      <c r="Q20" s="503"/>
      <c r="R20" s="516"/>
      <c r="S20" s="503"/>
      <c r="T20" s="484"/>
      <c r="U20" s="503"/>
      <c r="V20" s="309" t="s">
        <v>1089</v>
      </c>
      <c r="W20" s="309" t="s">
        <v>785</v>
      </c>
      <c r="X20" s="304">
        <v>30000000</v>
      </c>
    </row>
    <row r="21" spans="1:24" s="28" customFormat="1" ht="57" customHeight="1">
      <c r="A21" s="361"/>
      <c r="B21" s="320"/>
      <c r="C21" s="397"/>
      <c r="D21" s="423"/>
      <c r="E21" s="320"/>
      <c r="F21" s="320"/>
      <c r="G21" s="320"/>
      <c r="H21" s="320"/>
      <c r="I21" s="6"/>
      <c r="J21" s="53"/>
      <c r="K21" s="321"/>
      <c r="L21" s="24"/>
      <c r="M21" s="9" t="s">
        <v>697</v>
      </c>
      <c r="N21" s="18"/>
      <c r="O21" s="67" t="s">
        <v>696</v>
      </c>
      <c r="P21" s="76">
        <v>0</v>
      </c>
      <c r="Q21" s="76">
        <v>1</v>
      </c>
      <c r="R21" s="505"/>
      <c r="S21" s="313"/>
      <c r="T21" s="491"/>
      <c r="U21" s="313"/>
      <c r="V21" s="185" t="s">
        <v>1087</v>
      </c>
      <c r="W21" s="303" t="s">
        <v>1088</v>
      </c>
      <c r="X21" s="188">
        <f>+'[1]VIAS'!$AA$14</f>
        <v>111829050</v>
      </c>
    </row>
    <row r="22" spans="1:24" ht="151.5" customHeight="1" thickBot="1">
      <c r="A22" s="362"/>
      <c r="B22" s="363"/>
      <c r="C22" s="441"/>
      <c r="D22" s="424"/>
      <c r="E22" s="363"/>
      <c r="F22" s="363"/>
      <c r="G22" s="363"/>
      <c r="H22" s="363"/>
      <c r="I22" s="12"/>
      <c r="J22" s="5"/>
      <c r="K22" s="299" t="s">
        <v>416</v>
      </c>
      <c r="L22" s="299"/>
      <c r="M22" s="299" t="s">
        <v>698</v>
      </c>
      <c r="N22" s="132"/>
      <c r="O22" s="68" t="s">
        <v>699</v>
      </c>
      <c r="P22" s="77">
        <v>0</v>
      </c>
      <c r="Q22" s="77">
        <v>1</v>
      </c>
      <c r="R22" s="312" t="s">
        <v>1064</v>
      </c>
      <c r="S22" s="77" t="s">
        <v>1090</v>
      </c>
      <c r="T22" s="75" t="s">
        <v>747</v>
      </c>
      <c r="U22" s="77" t="s">
        <v>766</v>
      </c>
      <c r="V22" s="149" t="s">
        <v>1089</v>
      </c>
      <c r="W22" s="149" t="s">
        <v>785</v>
      </c>
      <c r="X22" s="311">
        <v>30000000</v>
      </c>
    </row>
    <row r="23" spans="22:24" ht="15">
      <c r="V23" s="71">
        <f>SUM(V5:V22)</f>
        <v>0</v>
      </c>
      <c r="W23" s="71">
        <f>SUM(W5:W22)</f>
        <v>0</v>
      </c>
      <c r="X23" s="71">
        <f>SUM(X5:X22)</f>
        <v>1070672145</v>
      </c>
    </row>
  </sheetData>
  <sheetProtection/>
  <mergeCells count="60">
    <mergeCell ref="H19:H22"/>
    <mergeCell ref="G3:G4"/>
    <mergeCell ref="K19:K21"/>
    <mergeCell ref="F5:F22"/>
    <mergeCell ref="P3:P4"/>
    <mergeCell ref="Q3:Q4"/>
    <mergeCell ref="N3:N4"/>
    <mergeCell ref="O3:O4"/>
    <mergeCell ref="F3:F4"/>
    <mergeCell ref="H3:H4"/>
    <mergeCell ref="S2:S4"/>
    <mergeCell ref="M3:M4"/>
    <mergeCell ref="T2:T4"/>
    <mergeCell ref="U2:U4"/>
    <mergeCell ref="A5:A22"/>
    <mergeCell ref="B5:B22"/>
    <mergeCell ref="C5:C22"/>
    <mergeCell ref="D5:D22"/>
    <mergeCell ref="E5:E22"/>
    <mergeCell ref="L3:L4"/>
    <mergeCell ref="C3:C4"/>
    <mergeCell ref="D3:D4"/>
    <mergeCell ref="E3:E4"/>
    <mergeCell ref="X3:X4"/>
    <mergeCell ref="V3:V4"/>
    <mergeCell ref="W3:W4"/>
    <mergeCell ref="I3:I4"/>
    <mergeCell ref="J3:J4"/>
    <mergeCell ref="K3:K4"/>
    <mergeCell ref="R2:R4"/>
    <mergeCell ref="R5:R11"/>
    <mergeCell ref="U5:U11"/>
    <mergeCell ref="T5:T11"/>
    <mergeCell ref="S5:S11"/>
    <mergeCell ref="A1:X1"/>
    <mergeCell ref="A2:N2"/>
    <mergeCell ref="O2:Q2"/>
    <mergeCell ref="V2:X2"/>
    <mergeCell ref="A3:A4"/>
    <mergeCell ref="B3:B4"/>
    <mergeCell ref="K5:K11"/>
    <mergeCell ref="H5:H11"/>
    <mergeCell ref="G5:G11"/>
    <mergeCell ref="L5:L11"/>
    <mergeCell ref="L19:L20"/>
    <mergeCell ref="Q5:Q11"/>
    <mergeCell ref="P5:P11"/>
    <mergeCell ref="O5:O11"/>
    <mergeCell ref="N5:N11"/>
    <mergeCell ref="M5:M11"/>
    <mergeCell ref="O19:O20"/>
    <mergeCell ref="N19:N20"/>
    <mergeCell ref="M19:M20"/>
    <mergeCell ref="S19:S20"/>
    <mergeCell ref="U19:U20"/>
    <mergeCell ref="G19:G22"/>
    <mergeCell ref="Q19:Q20"/>
    <mergeCell ref="P19:P20"/>
    <mergeCell ref="R19:R21"/>
    <mergeCell ref="T19:T21"/>
  </mergeCells>
  <hyperlinks>
    <hyperlink ref="A2:N2" r:id="rId1" display="PLAN OPERATVO ANUAL DE INVERSIONES"/>
  </hyperlinks>
  <printOptions/>
  <pageMargins left="0.7" right="0.7" top="0.75" bottom="0.75" header="0.3" footer="0.3"/>
  <pageSetup horizontalDpi="600" verticalDpi="600" orientation="portrait" paperSize="9" r:id="rId4"/>
  <legacyDrawing r:id="rId3"/>
</worksheet>
</file>

<file path=xl/worksheets/sheet17.xml><?xml version="1.0" encoding="utf-8"?>
<worksheet xmlns="http://schemas.openxmlformats.org/spreadsheetml/2006/main" xmlns:r="http://schemas.openxmlformats.org/officeDocument/2006/relationships">
  <sheetPr>
    <tabColor rgb="FF00B050"/>
  </sheetPr>
  <dimension ref="A1:V12"/>
  <sheetViews>
    <sheetView zoomScale="90" zoomScaleNormal="90" zoomScalePageLayoutView="0" workbookViewId="0" topLeftCell="M5">
      <selection activeCell="N13" sqref="N13"/>
    </sheetView>
  </sheetViews>
  <sheetFormatPr defaultColWidth="11.421875" defaultRowHeight="15"/>
  <cols>
    <col min="1" max="1" width="11.421875" style="22" customWidth="1"/>
    <col min="2" max="2" width="14.421875" style="22" customWidth="1"/>
    <col min="3" max="3" width="12.421875" style="22" customWidth="1"/>
    <col min="4" max="4" width="11.421875" style="22" customWidth="1"/>
    <col min="5" max="5" width="17.7109375" style="22" customWidth="1"/>
    <col min="6" max="6" width="12.421875" style="22" customWidth="1"/>
    <col min="7" max="7" width="23.7109375" style="22" customWidth="1"/>
    <col min="8" max="8" width="12.57421875" style="22" customWidth="1"/>
    <col min="9" max="9" width="18.28125" style="22" customWidth="1"/>
    <col min="10" max="10" width="13.421875" style="22" customWidth="1"/>
    <col min="11" max="11" width="30.57421875" style="22" customWidth="1"/>
    <col min="12" max="12" width="16.28125" style="22" customWidth="1"/>
    <col min="13" max="15" width="13.421875" style="22" customWidth="1"/>
    <col min="16" max="16" width="40.28125" style="28" customWidth="1"/>
    <col min="17" max="17" width="20.28125" style="28" customWidth="1"/>
    <col min="18" max="18" width="26.421875" style="28" customWidth="1"/>
    <col min="19" max="19" width="16.8515625" style="28" customWidth="1"/>
    <col min="20" max="20" width="16.7109375" style="22" customWidth="1"/>
    <col min="21" max="21" width="13.8515625" style="22" customWidth="1"/>
    <col min="22" max="22" width="18.57421875" style="22" customWidth="1"/>
    <col min="23" max="16384" width="11.421875" style="22" customWidth="1"/>
  </cols>
  <sheetData>
    <row r="1" spans="1:22" s="1" customFormat="1" ht="18.75" thickBot="1">
      <c r="A1" s="372" t="s">
        <v>14</v>
      </c>
      <c r="B1" s="373"/>
      <c r="C1" s="373"/>
      <c r="D1" s="373"/>
      <c r="E1" s="373"/>
      <c r="F1" s="373"/>
      <c r="G1" s="373"/>
      <c r="H1" s="373"/>
      <c r="I1" s="373"/>
      <c r="J1" s="373"/>
      <c r="K1" s="373"/>
      <c r="L1" s="373"/>
      <c r="M1" s="373"/>
      <c r="N1" s="373"/>
      <c r="O1" s="373"/>
      <c r="P1" s="373"/>
      <c r="Q1" s="373"/>
      <c r="R1" s="373"/>
      <c r="S1" s="373"/>
      <c r="T1" s="373"/>
      <c r="U1" s="373"/>
      <c r="V1" s="374"/>
    </row>
    <row r="2" spans="1:22" ht="15.75" customHeight="1" thickBot="1">
      <c r="A2" s="375" t="s">
        <v>402</v>
      </c>
      <c r="B2" s="376"/>
      <c r="C2" s="376"/>
      <c r="D2" s="376"/>
      <c r="E2" s="376"/>
      <c r="F2" s="376"/>
      <c r="G2" s="376"/>
      <c r="H2" s="376"/>
      <c r="I2" s="376"/>
      <c r="J2" s="376"/>
      <c r="K2" s="376"/>
      <c r="L2" s="377"/>
      <c r="M2" s="471" t="s">
        <v>3</v>
      </c>
      <c r="N2" s="472"/>
      <c r="O2" s="472"/>
      <c r="P2" s="387" t="s">
        <v>738</v>
      </c>
      <c r="Q2" s="387" t="s">
        <v>739</v>
      </c>
      <c r="R2" s="387" t="s">
        <v>740</v>
      </c>
      <c r="S2" s="384" t="s">
        <v>741</v>
      </c>
      <c r="T2" s="381" t="s">
        <v>742</v>
      </c>
      <c r="U2" s="382"/>
      <c r="V2" s="383"/>
    </row>
    <row r="3" spans="1:22" ht="33" customHeight="1">
      <c r="A3" s="367" t="s">
        <v>0</v>
      </c>
      <c r="B3" s="352" t="s">
        <v>2</v>
      </c>
      <c r="C3" s="352" t="s">
        <v>6</v>
      </c>
      <c r="D3" s="352" t="s">
        <v>0</v>
      </c>
      <c r="E3" s="352" t="s">
        <v>1</v>
      </c>
      <c r="F3" s="352" t="s">
        <v>7</v>
      </c>
      <c r="G3" s="352" t="s">
        <v>8</v>
      </c>
      <c r="H3" s="352" t="s">
        <v>7</v>
      </c>
      <c r="I3" s="352" t="s">
        <v>403</v>
      </c>
      <c r="J3" s="352" t="s">
        <v>0</v>
      </c>
      <c r="K3" s="352" t="s">
        <v>404</v>
      </c>
      <c r="L3" s="352" t="s">
        <v>7</v>
      </c>
      <c r="M3" s="352" t="s">
        <v>5</v>
      </c>
      <c r="N3" s="352" t="s">
        <v>4</v>
      </c>
      <c r="O3" s="352" t="s">
        <v>13</v>
      </c>
      <c r="P3" s="388"/>
      <c r="Q3" s="388"/>
      <c r="R3" s="388"/>
      <c r="S3" s="385"/>
      <c r="T3" s="358" t="s">
        <v>743</v>
      </c>
      <c r="U3" s="348" t="s">
        <v>744</v>
      </c>
      <c r="V3" s="350" t="s">
        <v>745</v>
      </c>
    </row>
    <row r="4" spans="1:22" ht="33" customHeight="1" thickBot="1">
      <c r="A4" s="368"/>
      <c r="B4" s="353"/>
      <c r="C4" s="353"/>
      <c r="D4" s="353"/>
      <c r="E4" s="353"/>
      <c r="F4" s="353"/>
      <c r="G4" s="353"/>
      <c r="H4" s="353"/>
      <c r="I4" s="353"/>
      <c r="J4" s="353"/>
      <c r="K4" s="353"/>
      <c r="L4" s="353"/>
      <c r="M4" s="353"/>
      <c r="N4" s="353"/>
      <c r="O4" s="353"/>
      <c r="P4" s="389"/>
      <c r="Q4" s="389"/>
      <c r="R4" s="389"/>
      <c r="S4" s="386"/>
      <c r="T4" s="359"/>
      <c r="U4" s="349"/>
      <c r="V4" s="351"/>
    </row>
    <row r="5" spans="1:22" ht="32.25" customHeight="1">
      <c r="A5" s="360" t="s">
        <v>220</v>
      </c>
      <c r="B5" s="340" t="s">
        <v>221</v>
      </c>
      <c r="C5" s="440"/>
      <c r="D5" s="422" t="s">
        <v>277</v>
      </c>
      <c r="E5" s="340" t="s">
        <v>278</v>
      </c>
      <c r="F5" s="340"/>
      <c r="G5" s="340" t="s">
        <v>279</v>
      </c>
      <c r="H5" s="340"/>
      <c r="I5" s="340" t="s">
        <v>417</v>
      </c>
      <c r="J5" s="340"/>
      <c r="K5" s="340" t="s">
        <v>700</v>
      </c>
      <c r="L5" s="440"/>
      <c r="M5" s="340" t="s">
        <v>701</v>
      </c>
      <c r="N5" s="267">
        <v>0</v>
      </c>
      <c r="O5" s="517"/>
      <c r="P5" s="344" t="s">
        <v>1091</v>
      </c>
      <c r="Q5" s="344" t="s">
        <v>900</v>
      </c>
      <c r="R5" s="347" t="s">
        <v>751</v>
      </c>
      <c r="S5" s="341" t="s">
        <v>885</v>
      </c>
      <c r="T5" s="141" t="s">
        <v>1093</v>
      </c>
      <c r="U5" s="117" t="s">
        <v>889</v>
      </c>
      <c r="V5" s="151">
        <v>10000000</v>
      </c>
    </row>
    <row r="6" spans="1:22" s="28" customFormat="1" ht="31.5" customHeight="1">
      <c r="A6" s="361"/>
      <c r="B6" s="320"/>
      <c r="C6" s="397"/>
      <c r="D6" s="423"/>
      <c r="E6" s="320"/>
      <c r="F6" s="320"/>
      <c r="G6" s="320"/>
      <c r="H6" s="320"/>
      <c r="I6" s="320"/>
      <c r="J6" s="320"/>
      <c r="K6" s="320"/>
      <c r="L6" s="397"/>
      <c r="M6" s="320"/>
      <c r="N6" s="268"/>
      <c r="O6" s="518"/>
      <c r="P6" s="345"/>
      <c r="Q6" s="345"/>
      <c r="R6" s="326"/>
      <c r="S6" s="342"/>
      <c r="T6" s="141" t="s">
        <v>1094</v>
      </c>
      <c r="U6" s="262" t="s">
        <v>889</v>
      </c>
      <c r="V6" s="151">
        <v>30000000</v>
      </c>
    </row>
    <row r="7" spans="1:22" s="28" customFormat="1" ht="41.25" customHeight="1">
      <c r="A7" s="361"/>
      <c r="B7" s="320"/>
      <c r="C7" s="397"/>
      <c r="D7" s="423"/>
      <c r="E7" s="320"/>
      <c r="F7" s="320"/>
      <c r="G7" s="320"/>
      <c r="H7" s="320"/>
      <c r="I7" s="320"/>
      <c r="J7" s="320"/>
      <c r="K7" s="320"/>
      <c r="L7" s="397"/>
      <c r="M7" s="320"/>
      <c r="N7" s="268"/>
      <c r="O7" s="518"/>
      <c r="P7" s="345"/>
      <c r="Q7" s="345"/>
      <c r="R7" s="326"/>
      <c r="S7" s="342"/>
      <c r="T7" s="141" t="s">
        <v>1096</v>
      </c>
      <c r="U7" s="262" t="s">
        <v>858</v>
      </c>
      <c r="V7" s="151">
        <v>65406791</v>
      </c>
    </row>
    <row r="8" spans="1:22" s="28" customFormat="1" ht="57" customHeight="1">
      <c r="A8" s="361"/>
      <c r="B8" s="320"/>
      <c r="C8" s="397"/>
      <c r="D8" s="423"/>
      <c r="E8" s="320"/>
      <c r="F8" s="320"/>
      <c r="G8" s="320"/>
      <c r="H8" s="320"/>
      <c r="I8" s="320"/>
      <c r="J8" s="320"/>
      <c r="K8" s="320"/>
      <c r="L8" s="397"/>
      <c r="M8" s="320"/>
      <c r="N8" s="268"/>
      <c r="O8" s="518"/>
      <c r="P8" s="345"/>
      <c r="Q8" s="345"/>
      <c r="R8" s="326"/>
      <c r="S8" s="342"/>
      <c r="T8" s="141" t="s">
        <v>1097</v>
      </c>
      <c r="U8" s="262" t="s">
        <v>1098</v>
      </c>
      <c r="V8" s="151">
        <v>63491438</v>
      </c>
    </row>
    <row r="9" spans="1:22" s="28" customFormat="1" ht="57" customHeight="1">
      <c r="A9" s="361"/>
      <c r="B9" s="320"/>
      <c r="C9" s="397"/>
      <c r="D9" s="423"/>
      <c r="E9" s="320"/>
      <c r="F9" s="320"/>
      <c r="G9" s="321"/>
      <c r="H9" s="321"/>
      <c r="I9" s="321"/>
      <c r="J9" s="321"/>
      <c r="K9" s="321"/>
      <c r="L9" s="398"/>
      <c r="M9" s="321"/>
      <c r="N9" s="29"/>
      <c r="O9" s="519"/>
      <c r="P9" s="346"/>
      <c r="Q9" s="346"/>
      <c r="R9" s="327"/>
      <c r="S9" s="343"/>
      <c r="T9" s="141" t="s">
        <v>1099</v>
      </c>
      <c r="U9" s="262" t="s">
        <v>1085</v>
      </c>
      <c r="V9" s="151">
        <v>28153813</v>
      </c>
    </row>
    <row r="10" spans="1:22" ht="51.75" customHeight="1">
      <c r="A10" s="361"/>
      <c r="B10" s="320"/>
      <c r="C10" s="397"/>
      <c r="D10" s="423"/>
      <c r="E10" s="320"/>
      <c r="F10" s="320"/>
      <c r="G10" s="9" t="s">
        <v>280</v>
      </c>
      <c r="H10" s="9"/>
      <c r="I10" s="9" t="s">
        <v>418</v>
      </c>
      <c r="J10" s="20"/>
      <c r="K10" s="20"/>
      <c r="L10" s="189"/>
      <c r="M10" s="20"/>
      <c r="N10" s="20"/>
      <c r="O10" s="20"/>
      <c r="P10" s="225"/>
      <c r="Q10" s="20"/>
      <c r="R10" s="191" t="s">
        <v>751</v>
      </c>
      <c r="S10" s="20"/>
      <c r="T10" s="190"/>
      <c r="U10" s="147"/>
      <c r="V10" s="162">
        <f>+'[1]ELECT'!$Y$6</f>
        <v>0</v>
      </c>
    </row>
    <row r="11" spans="1:22" ht="90" customHeight="1" thickBot="1">
      <c r="A11" s="362"/>
      <c r="B11" s="363"/>
      <c r="C11" s="441"/>
      <c r="D11" s="424"/>
      <c r="E11" s="363"/>
      <c r="F11" s="363"/>
      <c r="G11" s="12" t="s">
        <v>281</v>
      </c>
      <c r="H11" s="12"/>
      <c r="I11" s="12" t="s">
        <v>419</v>
      </c>
      <c r="J11" s="23"/>
      <c r="K11" s="23" t="s">
        <v>702</v>
      </c>
      <c r="L11" s="13"/>
      <c r="M11" s="23" t="s">
        <v>620</v>
      </c>
      <c r="N11" s="23">
        <v>0</v>
      </c>
      <c r="O11" s="23">
        <v>0.01</v>
      </c>
      <c r="P11" s="204" t="s">
        <v>1092</v>
      </c>
      <c r="Q11" s="23" t="s">
        <v>900</v>
      </c>
      <c r="R11" s="136" t="s">
        <v>751</v>
      </c>
      <c r="S11" s="23" t="s">
        <v>806</v>
      </c>
      <c r="T11" s="143" t="s">
        <v>1095</v>
      </c>
      <c r="U11" s="142" t="s">
        <v>889</v>
      </c>
      <c r="V11" s="152">
        <f>+'[1]ELECT'!$Y$7</f>
        <v>10000000</v>
      </c>
    </row>
    <row r="12" spans="20:22" ht="15">
      <c r="T12" s="52">
        <f>SUM(T5:T11)</f>
        <v>0</v>
      </c>
      <c r="U12" s="52">
        <f>SUM(U5:U11)</f>
        <v>0</v>
      </c>
      <c r="V12" s="54">
        <f>SUM(V5:V11)</f>
        <v>207052042</v>
      </c>
    </row>
  </sheetData>
  <sheetProtection/>
  <mergeCells count="44">
    <mergeCell ref="U3:U4"/>
    <mergeCell ref="F5:F11"/>
    <mergeCell ref="A1:V1"/>
    <mergeCell ref="A2:L2"/>
    <mergeCell ref="M2:O2"/>
    <mergeCell ref="T2:V2"/>
    <mergeCell ref="J3:J4"/>
    <mergeCell ref="K3:K4"/>
    <mergeCell ref="V3:V4"/>
    <mergeCell ref="O3:O4"/>
    <mergeCell ref="T3:T4"/>
    <mergeCell ref="L3:L4"/>
    <mergeCell ref="M3:M4"/>
    <mergeCell ref="P2:P4"/>
    <mergeCell ref="Q2:Q4"/>
    <mergeCell ref="R2:R4"/>
    <mergeCell ref="A5:A11"/>
    <mergeCell ref="B5:B11"/>
    <mergeCell ref="C5:C11"/>
    <mergeCell ref="D5:D11"/>
    <mergeCell ref="E5:E11"/>
    <mergeCell ref="F3:F4"/>
    <mergeCell ref="G3:G4"/>
    <mergeCell ref="H3:H4"/>
    <mergeCell ref="N3:N4"/>
    <mergeCell ref="A3:A4"/>
    <mergeCell ref="B3:B4"/>
    <mergeCell ref="C3:C4"/>
    <mergeCell ref="D3:D4"/>
    <mergeCell ref="E3:E4"/>
    <mergeCell ref="I3:I4"/>
    <mergeCell ref="S5:S9"/>
    <mergeCell ref="R5:R9"/>
    <mergeCell ref="Q5:Q9"/>
    <mergeCell ref="P5:P9"/>
    <mergeCell ref="O5:O9"/>
    <mergeCell ref="S2:S4"/>
    <mergeCell ref="G5:G9"/>
    <mergeCell ref="M5:M9"/>
    <mergeCell ref="L5:L9"/>
    <mergeCell ref="K5:K9"/>
    <mergeCell ref="J5:J9"/>
    <mergeCell ref="I5:I9"/>
    <mergeCell ref="H5:H9"/>
  </mergeCells>
  <hyperlinks>
    <hyperlink ref="A2:I2" r:id="rId1" display="PLAN INDICATIVO"/>
  </hyperlinks>
  <printOptions/>
  <pageMargins left="0.7" right="0.7" top="0.75" bottom="0.75" header="0.3" footer="0.3"/>
  <pageSetup orientation="portrait" paperSize="9"/>
  <legacyDrawing r:id="rId3"/>
</worksheet>
</file>

<file path=xl/worksheets/sheet18.xml><?xml version="1.0" encoding="utf-8"?>
<worksheet xmlns="http://schemas.openxmlformats.org/spreadsheetml/2006/main" xmlns:r="http://schemas.openxmlformats.org/officeDocument/2006/relationships">
  <sheetPr>
    <tabColor rgb="FFFF0000"/>
  </sheetPr>
  <dimension ref="A1:X6"/>
  <sheetViews>
    <sheetView zoomScalePageLayoutView="0" workbookViewId="0" topLeftCell="P1">
      <selection activeCell="R5" sqref="R5"/>
    </sheetView>
  </sheetViews>
  <sheetFormatPr defaultColWidth="11.421875" defaultRowHeight="15"/>
  <cols>
    <col min="1" max="1" width="11.421875" style="0" customWidth="1"/>
    <col min="2" max="2" width="18.00390625" style="0" bestFit="1" customWidth="1"/>
    <col min="3" max="3" width="12.00390625" style="0" bestFit="1" customWidth="1"/>
    <col min="4" max="4" width="11.421875" style="0" customWidth="1"/>
    <col min="5" max="5" width="21.57421875" style="0" customWidth="1"/>
    <col min="6" max="6" width="12.00390625" style="0" bestFit="1" customWidth="1"/>
    <col min="7" max="7" width="11.421875" style="0" customWidth="1"/>
    <col min="8" max="8" width="20.140625" style="0" customWidth="1"/>
    <col min="9" max="9" width="14.00390625" style="0" hidden="1" customWidth="1"/>
    <col min="10" max="10" width="25.7109375" style="0" hidden="1" customWidth="1"/>
    <col min="11" max="11" width="18.421875" style="0" customWidth="1"/>
    <col min="12" max="12" width="12.00390625" style="0" customWidth="1"/>
    <col min="13" max="13" width="30.00390625" style="0" customWidth="1"/>
    <col min="14" max="14" width="14.28125" style="0" customWidth="1"/>
    <col min="15" max="15" width="14.7109375" style="0" customWidth="1"/>
    <col min="16" max="16" width="13.00390625" style="0" customWidth="1"/>
    <col min="17" max="17" width="15.140625" style="0" customWidth="1"/>
    <col min="18" max="18" width="37.00390625" style="28" customWidth="1"/>
    <col min="19" max="19" width="30.00390625" style="28" customWidth="1"/>
    <col min="20" max="20" width="30.28125" style="28" customWidth="1"/>
    <col min="21" max="21" width="18.421875" style="28" customWidth="1"/>
    <col min="22" max="22" width="16.7109375" style="0" customWidth="1"/>
  </cols>
  <sheetData>
    <row r="1" spans="1:24" s="1" customFormat="1" ht="18.75" thickBot="1">
      <c r="A1" s="372" t="s">
        <v>14</v>
      </c>
      <c r="B1" s="373"/>
      <c r="C1" s="373"/>
      <c r="D1" s="373"/>
      <c r="E1" s="373"/>
      <c r="F1" s="373"/>
      <c r="G1" s="373"/>
      <c r="H1" s="373"/>
      <c r="I1" s="373"/>
      <c r="J1" s="373"/>
      <c r="K1" s="373"/>
      <c r="L1" s="373"/>
      <c r="M1" s="373"/>
      <c r="N1" s="373"/>
      <c r="O1" s="373"/>
      <c r="P1" s="373"/>
      <c r="Q1" s="373"/>
      <c r="R1" s="373"/>
      <c r="S1" s="373"/>
      <c r="T1" s="373"/>
      <c r="U1" s="373"/>
      <c r="V1" s="373"/>
      <c r="W1" s="373"/>
      <c r="X1" s="374"/>
    </row>
    <row r="2" spans="1:24" ht="15.75" customHeight="1" thickBot="1">
      <c r="A2" s="375" t="s">
        <v>9</v>
      </c>
      <c r="B2" s="376"/>
      <c r="C2" s="376"/>
      <c r="D2" s="376"/>
      <c r="E2" s="376"/>
      <c r="F2" s="376"/>
      <c r="G2" s="376"/>
      <c r="H2" s="376"/>
      <c r="I2" s="376"/>
      <c r="J2" s="376"/>
      <c r="K2" s="376"/>
      <c r="L2" s="376"/>
      <c r="M2" s="376"/>
      <c r="N2" s="377"/>
      <c r="O2" s="480" t="s">
        <v>3</v>
      </c>
      <c r="P2" s="481"/>
      <c r="Q2" s="482"/>
      <c r="R2" s="387" t="s">
        <v>738</v>
      </c>
      <c r="S2" s="387" t="s">
        <v>739</v>
      </c>
      <c r="T2" s="387" t="s">
        <v>740</v>
      </c>
      <c r="U2" s="384" t="s">
        <v>741</v>
      </c>
      <c r="V2" s="513" t="s">
        <v>742</v>
      </c>
      <c r="W2" s="514"/>
      <c r="X2" s="515"/>
    </row>
    <row r="3" spans="1:24" ht="30" customHeight="1">
      <c r="A3" s="367" t="s">
        <v>0</v>
      </c>
      <c r="B3" s="352" t="s">
        <v>2</v>
      </c>
      <c r="C3" s="352" t="s">
        <v>6</v>
      </c>
      <c r="D3" s="352" t="s">
        <v>0</v>
      </c>
      <c r="E3" s="352" t="s">
        <v>1</v>
      </c>
      <c r="F3" s="352" t="s">
        <v>7</v>
      </c>
      <c r="G3" s="352" t="s">
        <v>0</v>
      </c>
      <c r="H3" s="352" t="s">
        <v>8</v>
      </c>
      <c r="I3" s="352" t="s">
        <v>7</v>
      </c>
      <c r="J3" s="352" t="s">
        <v>10</v>
      </c>
      <c r="K3" s="352" t="s">
        <v>11</v>
      </c>
      <c r="L3" s="367" t="s">
        <v>0</v>
      </c>
      <c r="M3" s="352" t="s">
        <v>12</v>
      </c>
      <c r="N3" s="352" t="s">
        <v>7</v>
      </c>
      <c r="O3" s="352" t="s">
        <v>5</v>
      </c>
      <c r="P3" s="352" t="s">
        <v>4</v>
      </c>
      <c r="Q3" s="352" t="s">
        <v>13</v>
      </c>
      <c r="R3" s="388"/>
      <c r="S3" s="388"/>
      <c r="T3" s="388"/>
      <c r="U3" s="385"/>
      <c r="V3" s="358" t="s">
        <v>743</v>
      </c>
      <c r="W3" s="348" t="s">
        <v>744</v>
      </c>
      <c r="X3" s="350" t="s">
        <v>745</v>
      </c>
    </row>
    <row r="4" spans="1:24" ht="30" customHeight="1" thickBot="1">
      <c r="A4" s="368"/>
      <c r="B4" s="353"/>
      <c r="C4" s="353"/>
      <c r="D4" s="353"/>
      <c r="E4" s="353"/>
      <c r="F4" s="353"/>
      <c r="G4" s="353"/>
      <c r="H4" s="353"/>
      <c r="I4" s="353"/>
      <c r="J4" s="353"/>
      <c r="K4" s="353"/>
      <c r="L4" s="368"/>
      <c r="M4" s="353"/>
      <c r="N4" s="353"/>
      <c r="O4" s="353"/>
      <c r="P4" s="353"/>
      <c r="Q4" s="353"/>
      <c r="R4" s="389"/>
      <c r="S4" s="389"/>
      <c r="T4" s="389"/>
      <c r="U4" s="386"/>
      <c r="V4" s="359"/>
      <c r="W4" s="349"/>
      <c r="X4" s="351"/>
    </row>
    <row r="5" spans="1:24" ht="132.75" customHeight="1" thickBot="1">
      <c r="A5" s="3" t="s">
        <v>220</v>
      </c>
      <c r="B5" s="12" t="s">
        <v>221</v>
      </c>
      <c r="C5" s="13"/>
      <c r="D5" s="4" t="s">
        <v>282</v>
      </c>
      <c r="E5" s="12" t="s">
        <v>283</v>
      </c>
      <c r="F5" s="12"/>
      <c r="G5" s="12"/>
      <c r="H5" s="12" t="s">
        <v>284</v>
      </c>
      <c r="I5" s="12"/>
      <c r="J5" s="5"/>
      <c r="K5" s="12" t="s">
        <v>420</v>
      </c>
      <c r="L5" s="5"/>
      <c r="M5" s="5"/>
      <c r="N5" s="13"/>
      <c r="O5" s="68"/>
      <c r="P5" s="68"/>
      <c r="Q5" s="68"/>
      <c r="R5" s="226"/>
      <c r="S5" s="106"/>
      <c r="T5" s="106"/>
      <c r="U5" s="106"/>
      <c r="V5" s="142"/>
      <c r="W5" s="142"/>
      <c r="X5" s="144">
        <f>+'[1]GAS'!$AA$5</f>
        <v>0</v>
      </c>
    </row>
    <row r="6" spans="22:24" ht="15">
      <c r="V6" s="71">
        <f>SUM(V5)</f>
        <v>0</v>
      </c>
      <c r="W6" s="71">
        <f>SUM(W5)</f>
        <v>0</v>
      </c>
      <c r="X6" s="71">
        <f>SUM(X5)</f>
        <v>0</v>
      </c>
    </row>
  </sheetData>
  <sheetProtection/>
  <mergeCells count="28">
    <mergeCell ref="L3:L4"/>
    <mergeCell ref="M3:M4"/>
    <mergeCell ref="T2:T4"/>
    <mergeCell ref="U2:U4"/>
    <mergeCell ref="X3:X4"/>
    <mergeCell ref="N3:N4"/>
    <mergeCell ref="O3:O4"/>
    <mergeCell ref="P3:P4"/>
    <mergeCell ref="Q3:Q4"/>
    <mergeCell ref="V3:V4"/>
    <mergeCell ref="W3:W4"/>
    <mergeCell ref="R2:R4"/>
    <mergeCell ref="H3:H4"/>
    <mergeCell ref="A1:X1"/>
    <mergeCell ref="A2:N2"/>
    <mergeCell ref="O2:Q2"/>
    <mergeCell ref="V2:X2"/>
    <mergeCell ref="A3:A4"/>
    <mergeCell ref="S2:S4"/>
    <mergeCell ref="I3:I4"/>
    <mergeCell ref="J3:J4"/>
    <mergeCell ref="K3:K4"/>
    <mergeCell ref="B3:B4"/>
    <mergeCell ref="C3:C4"/>
    <mergeCell ref="D3:D4"/>
    <mergeCell ref="E3:E4"/>
    <mergeCell ref="F3:F4"/>
    <mergeCell ref="G3:G4"/>
  </mergeCells>
  <hyperlinks>
    <hyperlink ref="A2:N2" r:id="rId1" display="PLAN OPERATVO ANUAL DE INVERSIONES"/>
  </hyperlinks>
  <printOptions/>
  <pageMargins left="0.7" right="0.7" top="0.75" bottom="0.75" header="0.3" footer="0.3"/>
  <pageSetup orientation="portrait" paperSize="9"/>
  <legacyDrawing r:id="rId3"/>
</worksheet>
</file>

<file path=xl/worksheets/sheet19.xml><?xml version="1.0" encoding="utf-8"?>
<worksheet xmlns="http://schemas.openxmlformats.org/spreadsheetml/2006/main" xmlns:r="http://schemas.openxmlformats.org/officeDocument/2006/relationships">
  <sheetPr>
    <tabColor rgb="FF00B050"/>
  </sheetPr>
  <dimension ref="A1:X12"/>
  <sheetViews>
    <sheetView zoomScalePageLayoutView="0" workbookViewId="0" topLeftCell="Q3">
      <selection activeCell="W3" sqref="W3:W4"/>
    </sheetView>
  </sheetViews>
  <sheetFormatPr defaultColWidth="11.421875" defaultRowHeight="15"/>
  <cols>
    <col min="1" max="1" width="11.421875" style="0" customWidth="1"/>
    <col min="2" max="2" width="18.00390625" style="0" bestFit="1" customWidth="1"/>
    <col min="3" max="3" width="12.00390625" style="0" bestFit="1" customWidth="1"/>
    <col min="4" max="4" width="11.421875" style="0" customWidth="1"/>
    <col min="5" max="5" width="21.57421875" style="0" customWidth="1"/>
    <col min="6" max="6" width="12.00390625" style="0" bestFit="1" customWidth="1"/>
    <col min="7" max="7" width="11.421875" style="0" customWidth="1"/>
    <col min="8" max="8" width="26.00390625" style="0" customWidth="1"/>
    <col min="9" max="9" width="14.00390625" style="0" hidden="1" customWidth="1"/>
    <col min="10" max="10" width="25.7109375" style="0" hidden="1" customWidth="1"/>
    <col min="11" max="11" width="21.421875" style="0" customWidth="1"/>
    <col min="12" max="12" width="12.00390625" style="0" customWidth="1"/>
    <col min="13" max="13" width="30.421875" style="0" customWidth="1"/>
    <col min="14" max="14" width="14.28125" style="0" customWidth="1"/>
    <col min="15" max="15" width="14.7109375" style="0" customWidth="1"/>
    <col min="16" max="16" width="13.00390625" style="0" customWidth="1"/>
    <col min="17" max="17" width="14.140625" style="0" customWidth="1"/>
    <col min="18" max="18" width="47.8515625" style="28" customWidth="1"/>
    <col min="19" max="19" width="20.00390625" style="28" customWidth="1"/>
    <col min="20" max="20" width="23.8515625" style="28" customWidth="1"/>
    <col min="21" max="21" width="18.140625" style="28" customWidth="1"/>
    <col min="22" max="22" width="18.00390625" style="0" customWidth="1"/>
    <col min="23" max="23" width="14.28125" style="0" customWidth="1"/>
    <col min="24" max="24" width="13.8515625" style="0" customWidth="1"/>
  </cols>
  <sheetData>
    <row r="1" spans="1:24" s="1" customFormat="1" ht="18.75" thickBot="1">
      <c r="A1" s="372" t="s">
        <v>14</v>
      </c>
      <c r="B1" s="373"/>
      <c r="C1" s="373"/>
      <c r="D1" s="373"/>
      <c r="E1" s="373"/>
      <c r="F1" s="373"/>
      <c r="G1" s="373"/>
      <c r="H1" s="373"/>
      <c r="I1" s="373"/>
      <c r="J1" s="373"/>
      <c r="K1" s="373"/>
      <c r="L1" s="373"/>
      <c r="M1" s="373"/>
      <c r="N1" s="373"/>
      <c r="O1" s="373"/>
      <c r="P1" s="373"/>
      <c r="Q1" s="373"/>
      <c r="R1" s="373"/>
      <c r="S1" s="373"/>
      <c r="T1" s="373"/>
      <c r="U1" s="373"/>
      <c r="V1" s="373"/>
      <c r="W1" s="373"/>
      <c r="X1" s="374"/>
    </row>
    <row r="2" spans="1:24" ht="15.75" customHeight="1" thickBot="1">
      <c r="A2" s="375" t="s">
        <v>9</v>
      </c>
      <c r="B2" s="376"/>
      <c r="C2" s="376"/>
      <c r="D2" s="376"/>
      <c r="E2" s="376"/>
      <c r="F2" s="376"/>
      <c r="G2" s="376"/>
      <c r="H2" s="376"/>
      <c r="I2" s="376"/>
      <c r="J2" s="376"/>
      <c r="K2" s="376"/>
      <c r="L2" s="376"/>
      <c r="M2" s="376"/>
      <c r="N2" s="377"/>
      <c r="O2" s="480" t="s">
        <v>3</v>
      </c>
      <c r="P2" s="481"/>
      <c r="Q2" s="482"/>
      <c r="R2" s="387" t="s">
        <v>738</v>
      </c>
      <c r="S2" s="387" t="s">
        <v>739</v>
      </c>
      <c r="T2" s="387" t="s">
        <v>740</v>
      </c>
      <c r="U2" s="384" t="s">
        <v>741</v>
      </c>
      <c r="V2" s="513" t="s">
        <v>742</v>
      </c>
      <c r="W2" s="514"/>
      <c r="X2" s="515"/>
    </row>
    <row r="3" spans="1:24" ht="31.5" customHeight="1">
      <c r="A3" s="367" t="s">
        <v>0</v>
      </c>
      <c r="B3" s="352" t="s">
        <v>2</v>
      </c>
      <c r="C3" s="352" t="s">
        <v>6</v>
      </c>
      <c r="D3" s="352" t="s">
        <v>0</v>
      </c>
      <c r="E3" s="352" t="s">
        <v>1</v>
      </c>
      <c r="F3" s="352" t="s">
        <v>7</v>
      </c>
      <c r="G3" s="352" t="s">
        <v>0</v>
      </c>
      <c r="H3" s="352" t="s">
        <v>8</v>
      </c>
      <c r="I3" s="352" t="s">
        <v>7</v>
      </c>
      <c r="J3" s="352" t="s">
        <v>10</v>
      </c>
      <c r="K3" s="352" t="s">
        <v>11</v>
      </c>
      <c r="L3" s="367" t="s">
        <v>0</v>
      </c>
      <c r="M3" s="352" t="s">
        <v>12</v>
      </c>
      <c r="N3" s="352" t="s">
        <v>7</v>
      </c>
      <c r="O3" s="352" t="s">
        <v>5</v>
      </c>
      <c r="P3" s="352" t="s">
        <v>4</v>
      </c>
      <c r="Q3" s="352" t="s">
        <v>13</v>
      </c>
      <c r="R3" s="388"/>
      <c r="S3" s="388"/>
      <c r="T3" s="388"/>
      <c r="U3" s="385"/>
      <c r="V3" s="358" t="s">
        <v>743</v>
      </c>
      <c r="W3" s="348" t="s">
        <v>744</v>
      </c>
      <c r="X3" s="350" t="s">
        <v>745</v>
      </c>
    </row>
    <row r="4" spans="1:24" ht="31.5" customHeight="1" thickBot="1">
      <c r="A4" s="368"/>
      <c r="B4" s="353"/>
      <c r="C4" s="353"/>
      <c r="D4" s="353"/>
      <c r="E4" s="353"/>
      <c r="F4" s="353"/>
      <c r="G4" s="353"/>
      <c r="H4" s="353"/>
      <c r="I4" s="353"/>
      <c r="J4" s="353"/>
      <c r="K4" s="353"/>
      <c r="L4" s="368"/>
      <c r="M4" s="353"/>
      <c r="N4" s="353"/>
      <c r="O4" s="353"/>
      <c r="P4" s="353"/>
      <c r="Q4" s="353"/>
      <c r="R4" s="389"/>
      <c r="S4" s="389"/>
      <c r="T4" s="389"/>
      <c r="U4" s="386"/>
      <c r="V4" s="359"/>
      <c r="W4" s="349"/>
      <c r="X4" s="351"/>
    </row>
    <row r="5" spans="1:24" ht="153" customHeight="1">
      <c r="A5" s="360" t="s">
        <v>285</v>
      </c>
      <c r="B5" s="340" t="s">
        <v>286</v>
      </c>
      <c r="C5" s="440"/>
      <c r="D5" s="422" t="s">
        <v>287</v>
      </c>
      <c r="E5" s="340" t="s">
        <v>288</v>
      </c>
      <c r="F5" s="340"/>
      <c r="G5" s="7" t="s">
        <v>289</v>
      </c>
      <c r="H5" s="91" t="s">
        <v>290</v>
      </c>
      <c r="I5" s="7"/>
      <c r="J5" s="2"/>
      <c r="K5" s="91" t="s">
        <v>1100</v>
      </c>
      <c r="L5" s="2"/>
      <c r="M5" s="7" t="s">
        <v>1101</v>
      </c>
      <c r="N5" s="18"/>
      <c r="O5" s="67" t="s">
        <v>421</v>
      </c>
      <c r="P5" s="76">
        <v>0</v>
      </c>
      <c r="Q5" s="76">
        <v>0</v>
      </c>
      <c r="R5" s="214" t="s">
        <v>1111</v>
      </c>
      <c r="S5" s="104" t="s">
        <v>1108</v>
      </c>
      <c r="T5" s="101" t="s">
        <v>752</v>
      </c>
      <c r="U5" s="104" t="s">
        <v>806</v>
      </c>
      <c r="V5" s="117"/>
      <c r="W5" s="117"/>
      <c r="X5" s="151">
        <f>+'[1]AMB'!$AA$5</f>
        <v>0</v>
      </c>
    </row>
    <row r="6" spans="1:24" ht="150" customHeight="1">
      <c r="A6" s="361"/>
      <c r="B6" s="320"/>
      <c r="C6" s="397"/>
      <c r="D6" s="423"/>
      <c r="E6" s="320"/>
      <c r="F6" s="320"/>
      <c r="G6" s="7" t="s">
        <v>291</v>
      </c>
      <c r="H6" s="91" t="s">
        <v>292</v>
      </c>
      <c r="I6" s="7"/>
      <c r="J6" s="2"/>
      <c r="K6" s="91" t="s">
        <v>422</v>
      </c>
      <c r="L6" s="2"/>
      <c r="M6" s="7" t="s">
        <v>705</v>
      </c>
      <c r="N6" s="18"/>
      <c r="O6" s="67" t="s">
        <v>706</v>
      </c>
      <c r="P6" s="76">
        <v>0</v>
      </c>
      <c r="Q6" s="76">
        <v>1</v>
      </c>
      <c r="R6" s="214" t="s">
        <v>1102</v>
      </c>
      <c r="S6" s="104" t="s">
        <v>1109</v>
      </c>
      <c r="T6" s="101" t="s">
        <v>751</v>
      </c>
      <c r="U6" s="104" t="s">
        <v>765</v>
      </c>
      <c r="V6" s="117" t="s">
        <v>1112</v>
      </c>
      <c r="W6" s="117" t="s">
        <v>889</v>
      </c>
      <c r="X6" s="151">
        <f>+'[1]AMB'!$AA$6</f>
        <v>15000000</v>
      </c>
    </row>
    <row r="7" spans="1:24" ht="150" customHeight="1">
      <c r="A7" s="361"/>
      <c r="B7" s="320"/>
      <c r="C7" s="397"/>
      <c r="D7" s="423"/>
      <c r="E7" s="320"/>
      <c r="F7" s="320"/>
      <c r="G7" s="7" t="s">
        <v>293</v>
      </c>
      <c r="H7" s="91" t="s">
        <v>294</v>
      </c>
      <c r="I7" s="7"/>
      <c r="J7" s="2"/>
      <c r="K7" s="91" t="s">
        <v>423</v>
      </c>
      <c r="L7" s="2"/>
      <c r="M7" s="7" t="s">
        <v>703</v>
      </c>
      <c r="N7" s="18"/>
      <c r="O7" s="67" t="s">
        <v>620</v>
      </c>
      <c r="P7" s="76">
        <v>0</v>
      </c>
      <c r="Q7" s="76">
        <v>1</v>
      </c>
      <c r="R7" s="214" t="s">
        <v>1103</v>
      </c>
      <c r="S7" s="104" t="s">
        <v>900</v>
      </c>
      <c r="T7" s="101" t="s">
        <v>752</v>
      </c>
      <c r="U7" s="104" t="s">
        <v>765</v>
      </c>
      <c r="V7" s="117" t="s">
        <v>1113</v>
      </c>
      <c r="W7" s="117" t="s">
        <v>889</v>
      </c>
      <c r="X7" s="151">
        <f>+'[1]AMB'!$AA$7</f>
        <v>5000000</v>
      </c>
    </row>
    <row r="8" spans="1:24" ht="120" customHeight="1">
      <c r="A8" s="361"/>
      <c r="B8" s="320"/>
      <c r="C8" s="397"/>
      <c r="D8" s="423"/>
      <c r="E8" s="320"/>
      <c r="F8" s="320"/>
      <c r="G8" s="7" t="s">
        <v>295</v>
      </c>
      <c r="H8" s="91" t="s">
        <v>296</v>
      </c>
      <c r="I8" s="7"/>
      <c r="J8" s="2"/>
      <c r="K8" s="91" t="s">
        <v>708</v>
      </c>
      <c r="L8" s="2"/>
      <c r="M8" s="319" t="s">
        <v>707</v>
      </c>
      <c r="N8" s="18"/>
      <c r="O8" s="67" t="s">
        <v>709</v>
      </c>
      <c r="P8" s="76">
        <v>0</v>
      </c>
      <c r="Q8" s="76">
        <v>1</v>
      </c>
      <c r="R8" s="214" t="s">
        <v>1104</v>
      </c>
      <c r="S8" s="104" t="s">
        <v>900</v>
      </c>
      <c r="T8" s="101" t="s">
        <v>752</v>
      </c>
      <c r="U8" s="104" t="s">
        <v>927</v>
      </c>
      <c r="V8" s="117" t="s">
        <v>1114</v>
      </c>
      <c r="W8" s="117" t="s">
        <v>889</v>
      </c>
      <c r="X8" s="151">
        <f>+'[1]AMB'!$AA$8</f>
        <v>15000000</v>
      </c>
    </row>
    <row r="9" spans="1:24" ht="175.5" customHeight="1">
      <c r="A9" s="361"/>
      <c r="B9" s="320"/>
      <c r="C9" s="397"/>
      <c r="D9" s="423"/>
      <c r="E9" s="320"/>
      <c r="F9" s="320"/>
      <c r="G9" s="7" t="s">
        <v>297</v>
      </c>
      <c r="H9" s="9" t="s">
        <v>298</v>
      </c>
      <c r="I9" s="9"/>
      <c r="J9" s="2"/>
      <c r="K9" s="9" t="s">
        <v>424</v>
      </c>
      <c r="L9" s="2"/>
      <c r="M9" s="320"/>
      <c r="N9" s="18"/>
      <c r="O9" s="67" t="s">
        <v>710</v>
      </c>
      <c r="P9" s="76">
        <v>0</v>
      </c>
      <c r="Q9" s="76">
        <v>10</v>
      </c>
      <c r="R9" s="214" t="s">
        <v>1105</v>
      </c>
      <c r="S9" s="104" t="s">
        <v>1110</v>
      </c>
      <c r="T9" s="101" t="s">
        <v>753</v>
      </c>
      <c r="U9" s="104" t="s">
        <v>766</v>
      </c>
      <c r="V9" s="117" t="s">
        <v>1115</v>
      </c>
      <c r="W9" s="117" t="s">
        <v>889</v>
      </c>
      <c r="X9" s="151">
        <f>+'[1]AMB'!$AA$9</f>
        <v>2000000</v>
      </c>
    </row>
    <row r="10" spans="1:24" ht="132.75" customHeight="1">
      <c r="A10" s="361"/>
      <c r="B10" s="320"/>
      <c r="C10" s="397"/>
      <c r="D10" s="423"/>
      <c r="E10" s="320"/>
      <c r="F10" s="320"/>
      <c r="G10" s="9" t="s">
        <v>299</v>
      </c>
      <c r="H10" s="9" t="s">
        <v>300</v>
      </c>
      <c r="I10" s="9"/>
      <c r="J10" s="2"/>
      <c r="K10" s="9" t="s">
        <v>425</v>
      </c>
      <c r="L10" s="2"/>
      <c r="M10" s="320"/>
      <c r="N10" s="18"/>
      <c r="O10" s="67" t="s">
        <v>711</v>
      </c>
      <c r="P10" s="76">
        <v>0</v>
      </c>
      <c r="Q10" s="76">
        <v>3</v>
      </c>
      <c r="R10" s="214" t="s">
        <v>1106</v>
      </c>
      <c r="S10" s="104" t="s">
        <v>1021</v>
      </c>
      <c r="T10" s="101" t="s">
        <v>754</v>
      </c>
      <c r="U10" s="104" t="s">
        <v>765</v>
      </c>
      <c r="V10" s="117" t="s">
        <v>1116</v>
      </c>
      <c r="W10" s="117" t="s">
        <v>889</v>
      </c>
      <c r="X10" s="151">
        <f>+'[1]AMB'!$AA$10</f>
        <v>3000000</v>
      </c>
    </row>
    <row r="11" spans="1:24" ht="127.5" customHeight="1" thickBot="1">
      <c r="A11" s="362"/>
      <c r="B11" s="363"/>
      <c r="C11" s="441"/>
      <c r="D11" s="424"/>
      <c r="E11" s="363"/>
      <c r="F11" s="363"/>
      <c r="G11" s="12" t="s">
        <v>301</v>
      </c>
      <c r="H11" s="12" t="s">
        <v>302</v>
      </c>
      <c r="I11" s="12"/>
      <c r="J11" s="5"/>
      <c r="K11" s="12" t="s">
        <v>426</v>
      </c>
      <c r="L11" s="5"/>
      <c r="M11" s="363"/>
      <c r="N11" s="132"/>
      <c r="O11" s="68" t="s">
        <v>711</v>
      </c>
      <c r="P11" s="77">
        <v>0</v>
      </c>
      <c r="Q11" s="77">
        <v>2</v>
      </c>
      <c r="R11" s="216" t="s">
        <v>1107</v>
      </c>
      <c r="S11" s="86" t="s">
        <v>1021</v>
      </c>
      <c r="T11" s="75" t="s">
        <v>752</v>
      </c>
      <c r="U11" s="86" t="s">
        <v>765</v>
      </c>
      <c r="V11" s="142" t="s">
        <v>1116</v>
      </c>
      <c r="W11" s="142" t="s">
        <v>889</v>
      </c>
      <c r="X11" s="163">
        <f>+'[1]AMB'!$AA$11</f>
        <v>2000000</v>
      </c>
    </row>
    <row r="12" spans="22:24" ht="15">
      <c r="V12" s="71">
        <f>SUM(V5:V11)</f>
        <v>0</v>
      </c>
      <c r="W12" s="71">
        <f>SUM(W5:W11)</f>
        <v>0</v>
      </c>
      <c r="X12" s="71">
        <f>SUM(X5:X11)</f>
        <v>42000000</v>
      </c>
    </row>
  </sheetData>
  <sheetProtection/>
  <mergeCells count="35">
    <mergeCell ref="W3:W4"/>
    <mergeCell ref="X3:X4"/>
    <mergeCell ref="A5:A11"/>
    <mergeCell ref="B5:B11"/>
    <mergeCell ref="C5:C11"/>
    <mergeCell ref="D5:D11"/>
    <mergeCell ref="E5:E11"/>
    <mergeCell ref="F5:F11"/>
    <mergeCell ref="P3:P4"/>
    <mergeCell ref="H3:H4"/>
    <mergeCell ref="T2:T4"/>
    <mergeCell ref="K3:K4"/>
    <mergeCell ref="L3:L4"/>
    <mergeCell ref="S2:S4"/>
    <mergeCell ref="U2:U4"/>
    <mergeCell ref="C3:C4"/>
    <mergeCell ref="G3:G4"/>
    <mergeCell ref="B3:B4"/>
    <mergeCell ref="R2:R4"/>
    <mergeCell ref="M3:M4"/>
    <mergeCell ref="N3:N4"/>
    <mergeCell ref="O3:O4"/>
    <mergeCell ref="Q3:Q4"/>
    <mergeCell ref="E3:E4"/>
    <mergeCell ref="F3:F4"/>
    <mergeCell ref="M8:M11"/>
    <mergeCell ref="A1:X1"/>
    <mergeCell ref="A2:N2"/>
    <mergeCell ref="O2:Q2"/>
    <mergeCell ref="V2:X2"/>
    <mergeCell ref="D3:D4"/>
    <mergeCell ref="A3:A4"/>
    <mergeCell ref="V3:V4"/>
    <mergeCell ref="I3:I4"/>
    <mergeCell ref="J3:J4"/>
  </mergeCells>
  <hyperlinks>
    <hyperlink ref="A2:N2" r:id="rId1" display="PLAN OPERATVO ANUAL DE INVERSIONES"/>
  </hyperlinks>
  <printOptions/>
  <pageMargins left="0.7" right="0.7" top="0.75" bottom="0.75" header="0.3" footer="0.3"/>
  <pageSetup orientation="portrait" paperSize="9"/>
  <legacyDrawing r:id="rId3"/>
</worksheet>
</file>

<file path=xl/worksheets/sheet2.xml><?xml version="1.0" encoding="utf-8"?>
<worksheet xmlns="http://schemas.openxmlformats.org/spreadsheetml/2006/main" xmlns:r="http://schemas.openxmlformats.org/officeDocument/2006/relationships">
  <sheetPr>
    <tabColor rgb="FF00B050"/>
  </sheetPr>
  <dimension ref="A1:X58"/>
  <sheetViews>
    <sheetView zoomScale="80" zoomScaleNormal="80" zoomScalePageLayoutView="0" workbookViewId="0" topLeftCell="M24">
      <selection activeCell="W25" sqref="W25:W26"/>
    </sheetView>
  </sheetViews>
  <sheetFormatPr defaultColWidth="11.421875" defaultRowHeight="15"/>
  <cols>
    <col min="1" max="2" width="11.421875" style="28" customWidth="1"/>
    <col min="3" max="3" width="12.421875" style="28" customWidth="1"/>
    <col min="4" max="4" width="11.421875" style="28" customWidth="1"/>
    <col min="5" max="5" width="17.7109375" style="28" customWidth="1"/>
    <col min="6" max="6" width="12.421875" style="28" customWidth="1"/>
    <col min="7" max="7" width="13.57421875" style="28" customWidth="1"/>
    <col min="8" max="8" width="24.7109375" style="28" customWidth="1"/>
    <col min="9" max="9" width="12.57421875" style="28" customWidth="1"/>
    <col min="10" max="10" width="22.57421875" style="30" customWidth="1"/>
    <col min="11" max="11" width="13.421875" style="28" customWidth="1"/>
    <col min="12" max="12" width="29.7109375" style="28" customWidth="1"/>
    <col min="13" max="13" width="17.00390625" style="28" customWidth="1"/>
    <col min="14" max="16" width="13.421875" style="28" customWidth="1"/>
    <col min="17" max="17" width="40.00390625" style="28" customWidth="1"/>
    <col min="18" max="18" width="20.57421875" style="28" customWidth="1"/>
    <col min="19" max="19" width="31.7109375" style="28" customWidth="1"/>
    <col min="20" max="20" width="14.7109375" style="28" customWidth="1"/>
    <col min="21" max="21" width="21.7109375" style="28" customWidth="1"/>
    <col min="22" max="22" width="16.57421875" style="28" customWidth="1"/>
    <col min="23" max="23" width="17.57421875" style="28" customWidth="1"/>
    <col min="24" max="24" width="16.57421875" style="28" customWidth="1"/>
    <col min="25" max="16384" width="11.421875" style="28" customWidth="1"/>
  </cols>
  <sheetData>
    <row r="1" spans="1:23" s="1" customFormat="1" ht="18.75" thickBot="1">
      <c r="A1" s="372" t="s">
        <v>14</v>
      </c>
      <c r="B1" s="373"/>
      <c r="C1" s="373"/>
      <c r="D1" s="373"/>
      <c r="E1" s="373"/>
      <c r="F1" s="373"/>
      <c r="G1" s="373"/>
      <c r="H1" s="373"/>
      <c r="I1" s="373"/>
      <c r="J1" s="373"/>
      <c r="K1" s="373"/>
      <c r="L1" s="373"/>
      <c r="M1" s="373"/>
      <c r="N1" s="373"/>
      <c r="O1" s="373"/>
      <c r="P1" s="373"/>
      <c r="Q1" s="373"/>
      <c r="R1" s="373"/>
      <c r="S1" s="373"/>
      <c r="T1" s="373"/>
      <c r="U1" s="373"/>
      <c r="V1" s="373"/>
      <c r="W1" s="374"/>
    </row>
    <row r="2" spans="1:23" ht="15.75" customHeight="1" thickBot="1">
      <c r="A2" s="375" t="s">
        <v>402</v>
      </c>
      <c r="B2" s="376"/>
      <c r="C2" s="376"/>
      <c r="D2" s="376"/>
      <c r="E2" s="376"/>
      <c r="F2" s="376"/>
      <c r="G2" s="376"/>
      <c r="H2" s="376"/>
      <c r="I2" s="376"/>
      <c r="J2" s="376"/>
      <c r="K2" s="376"/>
      <c r="L2" s="376"/>
      <c r="M2" s="377"/>
      <c r="N2" s="442" t="s">
        <v>3</v>
      </c>
      <c r="O2" s="443"/>
      <c r="P2" s="444"/>
      <c r="Q2" s="390" t="s">
        <v>738</v>
      </c>
      <c r="R2" s="387" t="s">
        <v>739</v>
      </c>
      <c r="S2" s="387" t="s">
        <v>740</v>
      </c>
      <c r="T2" s="384" t="s">
        <v>741</v>
      </c>
      <c r="U2" s="381" t="s">
        <v>742</v>
      </c>
      <c r="V2" s="382"/>
      <c r="W2" s="383"/>
    </row>
    <row r="3" spans="1:23" ht="36.75" customHeight="1">
      <c r="A3" s="367" t="s">
        <v>0</v>
      </c>
      <c r="B3" s="352" t="s">
        <v>2</v>
      </c>
      <c r="C3" s="352" t="s">
        <v>6</v>
      </c>
      <c r="D3" s="352" t="s">
        <v>0</v>
      </c>
      <c r="E3" s="352" t="s">
        <v>1</v>
      </c>
      <c r="F3" s="352" t="s">
        <v>7</v>
      </c>
      <c r="G3" s="352" t="s">
        <v>0</v>
      </c>
      <c r="H3" s="352" t="s">
        <v>8</v>
      </c>
      <c r="I3" s="352" t="s">
        <v>7</v>
      </c>
      <c r="J3" s="352" t="s">
        <v>403</v>
      </c>
      <c r="K3" s="367" t="s">
        <v>0</v>
      </c>
      <c r="L3" s="352" t="s">
        <v>404</v>
      </c>
      <c r="M3" s="354" t="s">
        <v>7</v>
      </c>
      <c r="N3" s="352" t="s">
        <v>5</v>
      </c>
      <c r="O3" s="352" t="s">
        <v>4</v>
      </c>
      <c r="P3" s="354" t="s">
        <v>13</v>
      </c>
      <c r="Q3" s="391"/>
      <c r="R3" s="388"/>
      <c r="S3" s="388"/>
      <c r="T3" s="385"/>
      <c r="U3" s="358" t="s">
        <v>743</v>
      </c>
      <c r="V3" s="348" t="s">
        <v>744</v>
      </c>
      <c r="W3" s="350" t="s">
        <v>745</v>
      </c>
    </row>
    <row r="4" spans="1:23" ht="30" customHeight="1" thickBot="1">
      <c r="A4" s="368"/>
      <c r="B4" s="353"/>
      <c r="C4" s="353"/>
      <c r="D4" s="353"/>
      <c r="E4" s="353"/>
      <c r="F4" s="353"/>
      <c r="G4" s="353"/>
      <c r="H4" s="353"/>
      <c r="I4" s="353"/>
      <c r="J4" s="353"/>
      <c r="K4" s="368"/>
      <c r="L4" s="353"/>
      <c r="M4" s="355"/>
      <c r="N4" s="353"/>
      <c r="O4" s="353"/>
      <c r="P4" s="355"/>
      <c r="Q4" s="392"/>
      <c r="R4" s="389"/>
      <c r="S4" s="389"/>
      <c r="T4" s="386"/>
      <c r="U4" s="359"/>
      <c r="V4" s="349"/>
      <c r="W4" s="351"/>
    </row>
    <row r="5" spans="1:24" ht="86.25" customHeight="1">
      <c r="A5" s="360" t="s">
        <v>15</v>
      </c>
      <c r="B5" s="340" t="s">
        <v>16</v>
      </c>
      <c r="C5" s="440"/>
      <c r="D5" s="422" t="s">
        <v>43</v>
      </c>
      <c r="E5" s="340" t="s">
        <v>44</v>
      </c>
      <c r="F5" s="340"/>
      <c r="G5" s="91" t="s">
        <v>45</v>
      </c>
      <c r="H5" s="91" t="s">
        <v>46</v>
      </c>
      <c r="I5" s="33"/>
      <c r="J5" s="91" t="s">
        <v>619</v>
      </c>
      <c r="K5" s="91"/>
      <c r="L5" s="91" t="s">
        <v>734</v>
      </c>
      <c r="M5" s="123"/>
      <c r="N5" s="91" t="s">
        <v>634</v>
      </c>
      <c r="O5" s="96">
        <v>0</v>
      </c>
      <c r="P5" s="96">
        <v>1</v>
      </c>
      <c r="Q5" s="457" t="s">
        <v>804</v>
      </c>
      <c r="R5" s="458" t="s">
        <v>763</v>
      </c>
      <c r="S5" s="459" t="s">
        <v>805</v>
      </c>
      <c r="T5" s="460" t="s">
        <v>806</v>
      </c>
      <c r="U5" s="465" t="s">
        <v>807</v>
      </c>
      <c r="V5" s="454" t="s">
        <v>808</v>
      </c>
      <c r="W5" s="453">
        <v>142559763</v>
      </c>
      <c r="X5" s="236">
        <f>SUM(W5:W24)</f>
        <v>142559763</v>
      </c>
    </row>
    <row r="6" spans="1:23" s="36" customFormat="1" ht="76.5" customHeight="1">
      <c r="A6" s="361"/>
      <c r="B6" s="320"/>
      <c r="C6" s="397"/>
      <c r="D6" s="423"/>
      <c r="E6" s="320"/>
      <c r="F6" s="320"/>
      <c r="G6" s="98" t="s">
        <v>47</v>
      </c>
      <c r="H6" s="99" t="s">
        <v>48</v>
      </c>
      <c r="I6" s="34"/>
      <c r="J6" s="99" t="s">
        <v>507</v>
      </c>
      <c r="K6" s="35"/>
      <c r="L6" s="35" t="s">
        <v>623</v>
      </c>
      <c r="M6" s="124"/>
      <c r="N6" s="35" t="s">
        <v>620</v>
      </c>
      <c r="O6" s="64">
        <v>0</v>
      </c>
      <c r="P6" s="64">
        <v>2</v>
      </c>
      <c r="Q6" s="436"/>
      <c r="R6" s="394"/>
      <c r="S6" s="433"/>
      <c r="T6" s="430"/>
      <c r="U6" s="403"/>
      <c r="V6" s="409"/>
      <c r="W6" s="406"/>
    </row>
    <row r="7" spans="1:23" ht="131.25" customHeight="1">
      <c r="A7" s="361"/>
      <c r="B7" s="320"/>
      <c r="C7" s="397"/>
      <c r="D7" s="423"/>
      <c r="E7" s="320"/>
      <c r="F7" s="320"/>
      <c r="G7" s="91" t="s">
        <v>49</v>
      </c>
      <c r="H7" s="91" t="s">
        <v>508</v>
      </c>
      <c r="I7" s="33"/>
      <c r="J7" s="91" t="s">
        <v>509</v>
      </c>
      <c r="K7" s="35"/>
      <c r="L7" s="91" t="s">
        <v>734</v>
      </c>
      <c r="M7" s="124"/>
      <c r="N7" s="91" t="s">
        <v>634</v>
      </c>
      <c r="O7" s="96">
        <v>0</v>
      </c>
      <c r="P7" s="96">
        <v>1</v>
      </c>
      <c r="Q7" s="436"/>
      <c r="R7" s="394"/>
      <c r="S7" s="433"/>
      <c r="T7" s="430"/>
      <c r="U7" s="403"/>
      <c r="V7" s="409"/>
      <c r="W7" s="406"/>
    </row>
    <row r="8" spans="1:23" ht="60" customHeight="1">
      <c r="A8" s="361"/>
      <c r="B8" s="320"/>
      <c r="C8" s="397"/>
      <c r="D8" s="423"/>
      <c r="E8" s="320"/>
      <c r="F8" s="320"/>
      <c r="G8" s="91" t="s">
        <v>50</v>
      </c>
      <c r="H8" s="91" t="s">
        <v>51</v>
      </c>
      <c r="I8" s="33"/>
      <c r="J8" s="91" t="s">
        <v>510</v>
      </c>
      <c r="K8" s="35"/>
      <c r="L8" s="91" t="s">
        <v>734</v>
      </c>
      <c r="M8" s="124"/>
      <c r="N8" s="91" t="s">
        <v>634</v>
      </c>
      <c r="O8" s="96">
        <v>0</v>
      </c>
      <c r="P8" s="96">
        <v>1</v>
      </c>
      <c r="Q8" s="436"/>
      <c r="R8" s="394"/>
      <c r="S8" s="433"/>
      <c r="T8" s="430"/>
      <c r="U8" s="403"/>
      <c r="V8" s="409"/>
      <c r="W8" s="406"/>
    </row>
    <row r="9" spans="1:23" ht="122.25" customHeight="1">
      <c r="A9" s="361"/>
      <c r="B9" s="320"/>
      <c r="C9" s="397"/>
      <c r="D9" s="423"/>
      <c r="E9" s="320"/>
      <c r="F9" s="320"/>
      <c r="G9" s="91" t="s">
        <v>52</v>
      </c>
      <c r="H9" s="91" t="s">
        <v>511</v>
      </c>
      <c r="I9" s="33"/>
      <c r="J9" s="91" t="s">
        <v>512</v>
      </c>
      <c r="K9" s="26"/>
      <c r="L9" s="91" t="s">
        <v>734</v>
      </c>
      <c r="M9" s="18"/>
      <c r="N9" s="91" t="s">
        <v>634</v>
      </c>
      <c r="O9" s="96">
        <v>0</v>
      </c>
      <c r="P9" s="96">
        <v>1</v>
      </c>
      <c r="Q9" s="436"/>
      <c r="R9" s="394"/>
      <c r="S9" s="433"/>
      <c r="T9" s="430"/>
      <c r="U9" s="403"/>
      <c r="V9" s="409"/>
      <c r="W9" s="406"/>
    </row>
    <row r="10" spans="1:23" ht="71.25" customHeight="1">
      <c r="A10" s="361"/>
      <c r="B10" s="320"/>
      <c r="C10" s="397"/>
      <c r="D10" s="423"/>
      <c r="E10" s="320"/>
      <c r="F10" s="320"/>
      <c r="G10" s="445" t="s">
        <v>53</v>
      </c>
      <c r="H10" s="448" t="s">
        <v>513</v>
      </c>
      <c r="I10" s="34"/>
      <c r="J10" s="99" t="s">
        <v>514</v>
      </c>
      <c r="K10" s="50"/>
      <c r="L10" s="91" t="s">
        <v>734</v>
      </c>
      <c r="M10" s="125"/>
      <c r="N10" s="91" t="s">
        <v>634</v>
      </c>
      <c r="O10" s="96">
        <v>0</v>
      </c>
      <c r="P10" s="96">
        <v>1</v>
      </c>
      <c r="Q10" s="436"/>
      <c r="R10" s="394"/>
      <c r="S10" s="433"/>
      <c r="T10" s="430"/>
      <c r="U10" s="403"/>
      <c r="V10" s="409"/>
      <c r="W10" s="406"/>
    </row>
    <row r="11" spans="1:23" ht="77.25" customHeight="1">
      <c r="A11" s="361"/>
      <c r="B11" s="320"/>
      <c r="C11" s="397"/>
      <c r="D11" s="423"/>
      <c r="E11" s="320"/>
      <c r="F11" s="320"/>
      <c r="G11" s="446"/>
      <c r="H11" s="449"/>
      <c r="I11" s="34"/>
      <c r="J11" s="99" t="s">
        <v>515</v>
      </c>
      <c r="K11" s="35"/>
      <c r="L11" s="91" t="s">
        <v>734</v>
      </c>
      <c r="M11" s="124"/>
      <c r="N11" s="91" t="s">
        <v>634</v>
      </c>
      <c r="O11" s="96">
        <v>0</v>
      </c>
      <c r="P11" s="96">
        <v>1</v>
      </c>
      <c r="Q11" s="436"/>
      <c r="R11" s="394"/>
      <c r="S11" s="433"/>
      <c r="T11" s="430"/>
      <c r="U11" s="403"/>
      <c r="V11" s="409"/>
      <c r="W11" s="406"/>
    </row>
    <row r="12" spans="1:23" s="36" customFormat="1" ht="88.5" customHeight="1">
      <c r="A12" s="361"/>
      <c r="B12" s="320"/>
      <c r="C12" s="397"/>
      <c r="D12" s="423"/>
      <c r="E12" s="320"/>
      <c r="F12" s="320"/>
      <c r="G12" s="447"/>
      <c r="H12" s="450"/>
      <c r="I12" s="34"/>
      <c r="J12" s="99" t="s">
        <v>516</v>
      </c>
      <c r="K12" s="98"/>
      <c r="L12" s="91" t="s">
        <v>734</v>
      </c>
      <c r="M12" s="124"/>
      <c r="N12" s="91" t="s">
        <v>634</v>
      </c>
      <c r="O12" s="96">
        <v>0</v>
      </c>
      <c r="P12" s="96">
        <v>1</v>
      </c>
      <c r="Q12" s="436"/>
      <c r="R12" s="394"/>
      <c r="S12" s="433"/>
      <c r="T12" s="430"/>
      <c r="U12" s="403"/>
      <c r="V12" s="409"/>
      <c r="W12" s="406"/>
    </row>
    <row r="13" spans="1:23" s="36" customFormat="1" ht="78.75" customHeight="1">
      <c r="A13" s="361"/>
      <c r="B13" s="320"/>
      <c r="C13" s="397"/>
      <c r="D13" s="423"/>
      <c r="E13" s="320"/>
      <c r="F13" s="320"/>
      <c r="G13" s="319" t="s">
        <v>54</v>
      </c>
      <c r="H13" s="319" t="s">
        <v>517</v>
      </c>
      <c r="I13" s="34"/>
      <c r="J13" s="99" t="s">
        <v>518</v>
      </c>
      <c r="K13" s="35"/>
      <c r="L13" s="91" t="s">
        <v>734</v>
      </c>
      <c r="M13" s="124"/>
      <c r="N13" s="91" t="s">
        <v>634</v>
      </c>
      <c r="O13" s="96">
        <v>0</v>
      </c>
      <c r="P13" s="96">
        <v>1</v>
      </c>
      <c r="Q13" s="436"/>
      <c r="R13" s="394"/>
      <c r="S13" s="433"/>
      <c r="T13" s="430"/>
      <c r="U13" s="403"/>
      <c r="V13" s="409"/>
      <c r="W13" s="406"/>
    </row>
    <row r="14" spans="1:23" s="36" customFormat="1" ht="81.75" customHeight="1">
      <c r="A14" s="361"/>
      <c r="B14" s="320"/>
      <c r="C14" s="397"/>
      <c r="D14" s="423"/>
      <c r="E14" s="320"/>
      <c r="F14" s="320"/>
      <c r="G14" s="320"/>
      <c r="H14" s="320"/>
      <c r="I14" s="34"/>
      <c r="J14" s="99" t="s">
        <v>519</v>
      </c>
      <c r="K14" s="35"/>
      <c r="L14" s="91" t="s">
        <v>734</v>
      </c>
      <c r="M14" s="124"/>
      <c r="N14" s="91" t="s">
        <v>634</v>
      </c>
      <c r="O14" s="96">
        <v>0</v>
      </c>
      <c r="P14" s="96">
        <v>1</v>
      </c>
      <c r="Q14" s="436"/>
      <c r="R14" s="394"/>
      <c r="S14" s="433"/>
      <c r="T14" s="430"/>
      <c r="U14" s="403"/>
      <c r="V14" s="409"/>
      <c r="W14" s="406"/>
    </row>
    <row r="15" spans="1:23" ht="90" customHeight="1">
      <c r="A15" s="361"/>
      <c r="B15" s="320"/>
      <c r="C15" s="397"/>
      <c r="D15" s="423"/>
      <c r="E15" s="320"/>
      <c r="F15" s="320"/>
      <c r="G15" s="321"/>
      <c r="H15" s="321"/>
      <c r="I15" s="33"/>
      <c r="J15" s="91" t="s">
        <v>520</v>
      </c>
      <c r="K15" s="91"/>
      <c r="L15" s="91" t="s">
        <v>734</v>
      </c>
      <c r="M15" s="123"/>
      <c r="N15" s="91" t="s">
        <v>634</v>
      </c>
      <c r="O15" s="96">
        <v>0</v>
      </c>
      <c r="P15" s="96">
        <v>1</v>
      </c>
      <c r="Q15" s="436"/>
      <c r="R15" s="394"/>
      <c r="S15" s="433"/>
      <c r="T15" s="430"/>
      <c r="U15" s="403"/>
      <c r="V15" s="409"/>
      <c r="W15" s="406"/>
    </row>
    <row r="16" spans="1:23" ht="111" customHeight="1">
      <c r="A16" s="361"/>
      <c r="B16" s="320"/>
      <c r="C16" s="397"/>
      <c r="D16" s="423"/>
      <c r="E16" s="320"/>
      <c r="F16" s="320"/>
      <c r="G16" s="91" t="s">
        <v>55</v>
      </c>
      <c r="H16" s="91" t="s">
        <v>56</v>
      </c>
      <c r="I16" s="33"/>
      <c r="J16" s="91" t="s">
        <v>521</v>
      </c>
      <c r="K16" s="26"/>
      <c r="L16" s="91" t="s">
        <v>734</v>
      </c>
      <c r="M16" s="18"/>
      <c r="N16" s="91" t="s">
        <v>634</v>
      </c>
      <c r="O16" s="96">
        <v>0</v>
      </c>
      <c r="P16" s="96">
        <v>1</v>
      </c>
      <c r="Q16" s="436"/>
      <c r="R16" s="394"/>
      <c r="S16" s="433"/>
      <c r="T16" s="430"/>
      <c r="U16" s="403"/>
      <c r="V16" s="409"/>
      <c r="W16" s="406"/>
    </row>
    <row r="17" spans="1:23" ht="76.5" customHeight="1">
      <c r="A17" s="361"/>
      <c r="B17" s="320"/>
      <c r="C17" s="397"/>
      <c r="D17" s="423"/>
      <c r="E17" s="320"/>
      <c r="F17" s="320"/>
      <c r="G17" s="319" t="s">
        <v>57</v>
      </c>
      <c r="H17" s="319" t="s">
        <v>58</v>
      </c>
      <c r="I17" s="33"/>
      <c r="J17" s="91" t="s">
        <v>522</v>
      </c>
      <c r="K17" s="48"/>
      <c r="L17" s="91" t="s">
        <v>734</v>
      </c>
      <c r="M17" s="97"/>
      <c r="N17" s="91" t="s">
        <v>634</v>
      </c>
      <c r="O17" s="96">
        <v>0</v>
      </c>
      <c r="P17" s="96">
        <v>1</v>
      </c>
      <c r="Q17" s="436"/>
      <c r="R17" s="394"/>
      <c r="S17" s="433"/>
      <c r="T17" s="430"/>
      <c r="U17" s="403"/>
      <c r="V17" s="409"/>
      <c r="W17" s="406"/>
    </row>
    <row r="18" spans="1:23" ht="84.75" customHeight="1">
      <c r="A18" s="361"/>
      <c r="B18" s="320"/>
      <c r="C18" s="397"/>
      <c r="D18" s="423"/>
      <c r="E18" s="320"/>
      <c r="F18" s="320"/>
      <c r="G18" s="320"/>
      <c r="H18" s="320"/>
      <c r="I18" s="33"/>
      <c r="J18" s="91" t="s">
        <v>523</v>
      </c>
      <c r="K18" s="51"/>
      <c r="L18" s="91" t="s">
        <v>734</v>
      </c>
      <c r="M18" s="126"/>
      <c r="N18" s="91" t="s">
        <v>634</v>
      </c>
      <c r="O18" s="96">
        <v>0</v>
      </c>
      <c r="P18" s="96">
        <v>1</v>
      </c>
      <c r="Q18" s="436"/>
      <c r="R18" s="394"/>
      <c r="S18" s="433"/>
      <c r="T18" s="430"/>
      <c r="U18" s="403"/>
      <c r="V18" s="409"/>
      <c r="W18" s="406"/>
    </row>
    <row r="19" spans="1:23" ht="84" customHeight="1">
      <c r="A19" s="361"/>
      <c r="B19" s="320"/>
      <c r="C19" s="397"/>
      <c r="D19" s="423"/>
      <c r="E19" s="320"/>
      <c r="F19" s="320"/>
      <c r="G19" s="321"/>
      <c r="H19" s="321"/>
      <c r="I19" s="33"/>
      <c r="J19" s="94" t="s">
        <v>524</v>
      </c>
      <c r="K19" s="91"/>
      <c r="L19" s="91" t="s">
        <v>734</v>
      </c>
      <c r="M19" s="123"/>
      <c r="N19" s="91" t="s">
        <v>634</v>
      </c>
      <c r="O19" s="96">
        <v>0</v>
      </c>
      <c r="P19" s="96">
        <v>1</v>
      </c>
      <c r="Q19" s="436"/>
      <c r="R19" s="394"/>
      <c r="S19" s="433"/>
      <c r="T19" s="430"/>
      <c r="U19" s="403"/>
      <c r="V19" s="409"/>
      <c r="W19" s="406"/>
    </row>
    <row r="20" spans="1:23" ht="118.5" customHeight="1">
      <c r="A20" s="361"/>
      <c r="B20" s="320"/>
      <c r="C20" s="397"/>
      <c r="D20" s="423"/>
      <c r="E20" s="320"/>
      <c r="F20" s="320"/>
      <c r="G20" s="91" t="s">
        <v>59</v>
      </c>
      <c r="H20" s="91" t="s">
        <v>525</v>
      </c>
      <c r="I20" s="33"/>
      <c r="J20" s="91" t="s">
        <v>526</v>
      </c>
      <c r="K20" s="29"/>
      <c r="L20" s="91" t="s">
        <v>734</v>
      </c>
      <c r="M20" s="18"/>
      <c r="N20" s="91" t="s">
        <v>634</v>
      </c>
      <c r="O20" s="96">
        <v>0</v>
      </c>
      <c r="P20" s="96">
        <v>1</v>
      </c>
      <c r="Q20" s="436"/>
      <c r="R20" s="394"/>
      <c r="S20" s="433"/>
      <c r="T20" s="430"/>
      <c r="U20" s="403"/>
      <c r="V20" s="409"/>
      <c r="W20" s="406"/>
    </row>
    <row r="21" spans="1:23" ht="76.5" customHeight="1">
      <c r="A21" s="361"/>
      <c r="B21" s="320"/>
      <c r="C21" s="397"/>
      <c r="D21" s="423"/>
      <c r="E21" s="320"/>
      <c r="F21" s="320"/>
      <c r="G21" s="91" t="s">
        <v>60</v>
      </c>
      <c r="H21" s="91" t="s">
        <v>61</v>
      </c>
      <c r="I21" s="33"/>
      <c r="J21" s="91" t="s">
        <v>527</v>
      </c>
      <c r="K21" s="26"/>
      <c r="L21" s="91" t="s">
        <v>734</v>
      </c>
      <c r="M21" s="18"/>
      <c r="N21" s="91" t="s">
        <v>634</v>
      </c>
      <c r="O21" s="96">
        <v>0</v>
      </c>
      <c r="P21" s="96">
        <v>1</v>
      </c>
      <c r="Q21" s="436"/>
      <c r="R21" s="394"/>
      <c r="S21" s="433"/>
      <c r="T21" s="430"/>
      <c r="U21" s="403"/>
      <c r="V21" s="409"/>
      <c r="W21" s="406"/>
    </row>
    <row r="22" spans="1:23" ht="92.25" customHeight="1">
      <c r="A22" s="361"/>
      <c r="B22" s="320"/>
      <c r="C22" s="397"/>
      <c r="D22" s="423"/>
      <c r="E22" s="320"/>
      <c r="F22" s="320"/>
      <c r="G22" s="91" t="s">
        <v>62</v>
      </c>
      <c r="H22" s="91" t="s">
        <v>63</v>
      </c>
      <c r="I22" s="33"/>
      <c r="J22" s="91" t="s">
        <v>528</v>
      </c>
      <c r="K22" s="91"/>
      <c r="L22" s="91" t="s">
        <v>734</v>
      </c>
      <c r="M22" s="123"/>
      <c r="N22" s="91" t="s">
        <v>634</v>
      </c>
      <c r="O22" s="96">
        <v>0</v>
      </c>
      <c r="P22" s="96">
        <v>1</v>
      </c>
      <c r="Q22" s="436"/>
      <c r="R22" s="394"/>
      <c r="S22" s="433"/>
      <c r="T22" s="430"/>
      <c r="U22" s="403"/>
      <c r="V22" s="409"/>
      <c r="W22" s="406"/>
    </row>
    <row r="23" spans="1:23" ht="99.75" customHeight="1">
      <c r="A23" s="361"/>
      <c r="B23" s="320"/>
      <c r="C23" s="397"/>
      <c r="D23" s="423"/>
      <c r="E23" s="320"/>
      <c r="F23" s="320"/>
      <c r="G23" s="91" t="s">
        <v>64</v>
      </c>
      <c r="H23" s="91" t="s">
        <v>529</v>
      </c>
      <c r="I23" s="33"/>
      <c r="J23" s="91" t="s">
        <v>530</v>
      </c>
      <c r="K23" s="91"/>
      <c r="L23" s="91" t="s">
        <v>734</v>
      </c>
      <c r="M23" s="123"/>
      <c r="N23" s="91" t="s">
        <v>634</v>
      </c>
      <c r="O23" s="96">
        <v>0</v>
      </c>
      <c r="P23" s="96">
        <v>1</v>
      </c>
      <c r="Q23" s="436"/>
      <c r="R23" s="394"/>
      <c r="S23" s="433"/>
      <c r="T23" s="430"/>
      <c r="U23" s="403"/>
      <c r="V23" s="409"/>
      <c r="W23" s="406"/>
    </row>
    <row r="24" spans="1:23" ht="96">
      <c r="A24" s="361"/>
      <c r="B24" s="320"/>
      <c r="C24" s="397"/>
      <c r="D24" s="423"/>
      <c r="E24" s="320"/>
      <c r="F24" s="320"/>
      <c r="G24" s="91" t="s">
        <v>65</v>
      </c>
      <c r="H24" s="91" t="s">
        <v>66</v>
      </c>
      <c r="I24" s="33"/>
      <c r="J24" s="91" t="s">
        <v>531</v>
      </c>
      <c r="K24" s="91"/>
      <c r="L24" s="91" t="s">
        <v>734</v>
      </c>
      <c r="M24" s="123"/>
      <c r="N24" s="91" t="s">
        <v>634</v>
      </c>
      <c r="O24" s="91"/>
      <c r="P24" s="91"/>
      <c r="Q24" s="437"/>
      <c r="R24" s="395"/>
      <c r="S24" s="434"/>
      <c r="T24" s="431"/>
      <c r="U24" s="404"/>
      <c r="V24" s="410"/>
      <c r="W24" s="407"/>
    </row>
    <row r="25" spans="1:23" ht="43.5" customHeight="1">
      <c r="A25" s="361"/>
      <c r="B25" s="320"/>
      <c r="C25" s="397"/>
      <c r="D25" s="423"/>
      <c r="E25" s="320"/>
      <c r="F25" s="320"/>
      <c r="G25" s="91" t="s">
        <v>67</v>
      </c>
      <c r="H25" s="91" t="s">
        <v>532</v>
      </c>
      <c r="I25" s="319"/>
      <c r="J25" s="319" t="s">
        <v>533</v>
      </c>
      <c r="K25" s="393"/>
      <c r="L25" s="393" t="s">
        <v>587</v>
      </c>
      <c r="M25" s="396"/>
      <c r="N25" s="393" t="s">
        <v>588</v>
      </c>
      <c r="O25" s="393">
        <v>0</v>
      </c>
      <c r="P25" s="393">
        <v>0.05</v>
      </c>
      <c r="Q25" s="435" t="s">
        <v>818</v>
      </c>
      <c r="R25" s="393" t="s">
        <v>768</v>
      </c>
      <c r="S25" s="432" t="s">
        <v>586</v>
      </c>
      <c r="T25" s="429" t="s">
        <v>806</v>
      </c>
      <c r="U25" s="461" t="s">
        <v>819</v>
      </c>
      <c r="V25" s="463" t="s">
        <v>820</v>
      </c>
      <c r="W25" s="438">
        <v>1849318751</v>
      </c>
    </row>
    <row r="26" spans="1:23" ht="4.5" customHeight="1">
      <c r="A26" s="361"/>
      <c r="B26" s="320"/>
      <c r="C26" s="397"/>
      <c r="D26" s="423"/>
      <c r="E26" s="320"/>
      <c r="F26" s="320"/>
      <c r="G26" s="91" t="s">
        <v>68</v>
      </c>
      <c r="H26" s="319" t="s">
        <v>69</v>
      </c>
      <c r="I26" s="320"/>
      <c r="J26" s="320"/>
      <c r="K26" s="394"/>
      <c r="L26" s="394"/>
      <c r="M26" s="397"/>
      <c r="N26" s="394"/>
      <c r="O26" s="394"/>
      <c r="P26" s="394"/>
      <c r="Q26" s="436"/>
      <c r="R26" s="394"/>
      <c r="S26" s="433"/>
      <c r="T26" s="430"/>
      <c r="U26" s="462"/>
      <c r="V26" s="464"/>
      <c r="W26" s="439"/>
    </row>
    <row r="27" spans="1:23" ht="36" customHeight="1">
      <c r="A27" s="361"/>
      <c r="B27" s="320"/>
      <c r="C27" s="397"/>
      <c r="D27" s="423"/>
      <c r="E27" s="320"/>
      <c r="F27" s="320"/>
      <c r="G27" s="107"/>
      <c r="H27" s="320"/>
      <c r="I27" s="320"/>
      <c r="J27" s="320"/>
      <c r="K27" s="394"/>
      <c r="L27" s="394"/>
      <c r="M27" s="397"/>
      <c r="N27" s="394"/>
      <c r="O27" s="394"/>
      <c r="P27" s="394"/>
      <c r="Q27" s="436"/>
      <c r="R27" s="394"/>
      <c r="S27" s="433"/>
      <c r="T27" s="430"/>
      <c r="U27" s="239" t="s">
        <v>821</v>
      </c>
      <c r="V27" s="185" t="s">
        <v>822</v>
      </c>
      <c r="W27" s="240">
        <v>2438011429</v>
      </c>
    </row>
    <row r="28" spans="1:23" ht="36" customHeight="1">
      <c r="A28" s="361"/>
      <c r="B28" s="320"/>
      <c r="C28" s="397"/>
      <c r="D28" s="423"/>
      <c r="E28" s="320"/>
      <c r="F28" s="320"/>
      <c r="G28" s="107"/>
      <c r="H28" s="320"/>
      <c r="I28" s="320"/>
      <c r="J28" s="320"/>
      <c r="K28" s="394"/>
      <c r="L28" s="394"/>
      <c r="M28" s="397"/>
      <c r="N28" s="394"/>
      <c r="O28" s="394"/>
      <c r="P28" s="394"/>
      <c r="Q28" s="436"/>
      <c r="R28" s="394"/>
      <c r="S28" s="433"/>
      <c r="T28" s="430"/>
      <c r="U28" s="129" t="s">
        <v>824</v>
      </c>
      <c r="V28" s="237" t="s">
        <v>823</v>
      </c>
      <c r="W28" s="238">
        <v>314318105</v>
      </c>
    </row>
    <row r="29" spans="1:23" ht="36" customHeight="1">
      <c r="A29" s="361"/>
      <c r="B29" s="320"/>
      <c r="C29" s="397"/>
      <c r="D29" s="423"/>
      <c r="E29" s="320"/>
      <c r="F29" s="320"/>
      <c r="G29" s="107"/>
      <c r="H29" s="320"/>
      <c r="I29" s="320"/>
      <c r="J29" s="320"/>
      <c r="K29" s="394"/>
      <c r="L29" s="394"/>
      <c r="M29" s="397"/>
      <c r="N29" s="394"/>
      <c r="O29" s="394"/>
      <c r="P29" s="394"/>
      <c r="Q29" s="436"/>
      <c r="R29" s="394"/>
      <c r="S29" s="433"/>
      <c r="T29" s="430"/>
      <c r="U29" s="239" t="s">
        <v>825</v>
      </c>
      <c r="V29" s="185" t="s">
        <v>826</v>
      </c>
      <c r="W29" s="240">
        <v>7980243</v>
      </c>
    </row>
    <row r="30" spans="1:23" ht="36" customHeight="1">
      <c r="A30" s="361"/>
      <c r="B30" s="320"/>
      <c r="C30" s="397"/>
      <c r="D30" s="423"/>
      <c r="E30" s="320"/>
      <c r="F30" s="320"/>
      <c r="G30" s="107"/>
      <c r="H30" s="320"/>
      <c r="I30" s="320"/>
      <c r="J30" s="320"/>
      <c r="K30" s="394"/>
      <c r="L30" s="394"/>
      <c r="M30" s="397"/>
      <c r="N30" s="394"/>
      <c r="O30" s="394"/>
      <c r="P30" s="394"/>
      <c r="Q30" s="436"/>
      <c r="R30" s="394"/>
      <c r="S30" s="433"/>
      <c r="T30" s="430"/>
      <c r="U30" s="129" t="s">
        <v>827</v>
      </c>
      <c r="V30" s="237" t="s">
        <v>828</v>
      </c>
      <c r="W30" s="238">
        <v>30437927</v>
      </c>
    </row>
    <row r="31" spans="1:23" ht="36" customHeight="1">
      <c r="A31" s="361"/>
      <c r="B31" s="320"/>
      <c r="C31" s="397"/>
      <c r="D31" s="423"/>
      <c r="E31" s="320"/>
      <c r="F31" s="320"/>
      <c r="G31" s="107"/>
      <c r="H31" s="320"/>
      <c r="I31" s="320"/>
      <c r="J31" s="320"/>
      <c r="K31" s="395"/>
      <c r="L31" s="395"/>
      <c r="M31" s="398"/>
      <c r="N31" s="395"/>
      <c r="O31" s="395"/>
      <c r="P31" s="395"/>
      <c r="Q31" s="437"/>
      <c r="R31" s="395"/>
      <c r="S31" s="434"/>
      <c r="T31" s="431"/>
      <c r="U31" s="239" t="s">
        <v>829</v>
      </c>
      <c r="V31" s="185" t="s">
        <v>811</v>
      </c>
      <c r="W31" s="240">
        <v>892500542</v>
      </c>
    </row>
    <row r="32" spans="1:23" ht="84">
      <c r="A32" s="361"/>
      <c r="B32" s="320"/>
      <c r="C32" s="397"/>
      <c r="D32" s="423"/>
      <c r="E32" s="320"/>
      <c r="F32" s="320"/>
      <c r="G32" s="90"/>
      <c r="H32" s="321"/>
      <c r="I32" s="321"/>
      <c r="J32" s="321"/>
      <c r="K32" s="63"/>
      <c r="L32" s="27" t="s">
        <v>617</v>
      </c>
      <c r="M32" s="126"/>
      <c r="N32" s="27" t="s">
        <v>618</v>
      </c>
      <c r="O32" s="89">
        <v>0</v>
      </c>
      <c r="P32" s="89">
        <v>1</v>
      </c>
      <c r="Q32" s="203" t="s">
        <v>813</v>
      </c>
      <c r="R32" s="128" t="s">
        <v>803</v>
      </c>
      <c r="S32" s="138" t="s">
        <v>812</v>
      </c>
      <c r="T32" s="128" t="s">
        <v>806</v>
      </c>
      <c r="U32" s="239" t="s">
        <v>814</v>
      </c>
      <c r="V32" s="130" t="s">
        <v>788</v>
      </c>
      <c r="W32" s="172">
        <f>+'[1]SALUD'!$Z$27</f>
        <v>30000000</v>
      </c>
    </row>
    <row r="33" spans="1:23" ht="84" customHeight="1">
      <c r="A33" s="361"/>
      <c r="B33" s="320"/>
      <c r="C33" s="397"/>
      <c r="D33" s="423"/>
      <c r="E33" s="320"/>
      <c r="F33" s="320"/>
      <c r="G33" s="319" t="s">
        <v>70</v>
      </c>
      <c r="H33" s="319" t="s">
        <v>534</v>
      </c>
      <c r="I33" s="319"/>
      <c r="J33" s="319" t="s">
        <v>535</v>
      </c>
      <c r="K33" s="49"/>
      <c r="L33" s="320" t="s">
        <v>734</v>
      </c>
      <c r="M33" s="397"/>
      <c r="N33" s="393" t="s">
        <v>634</v>
      </c>
      <c r="O33" s="393">
        <v>0</v>
      </c>
      <c r="P33" s="393">
        <v>1</v>
      </c>
      <c r="Q33" s="393" t="s">
        <v>809</v>
      </c>
      <c r="R33" s="393" t="s">
        <v>763</v>
      </c>
      <c r="S33" s="432" t="s">
        <v>585</v>
      </c>
      <c r="T33" s="400" t="s">
        <v>806</v>
      </c>
      <c r="U33" s="403" t="s">
        <v>810</v>
      </c>
      <c r="V33" s="408" t="s">
        <v>811</v>
      </c>
      <c r="W33" s="405">
        <v>73928972</v>
      </c>
    </row>
    <row r="34" spans="1:23" ht="15">
      <c r="A34" s="361"/>
      <c r="B34" s="320"/>
      <c r="C34" s="397"/>
      <c r="D34" s="423"/>
      <c r="E34" s="320"/>
      <c r="F34" s="320"/>
      <c r="G34" s="320"/>
      <c r="H34" s="320"/>
      <c r="I34" s="320"/>
      <c r="J34" s="320"/>
      <c r="K34" s="48"/>
      <c r="L34" s="320"/>
      <c r="M34" s="397"/>
      <c r="N34" s="394"/>
      <c r="O34" s="394">
        <v>0</v>
      </c>
      <c r="P34" s="394">
        <v>1</v>
      </c>
      <c r="Q34" s="394"/>
      <c r="R34" s="394"/>
      <c r="S34" s="433"/>
      <c r="T34" s="401"/>
      <c r="U34" s="403"/>
      <c r="V34" s="409"/>
      <c r="W34" s="406"/>
    </row>
    <row r="35" spans="1:23" ht="15">
      <c r="A35" s="361"/>
      <c r="B35" s="320"/>
      <c r="C35" s="397"/>
      <c r="D35" s="423"/>
      <c r="E35" s="320"/>
      <c r="F35" s="320"/>
      <c r="G35" s="320"/>
      <c r="H35" s="320"/>
      <c r="I35" s="320"/>
      <c r="J35" s="320"/>
      <c r="K35" s="48"/>
      <c r="L35" s="320"/>
      <c r="M35" s="397"/>
      <c r="N35" s="394"/>
      <c r="O35" s="394">
        <v>0</v>
      </c>
      <c r="P35" s="394">
        <v>1</v>
      </c>
      <c r="Q35" s="394"/>
      <c r="R35" s="394"/>
      <c r="S35" s="433"/>
      <c r="T35" s="401"/>
      <c r="U35" s="403"/>
      <c r="V35" s="409"/>
      <c r="W35" s="406"/>
    </row>
    <row r="36" spans="1:23" ht="15">
      <c r="A36" s="361"/>
      <c r="B36" s="320"/>
      <c r="C36" s="397"/>
      <c r="D36" s="423"/>
      <c r="E36" s="320"/>
      <c r="F36" s="320"/>
      <c r="G36" s="321"/>
      <c r="H36" s="321"/>
      <c r="I36" s="321"/>
      <c r="J36" s="321"/>
      <c r="K36" s="96"/>
      <c r="L36" s="321"/>
      <c r="M36" s="398"/>
      <c r="N36" s="395"/>
      <c r="O36" s="395">
        <v>0</v>
      </c>
      <c r="P36" s="395">
        <v>1</v>
      </c>
      <c r="Q36" s="394"/>
      <c r="R36" s="394"/>
      <c r="S36" s="434"/>
      <c r="T36" s="401"/>
      <c r="U36" s="403"/>
      <c r="V36" s="409"/>
      <c r="W36" s="406"/>
    </row>
    <row r="37" spans="1:23" ht="84" customHeight="1">
      <c r="A37" s="361"/>
      <c r="B37" s="320"/>
      <c r="C37" s="397"/>
      <c r="D37" s="423"/>
      <c r="E37" s="320"/>
      <c r="F37" s="320"/>
      <c r="G37" s="319" t="s">
        <v>71</v>
      </c>
      <c r="H37" s="319" t="s">
        <v>536</v>
      </c>
      <c r="I37" s="319"/>
      <c r="J37" s="319" t="s">
        <v>537</v>
      </c>
      <c r="K37" s="49"/>
      <c r="L37" s="319" t="s">
        <v>734</v>
      </c>
      <c r="M37" s="396"/>
      <c r="N37" s="319" t="s">
        <v>634</v>
      </c>
      <c r="O37" s="393">
        <v>0</v>
      </c>
      <c r="P37" s="393">
        <v>1</v>
      </c>
      <c r="Q37" s="394"/>
      <c r="R37" s="394"/>
      <c r="S37" s="432" t="s">
        <v>585</v>
      </c>
      <c r="T37" s="401"/>
      <c r="U37" s="403"/>
      <c r="V37" s="409"/>
      <c r="W37" s="406"/>
    </row>
    <row r="38" spans="1:23" ht="122.25" customHeight="1">
      <c r="A38" s="361"/>
      <c r="B38" s="320"/>
      <c r="C38" s="397"/>
      <c r="D38" s="423"/>
      <c r="E38" s="320"/>
      <c r="F38" s="320"/>
      <c r="G38" s="321"/>
      <c r="H38" s="321"/>
      <c r="I38" s="321"/>
      <c r="J38" s="321"/>
      <c r="K38" s="91"/>
      <c r="L38" s="321"/>
      <c r="M38" s="398"/>
      <c r="N38" s="321"/>
      <c r="O38" s="321"/>
      <c r="P38" s="321"/>
      <c r="Q38" s="394"/>
      <c r="R38" s="394"/>
      <c r="S38" s="434"/>
      <c r="T38" s="401"/>
      <c r="U38" s="403"/>
      <c r="V38" s="409"/>
      <c r="W38" s="406"/>
    </row>
    <row r="39" spans="1:23" ht="168" customHeight="1">
      <c r="A39" s="361"/>
      <c r="B39" s="320"/>
      <c r="C39" s="397"/>
      <c r="D39" s="423"/>
      <c r="E39" s="320"/>
      <c r="F39" s="320"/>
      <c r="G39" s="319" t="s">
        <v>72</v>
      </c>
      <c r="H39" s="38" t="s">
        <v>73</v>
      </c>
      <c r="I39" s="319"/>
      <c r="J39" s="94" t="s">
        <v>510</v>
      </c>
      <c r="K39" s="39"/>
      <c r="L39" s="91" t="s">
        <v>734</v>
      </c>
      <c r="M39" s="126"/>
      <c r="N39" s="26" t="s">
        <v>634</v>
      </c>
      <c r="O39" s="26">
        <v>0</v>
      </c>
      <c r="P39" s="26">
        <v>1</v>
      </c>
      <c r="Q39" s="394"/>
      <c r="R39" s="394"/>
      <c r="S39" s="137" t="s">
        <v>585</v>
      </c>
      <c r="T39" s="401"/>
      <c r="U39" s="404"/>
      <c r="V39" s="410"/>
      <c r="W39" s="407"/>
    </row>
    <row r="40" spans="1:23" s="58" customFormat="1" ht="96" customHeight="1">
      <c r="A40" s="361"/>
      <c r="B40" s="320"/>
      <c r="C40" s="397"/>
      <c r="D40" s="423"/>
      <c r="E40" s="320"/>
      <c r="F40" s="320"/>
      <c r="G40" s="321"/>
      <c r="H40" s="55" t="s">
        <v>538</v>
      </c>
      <c r="I40" s="321"/>
      <c r="J40" s="56" t="s">
        <v>736</v>
      </c>
      <c r="K40" s="57"/>
      <c r="L40" s="91" t="s">
        <v>734</v>
      </c>
      <c r="M40" s="127"/>
      <c r="N40" s="26" t="s">
        <v>634</v>
      </c>
      <c r="O40" s="26">
        <v>0</v>
      </c>
      <c r="P40" s="26">
        <v>1</v>
      </c>
      <c r="Q40" s="394"/>
      <c r="R40" s="394"/>
      <c r="S40" s="137" t="s">
        <v>585</v>
      </c>
      <c r="T40" s="401"/>
      <c r="U40" s="411" t="s">
        <v>815</v>
      </c>
      <c r="V40" s="414" t="s">
        <v>816</v>
      </c>
      <c r="W40" s="417">
        <v>18000000</v>
      </c>
    </row>
    <row r="41" spans="1:23" ht="72">
      <c r="A41" s="361"/>
      <c r="B41" s="320"/>
      <c r="C41" s="397"/>
      <c r="D41" s="423"/>
      <c r="E41" s="320"/>
      <c r="F41" s="320"/>
      <c r="G41" s="91" t="s">
        <v>74</v>
      </c>
      <c r="H41" s="91" t="s">
        <v>75</v>
      </c>
      <c r="I41" s="40">
        <v>1</v>
      </c>
      <c r="J41" s="91" t="s">
        <v>539</v>
      </c>
      <c r="K41" s="26"/>
      <c r="L41" s="91" t="s">
        <v>734</v>
      </c>
      <c r="M41" s="18"/>
      <c r="N41" s="26" t="s">
        <v>634</v>
      </c>
      <c r="O41" s="26">
        <v>0</v>
      </c>
      <c r="P41" s="26">
        <v>1</v>
      </c>
      <c r="Q41" s="394"/>
      <c r="R41" s="394"/>
      <c r="S41" s="137" t="s">
        <v>585</v>
      </c>
      <c r="T41" s="401"/>
      <c r="U41" s="412"/>
      <c r="V41" s="415"/>
      <c r="W41" s="418"/>
    </row>
    <row r="42" spans="1:23" ht="72">
      <c r="A42" s="361"/>
      <c r="B42" s="320"/>
      <c r="C42" s="397"/>
      <c r="D42" s="423"/>
      <c r="E42" s="320"/>
      <c r="F42" s="320"/>
      <c r="G42" s="91" t="s">
        <v>76</v>
      </c>
      <c r="H42" s="91" t="s">
        <v>77</v>
      </c>
      <c r="I42" s="40">
        <v>0.8</v>
      </c>
      <c r="J42" s="91" t="s">
        <v>539</v>
      </c>
      <c r="K42" s="26"/>
      <c r="L42" s="91" t="s">
        <v>734</v>
      </c>
      <c r="M42" s="18"/>
      <c r="N42" s="26" t="s">
        <v>634</v>
      </c>
      <c r="O42" s="26">
        <v>0</v>
      </c>
      <c r="P42" s="26">
        <v>1</v>
      </c>
      <c r="Q42" s="394"/>
      <c r="R42" s="394"/>
      <c r="S42" s="137" t="s">
        <v>585</v>
      </c>
      <c r="T42" s="401"/>
      <c r="U42" s="413"/>
      <c r="V42" s="416"/>
      <c r="W42" s="419"/>
    </row>
    <row r="43" spans="1:23" ht="120">
      <c r="A43" s="361"/>
      <c r="B43" s="320"/>
      <c r="C43" s="397"/>
      <c r="D43" s="423"/>
      <c r="E43" s="320"/>
      <c r="F43" s="320"/>
      <c r="G43" s="91" t="s">
        <v>78</v>
      </c>
      <c r="H43" s="91" t="s">
        <v>79</v>
      </c>
      <c r="I43" s="2"/>
      <c r="J43" s="91" t="s">
        <v>540</v>
      </c>
      <c r="K43" s="26"/>
      <c r="L43" s="91" t="s">
        <v>734</v>
      </c>
      <c r="M43" s="18"/>
      <c r="N43" s="26" t="s">
        <v>634</v>
      </c>
      <c r="O43" s="26">
        <v>0</v>
      </c>
      <c r="P43" s="26">
        <v>1</v>
      </c>
      <c r="Q43" s="394"/>
      <c r="R43" s="394"/>
      <c r="S43" s="137" t="s">
        <v>585</v>
      </c>
      <c r="T43" s="401"/>
      <c r="U43" s="420" t="s">
        <v>817</v>
      </c>
      <c r="V43" s="426" t="s">
        <v>788</v>
      </c>
      <c r="W43" s="405">
        <f>109171739-30000000</f>
        <v>79171739</v>
      </c>
    </row>
    <row r="44" spans="1:23" ht="72">
      <c r="A44" s="361"/>
      <c r="B44" s="320"/>
      <c r="C44" s="397"/>
      <c r="D44" s="423"/>
      <c r="E44" s="320"/>
      <c r="F44" s="320"/>
      <c r="G44" s="91" t="s">
        <v>80</v>
      </c>
      <c r="H44" s="91" t="s">
        <v>81</v>
      </c>
      <c r="I44" s="2"/>
      <c r="J44" s="91" t="s">
        <v>541</v>
      </c>
      <c r="K44" s="26"/>
      <c r="L44" s="91" t="s">
        <v>734</v>
      </c>
      <c r="M44" s="18"/>
      <c r="N44" s="26" t="s">
        <v>634</v>
      </c>
      <c r="O44" s="26">
        <v>0</v>
      </c>
      <c r="P44" s="26">
        <v>1</v>
      </c>
      <c r="Q44" s="394"/>
      <c r="R44" s="394"/>
      <c r="S44" s="137" t="s">
        <v>585</v>
      </c>
      <c r="T44" s="401"/>
      <c r="U44" s="403"/>
      <c r="V44" s="427"/>
      <c r="W44" s="406"/>
    </row>
    <row r="45" spans="1:23" ht="120">
      <c r="A45" s="361"/>
      <c r="B45" s="320"/>
      <c r="C45" s="397"/>
      <c r="D45" s="423"/>
      <c r="E45" s="320"/>
      <c r="F45" s="321"/>
      <c r="G45" s="91"/>
      <c r="H45" s="91" t="s">
        <v>542</v>
      </c>
      <c r="I45" s="33"/>
      <c r="J45" s="91" t="s">
        <v>543</v>
      </c>
      <c r="K45" s="26"/>
      <c r="L45" s="91" t="s">
        <v>734</v>
      </c>
      <c r="M45" s="18"/>
      <c r="N45" s="26" t="s">
        <v>634</v>
      </c>
      <c r="O45" s="26">
        <v>0</v>
      </c>
      <c r="P45" s="26">
        <v>1</v>
      </c>
      <c r="Q45" s="394"/>
      <c r="R45" s="394"/>
      <c r="S45" s="137" t="s">
        <v>585</v>
      </c>
      <c r="T45" s="401"/>
      <c r="U45" s="403"/>
      <c r="V45" s="427"/>
      <c r="W45" s="406"/>
    </row>
    <row r="46" spans="1:23" ht="60">
      <c r="A46" s="361"/>
      <c r="B46" s="320"/>
      <c r="C46" s="397"/>
      <c r="D46" s="423"/>
      <c r="E46" s="320"/>
      <c r="F46" s="24"/>
      <c r="G46" s="9"/>
      <c r="H46" s="451" t="s">
        <v>538</v>
      </c>
      <c r="I46" s="94"/>
      <c r="J46" s="94" t="s">
        <v>544</v>
      </c>
      <c r="K46" s="15"/>
      <c r="L46" s="91" t="s">
        <v>734</v>
      </c>
      <c r="M46" s="126"/>
      <c r="N46" s="9" t="s">
        <v>634</v>
      </c>
      <c r="O46" s="27">
        <v>0</v>
      </c>
      <c r="P46" s="27">
        <v>1</v>
      </c>
      <c r="Q46" s="394"/>
      <c r="R46" s="394"/>
      <c r="S46" s="455" t="s">
        <v>585</v>
      </c>
      <c r="T46" s="401"/>
      <c r="U46" s="403"/>
      <c r="V46" s="427"/>
      <c r="W46" s="406"/>
    </row>
    <row r="47" spans="1:24" ht="172.5" customHeight="1" thickBot="1">
      <c r="A47" s="362"/>
      <c r="B47" s="363"/>
      <c r="C47" s="441"/>
      <c r="D47" s="424"/>
      <c r="E47" s="363"/>
      <c r="F47" s="16"/>
      <c r="G47" s="14"/>
      <c r="H47" s="452"/>
      <c r="I47" s="95"/>
      <c r="J47" s="95" t="s">
        <v>735</v>
      </c>
      <c r="K47" s="12"/>
      <c r="L47" s="95" t="s">
        <v>734</v>
      </c>
      <c r="M47" s="13"/>
      <c r="N47" s="12" t="s">
        <v>634</v>
      </c>
      <c r="O47" s="23">
        <v>0</v>
      </c>
      <c r="P47" s="23">
        <v>1</v>
      </c>
      <c r="Q47" s="399"/>
      <c r="R47" s="399"/>
      <c r="S47" s="456"/>
      <c r="T47" s="402"/>
      <c r="U47" s="421"/>
      <c r="V47" s="428"/>
      <c r="W47" s="425"/>
      <c r="X47" s="236">
        <f>SUM(W33:W47)</f>
        <v>171100711</v>
      </c>
    </row>
    <row r="48" spans="1:23" ht="21" customHeight="1">
      <c r="A48" s="41"/>
      <c r="B48" s="42"/>
      <c r="C48" s="43"/>
      <c r="D48" s="41"/>
      <c r="E48" s="44"/>
      <c r="F48" s="44"/>
      <c r="G48" s="45"/>
      <c r="H48" s="45"/>
      <c r="I48" s="45"/>
      <c r="J48" s="45"/>
      <c r="K48" s="45"/>
      <c r="L48" s="45"/>
      <c r="M48" s="45"/>
      <c r="N48" s="45"/>
      <c r="O48" s="45"/>
      <c r="P48" s="45"/>
      <c r="Q48" s="45"/>
      <c r="R48" s="45"/>
      <c r="S48" s="45"/>
      <c r="T48" s="45"/>
      <c r="U48" s="61">
        <f>SUM(U5:U47)</f>
        <v>0</v>
      </c>
      <c r="V48" s="61">
        <f>SUM(V5:V47)</f>
        <v>0</v>
      </c>
      <c r="W48" s="61">
        <f>SUM(W5:W47)</f>
        <v>5876227471</v>
      </c>
    </row>
    <row r="49" spans="1:23" ht="15">
      <c r="A49" s="41"/>
      <c r="B49" s="42"/>
      <c r="C49" s="43"/>
      <c r="D49" s="41"/>
      <c r="E49" s="44"/>
      <c r="F49" s="44"/>
      <c r="G49" s="45"/>
      <c r="H49" s="45"/>
      <c r="I49" s="45"/>
      <c r="J49" s="45"/>
      <c r="K49" s="45"/>
      <c r="L49" s="45"/>
      <c r="M49" s="45"/>
      <c r="N49" s="45"/>
      <c r="O49" s="45"/>
      <c r="P49" s="45"/>
      <c r="Q49" s="45"/>
      <c r="R49" s="45"/>
      <c r="S49" s="45"/>
      <c r="T49" s="45"/>
      <c r="U49" s="46"/>
      <c r="V49" s="46"/>
      <c r="W49" s="46"/>
    </row>
    <row r="50" ht="15">
      <c r="U50" s="59">
        <f>217731124-U48</f>
        <v>217731124</v>
      </c>
    </row>
    <row r="52" ht="15">
      <c r="H52" s="47"/>
    </row>
    <row r="53" ht="15">
      <c r="H53" s="47"/>
    </row>
    <row r="54" ht="15">
      <c r="H54" s="47"/>
    </row>
    <row r="55" ht="15">
      <c r="H55" s="47"/>
    </row>
    <row r="56" ht="15">
      <c r="H56" s="47"/>
    </row>
    <row r="57" ht="15">
      <c r="H57" s="47"/>
    </row>
    <row r="58" ht="15">
      <c r="H58" s="47"/>
    </row>
  </sheetData>
  <sheetProtection/>
  <mergeCells count="98">
    <mergeCell ref="T2:T4"/>
    <mergeCell ref="S2:S4"/>
    <mergeCell ref="U25:U26"/>
    <mergeCell ref="V25:V26"/>
    <mergeCell ref="U5:U24"/>
    <mergeCell ref="J25:J32"/>
    <mergeCell ref="P3:P4"/>
    <mergeCell ref="U3:U4"/>
    <mergeCell ref="V3:V4"/>
    <mergeCell ref="R2:R4"/>
    <mergeCell ref="W5:W24"/>
    <mergeCell ref="V5:V24"/>
    <mergeCell ref="S33:S36"/>
    <mergeCell ref="S37:S38"/>
    <mergeCell ref="S46:S47"/>
    <mergeCell ref="H17:H19"/>
    <mergeCell ref="Q5:Q24"/>
    <mergeCell ref="R5:R24"/>
    <mergeCell ref="S5:S24"/>
    <mergeCell ref="T5:T24"/>
    <mergeCell ref="G39:G40"/>
    <mergeCell ref="I39:I40"/>
    <mergeCell ref="H46:H47"/>
    <mergeCell ref="G37:G38"/>
    <mergeCell ref="H37:H38"/>
    <mergeCell ref="I37:I38"/>
    <mergeCell ref="G33:G36"/>
    <mergeCell ref="H33:H36"/>
    <mergeCell ref="G10:G12"/>
    <mergeCell ref="H10:H12"/>
    <mergeCell ref="J37:J38"/>
    <mergeCell ref="I33:I36"/>
    <mergeCell ref="J33:J36"/>
    <mergeCell ref="G13:G15"/>
    <mergeCell ref="H13:H15"/>
    <mergeCell ref="G17:G19"/>
    <mergeCell ref="A1:W1"/>
    <mergeCell ref="A2:M2"/>
    <mergeCell ref="N2:P2"/>
    <mergeCell ref="U2:W2"/>
    <mergeCell ref="K3:K4"/>
    <mergeCell ref="I3:I4"/>
    <mergeCell ref="J3:J4"/>
    <mergeCell ref="L3:L4"/>
    <mergeCell ref="W3:W4"/>
    <mergeCell ref="N3:N4"/>
    <mergeCell ref="D3:D4"/>
    <mergeCell ref="E3:E4"/>
    <mergeCell ref="F3:F4"/>
    <mergeCell ref="G3:G4"/>
    <mergeCell ref="H3:H4"/>
    <mergeCell ref="Q2:Q4"/>
    <mergeCell ref="A3:A4"/>
    <mergeCell ref="B3:B4"/>
    <mergeCell ref="C3:C4"/>
    <mergeCell ref="M3:M4"/>
    <mergeCell ref="K25:K31"/>
    <mergeCell ref="O3:O4"/>
    <mergeCell ref="F5:F45"/>
    <mergeCell ref="C5:C47"/>
    <mergeCell ref="B5:B47"/>
    <mergeCell ref="A5:A47"/>
    <mergeCell ref="T25:T31"/>
    <mergeCell ref="S25:S31"/>
    <mergeCell ref="R25:R31"/>
    <mergeCell ref="Q25:Q31"/>
    <mergeCell ref="W25:W26"/>
    <mergeCell ref="E5:E47"/>
    <mergeCell ref="N33:N36"/>
    <mergeCell ref="O33:O36"/>
    <mergeCell ref="P33:P36"/>
    <mergeCell ref="L37:L38"/>
    <mergeCell ref="D5:D47"/>
    <mergeCell ref="H26:H32"/>
    <mergeCell ref="I25:I32"/>
    <mergeCell ref="N37:N38"/>
    <mergeCell ref="O37:O38"/>
    <mergeCell ref="W43:W47"/>
    <mergeCell ref="V43:V47"/>
    <mergeCell ref="L25:L31"/>
    <mergeCell ref="L33:L36"/>
    <mergeCell ref="M33:M36"/>
    <mergeCell ref="T33:T47"/>
    <mergeCell ref="U33:U39"/>
    <mergeCell ref="W33:W39"/>
    <mergeCell ref="V33:V39"/>
    <mergeCell ref="U40:U42"/>
    <mergeCell ref="V40:V42"/>
    <mergeCell ref="W40:W42"/>
    <mergeCell ref="U43:U47"/>
    <mergeCell ref="P25:P31"/>
    <mergeCell ref="O25:O31"/>
    <mergeCell ref="N25:N31"/>
    <mergeCell ref="M25:M31"/>
    <mergeCell ref="Q33:Q47"/>
    <mergeCell ref="R33:R47"/>
    <mergeCell ref="P37:P38"/>
    <mergeCell ref="M37:M38"/>
  </mergeCells>
  <hyperlinks>
    <hyperlink ref="A2:J2" r:id="rId1" display="PLAN INDICATIVO"/>
  </hyperlinks>
  <printOptions/>
  <pageMargins left="0.7" right="0.7" top="0.75" bottom="0.75" header="0.3" footer="0.3"/>
  <pageSetup orientation="portrait" paperSize="9"/>
  <legacyDrawing r:id="rId3"/>
</worksheet>
</file>

<file path=xl/worksheets/sheet20.xml><?xml version="1.0" encoding="utf-8"?>
<worksheet xmlns="http://schemas.openxmlformats.org/spreadsheetml/2006/main" xmlns:r="http://schemas.openxmlformats.org/officeDocument/2006/relationships">
  <sheetPr>
    <tabColor rgb="FF00B050"/>
  </sheetPr>
  <dimension ref="A1:X16"/>
  <sheetViews>
    <sheetView zoomScalePageLayoutView="0" workbookViewId="0" topLeftCell="G13">
      <selection activeCell="H15" sqref="H15"/>
    </sheetView>
  </sheetViews>
  <sheetFormatPr defaultColWidth="11.421875" defaultRowHeight="15"/>
  <cols>
    <col min="1" max="1" width="11.421875" style="0" customWidth="1"/>
    <col min="2" max="2" width="18.00390625" style="0" bestFit="1" customWidth="1"/>
    <col min="3" max="3" width="12.00390625" style="0" bestFit="1" customWidth="1"/>
    <col min="4" max="4" width="11.421875" style="0" customWidth="1"/>
    <col min="5" max="5" width="21.57421875" style="0" customWidth="1"/>
    <col min="6" max="6" width="12.00390625" style="0" bestFit="1" customWidth="1"/>
    <col min="7" max="7" width="11.421875" style="0" customWidth="1"/>
    <col min="8" max="8" width="19.8515625" style="0" customWidth="1"/>
    <col min="9" max="9" width="14.00390625" style="0" hidden="1" customWidth="1"/>
    <col min="10" max="10" width="25.7109375" style="0" hidden="1" customWidth="1"/>
    <col min="11" max="11" width="19.140625" style="0" customWidth="1"/>
    <col min="12" max="12" width="12.00390625" style="0" customWidth="1"/>
    <col min="13" max="13" width="32.00390625" style="0" customWidth="1"/>
    <col min="14" max="14" width="14.28125" style="0" customWidth="1"/>
    <col min="15" max="15" width="14.7109375" style="0" customWidth="1"/>
    <col min="16" max="16" width="13.00390625" style="0" customWidth="1"/>
    <col min="17" max="17" width="15.140625" style="0" customWidth="1"/>
    <col min="18" max="18" width="49.7109375" style="28" customWidth="1"/>
    <col min="19" max="19" width="18.7109375" style="28" customWidth="1"/>
    <col min="20" max="20" width="28.00390625" style="28" customWidth="1"/>
    <col min="21" max="21" width="18.8515625" style="28" customWidth="1"/>
    <col min="22" max="22" width="15.57421875" style="0" customWidth="1"/>
    <col min="23" max="23" width="14.28125" style="0" customWidth="1"/>
    <col min="24" max="24" width="15.7109375" style="0" customWidth="1"/>
  </cols>
  <sheetData>
    <row r="1" spans="1:24" s="1" customFormat="1" ht="18.75" thickBot="1">
      <c r="A1" s="372" t="s">
        <v>14</v>
      </c>
      <c r="B1" s="373"/>
      <c r="C1" s="373"/>
      <c r="D1" s="373"/>
      <c r="E1" s="373"/>
      <c r="F1" s="373"/>
      <c r="G1" s="373"/>
      <c r="H1" s="373"/>
      <c r="I1" s="373"/>
      <c r="J1" s="373"/>
      <c r="K1" s="373"/>
      <c r="L1" s="373"/>
      <c r="M1" s="373"/>
      <c r="N1" s="373"/>
      <c r="O1" s="373"/>
      <c r="P1" s="373"/>
      <c r="Q1" s="373"/>
      <c r="R1" s="373"/>
      <c r="S1" s="373"/>
      <c r="T1" s="373"/>
      <c r="U1" s="373"/>
      <c r="V1" s="373"/>
      <c r="W1" s="373"/>
      <c r="X1" s="374"/>
    </row>
    <row r="2" spans="1:24" ht="15.75" customHeight="1" thickBot="1">
      <c r="A2" s="375" t="s">
        <v>9</v>
      </c>
      <c r="B2" s="376"/>
      <c r="C2" s="376"/>
      <c r="D2" s="376"/>
      <c r="E2" s="376"/>
      <c r="F2" s="376"/>
      <c r="G2" s="376"/>
      <c r="H2" s="376"/>
      <c r="I2" s="376"/>
      <c r="J2" s="376"/>
      <c r="K2" s="376"/>
      <c r="L2" s="376"/>
      <c r="M2" s="376"/>
      <c r="N2" s="377"/>
      <c r="O2" s="480" t="s">
        <v>3</v>
      </c>
      <c r="P2" s="481"/>
      <c r="Q2" s="482"/>
      <c r="R2" s="387" t="s">
        <v>738</v>
      </c>
      <c r="S2" s="387" t="s">
        <v>739</v>
      </c>
      <c r="T2" s="387" t="s">
        <v>740</v>
      </c>
      <c r="U2" s="384" t="s">
        <v>741</v>
      </c>
      <c r="V2" s="513" t="s">
        <v>742</v>
      </c>
      <c r="W2" s="514"/>
      <c r="X2" s="515"/>
    </row>
    <row r="3" spans="1:24" ht="33" customHeight="1">
      <c r="A3" s="367" t="s">
        <v>0</v>
      </c>
      <c r="B3" s="352" t="s">
        <v>2</v>
      </c>
      <c r="C3" s="352" t="s">
        <v>6</v>
      </c>
      <c r="D3" s="352" t="s">
        <v>0</v>
      </c>
      <c r="E3" s="352" t="s">
        <v>1</v>
      </c>
      <c r="F3" s="352" t="s">
        <v>7</v>
      </c>
      <c r="G3" s="352" t="s">
        <v>0</v>
      </c>
      <c r="H3" s="352" t="s">
        <v>8</v>
      </c>
      <c r="I3" s="352" t="s">
        <v>7</v>
      </c>
      <c r="J3" s="352" t="s">
        <v>10</v>
      </c>
      <c r="K3" s="352" t="s">
        <v>11</v>
      </c>
      <c r="L3" s="367" t="s">
        <v>0</v>
      </c>
      <c r="M3" s="352" t="s">
        <v>12</v>
      </c>
      <c r="N3" s="352" t="s">
        <v>7</v>
      </c>
      <c r="O3" s="352" t="s">
        <v>5</v>
      </c>
      <c r="P3" s="352" t="s">
        <v>4</v>
      </c>
      <c r="Q3" s="352" t="s">
        <v>13</v>
      </c>
      <c r="R3" s="388"/>
      <c r="S3" s="388"/>
      <c r="T3" s="388"/>
      <c r="U3" s="385"/>
      <c r="V3" s="358" t="s">
        <v>743</v>
      </c>
      <c r="W3" s="348" t="s">
        <v>744</v>
      </c>
      <c r="X3" s="350" t="s">
        <v>745</v>
      </c>
    </row>
    <row r="4" spans="1:24" ht="33" customHeight="1" thickBot="1">
      <c r="A4" s="368"/>
      <c r="B4" s="353"/>
      <c r="C4" s="353"/>
      <c r="D4" s="353"/>
      <c r="E4" s="353"/>
      <c r="F4" s="353"/>
      <c r="G4" s="353"/>
      <c r="H4" s="353"/>
      <c r="I4" s="353"/>
      <c r="J4" s="353"/>
      <c r="K4" s="353"/>
      <c r="L4" s="368"/>
      <c r="M4" s="353"/>
      <c r="N4" s="353"/>
      <c r="O4" s="353"/>
      <c r="P4" s="353"/>
      <c r="Q4" s="353"/>
      <c r="R4" s="389"/>
      <c r="S4" s="389"/>
      <c r="T4" s="389"/>
      <c r="U4" s="386"/>
      <c r="V4" s="359"/>
      <c r="W4" s="349"/>
      <c r="X4" s="351"/>
    </row>
    <row r="5" spans="1:24" ht="147" customHeight="1">
      <c r="A5" s="360" t="s">
        <v>303</v>
      </c>
      <c r="B5" s="340" t="s">
        <v>304</v>
      </c>
      <c r="C5" s="440"/>
      <c r="D5" s="422" t="s">
        <v>305</v>
      </c>
      <c r="E5" s="340" t="s">
        <v>306</v>
      </c>
      <c r="F5" s="340"/>
      <c r="G5" s="340" t="s">
        <v>307</v>
      </c>
      <c r="H5" s="340" t="s">
        <v>308</v>
      </c>
      <c r="I5" s="91"/>
      <c r="J5" s="2"/>
      <c r="K5" s="340" t="s">
        <v>427</v>
      </c>
      <c r="L5" s="2"/>
      <c r="M5" s="7" t="s">
        <v>712</v>
      </c>
      <c r="N5" s="18"/>
      <c r="O5" s="67" t="s">
        <v>713</v>
      </c>
      <c r="P5" s="76">
        <v>0</v>
      </c>
      <c r="Q5" s="76">
        <v>1</v>
      </c>
      <c r="R5" s="214" t="s">
        <v>1117</v>
      </c>
      <c r="S5" s="104" t="s">
        <v>1118</v>
      </c>
      <c r="T5" s="101" t="s">
        <v>591</v>
      </c>
      <c r="U5" s="104" t="s">
        <v>766</v>
      </c>
      <c r="V5" s="117" t="s">
        <v>1128</v>
      </c>
      <c r="W5" s="117" t="s">
        <v>889</v>
      </c>
      <c r="X5" s="151">
        <f>+'[1]EQUIP'!$AA$5</f>
        <v>21000000</v>
      </c>
    </row>
    <row r="6" spans="1:24" s="28" customFormat="1" ht="134.25" customHeight="1">
      <c r="A6" s="361"/>
      <c r="B6" s="320"/>
      <c r="C6" s="397"/>
      <c r="D6" s="423"/>
      <c r="E6" s="320"/>
      <c r="F6" s="320"/>
      <c r="G6" s="321"/>
      <c r="H6" s="321"/>
      <c r="I6" s="91"/>
      <c r="J6" s="2"/>
      <c r="K6" s="321"/>
      <c r="L6" s="2"/>
      <c r="M6" s="7" t="s">
        <v>714</v>
      </c>
      <c r="N6" s="18"/>
      <c r="O6" s="67" t="s">
        <v>715</v>
      </c>
      <c r="P6" s="76">
        <v>0</v>
      </c>
      <c r="Q6" s="76">
        <v>1</v>
      </c>
      <c r="R6" s="214" t="s">
        <v>1119</v>
      </c>
      <c r="S6" s="104" t="s">
        <v>1118</v>
      </c>
      <c r="T6" s="101" t="s">
        <v>591</v>
      </c>
      <c r="U6" s="104" t="s">
        <v>766</v>
      </c>
      <c r="V6" s="117" t="s">
        <v>1129</v>
      </c>
      <c r="W6" s="117" t="s">
        <v>889</v>
      </c>
      <c r="X6" s="151">
        <f>+'[1]EQUIP'!$AA$6</f>
        <v>20000000</v>
      </c>
    </row>
    <row r="7" spans="1:24" ht="48">
      <c r="A7" s="361"/>
      <c r="B7" s="320"/>
      <c r="C7" s="397"/>
      <c r="D7" s="423"/>
      <c r="E7" s="320"/>
      <c r="F7" s="320"/>
      <c r="G7" s="7" t="s">
        <v>309</v>
      </c>
      <c r="H7" s="91" t="s">
        <v>310</v>
      </c>
      <c r="I7" s="91"/>
      <c r="J7" s="2"/>
      <c r="K7" s="91" t="s">
        <v>428</v>
      </c>
      <c r="L7" s="2"/>
      <c r="M7" s="7"/>
      <c r="N7" s="18"/>
      <c r="O7" s="67"/>
      <c r="P7" s="76"/>
      <c r="Q7" s="76"/>
      <c r="R7" s="214"/>
      <c r="S7" s="104"/>
      <c r="T7" s="101" t="s">
        <v>591</v>
      </c>
      <c r="U7" s="104"/>
      <c r="V7" s="117"/>
      <c r="W7" s="117"/>
      <c r="X7" s="151">
        <f>+'[1]EQUIP'!$AA$7</f>
        <v>0</v>
      </c>
    </row>
    <row r="8" spans="1:24" ht="108" customHeight="1">
      <c r="A8" s="361"/>
      <c r="B8" s="320"/>
      <c r="C8" s="397"/>
      <c r="D8" s="423"/>
      <c r="E8" s="320"/>
      <c r="F8" s="320"/>
      <c r="G8" s="7" t="s">
        <v>311</v>
      </c>
      <c r="H8" s="91" t="s">
        <v>312</v>
      </c>
      <c r="I8" s="91"/>
      <c r="J8" s="2"/>
      <c r="K8" s="91" t="s">
        <v>429</v>
      </c>
      <c r="L8" s="2"/>
      <c r="M8" s="7"/>
      <c r="N8" s="18"/>
      <c r="O8" s="67"/>
      <c r="P8" s="76"/>
      <c r="Q8" s="76"/>
      <c r="R8" s="214"/>
      <c r="S8" s="104"/>
      <c r="T8" s="101" t="s">
        <v>591</v>
      </c>
      <c r="U8" s="104"/>
      <c r="V8" s="117"/>
      <c r="W8" s="117"/>
      <c r="X8" s="151">
        <f>+'[1]EQUIP'!$AA$8</f>
        <v>0</v>
      </c>
    </row>
    <row r="9" spans="1:24" ht="171.75" customHeight="1">
      <c r="A9" s="361"/>
      <c r="B9" s="320"/>
      <c r="C9" s="397"/>
      <c r="D9" s="423"/>
      <c r="E9" s="320"/>
      <c r="F9" s="320"/>
      <c r="G9" s="7" t="s">
        <v>313</v>
      </c>
      <c r="H9" s="91" t="s">
        <v>314</v>
      </c>
      <c r="I9" s="91"/>
      <c r="J9" s="2"/>
      <c r="K9" s="91" t="s">
        <v>430</v>
      </c>
      <c r="L9" s="2"/>
      <c r="M9" s="7" t="s">
        <v>716</v>
      </c>
      <c r="N9" s="18"/>
      <c r="O9" s="67" t="s">
        <v>715</v>
      </c>
      <c r="P9" s="76">
        <v>0</v>
      </c>
      <c r="Q9" s="76">
        <v>1</v>
      </c>
      <c r="R9" s="214" t="s">
        <v>1120</v>
      </c>
      <c r="S9" s="104" t="s">
        <v>1127</v>
      </c>
      <c r="T9" s="101" t="s">
        <v>591</v>
      </c>
      <c r="U9" s="104" t="s">
        <v>765</v>
      </c>
      <c r="V9" s="117"/>
      <c r="W9" s="117"/>
      <c r="X9" s="151">
        <f>+'[1]EQUIP'!$AA$9</f>
        <v>0</v>
      </c>
    </row>
    <row r="10" spans="1:24" ht="72" customHeight="1">
      <c r="A10" s="361"/>
      <c r="B10" s="320"/>
      <c r="C10" s="397"/>
      <c r="D10" s="423"/>
      <c r="E10" s="320"/>
      <c r="F10" s="320"/>
      <c r="G10" s="7" t="s">
        <v>315</v>
      </c>
      <c r="H10" s="91" t="s">
        <v>316</v>
      </c>
      <c r="I10" s="91"/>
      <c r="J10" s="2"/>
      <c r="K10" s="91" t="s">
        <v>431</v>
      </c>
      <c r="L10" s="2"/>
      <c r="M10" s="7"/>
      <c r="N10" s="18"/>
      <c r="O10" s="67"/>
      <c r="P10" s="76"/>
      <c r="Q10" s="76"/>
      <c r="R10" s="214"/>
      <c r="S10" s="104"/>
      <c r="T10" s="101" t="s">
        <v>589</v>
      </c>
      <c r="U10" s="104"/>
      <c r="V10" s="117"/>
      <c r="W10" s="117"/>
      <c r="X10" s="151">
        <f>+'[1]EQUIP'!$AA$10</f>
        <v>0</v>
      </c>
    </row>
    <row r="11" spans="1:24" ht="60">
      <c r="A11" s="361"/>
      <c r="B11" s="320"/>
      <c r="C11" s="397"/>
      <c r="D11" s="423"/>
      <c r="E11" s="320"/>
      <c r="F11" s="320"/>
      <c r="G11" s="7" t="s">
        <v>317</v>
      </c>
      <c r="H11" s="91" t="s">
        <v>318</v>
      </c>
      <c r="I11" s="91"/>
      <c r="J11" s="2"/>
      <c r="K11" s="91" t="s">
        <v>432</v>
      </c>
      <c r="L11" s="2"/>
      <c r="M11" s="7"/>
      <c r="N11" s="18"/>
      <c r="O11" s="67"/>
      <c r="P11" s="76"/>
      <c r="Q11" s="76"/>
      <c r="R11" s="214"/>
      <c r="S11" s="104"/>
      <c r="T11" s="101" t="s">
        <v>589</v>
      </c>
      <c r="U11" s="104"/>
      <c r="V11" s="117"/>
      <c r="W11" s="117"/>
      <c r="X11" s="151">
        <f>+'[1]EQUIP'!$AA$11</f>
        <v>0</v>
      </c>
    </row>
    <row r="12" spans="1:24" ht="156" customHeight="1">
      <c r="A12" s="361"/>
      <c r="B12" s="320"/>
      <c r="C12" s="397"/>
      <c r="D12" s="423"/>
      <c r="E12" s="320"/>
      <c r="F12" s="320"/>
      <c r="G12" s="7" t="s">
        <v>319</v>
      </c>
      <c r="H12" s="91" t="s">
        <v>320</v>
      </c>
      <c r="I12" s="91"/>
      <c r="J12" s="2"/>
      <c r="K12" s="91" t="s">
        <v>433</v>
      </c>
      <c r="L12" s="2"/>
      <c r="M12" s="7" t="s">
        <v>717</v>
      </c>
      <c r="N12" s="18"/>
      <c r="O12" s="67" t="s">
        <v>718</v>
      </c>
      <c r="P12" s="88">
        <v>0</v>
      </c>
      <c r="Q12" s="88">
        <v>1</v>
      </c>
      <c r="R12" s="227" t="s">
        <v>1121</v>
      </c>
      <c r="S12" s="192" t="s">
        <v>1126</v>
      </c>
      <c r="T12" s="101" t="s">
        <v>733</v>
      </c>
      <c r="U12" s="192" t="s">
        <v>806</v>
      </c>
      <c r="V12" s="117"/>
      <c r="W12" s="117"/>
      <c r="X12" s="151">
        <f>+'[1]EQUIP'!$AA$12</f>
        <v>0</v>
      </c>
    </row>
    <row r="13" spans="1:24" ht="93" customHeight="1">
      <c r="A13" s="361"/>
      <c r="B13" s="320"/>
      <c r="C13" s="397"/>
      <c r="D13" s="423"/>
      <c r="E13" s="320"/>
      <c r="F13" s="320"/>
      <c r="G13" s="319" t="s">
        <v>321</v>
      </c>
      <c r="H13" s="319" t="s">
        <v>322</v>
      </c>
      <c r="I13" s="264"/>
      <c r="J13" s="24"/>
      <c r="K13" s="319" t="s">
        <v>434</v>
      </c>
      <c r="L13" s="319"/>
      <c r="M13" s="319" t="s">
        <v>719</v>
      </c>
      <c r="N13" s="396"/>
      <c r="O13" s="478" t="s">
        <v>715</v>
      </c>
      <c r="P13" s="426">
        <v>0</v>
      </c>
      <c r="Q13" s="426">
        <v>2</v>
      </c>
      <c r="R13" s="494" t="s">
        <v>1122</v>
      </c>
      <c r="S13" s="426" t="s">
        <v>1125</v>
      </c>
      <c r="T13" s="490" t="s">
        <v>591</v>
      </c>
      <c r="U13" s="426" t="s">
        <v>766</v>
      </c>
      <c r="V13" s="185" t="s">
        <v>1130</v>
      </c>
      <c r="W13" s="185" t="s">
        <v>889</v>
      </c>
      <c r="X13" s="162">
        <v>95000000</v>
      </c>
    </row>
    <row r="14" spans="1:24" s="28" customFormat="1" ht="93" customHeight="1">
      <c r="A14" s="361"/>
      <c r="B14" s="320"/>
      <c r="C14" s="397"/>
      <c r="D14" s="423"/>
      <c r="E14" s="320"/>
      <c r="F14" s="320"/>
      <c r="G14" s="321"/>
      <c r="H14" s="321"/>
      <c r="I14" s="263"/>
      <c r="J14" s="2"/>
      <c r="K14" s="321"/>
      <c r="L14" s="321"/>
      <c r="M14" s="321"/>
      <c r="N14" s="398"/>
      <c r="O14" s="479"/>
      <c r="P14" s="503"/>
      <c r="Q14" s="503"/>
      <c r="R14" s="505"/>
      <c r="S14" s="503"/>
      <c r="T14" s="491"/>
      <c r="U14" s="503"/>
      <c r="V14" s="266" t="s">
        <v>1131</v>
      </c>
      <c r="W14" s="266" t="s">
        <v>1132</v>
      </c>
      <c r="X14" s="151">
        <v>15000000</v>
      </c>
    </row>
    <row r="15" spans="1:24" ht="161.25" customHeight="1" thickBot="1">
      <c r="A15" s="362"/>
      <c r="B15" s="363"/>
      <c r="C15" s="441"/>
      <c r="D15" s="424"/>
      <c r="E15" s="363"/>
      <c r="F15" s="363"/>
      <c r="G15" s="12" t="s">
        <v>323</v>
      </c>
      <c r="H15" s="12" t="s">
        <v>324</v>
      </c>
      <c r="I15" s="12"/>
      <c r="J15" s="5"/>
      <c r="K15" s="12" t="s">
        <v>435</v>
      </c>
      <c r="L15" s="5"/>
      <c r="M15" s="12" t="s">
        <v>717</v>
      </c>
      <c r="N15" s="13"/>
      <c r="O15" s="68" t="s">
        <v>720</v>
      </c>
      <c r="P15" s="77">
        <v>0</v>
      </c>
      <c r="Q15" s="77">
        <v>2</v>
      </c>
      <c r="R15" s="216" t="s">
        <v>1123</v>
      </c>
      <c r="S15" s="86" t="s">
        <v>1124</v>
      </c>
      <c r="T15" s="265" t="s">
        <v>589</v>
      </c>
      <c r="U15" s="86" t="s">
        <v>806</v>
      </c>
      <c r="V15" s="142"/>
      <c r="W15" s="142"/>
      <c r="X15" s="163">
        <f>+'[1]EQUIP'!$AA$14</f>
        <v>0</v>
      </c>
    </row>
    <row r="16" spans="22:24" ht="15">
      <c r="V16" s="52">
        <f>SUM(V5:V15)</f>
        <v>0</v>
      </c>
      <c r="W16" s="52">
        <f>SUM(W5:W15)</f>
        <v>0</v>
      </c>
      <c r="X16" s="52">
        <f>SUM(X5:X15)</f>
        <v>151000000</v>
      </c>
    </row>
  </sheetData>
  <sheetProtection/>
  <mergeCells count="50">
    <mergeCell ref="G13:G14"/>
    <mergeCell ref="O13:O14"/>
    <mergeCell ref="N13:N14"/>
    <mergeCell ref="M13:M14"/>
    <mergeCell ref="L13:L14"/>
    <mergeCell ref="K13:K14"/>
    <mergeCell ref="H13:H14"/>
    <mergeCell ref="U13:U14"/>
    <mergeCell ref="T13:T14"/>
    <mergeCell ref="S13:S14"/>
    <mergeCell ref="R13:R14"/>
    <mergeCell ref="Q13:Q14"/>
    <mergeCell ref="P13:P14"/>
    <mergeCell ref="X3:X4"/>
    <mergeCell ref="A5:A15"/>
    <mergeCell ref="B5:B15"/>
    <mergeCell ref="C5:C15"/>
    <mergeCell ref="D5:D15"/>
    <mergeCell ref="E5:E15"/>
    <mergeCell ref="F5:F15"/>
    <mergeCell ref="N3:N4"/>
    <mergeCell ref="O3:O4"/>
    <mergeCell ref="P3:P4"/>
    <mergeCell ref="Q3:Q4"/>
    <mergeCell ref="V3:V4"/>
    <mergeCell ref="W3:W4"/>
    <mergeCell ref="R2:R4"/>
    <mergeCell ref="S2:S4"/>
    <mergeCell ref="T2:T4"/>
    <mergeCell ref="U2:U4"/>
    <mergeCell ref="I3:I4"/>
    <mergeCell ref="J3:J4"/>
    <mergeCell ref="K3:K4"/>
    <mergeCell ref="L3:L4"/>
    <mergeCell ref="M3:M4"/>
    <mergeCell ref="D3:D4"/>
    <mergeCell ref="E3:E4"/>
    <mergeCell ref="F3:F4"/>
    <mergeCell ref="G3:G4"/>
    <mergeCell ref="H3:H4"/>
    <mergeCell ref="G5:G6"/>
    <mergeCell ref="H5:H6"/>
    <mergeCell ref="K5:K6"/>
    <mergeCell ref="A1:X1"/>
    <mergeCell ref="A2:N2"/>
    <mergeCell ref="O2:Q2"/>
    <mergeCell ref="V2:X2"/>
    <mergeCell ref="A3:A4"/>
    <mergeCell ref="B3:B4"/>
    <mergeCell ref="C3:C4"/>
  </mergeCells>
  <hyperlinks>
    <hyperlink ref="A2:N2" r:id="rId1" display="PLAN OPERATVO ANUAL DE INVERSIONES"/>
  </hyperlinks>
  <printOptions/>
  <pageMargins left="0.7" right="0.7" top="0.75" bottom="0.75" header="0.3" footer="0.3"/>
  <pageSetup horizontalDpi="600" verticalDpi="600" orientation="portrait" paperSize="9"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X9"/>
  <sheetViews>
    <sheetView zoomScale="70" zoomScaleNormal="70" zoomScalePageLayoutView="0" workbookViewId="0" topLeftCell="M1">
      <selection activeCell="R5" sqref="R5:R8"/>
    </sheetView>
  </sheetViews>
  <sheetFormatPr defaultColWidth="11.421875" defaultRowHeight="15"/>
  <cols>
    <col min="1" max="1" width="11.421875" style="0" customWidth="1"/>
    <col min="2" max="2" width="18.00390625" style="0" bestFit="1" customWidth="1"/>
    <col min="3" max="3" width="12.00390625" style="0" bestFit="1" customWidth="1"/>
    <col min="4" max="4" width="11.421875" style="0" customWidth="1"/>
    <col min="5" max="5" width="21.57421875" style="0" customWidth="1"/>
    <col min="6" max="6" width="12.00390625" style="0" bestFit="1" customWidth="1"/>
    <col min="7" max="7" width="11.421875" style="0" customWidth="1"/>
    <col min="8" max="8" width="26.8515625" style="0" customWidth="1"/>
    <col min="9" max="9" width="14.00390625" style="0" customWidth="1"/>
    <col min="10" max="10" width="25.7109375" style="0" bestFit="1" customWidth="1"/>
    <col min="11" max="11" width="17.57421875" style="0" customWidth="1"/>
    <col min="12" max="12" width="12.00390625" style="0" customWidth="1"/>
    <col min="13" max="13" width="30.421875" style="0" customWidth="1"/>
    <col min="14" max="14" width="14.28125" style="0" customWidth="1"/>
    <col min="15" max="15" width="14.7109375" style="0" customWidth="1"/>
    <col min="16" max="16" width="13.00390625" style="0" customWidth="1"/>
    <col min="17" max="17" width="15.140625" style="0" customWidth="1"/>
    <col min="18" max="18" width="38.8515625" style="28" customWidth="1"/>
    <col min="19" max="19" width="30.00390625" style="28" customWidth="1"/>
    <col min="20" max="20" width="30.28125" style="28" customWidth="1"/>
    <col min="21" max="21" width="18.8515625" style="28" customWidth="1"/>
    <col min="22" max="22" width="18.7109375" style="0" customWidth="1"/>
    <col min="23" max="23" width="14.421875" style="0" customWidth="1"/>
    <col min="24" max="24" width="14.7109375" style="0" customWidth="1"/>
  </cols>
  <sheetData>
    <row r="1" spans="1:24" s="1" customFormat="1" ht="18.75" thickBot="1">
      <c r="A1" s="372" t="s">
        <v>14</v>
      </c>
      <c r="B1" s="373"/>
      <c r="C1" s="373"/>
      <c r="D1" s="373"/>
      <c r="E1" s="373"/>
      <c r="F1" s="373"/>
      <c r="G1" s="373"/>
      <c r="H1" s="373"/>
      <c r="I1" s="373"/>
      <c r="J1" s="373"/>
      <c r="K1" s="373"/>
      <c r="L1" s="373"/>
      <c r="M1" s="373"/>
      <c r="N1" s="373"/>
      <c r="O1" s="373"/>
      <c r="P1" s="373"/>
      <c r="Q1" s="373"/>
      <c r="R1" s="373"/>
      <c r="S1" s="373"/>
      <c r="T1" s="373"/>
      <c r="U1" s="373"/>
      <c r="V1" s="373"/>
      <c r="W1" s="373"/>
      <c r="X1" s="374"/>
    </row>
    <row r="2" spans="1:24" ht="15.75" customHeight="1" thickBot="1">
      <c r="A2" s="375" t="s">
        <v>9</v>
      </c>
      <c r="B2" s="376"/>
      <c r="C2" s="376"/>
      <c r="D2" s="376"/>
      <c r="E2" s="376"/>
      <c r="F2" s="376"/>
      <c r="G2" s="376"/>
      <c r="H2" s="376"/>
      <c r="I2" s="376"/>
      <c r="J2" s="376"/>
      <c r="K2" s="376"/>
      <c r="L2" s="376"/>
      <c r="M2" s="376"/>
      <c r="N2" s="377"/>
      <c r="O2" s="480" t="s">
        <v>3</v>
      </c>
      <c r="P2" s="481"/>
      <c r="Q2" s="482"/>
      <c r="R2" s="387" t="s">
        <v>738</v>
      </c>
      <c r="S2" s="387" t="s">
        <v>739</v>
      </c>
      <c r="T2" s="387" t="s">
        <v>740</v>
      </c>
      <c r="U2" s="384" t="s">
        <v>741</v>
      </c>
      <c r="V2" s="513" t="s">
        <v>742</v>
      </c>
      <c r="W2" s="514"/>
      <c r="X2" s="515"/>
    </row>
    <row r="3" spans="1:24" ht="31.5" customHeight="1">
      <c r="A3" s="367" t="s">
        <v>0</v>
      </c>
      <c r="B3" s="352" t="s">
        <v>2</v>
      </c>
      <c r="C3" s="352" t="s">
        <v>6</v>
      </c>
      <c r="D3" s="352" t="s">
        <v>0</v>
      </c>
      <c r="E3" s="352" t="s">
        <v>1</v>
      </c>
      <c r="F3" s="352" t="s">
        <v>7</v>
      </c>
      <c r="G3" s="352" t="s">
        <v>0</v>
      </c>
      <c r="H3" s="352" t="s">
        <v>8</v>
      </c>
      <c r="I3" s="352" t="s">
        <v>7</v>
      </c>
      <c r="J3" s="352" t="s">
        <v>10</v>
      </c>
      <c r="K3" s="352" t="s">
        <v>11</v>
      </c>
      <c r="L3" s="367" t="s">
        <v>0</v>
      </c>
      <c r="M3" s="352" t="s">
        <v>12</v>
      </c>
      <c r="N3" s="352" t="s">
        <v>7</v>
      </c>
      <c r="O3" s="352" t="s">
        <v>5</v>
      </c>
      <c r="P3" s="352" t="s">
        <v>4</v>
      </c>
      <c r="Q3" s="352" t="s">
        <v>13</v>
      </c>
      <c r="R3" s="388"/>
      <c r="S3" s="388"/>
      <c r="T3" s="388"/>
      <c r="U3" s="385"/>
      <c r="V3" s="358" t="s">
        <v>743</v>
      </c>
      <c r="W3" s="348" t="s">
        <v>744</v>
      </c>
      <c r="X3" s="350" t="s">
        <v>745</v>
      </c>
    </row>
    <row r="4" spans="1:24" ht="31.5" customHeight="1" thickBot="1">
      <c r="A4" s="368"/>
      <c r="B4" s="353"/>
      <c r="C4" s="353"/>
      <c r="D4" s="353"/>
      <c r="E4" s="353"/>
      <c r="F4" s="353"/>
      <c r="G4" s="353"/>
      <c r="H4" s="353"/>
      <c r="I4" s="353"/>
      <c r="J4" s="353"/>
      <c r="K4" s="353"/>
      <c r="L4" s="368"/>
      <c r="M4" s="353"/>
      <c r="N4" s="353"/>
      <c r="O4" s="353"/>
      <c r="P4" s="353"/>
      <c r="Q4" s="353"/>
      <c r="R4" s="389"/>
      <c r="S4" s="389"/>
      <c r="T4" s="389"/>
      <c r="U4" s="386"/>
      <c r="V4" s="359"/>
      <c r="W4" s="349"/>
      <c r="X4" s="351"/>
    </row>
    <row r="5" spans="1:24" ht="94.5" customHeight="1">
      <c r="A5" s="360" t="s">
        <v>303</v>
      </c>
      <c r="B5" s="340" t="s">
        <v>304</v>
      </c>
      <c r="C5" s="440"/>
      <c r="D5" s="422" t="s">
        <v>325</v>
      </c>
      <c r="E5" s="340" t="s">
        <v>326</v>
      </c>
      <c r="F5" s="340"/>
      <c r="G5" s="7" t="s">
        <v>327</v>
      </c>
      <c r="H5" s="91" t="s">
        <v>328</v>
      </c>
      <c r="I5" s="7"/>
      <c r="J5" s="2"/>
      <c r="K5" s="91" t="s">
        <v>436</v>
      </c>
      <c r="L5" s="2"/>
      <c r="M5" s="340" t="s">
        <v>721</v>
      </c>
      <c r="N5" s="18"/>
      <c r="O5" s="67" t="s">
        <v>711</v>
      </c>
      <c r="P5" s="76">
        <v>0</v>
      </c>
      <c r="Q5" s="76">
        <v>1</v>
      </c>
      <c r="R5" s="214"/>
      <c r="S5" s="104"/>
      <c r="T5" s="104"/>
      <c r="U5" s="104"/>
      <c r="V5" s="157"/>
      <c r="W5" s="157"/>
      <c r="X5" s="155">
        <f>+'[1]TIC'!$AA$5</f>
        <v>0</v>
      </c>
    </row>
    <row r="6" spans="1:24" ht="72" customHeight="1">
      <c r="A6" s="361"/>
      <c r="B6" s="320"/>
      <c r="C6" s="397"/>
      <c r="D6" s="423"/>
      <c r="E6" s="320"/>
      <c r="F6" s="320"/>
      <c r="G6" s="7" t="s">
        <v>327</v>
      </c>
      <c r="H6" s="91" t="s">
        <v>329</v>
      </c>
      <c r="I6" s="7"/>
      <c r="J6" s="2"/>
      <c r="K6" s="91" t="s">
        <v>437</v>
      </c>
      <c r="L6" s="2"/>
      <c r="M6" s="320"/>
      <c r="N6" s="18"/>
      <c r="O6" s="67" t="s">
        <v>722</v>
      </c>
      <c r="P6" s="76">
        <v>0</v>
      </c>
      <c r="Q6" s="76">
        <v>5</v>
      </c>
      <c r="R6" s="214"/>
      <c r="S6" s="104"/>
      <c r="T6" s="104"/>
      <c r="U6" s="104"/>
      <c r="V6" s="157"/>
      <c r="W6" s="157"/>
      <c r="X6" s="155">
        <f>+'[1]TIC'!$AA$6</f>
        <v>0</v>
      </c>
    </row>
    <row r="7" spans="1:24" ht="105.75" customHeight="1">
      <c r="A7" s="361"/>
      <c r="B7" s="320"/>
      <c r="C7" s="397"/>
      <c r="D7" s="423"/>
      <c r="E7" s="320"/>
      <c r="F7" s="320"/>
      <c r="G7" s="7" t="s">
        <v>330</v>
      </c>
      <c r="H7" s="91" t="s">
        <v>331</v>
      </c>
      <c r="I7" s="7"/>
      <c r="J7" s="2"/>
      <c r="K7" s="91" t="s">
        <v>438</v>
      </c>
      <c r="L7" s="2"/>
      <c r="M7" s="320"/>
      <c r="N7" s="18"/>
      <c r="O7" s="67" t="s">
        <v>622</v>
      </c>
      <c r="P7" s="76">
        <v>0</v>
      </c>
      <c r="Q7" s="76">
        <v>1</v>
      </c>
      <c r="R7" s="214"/>
      <c r="S7" s="104"/>
      <c r="T7" s="104"/>
      <c r="U7" s="104"/>
      <c r="V7" s="157"/>
      <c r="W7" s="157"/>
      <c r="X7" s="155">
        <f>+'[1]TIC'!$AA$7</f>
        <v>0</v>
      </c>
    </row>
    <row r="8" spans="1:24" ht="95.25" customHeight="1" thickBot="1">
      <c r="A8" s="362"/>
      <c r="B8" s="363"/>
      <c r="C8" s="441"/>
      <c r="D8" s="424"/>
      <c r="E8" s="363"/>
      <c r="F8" s="363"/>
      <c r="G8" s="12" t="s">
        <v>332</v>
      </c>
      <c r="H8" s="12" t="s">
        <v>333</v>
      </c>
      <c r="I8" s="12"/>
      <c r="J8" s="5"/>
      <c r="K8" s="12" t="s">
        <v>439</v>
      </c>
      <c r="L8" s="5"/>
      <c r="M8" s="363"/>
      <c r="N8" s="13"/>
      <c r="O8" s="68" t="s">
        <v>622</v>
      </c>
      <c r="P8" s="77">
        <v>0</v>
      </c>
      <c r="Q8" s="77">
        <v>1</v>
      </c>
      <c r="R8" s="216"/>
      <c r="S8" s="86"/>
      <c r="T8" s="86"/>
      <c r="U8" s="86"/>
      <c r="V8" s="142"/>
      <c r="W8" s="142"/>
      <c r="X8" s="156">
        <f>+'[1]TIC'!$AA$8</f>
        <v>0</v>
      </c>
    </row>
    <row r="9" spans="22:24" ht="15">
      <c r="V9" s="71">
        <f>SUM(V5:V8)</f>
        <v>0</v>
      </c>
      <c r="W9" s="71">
        <f>SUM(W5:W8)</f>
        <v>0</v>
      </c>
      <c r="X9" s="71">
        <f>SUM(X5:X8)</f>
        <v>0</v>
      </c>
    </row>
  </sheetData>
  <sheetProtection/>
  <mergeCells count="35">
    <mergeCell ref="A5:A8"/>
    <mergeCell ref="B5:B8"/>
    <mergeCell ref="C5:C8"/>
    <mergeCell ref="D5:D8"/>
    <mergeCell ref="E5:E8"/>
    <mergeCell ref="F5:F8"/>
    <mergeCell ref="W3:W4"/>
    <mergeCell ref="A1:X1"/>
    <mergeCell ref="A2:N2"/>
    <mergeCell ref="O2:Q2"/>
    <mergeCell ref="V2:X2"/>
    <mergeCell ref="U2:U4"/>
    <mergeCell ref="X3:X4"/>
    <mergeCell ref="Q3:Q4"/>
    <mergeCell ref="G3:G4"/>
    <mergeCell ref="N3:N4"/>
    <mergeCell ref="B3:B4"/>
    <mergeCell ref="R2:R4"/>
    <mergeCell ref="C3:C4"/>
    <mergeCell ref="M3:M4"/>
    <mergeCell ref="A3:A4"/>
    <mergeCell ref="P3:P4"/>
    <mergeCell ref="D3:D4"/>
    <mergeCell ref="E3:E4"/>
    <mergeCell ref="F3:F4"/>
    <mergeCell ref="V3:V4"/>
    <mergeCell ref="H3:H4"/>
    <mergeCell ref="I3:I4"/>
    <mergeCell ref="O3:O4"/>
    <mergeCell ref="M5:M8"/>
    <mergeCell ref="S2:S4"/>
    <mergeCell ref="J3:J4"/>
    <mergeCell ref="K3:K4"/>
    <mergeCell ref="L3:L4"/>
    <mergeCell ref="T2:T4"/>
  </mergeCells>
  <hyperlinks>
    <hyperlink ref="A2:N2" r:id="rId1" display="PLAN OPERATVO ANUAL DE INVERSIONES"/>
  </hyperlinks>
  <printOptions/>
  <pageMargins left="0.7" right="0.7" top="0.75" bottom="0.75" header="0.3" footer="0.3"/>
  <pageSetup orientation="portrait" paperSize="9"/>
  <legacyDrawing r:id="rId3"/>
</worksheet>
</file>

<file path=xl/worksheets/sheet22.xml><?xml version="1.0" encoding="utf-8"?>
<worksheet xmlns="http://schemas.openxmlformats.org/spreadsheetml/2006/main" xmlns:r="http://schemas.openxmlformats.org/officeDocument/2006/relationships">
  <sheetPr>
    <tabColor rgb="FF00B050"/>
  </sheetPr>
  <dimension ref="A1:W26"/>
  <sheetViews>
    <sheetView zoomScalePageLayoutView="0" workbookViewId="0" topLeftCell="O14">
      <selection activeCell="V15" sqref="V15"/>
    </sheetView>
  </sheetViews>
  <sheetFormatPr defaultColWidth="11.421875" defaultRowHeight="15"/>
  <cols>
    <col min="1" max="2" width="11.421875" style="25" customWidth="1"/>
    <col min="3" max="3" width="12.421875" style="25" customWidth="1"/>
    <col min="4" max="4" width="11.421875" style="25" customWidth="1"/>
    <col min="5" max="5" width="17.7109375" style="25" customWidth="1"/>
    <col min="6" max="6" width="12.7109375" style="25" customWidth="1"/>
    <col min="7" max="7" width="12.28125" style="25" customWidth="1"/>
    <col min="8" max="8" width="28.28125" style="25" customWidth="1"/>
    <col min="9" max="9" width="12.57421875" style="25" customWidth="1"/>
    <col min="10" max="10" width="24.57421875" style="25" customWidth="1"/>
    <col min="11" max="11" width="13.421875" style="25" customWidth="1"/>
    <col min="12" max="12" width="37.140625" style="25" customWidth="1"/>
    <col min="13" max="13" width="15.421875" style="25" customWidth="1"/>
    <col min="14" max="14" width="13.57421875" style="25" customWidth="1"/>
    <col min="15" max="16" width="12.7109375" style="25" customWidth="1"/>
    <col min="17" max="17" width="45.140625" style="228" customWidth="1"/>
    <col min="18" max="18" width="16.57421875" style="28" customWidth="1"/>
    <col min="19" max="19" width="25.421875" style="28" customWidth="1"/>
    <col min="20" max="20" width="17.57421875" style="28" customWidth="1"/>
    <col min="21" max="21" width="15.28125" style="25" customWidth="1"/>
    <col min="22" max="22" width="13.8515625" style="235" customWidth="1"/>
    <col min="23" max="23" width="16.140625" style="25" customWidth="1"/>
    <col min="24" max="16384" width="11.421875" style="25" customWidth="1"/>
  </cols>
  <sheetData>
    <row r="1" spans="1:23" s="1" customFormat="1" ht="18.75" thickBot="1">
      <c r="A1" s="520" t="s">
        <v>14</v>
      </c>
      <c r="B1" s="521"/>
      <c r="C1" s="521"/>
      <c r="D1" s="521"/>
      <c r="E1" s="521"/>
      <c r="F1" s="521"/>
      <c r="G1" s="521"/>
      <c r="H1" s="521"/>
      <c r="I1" s="521"/>
      <c r="J1" s="521"/>
      <c r="K1" s="521"/>
      <c r="L1" s="521"/>
      <c r="M1" s="521"/>
      <c r="N1" s="521"/>
      <c r="O1" s="521"/>
      <c r="P1" s="521"/>
      <c r="Q1" s="521"/>
      <c r="R1" s="521"/>
      <c r="S1" s="521"/>
      <c r="T1" s="521"/>
      <c r="U1" s="521"/>
      <c r="V1" s="521"/>
      <c r="W1" s="522"/>
    </row>
    <row r="2" spans="1:23" ht="15.75" customHeight="1" thickBot="1">
      <c r="A2" s="375" t="s">
        <v>402</v>
      </c>
      <c r="B2" s="376"/>
      <c r="C2" s="376"/>
      <c r="D2" s="376"/>
      <c r="E2" s="376"/>
      <c r="F2" s="376"/>
      <c r="G2" s="376"/>
      <c r="H2" s="376"/>
      <c r="I2" s="376"/>
      <c r="J2" s="376"/>
      <c r="K2" s="376"/>
      <c r="L2" s="376"/>
      <c r="M2" s="377"/>
      <c r="N2" s="442" t="s">
        <v>3</v>
      </c>
      <c r="O2" s="443"/>
      <c r="P2" s="444"/>
      <c r="Q2" s="387" t="s">
        <v>738</v>
      </c>
      <c r="R2" s="387" t="s">
        <v>739</v>
      </c>
      <c r="S2" s="387" t="s">
        <v>740</v>
      </c>
      <c r="T2" s="384" t="s">
        <v>741</v>
      </c>
      <c r="U2" s="513" t="s">
        <v>742</v>
      </c>
      <c r="V2" s="514"/>
      <c r="W2" s="515"/>
    </row>
    <row r="3" spans="1:23" ht="35.25" customHeight="1">
      <c r="A3" s="367" t="s">
        <v>0</v>
      </c>
      <c r="B3" s="352" t="s">
        <v>2</v>
      </c>
      <c r="C3" s="352" t="s">
        <v>6</v>
      </c>
      <c r="D3" s="352" t="s">
        <v>0</v>
      </c>
      <c r="E3" s="352" t="s">
        <v>1</v>
      </c>
      <c r="F3" s="352" t="s">
        <v>7</v>
      </c>
      <c r="G3" s="352" t="s">
        <v>0</v>
      </c>
      <c r="H3" s="352" t="s">
        <v>8</v>
      </c>
      <c r="I3" s="352" t="s">
        <v>7</v>
      </c>
      <c r="J3" s="352" t="s">
        <v>403</v>
      </c>
      <c r="K3" s="352" t="s">
        <v>0</v>
      </c>
      <c r="L3" s="352" t="s">
        <v>404</v>
      </c>
      <c r="M3" s="352" t="s">
        <v>7</v>
      </c>
      <c r="N3" s="352" t="s">
        <v>5</v>
      </c>
      <c r="O3" s="352" t="s">
        <v>4</v>
      </c>
      <c r="P3" s="352" t="s">
        <v>13</v>
      </c>
      <c r="Q3" s="388"/>
      <c r="R3" s="388"/>
      <c r="S3" s="388"/>
      <c r="T3" s="385"/>
      <c r="U3" s="358" t="s">
        <v>743</v>
      </c>
      <c r="V3" s="348" t="s">
        <v>744</v>
      </c>
      <c r="W3" s="350" t="s">
        <v>745</v>
      </c>
    </row>
    <row r="4" spans="1:23" ht="35.25" customHeight="1" thickBot="1">
      <c r="A4" s="368"/>
      <c r="B4" s="353"/>
      <c r="C4" s="353"/>
      <c r="D4" s="353"/>
      <c r="E4" s="353"/>
      <c r="F4" s="353"/>
      <c r="G4" s="353"/>
      <c r="H4" s="353"/>
      <c r="I4" s="353"/>
      <c r="J4" s="353"/>
      <c r="K4" s="353"/>
      <c r="L4" s="353"/>
      <c r="M4" s="353"/>
      <c r="N4" s="353"/>
      <c r="O4" s="353"/>
      <c r="P4" s="353"/>
      <c r="Q4" s="389"/>
      <c r="R4" s="389"/>
      <c r="S4" s="389"/>
      <c r="T4" s="386"/>
      <c r="U4" s="359"/>
      <c r="V4" s="349"/>
      <c r="W4" s="351"/>
    </row>
    <row r="5" spans="1:23" ht="153" customHeight="1" thickBot="1">
      <c r="A5" s="360" t="s">
        <v>303</v>
      </c>
      <c r="B5" s="340" t="s">
        <v>304</v>
      </c>
      <c r="C5" s="440"/>
      <c r="D5" s="422" t="s">
        <v>334</v>
      </c>
      <c r="E5" s="340" t="s">
        <v>335</v>
      </c>
      <c r="F5" s="340"/>
      <c r="G5" s="340" t="s">
        <v>337</v>
      </c>
      <c r="H5" s="340" t="s">
        <v>336</v>
      </c>
      <c r="I5" s="340"/>
      <c r="J5" s="11" t="s">
        <v>440</v>
      </c>
      <c r="K5" s="11"/>
      <c r="L5" s="340" t="s">
        <v>724</v>
      </c>
      <c r="M5" s="177"/>
      <c r="N5" s="11" t="s">
        <v>723</v>
      </c>
      <c r="O5" s="11">
        <v>0</v>
      </c>
      <c r="P5" s="11">
        <v>1</v>
      </c>
      <c r="Q5" s="222" t="s">
        <v>1162</v>
      </c>
      <c r="R5" s="11" t="s">
        <v>803</v>
      </c>
      <c r="S5" s="179" t="s">
        <v>592</v>
      </c>
      <c r="T5" s="11" t="s">
        <v>765</v>
      </c>
      <c r="U5" s="194" t="s">
        <v>1172</v>
      </c>
      <c r="V5" s="315" t="s">
        <v>889</v>
      </c>
      <c r="W5" s="195">
        <f>+'[1]FORT'!$Z$5</f>
        <v>2000000</v>
      </c>
    </row>
    <row r="6" spans="1:23" ht="134.25" customHeight="1" thickBot="1">
      <c r="A6" s="361"/>
      <c r="B6" s="320"/>
      <c r="C6" s="397"/>
      <c r="D6" s="423"/>
      <c r="E6" s="320"/>
      <c r="F6" s="320"/>
      <c r="G6" s="320"/>
      <c r="H6" s="320"/>
      <c r="I6" s="320"/>
      <c r="J6" s="288" t="s">
        <v>441</v>
      </c>
      <c r="K6" s="288"/>
      <c r="L6" s="320"/>
      <c r="M6" s="296"/>
      <c r="N6" s="288" t="s">
        <v>644</v>
      </c>
      <c r="O6" s="288">
        <v>0</v>
      </c>
      <c r="P6" s="288">
        <v>1</v>
      </c>
      <c r="Q6" s="289" t="s">
        <v>1147</v>
      </c>
      <c r="R6" s="288" t="s">
        <v>803</v>
      </c>
      <c r="S6" s="291" t="s">
        <v>592</v>
      </c>
      <c r="T6" s="288" t="s">
        <v>806</v>
      </c>
      <c r="U6" s="194" t="s">
        <v>1172</v>
      </c>
      <c r="V6" s="295" t="s">
        <v>889</v>
      </c>
      <c r="W6" s="160">
        <f>+'[1]FORT'!$Z$6</f>
        <v>1000000</v>
      </c>
    </row>
    <row r="7" spans="1:23" ht="151.5" customHeight="1">
      <c r="A7" s="361"/>
      <c r="B7" s="320"/>
      <c r="C7" s="397"/>
      <c r="D7" s="423"/>
      <c r="E7" s="320"/>
      <c r="F7" s="320"/>
      <c r="G7" s="320"/>
      <c r="H7" s="320"/>
      <c r="I7" s="320"/>
      <c r="J7" s="288" t="s">
        <v>442</v>
      </c>
      <c r="K7" s="288"/>
      <c r="L7" s="320"/>
      <c r="M7" s="296"/>
      <c r="N7" s="288" t="s">
        <v>725</v>
      </c>
      <c r="O7" s="288">
        <v>0</v>
      </c>
      <c r="P7" s="288">
        <v>1</v>
      </c>
      <c r="Q7" s="289" t="s">
        <v>1161</v>
      </c>
      <c r="R7" s="288" t="s">
        <v>1157</v>
      </c>
      <c r="S7" s="291" t="s">
        <v>592</v>
      </c>
      <c r="T7" s="288" t="s">
        <v>806</v>
      </c>
      <c r="U7" s="194" t="s">
        <v>1172</v>
      </c>
      <c r="V7" s="72" t="s">
        <v>889</v>
      </c>
      <c r="W7" s="160">
        <f>+'[1]FORT'!$Z$7</f>
        <v>5000000</v>
      </c>
    </row>
    <row r="8" spans="1:23" ht="79.5" customHeight="1">
      <c r="A8" s="361"/>
      <c r="B8" s="320"/>
      <c r="C8" s="397"/>
      <c r="D8" s="423"/>
      <c r="E8" s="320"/>
      <c r="F8" s="320"/>
      <c r="G8" s="321"/>
      <c r="H8" s="321"/>
      <c r="I8" s="321"/>
      <c r="J8" s="288" t="s">
        <v>444</v>
      </c>
      <c r="K8" s="26"/>
      <c r="L8" s="321"/>
      <c r="M8" s="18"/>
      <c r="N8" s="26" t="s">
        <v>1160</v>
      </c>
      <c r="O8" s="26">
        <v>0</v>
      </c>
      <c r="P8" s="26">
        <v>1</v>
      </c>
      <c r="Q8" s="297" t="s">
        <v>1170</v>
      </c>
      <c r="R8" s="26" t="s">
        <v>1157</v>
      </c>
      <c r="S8" s="291" t="s">
        <v>592</v>
      </c>
      <c r="T8" s="26" t="s">
        <v>806</v>
      </c>
      <c r="U8" s="118"/>
      <c r="V8" s="72"/>
      <c r="W8" s="196">
        <f>+'[1]FORT'!$Z$8</f>
        <v>0</v>
      </c>
    </row>
    <row r="9" spans="1:23" ht="34.5" customHeight="1">
      <c r="A9" s="361"/>
      <c r="B9" s="320"/>
      <c r="C9" s="397"/>
      <c r="D9" s="423"/>
      <c r="E9" s="320"/>
      <c r="F9" s="320"/>
      <c r="G9" s="319" t="s">
        <v>338</v>
      </c>
      <c r="H9" s="319" t="s">
        <v>339</v>
      </c>
      <c r="I9" s="319"/>
      <c r="J9" s="319" t="s">
        <v>445</v>
      </c>
      <c r="K9" s="319"/>
      <c r="L9" s="319" t="s">
        <v>724</v>
      </c>
      <c r="M9" s="396"/>
      <c r="N9" s="319" t="s">
        <v>726</v>
      </c>
      <c r="O9" s="319">
        <v>0</v>
      </c>
      <c r="P9" s="319">
        <v>1</v>
      </c>
      <c r="Q9" s="322" t="s">
        <v>1148</v>
      </c>
      <c r="R9" s="319" t="s">
        <v>1157</v>
      </c>
      <c r="S9" s="325" t="s">
        <v>732</v>
      </c>
      <c r="T9" s="328" t="s">
        <v>806</v>
      </c>
      <c r="U9" s="292" t="s">
        <v>1173</v>
      </c>
      <c r="V9" s="294" t="s">
        <v>889</v>
      </c>
      <c r="W9" s="317">
        <v>156000000</v>
      </c>
    </row>
    <row r="10" spans="1:23" s="28" customFormat="1" ht="30" customHeight="1">
      <c r="A10" s="361"/>
      <c r="B10" s="320"/>
      <c r="C10" s="397"/>
      <c r="D10" s="423"/>
      <c r="E10" s="320"/>
      <c r="F10" s="320"/>
      <c r="G10" s="321"/>
      <c r="H10" s="321"/>
      <c r="I10" s="321"/>
      <c r="J10" s="321"/>
      <c r="K10" s="321"/>
      <c r="L10" s="321"/>
      <c r="M10" s="398"/>
      <c r="N10" s="321"/>
      <c r="O10" s="321"/>
      <c r="P10" s="321"/>
      <c r="Q10" s="324"/>
      <c r="R10" s="321"/>
      <c r="S10" s="327"/>
      <c r="T10" s="330"/>
      <c r="U10" s="293" t="s">
        <v>1174</v>
      </c>
      <c r="V10" s="295" t="s">
        <v>889</v>
      </c>
      <c r="W10" s="160">
        <v>14000000</v>
      </c>
    </row>
    <row r="11" spans="1:23" ht="82.5" customHeight="1">
      <c r="A11" s="361"/>
      <c r="B11" s="320"/>
      <c r="C11" s="397"/>
      <c r="D11" s="423"/>
      <c r="E11" s="320"/>
      <c r="F11" s="320"/>
      <c r="G11" s="319" t="s">
        <v>340</v>
      </c>
      <c r="H11" s="319" t="s">
        <v>341</v>
      </c>
      <c r="I11" s="288"/>
      <c r="J11" s="288" t="s">
        <v>446</v>
      </c>
      <c r="K11" s="288"/>
      <c r="L11" s="319" t="s">
        <v>724</v>
      </c>
      <c r="M11" s="296"/>
      <c r="N11" s="288" t="s">
        <v>667</v>
      </c>
      <c r="O11" s="288">
        <v>0</v>
      </c>
      <c r="P11" s="288">
        <v>2</v>
      </c>
      <c r="Q11" s="289" t="s">
        <v>1158</v>
      </c>
      <c r="R11" s="288" t="s">
        <v>1159</v>
      </c>
      <c r="S11" s="291" t="s">
        <v>732</v>
      </c>
      <c r="T11" s="288" t="s">
        <v>766</v>
      </c>
      <c r="U11" s="293" t="s">
        <v>1172</v>
      </c>
      <c r="V11" s="72" t="s">
        <v>889</v>
      </c>
      <c r="W11" s="160">
        <f>+'[1]FORT'!$Z$10</f>
        <v>1000000</v>
      </c>
    </row>
    <row r="12" spans="1:23" ht="98.25" customHeight="1" thickBot="1">
      <c r="A12" s="361"/>
      <c r="B12" s="320"/>
      <c r="C12" s="397"/>
      <c r="D12" s="423"/>
      <c r="E12" s="320"/>
      <c r="F12" s="320"/>
      <c r="G12" s="321"/>
      <c r="H12" s="321"/>
      <c r="I12" s="288"/>
      <c r="J12" s="288" t="s">
        <v>447</v>
      </c>
      <c r="K12" s="288"/>
      <c r="L12" s="320"/>
      <c r="M12" s="296"/>
      <c r="N12" s="288" t="s">
        <v>380</v>
      </c>
      <c r="O12" s="288">
        <v>0</v>
      </c>
      <c r="P12" s="288">
        <v>0</v>
      </c>
      <c r="Q12" s="289" t="s">
        <v>1149</v>
      </c>
      <c r="R12" s="288" t="s">
        <v>764</v>
      </c>
      <c r="S12" s="291" t="s">
        <v>732</v>
      </c>
      <c r="T12" s="288" t="s">
        <v>765</v>
      </c>
      <c r="U12" s="118"/>
      <c r="V12" s="72"/>
      <c r="W12" s="160">
        <f>+'[1]FORT'!$Z$11</f>
        <v>0</v>
      </c>
    </row>
    <row r="13" spans="1:23" ht="72">
      <c r="A13" s="361"/>
      <c r="B13" s="320"/>
      <c r="C13" s="397"/>
      <c r="D13" s="423"/>
      <c r="E13" s="320"/>
      <c r="F13" s="320"/>
      <c r="G13" s="288" t="s">
        <v>342</v>
      </c>
      <c r="H13" s="288" t="s">
        <v>343</v>
      </c>
      <c r="I13" s="288"/>
      <c r="J13" s="288" t="s">
        <v>448</v>
      </c>
      <c r="K13" s="288"/>
      <c r="L13" s="320"/>
      <c r="M13" s="296"/>
      <c r="N13" s="288" t="s">
        <v>380</v>
      </c>
      <c r="O13" s="288">
        <v>0</v>
      </c>
      <c r="P13" s="288">
        <v>1</v>
      </c>
      <c r="Q13" s="289" t="s">
        <v>1150</v>
      </c>
      <c r="R13" s="288" t="s">
        <v>764</v>
      </c>
      <c r="S13" s="291" t="s">
        <v>592</v>
      </c>
      <c r="T13" s="288" t="s">
        <v>806</v>
      </c>
      <c r="U13" s="194" t="s">
        <v>1172</v>
      </c>
      <c r="V13" s="72" t="s">
        <v>889</v>
      </c>
      <c r="W13" s="160">
        <f>+'[1]FORT'!$Z$12</f>
        <v>4000000</v>
      </c>
    </row>
    <row r="14" spans="1:23" ht="84">
      <c r="A14" s="361"/>
      <c r="B14" s="320"/>
      <c r="C14" s="397"/>
      <c r="D14" s="423"/>
      <c r="E14" s="320"/>
      <c r="F14" s="320"/>
      <c r="G14" s="288" t="s">
        <v>344</v>
      </c>
      <c r="H14" s="288" t="s">
        <v>457</v>
      </c>
      <c r="I14" s="288"/>
      <c r="J14" s="288" t="s">
        <v>449</v>
      </c>
      <c r="K14" s="288"/>
      <c r="L14" s="320"/>
      <c r="M14" s="296"/>
      <c r="N14" s="288" t="s">
        <v>622</v>
      </c>
      <c r="O14" s="288">
        <v>0</v>
      </c>
      <c r="P14" s="288">
        <v>1</v>
      </c>
      <c r="Q14" s="289" t="s">
        <v>1151</v>
      </c>
      <c r="R14" s="288" t="s">
        <v>763</v>
      </c>
      <c r="S14" s="291" t="s">
        <v>592</v>
      </c>
      <c r="T14" s="288" t="s">
        <v>1163</v>
      </c>
      <c r="U14" s="118" t="s">
        <v>1171</v>
      </c>
      <c r="V14" s="72" t="s">
        <v>889</v>
      </c>
      <c r="W14" s="160">
        <f>+'[1]FORT'!$Z$13</f>
        <v>15000000</v>
      </c>
    </row>
    <row r="15" spans="1:23" ht="96">
      <c r="A15" s="361"/>
      <c r="B15" s="320"/>
      <c r="C15" s="397"/>
      <c r="D15" s="423"/>
      <c r="E15" s="320"/>
      <c r="F15" s="320"/>
      <c r="G15" s="288" t="s">
        <v>345</v>
      </c>
      <c r="H15" s="288" t="s">
        <v>346</v>
      </c>
      <c r="I15" s="288"/>
      <c r="J15" s="288" t="s">
        <v>450</v>
      </c>
      <c r="K15" s="288"/>
      <c r="L15" s="321"/>
      <c r="M15" s="296"/>
      <c r="N15" s="288" t="s">
        <v>622</v>
      </c>
      <c r="O15" s="288">
        <v>0</v>
      </c>
      <c r="P15" s="288">
        <v>1</v>
      </c>
      <c r="Q15" s="289" t="s">
        <v>1164</v>
      </c>
      <c r="R15" s="288" t="s">
        <v>763</v>
      </c>
      <c r="S15" s="291" t="s">
        <v>592</v>
      </c>
      <c r="T15" s="288" t="s">
        <v>1165</v>
      </c>
      <c r="U15" s="118" t="s">
        <v>1181</v>
      </c>
      <c r="V15" s="72" t="s">
        <v>1132</v>
      </c>
      <c r="W15" s="160">
        <f>+'[1]FORT'!$Z$14</f>
        <v>10000000</v>
      </c>
    </row>
    <row r="16" spans="1:23" ht="199.5" customHeight="1">
      <c r="A16" s="361"/>
      <c r="B16" s="320"/>
      <c r="C16" s="397"/>
      <c r="D16" s="423"/>
      <c r="E16" s="320"/>
      <c r="F16" s="320"/>
      <c r="G16" s="288" t="s">
        <v>347</v>
      </c>
      <c r="H16" s="288" t="s">
        <v>348</v>
      </c>
      <c r="I16" s="288"/>
      <c r="J16" s="288" t="s">
        <v>451</v>
      </c>
      <c r="K16" s="288"/>
      <c r="L16" s="288" t="s">
        <v>727</v>
      </c>
      <c r="M16" s="296"/>
      <c r="N16" s="288" t="s">
        <v>421</v>
      </c>
      <c r="O16" s="288">
        <v>0</v>
      </c>
      <c r="P16" s="288">
        <v>5</v>
      </c>
      <c r="Q16" s="289" t="s">
        <v>1152</v>
      </c>
      <c r="R16" s="288" t="s">
        <v>900</v>
      </c>
      <c r="S16" s="291" t="s">
        <v>592</v>
      </c>
      <c r="T16" s="288" t="s">
        <v>806</v>
      </c>
      <c r="U16" s="118"/>
      <c r="V16" s="72"/>
      <c r="W16" s="160">
        <f>+'[1]FORT'!$Z$15</f>
        <v>0</v>
      </c>
    </row>
    <row r="17" spans="1:23" ht="50.25" customHeight="1">
      <c r="A17" s="361"/>
      <c r="B17" s="320"/>
      <c r="C17" s="397"/>
      <c r="D17" s="423"/>
      <c r="E17" s="320"/>
      <c r="F17" s="320"/>
      <c r="G17" s="319" t="s">
        <v>349</v>
      </c>
      <c r="H17" s="319" t="s">
        <v>350</v>
      </c>
      <c r="I17" s="288"/>
      <c r="J17" s="288" t="s">
        <v>452</v>
      </c>
      <c r="K17" s="288"/>
      <c r="L17" s="319" t="s">
        <v>724</v>
      </c>
      <c r="M17" s="296"/>
      <c r="N17" s="288" t="s">
        <v>682</v>
      </c>
      <c r="O17" s="288">
        <v>0</v>
      </c>
      <c r="P17" s="288">
        <v>1</v>
      </c>
      <c r="Q17" s="322" t="s">
        <v>1153</v>
      </c>
      <c r="R17" s="288"/>
      <c r="S17" s="291" t="s">
        <v>592</v>
      </c>
      <c r="T17" s="288" t="s">
        <v>806</v>
      </c>
      <c r="U17" s="118"/>
      <c r="V17" s="72"/>
      <c r="W17" s="160">
        <f>+'[1]FORT'!$Z$16</f>
        <v>0</v>
      </c>
    </row>
    <row r="18" spans="1:23" ht="48.75" thickBot="1">
      <c r="A18" s="361"/>
      <c r="B18" s="320"/>
      <c r="C18" s="397"/>
      <c r="D18" s="423"/>
      <c r="E18" s="320"/>
      <c r="F18" s="320"/>
      <c r="G18" s="320"/>
      <c r="H18" s="320"/>
      <c r="I18" s="288"/>
      <c r="J18" s="288" t="s">
        <v>453</v>
      </c>
      <c r="K18" s="288"/>
      <c r="L18" s="320"/>
      <c r="M18" s="296"/>
      <c r="N18" s="288" t="s">
        <v>682</v>
      </c>
      <c r="O18" s="288">
        <v>0</v>
      </c>
      <c r="P18" s="288">
        <v>1</v>
      </c>
      <c r="Q18" s="324"/>
      <c r="R18" s="288"/>
      <c r="S18" s="291" t="s">
        <v>592</v>
      </c>
      <c r="T18" s="288" t="s">
        <v>806</v>
      </c>
      <c r="U18" s="118"/>
      <c r="V18" s="72"/>
      <c r="W18" s="160">
        <f>+'[1]FORT'!$Z$17</f>
        <v>0</v>
      </c>
    </row>
    <row r="19" spans="1:23" ht="117.75" customHeight="1">
      <c r="A19" s="361"/>
      <c r="B19" s="320"/>
      <c r="C19" s="397"/>
      <c r="D19" s="423"/>
      <c r="E19" s="320"/>
      <c r="F19" s="320"/>
      <c r="G19" s="321"/>
      <c r="H19" s="321"/>
      <c r="I19" s="288"/>
      <c r="J19" s="288" t="s">
        <v>454</v>
      </c>
      <c r="K19" s="288"/>
      <c r="L19" s="320"/>
      <c r="M19" s="296"/>
      <c r="N19" s="288" t="s">
        <v>682</v>
      </c>
      <c r="O19" s="288">
        <v>0</v>
      </c>
      <c r="P19" s="288">
        <v>1</v>
      </c>
      <c r="Q19" s="289" t="s">
        <v>1166</v>
      </c>
      <c r="R19" s="288" t="s">
        <v>1157</v>
      </c>
      <c r="S19" s="291" t="s">
        <v>592</v>
      </c>
      <c r="T19" s="288" t="s">
        <v>806</v>
      </c>
      <c r="U19" s="194" t="s">
        <v>1172</v>
      </c>
      <c r="V19" s="72" t="s">
        <v>889</v>
      </c>
      <c r="W19" s="160">
        <f>+'[1]FORT'!$Z$18</f>
        <v>5000000</v>
      </c>
    </row>
    <row r="20" spans="1:23" ht="184.5" customHeight="1">
      <c r="A20" s="361"/>
      <c r="B20" s="320"/>
      <c r="C20" s="397"/>
      <c r="D20" s="423"/>
      <c r="E20" s="320"/>
      <c r="F20" s="320"/>
      <c r="G20" s="319" t="s">
        <v>360</v>
      </c>
      <c r="H20" s="319" t="s">
        <v>351</v>
      </c>
      <c r="I20" s="37"/>
      <c r="J20" s="9" t="s">
        <v>455</v>
      </c>
      <c r="K20" s="27"/>
      <c r="L20" s="321"/>
      <c r="M20" s="296"/>
      <c r="N20" s="288" t="s">
        <v>682</v>
      </c>
      <c r="O20" s="288">
        <v>0</v>
      </c>
      <c r="P20" s="288">
        <v>1</v>
      </c>
      <c r="Q20" s="289" t="s">
        <v>1168</v>
      </c>
      <c r="R20" s="288" t="s">
        <v>1157</v>
      </c>
      <c r="S20" s="191" t="s">
        <v>592</v>
      </c>
      <c r="T20" s="288" t="s">
        <v>885</v>
      </c>
      <c r="U20" s="118" t="s">
        <v>1169</v>
      </c>
      <c r="V20" s="72" t="s">
        <v>889</v>
      </c>
      <c r="W20" s="196">
        <f>+'[1]FORT'!$Z$19</f>
        <v>5000000</v>
      </c>
    </row>
    <row r="21" spans="1:23" s="28" customFormat="1" ht="110.25" customHeight="1">
      <c r="A21" s="361"/>
      <c r="B21" s="320"/>
      <c r="C21" s="397"/>
      <c r="D21" s="423"/>
      <c r="E21" s="320"/>
      <c r="F21" s="320"/>
      <c r="G21" s="320"/>
      <c r="H21" s="320"/>
      <c r="I21" s="37"/>
      <c r="J21" s="9" t="s">
        <v>728</v>
      </c>
      <c r="K21" s="27"/>
      <c r="L21" s="319" t="s">
        <v>724</v>
      </c>
      <c r="M21" s="131"/>
      <c r="N21" s="298" t="s">
        <v>682</v>
      </c>
      <c r="O21" s="298">
        <v>0</v>
      </c>
      <c r="P21" s="298">
        <v>1</v>
      </c>
      <c r="Q21" s="206" t="s">
        <v>1154</v>
      </c>
      <c r="R21" s="298" t="s">
        <v>900</v>
      </c>
      <c r="S21" s="191" t="s">
        <v>592</v>
      </c>
      <c r="T21" s="298" t="s">
        <v>765</v>
      </c>
      <c r="U21" s="118" t="s">
        <v>1167</v>
      </c>
      <c r="V21" s="72" t="s">
        <v>889</v>
      </c>
      <c r="W21" s="196">
        <f>+'[1]FORT'!$Z$20</f>
        <v>2500000</v>
      </c>
    </row>
    <row r="22" spans="1:23" s="28" customFormat="1" ht="135.75" customHeight="1">
      <c r="A22" s="361"/>
      <c r="B22" s="320"/>
      <c r="C22" s="397"/>
      <c r="D22" s="423"/>
      <c r="E22" s="320"/>
      <c r="F22" s="320"/>
      <c r="G22" s="320"/>
      <c r="H22" s="320"/>
      <c r="I22" s="37"/>
      <c r="J22" s="9" t="s">
        <v>729</v>
      </c>
      <c r="K22" s="27"/>
      <c r="L22" s="320"/>
      <c r="M22" s="131"/>
      <c r="N22" s="298" t="s">
        <v>682</v>
      </c>
      <c r="O22" s="298">
        <v>0</v>
      </c>
      <c r="P22" s="298">
        <v>1</v>
      </c>
      <c r="Q22" s="206" t="s">
        <v>1155</v>
      </c>
      <c r="R22" s="298" t="s">
        <v>900</v>
      </c>
      <c r="S22" s="191" t="s">
        <v>592</v>
      </c>
      <c r="T22" s="298" t="s">
        <v>806</v>
      </c>
      <c r="U22" s="118" t="s">
        <v>1169</v>
      </c>
      <c r="V22" s="72" t="s">
        <v>889</v>
      </c>
      <c r="W22" s="196">
        <f>+'[1]FORT'!$Z$21</f>
        <v>8000000</v>
      </c>
    </row>
    <row r="23" spans="1:23" ht="108.75" thickBot="1">
      <c r="A23" s="362"/>
      <c r="B23" s="363"/>
      <c r="C23" s="441"/>
      <c r="D23" s="424"/>
      <c r="E23" s="363"/>
      <c r="F23" s="363"/>
      <c r="G23" s="363"/>
      <c r="H23" s="363"/>
      <c r="I23" s="62"/>
      <c r="J23" s="12" t="s">
        <v>456</v>
      </c>
      <c r="K23" s="12"/>
      <c r="L23" s="363"/>
      <c r="M23" s="13"/>
      <c r="N23" s="12" t="s">
        <v>682</v>
      </c>
      <c r="O23" s="12">
        <v>0</v>
      </c>
      <c r="P23" s="12">
        <v>0</v>
      </c>
      <c r="Q23" s="201" t="s">
        <v>1156</v>
      </c>
      <c r="R23" s="12" t="s">
        <v>840</v>
      </c>
      <c r="S23" s="193" t="s">
        <v>592</v>
      </c>
      <c r="T23" s="12"/>
      <c r="U23" s="143"/>
      <c r="V23" s="154"/>
      <c r="W23" s="197">
        <f>+'[1]FORT'!$Z$22</f>
        <v>0</v>
      </c>
    </row>
    <row r="24" spans="21:23" ht="15">
      <c r="U24" s="71">
        <f>SUM(U5:U23)</f>
        <v>0</v>
      </c>
      <c r="V24" s="316">
        <f>SUM(V5:V23)</f>
        <v>0</v>
      </c>
      <c r="W24" s="71">
        <f>SUM(W5:W23)</f>
        <v>228500000</v>
      </c>
    </row>
    <row r="25" ht="15">
      <c r="U25" s="52">
        <f>+U24-170000000</f>
        <v>-170000000</v>
      </c>
    </row>
    <row r="26" ht="15">
      <c r="U26" s="52">
        <f>+U25-48500000</f>
        <v>-218500000</v>
      </c>
    </row>
  </sheetData>
  <sheetProtection/>
  <mergeCells count="61">
    <mergeCell ref="W3:W4"/>
    <mergeCell ref="O3:O4"/>
    <mergeCell ref="P3:P4"/>
    <mergeCell ref="U3:U4"/>
    <mergeCell ref="V3:V4"/>
    <mergeCell ref="Q2:Q4"/>
    <mergeCell ref="R2:R4"/>
    <mergeCell ref="S2:S4"/>
    <mergeCell ref="T2:T4"/>
    <mergeCell ref="F5:F23"/>
    <mergeCell ref="G17:G19"/>
    <mergeCell ref="H17:H19"/>
    <mergeCell ref="G20:G23"/>
    <mergeCell ref="H20:H23"/>
    <mergeCell ref="G5:G8"/>
    <mergeCell ref="M3:M4"/>
    <mergeCell ref="K3:K4"/>
    <mergeCell ref="N3:N4"/>
    <mergeCell ref="A5:A23"/>
    <mergeCell ref="B5:B23"/>
    <mergeCell ref="C5:C23"/>
    <mergeCell ref="G11:G12"/>
    <mergeCell ref="H11:H12"/>
    <mergeCell ref="H5:H8"/>
    <mergeCell ref="I5:I8"/>
    <mergeCell ref="A1:W1"/>
    <mergeCell ref="A2:M2"/>
    <mergeCell ref="N2:P2"/>
    <mergeCell ref="U2:W2"/>
    <mergeCell ref="I3:I4"/>
    <mergeCell ref="J3:J4"/>
    <mergeCell ref="L3:L4"/>
    <mergeCell ref="C3:C4"/>
    <mergeCell ref="D3:D4"/>
    <mergeCell ref="A3:A4"/>
    <mergeCell ref="L21:L23"/>
    <mergeCell ref="B3:B4"/>
    <mergeCell ref="E3:E4"/>
    <mergeCell ref="F3:F4"/>
    <mergeCell ref="L11:L15"/>
    <mergeCell ref="L17:L20"/>
    <mergeCell ref="G3:G4"/>
    <mergeCell ref="H3:H4"/>
    <mergeCell ref="D5:D23"/>
    <mergeCell ref="E5:E23"/>
    <mergeCell ref="Q17:Q18"/>
    <mergeCell ref="L5:L8"/>
    <mergeCell ref="T9:T10"/>
    <mergeCell ref="S9:S10"/>
    <mergeCell ref="R9:R10"/>
    <mergeCell ref="Q9:Q10"/>
    <mergeCell ref="P9:P10"/>
    <mergeCell ref="O9:O10"/>
    <mergeCell ref="N9:N10"/>
    <mergeCell ref="M9:M10"/>
    <mergeCell ref="L9:L10"/>
    <mergeCell ref="K9:K10"/>
    <mergeCell ref="J9:J10"/>
    <mergeCell ref="I9:I10"/>
    <mergeCell ref="H9:H10"/>
    <mergeCell ref="G9:G10"/>
  </mergeCells>
  <hyperlinks>
    <hyperlink ref="A2:J2" r:id="rId1" display="PLAN INDICATIVO"/>
  </hyperlinks>
  <printOptions/>
  <pageMargins left="0.7" right="0.7" top="0.75" bottom="0.75" header="0.3" footer="0.3"/>
  <pageSetup orientation="portrait" paperSize="9"/>
  <legacyDrawing r:id="rId3"/>
</worksheet>
</file>

<file path=xl/worksheets/sheet23.xml><?xml version="1.0" encoding="utf-8"?>
<worksheet xmlns="http://schemas.openxmlformats.org/spreadsheetml/2006/main" xmlns:r="http://schemas.openxmlformats.org/officeDocument/2006/relationships">
  <sheetPr>
    <tabColor rgb="FFFF0000"/>
  </sheetPr>
  <dimension ref="A1:X7"/>
  <sheetViews>
    <sheetView zoomScale="70" zoomScaleNormal="70" zoomScalePageLayoutView="0" workbookViewId="0" topLeftCell="K1">
      <selection activeCell="R5" sqref="R5:R6"/>
    </sheetView>
  </sheetViews>
  <sheetFormatPr defaultColWidth="11.421875" defaultRowHeight="15"/>
  <cols>
    <col min="1" max="1" width="11.421875" style="0" customWidth="1"/>
    <col min="2" max="2" width="18.00390625" style="0" bestFit="1" customWidth="1"/>
    <col min="3" max="3" width="12.00390625" style="0" bestFit="1" customWidth="1"/>
    <col min="4" max="4" width="11.421875" style="0" customWidth="1"/>
    <col min="5" max="5" width="21.57421875" style="0" customWidth="1"/>
    <col min="6" max="6" width="12.00390625" style="0" bestFit="1" customWidth="1"/>
    <col min="7" max="7" width="11.421875" style="0" customWidth="1"/>
    <col min="8" max="8" width="20.140625" style="0" customWidth="1"/>
    <col min="9" max="9" width="14.00390625" style="0" hidden="1" customWidth="1"/>
    <col min="10" max="10" width="25.7109375" style="0" hidden="1" customWidth="1"/>
    <col min="11" max="11" width="16.421875" style="0" customWidth="1"/>
    <col min="12" max="12" width="12.00390625" style="0" customWidth="1"/>
    <col min="13" max="13" width="32.421875" style="0" customWidth="1"/>
    <col min="14" max="14" width="14.28125" style="0" customWidth="1"/>
    <col min="15" max="15" width="14.7109375" style="0" customWidth="1"/>
    <col min="16" max="16" width="13.00390625" style="0" customWidth="1"/>
    <col min="17" max="17" width="15.140625" style="0" customWidth="1"/>
    <col min="18" max="18" width="37.57421875" style="28" customWidth="1"/>
    <col min="19" max="19" width="30.57421875" style="28" customWidth="1"/>
    <col min="20" max="20" width="30.421875" style="28" customWidth="1"/>
    <col min="21" max="21" width="19.57421875" style="28" customWidth="1"/>
    <col min="22" max="22" width="18.00390625" style="0" customWidth="1"/>
    <col min="23" max="24" width="14.421875" style="0" customWidth="1"/>
  </cols>
  <sheetData>
    <row r="1" spans="1:24" s="1" customFormat="1" ht="18.75" thickBot="1">
      <c r="A1" s="372" t="s">
        <v>14</v>
      </c>
      <c r="B1" s="373"/>
      <c r="C1" s="373"/>
      <c r="D1" s="373"/>
      <c r="E1" s="373"/>
      <c r="F1" s="373"/>
      <c r="G1" s="373"/>
      <c r="H1" s="373"/>
      <c r="I1" s="373"/>
      <c r="J1" s="373"/>
      <c r="K1" s="373"/>
      <c r="L1" s="373"/>
      <c r="M1" s="373"/>
      <c r="N1" s="373"/>
      <c r="O1" s="373"/>
      <c r="P1" s="373"/>
      <c r="Q1" s="373"/>
      <c r="R1" s="373"/>
      <c r="S1" s="373"/>
      <c r="T1" s="373"/>
      <c r="U1" s="373"/>
      <c r="V1" s="373"/>
      <c r="W1" s="373"/>
      <c r="X1" s="374"/>
    </row>
    <row r="2" spans="1:24" ht="15.75" thickBot="1">
      <c r="A2" s="375" t="s">
        <v>9</v>
      </c>
      <c r="B2" s="376"/>
      <c r="C2" s="376"/>
      <c r="D2" s="376"/>
      <c r="E2" s="376"/>
      <c r="F2" s="376"/>
      <c r="G2" s="376"/>
      <c r="H2" s="376"/>
      <c r="I2" s="376"/>
      <c r="J2" s="376"/>
      <c r="K2" s="376"/>
      <c r="L2" s="376"/>
      <c r="M2" s="376"/>
      <c r="N2" s="377"/>
      <c r="O2" s="480" t="s">
        <v>3</v>
      </c>
      <c r="P2" s="481"/>
      <c r="Q2" s="482"/>
      <c r="R2" s="387" t="s">
        <v>738</v>
      </c>
      <c r="S2" s="387" t="s">
        <v>739</v>
      </c>
      <c r="T2" s="387" t="s">
        <v>740</v>
      </c>
      <c r="U2" s="384" t="s">
        <v>741</v>
      </c>
      <c r="V2" s="381" t="s">
        <v>742</v>
      </c>
      <c r="W2" s="382"/>
      <c r="X2" s="383"/>
    </row>
    <row r="3" spans="1:24" ht="31.5" customHeight="1">
      <c r="A3" s="367" t="s">
        <v>0</v>
      </c>
      <c r="B3" s="352" t="s">
        <v>2</v>
      </c>
      <c r="C3" s="352" t="s">
        <v>6</v>
      </c>
      <c r="D3" s="352" t="s">
        <v>0</v>
      </c>
      <c r="E3" s="352" t="s">
        <v>1</v>
      </c>
      <c r="F3" s="352" t="s">
        <v>7</v>
      </c>
      <c r="G3" s="352" t="s">
        <v>0</v>
      </c>
      <c r="H3" s="352" t="s">
        <v>8</v>
      </c>
      <c r="I3" s="352" t="s">
        <v>7</v>
      </c>
      <c r="J3" s="352" t="s">
        <v>10</v>
      </c>
      <c r="K3" s="352" t="s">
        <v>11</v>
      </c>
      <c r="L3" s="367" t="s">
        <v>0</v>
      </c>
      <c r="M3" s="352" t="s">
        <v>12</v>
      </c>
      <c r="N3" s="352" t="s">
        <v>7</v>
      </c>
      <c r="O3" s="352" t="s">
        <v>5</v>
      </c>
      <c r="P3" s="352" t="s">
        <v>4</v>
      </c>
      <c r="Q3" s="352" t="s">
        <v>13</v>
      </c>
      <c r="R3" s="388"/>
      <c r="S3" s="388"/>
      <c r="T3" s="388"/>
      <c r="U3" s="385"/>
      <c r="V3" s="358" t="s">
        <v>743</v>
      </c>
      <c r="W3" s="348" t="s">
        <v>744</v>
      </c>
      <c r="X3" s="350" t="s">
        <v>745</v>
      </c>
    </row>
    <row r="4" spans="1:24" ht="31.5" customHeight="1" thickBot="1">
      <c r="A4" s="368"/>
      <c r="B4" s="353"/>
      <c r="C4" s="353"/>
      <c r="D4" s="353"/>
      <c r="E4" s="353"/>
      <c r="F4" s="353"/>
      <c r="G4" s="353"/>
      <c r="H4" s="353"/>
      <c r="I4" s="353"/>
      <c r="J4" s="353"/>
      <c r="K4" s="353"/>
      <c r="L4" s="368"/>
      <c r="M4" s="353"/>
      <c r="N4" s="353"/>
      <c r="O4" s="353"/>
      <c r="P4" s="353"/>
      <c r="Q4" s="353"/>
      <c r="R4" s="389"/>
      <c r="S4" s="389"/>
      <c r="T4" s="389"/>
      <c r="U4" s="386"/>
      <c r="V4" s="359"/>
      <c r="W4" s="349"/>
      <c r="X4" s="351"/>
    </row>
    <row r="5" spans="1:24" ht="96" customHeight="1">
      <c r="A5" s="360" t="s">
        <v>352</v>
      </c>
      <c r="B5" s="340" t="s">
        <v>353</v>
      </c>
      <c r="C5" s="440"/>
      <c r="D5" s="422" t="s">
        <v>354</v>
      </c>
      <c r="E5" s="340" t="s">
        <v>355</v>
      </c>
      <c r="F5" s="340"/>
      <c r="G5" s="340" t="s">
        <v>356</v>
      </c>
      <c r="H5" s="340" t="s">
        <v>357</v>
      </c>
      <c r="I5" s="340"/>
      <c r="J5" s="2"/>
      <c r="K5" s="91" t="s">
        <v>458</v>
      </c>
      <c r="L5" s="2"/>
      <c r="M5" s="7"/>
      <c r="N5" s="7"/>
      <c r="O5" s="67"/>
      <c r="P5" s="67"/>
      <c r="Q5" s="67"/>
      <c r="R5" s="229"/>
      <c r="S5" s="105"/>
      <c r="T5" s="101" t="s">
        <v>755</v>
      </c>
      <c r="U5" s="105"/>
      <c r="V5" s="117"/>
      <c r="W5" s="117"/>
      <c r="X5" s="151">
        <f>+'[1]DDHH'!$AA$5</f>
        <v>0</v>
      </c>
    </row>
    <row r="6" spans="1:24" ht="48.75" thickBot="1">
      <c r="A6" s="362"/>
      <c r="B6" s="363"/>
      <c r="C6" s="441"/>
      <c r="D6" s="424"/>
      <c r="E6" s="363"/>
      <c r="F6" s="363"/>
      <c r="G6" s="363"/>
      <c r="H6" s="363"/>
      <c r="I6" s="363"/>
      <c r="J6" s="5"/>
      <c r="K6" s="12" t="s">
        <v>459</v>
      </c>
      <c r="L6" s="5"/>
      <c r="M6" s="12"/>
      <c r="N6" s="12"/>
      <c r="O6" s="68"/>
      <c r="P6" s="68"/>
      <c r="Q6" s="68"/>
      <c r="R6" s="226"/>
      <c r="S6" s="106"/>
      <c r="T6" s="103" t="s">
        <v>755</v>
      </c>
      <c r="U6" s="106"/>
      <c r="V6" s="142"/>
      <c r="W6" s="142"/>
      <c r="X6" s="163">
        <f>+'[1]DDHH'!$AA$6</f>
        <v>0</v>
      </c>
    </row>
    <row r="7" spans="22:24" ht="15">
      <c r="V7" s="71">
        <f>SUM(V5:V6)</f>
        <v>0</v>
      </c>
      <c r="W7" s="71">
        <f>SUM(W5:W6)</f>
        <v>0</v>
      </c>
      <c r="X7" s="71">
        <f>SUM(X5:X6)</f>
        <v>0</v>
      </c>
    </row>
  </sheetData>
  <sheetProtection/>
  <mergeCells count="37">
    <mergeCell ref="H5:H6"/>
    <mergeCell ref="I5:I6"/>
    <mergeCell ref="T2:T4"/>
    <mergeCell ref="U2:U4"/>
    <mergeCell ref="X3:X4"/>
    <mergeCell ref="A5:A6"/>
    <mergeCell ref="B5:B6"/>
    <mergeCell ref="C5:C6"/>
    <mergeCell ref="D5:D6"/>
    <mergeCell ref="E5:E6"/>
    <mergeCell ref="F5:F6"/>
    <mergeCell ref="K3:K4"/>
    <mergeCell ref="L3:L4"/>
    <mergeCell ref="M3:M4"/>
    <mergeCell ref="R2:R4"/>
    <mergeCell ref="S2:S4"/>
    <mergeCell ref="G5:G6"/>
    <mergeCell ref="N3:N4"/>
    <mergeCell ref="O3:O4"/>
    <mergeCell ref="P3:P4"/>
    <mergeCell ref="Q3:Q4"/>
    <mergeCell ref="H3:H4"/>
    <mergeCell ref="A1:X1"/>
    <mergeCell ref="A2:N2"/>
    <mergeCell ref="O2:Q2"/>
    <mergeCell ref="V2:X2"/>
    <mergeCell ref="A3:A4"/>
    <mergeCell ref="V3:V4"/>
    <mergeCell ref="W3:W4"/>
    <mergeCell ref="I3:I4"/>
    <mergeCell ref="J3:J4"/>
    <mergeCell ref="B3:B4"/>
    <mergeCell ref="C3:C4"/>
    <mergeCell ref="D3:D4"/>
    <mergeCell ref="E3:E4"/>
    <mergeCell ref="F3:F4"/>
    <mergeCell ref="G3:G4"/>
  </mergeCells>
  <hyperlinks>
    <hyperlink ref="A2:N2" r:id="rId1" display="PLAN OPERATVO ANUAL DE INVERSIONES"/>
  </hyperlinks>
  <printOptions/>
  <pageMargins left="0.7" right="0.7" top="0.75" bottom="0.75" header="0.3" footer="0.3"/>
  <pageSetup orientation="portrait" paperSize="9"/>
  <legacyDrawing r:id="rId3"/>
</worksheet>
</file>

<file path=xl/worksheets/sheet3.xml><?xml version="1.0" encoding="utf-8"?>
<worksheet xmlns="http://schemas.openxmlformats.org/spreadsheetml/2006/main" xmlns:r="http://schemas.openxmlformats.org/officeDocument/2006/relationships">
  <sheetPr>
    <tabColor rgb="FF00B050"/>
  </sheetPr>
  <dimension ref="A1:W33"/>
  <sheetViews>
    <sheetView zoomScalePageLayoutView="0" workbookViewId="0" topLeftCell="A1">
      <selection activeCell="Q5" sqref="Q5:W7"/>
    </sheetView>
  </sheetViews>
  <sheetFormatPr defaultColWidth="11.421875" defaultRowHeight="15"/>
  <cols>
    <col min="1" max="2" width="11.421875" style="28" customWidth="1"/>
    <col min="3" max="3" width="12.421875" style="28" customWidth="1"/>
    <col min="4" max="4" width="11.421875" style="28" customWidth="1"/>
    <col min="5" max="5" width="17.7109375" style="28" customWidth="1"/>
    <col min="6" max="6" width="12.421875" style="28" customWidth="1"/>
    <col min="7" max="7" width="15.57421875" style="28" customWidth="1"/>
    <col min="8" max="8" width="23.7109375" style="28" customWidth="1"/>
    <col min="9" max="9" width="12.57421875" style="28" customWidth="1"/>
    <col min="10" max="10" width="17.140625" style="28" customWidth="1"/>
    <col min="11" max="11" width="13.421875" style="28" customWidth="1"/>
    <col min="12" max="12" width="27.421875" style="28" customWidth="1"/>
    <col min="13" max="13" width="14.57421875" style="28" customWidth="1"/>
    <col min="14" max="16" width="13.421875" style="28" customWidth="1"/>
    <col min="17" max="17" width="38.28125" style="28" customWidth="1"/>
    <col min="18" max="18" width="27.57421875" style="28" customWidth="1"/>
    <col min="19" max="19" width="29.00390625" style="28" customWidth="1"/>
    <col min="20" max="20" width="18.421875" style="28" customWidth="1"/>
    <col min="21" max="21" width="19.28125" style="28" customWidth="1"/>
    <col min="22" max="23" width="15.421875" style="28" customWidth="1"/>
    <col min="24" max="16384" width="11.421875" style="28" customWidth="1"/>
  </cols>
  <sheetData>
    <row r="1" spans="1:23" s="1" customFormat="1" ht="18.75" thickBot="1">
      <c r="A1" s="372" t="s">
        <v>14</v>
      </c>
      <c r="B1" s="373"/>
      <c r="C1" s="373"/>
      <c r="D1" s="373"/>
      <c r="E1" s="373"/>
      <c r="F1" s="373"/>
      <c r="G1" s="373"/>
      <c r="H1" s="373"/>
      <c r="I1" s="373"/>
      <c r="J1" s="373"/>
      <c r="K1" s="373"/>
      <c r="L1" s="373"/>
      <c r="M1" s="373"/>
      <c r="N1" s="373"/>
      <c r="O1" s="373"/>
      <c r="P1" s="373"/>
      <c r="Q1" s="373"/>
      <c r="R1" s="373"/>
      <c r="S1" s="373"/>
      <c r="T1" s="373"/>
      <c r="U1" s="373"/>
      <c r="V1" s="373"/>
      <c r="W1" s="374"/>
    </row>
    <row r="2" spans="1:23" ht="15.75" customHeight="1" thickBot="1">
      <c r="A2" s="375" t="s">
        <v>402</v>
      </c>
      <c r="B2" s="376"/>
      <c r="C2" s="376"/>
      <c r="D2" s="376"/>
      <c r="E2" s="376"/>
      <c r="F2" s="376"/>
      <c r="G2" s="376"/>
      <c r="H2" s="376"/>
      <c r="I2" s="376"/>
      <c r="J2" s="376"/>
      <c r="K2" s="376"/>
      <c r="L2" s="376"/>
      <c r="M2" s="377"/>
      <c r="N2" s="471" t="s">
        <v>3</v>
      </c>
      <c r="O2" s="472"/>
      <c r="P2" s="473"/>
      <c r="Q2" s="390" t="s">
        <v>738</v>
      </c>
      <c r="R2" s="387" t="s">
        <v>739</v>
      </c>
      <c r="S2" s="387" t="s">
        <v>740</v>
      </c>
      <c r="T2" s="384" t="s">
        <v>741</v>
      </c>
      <c r="U2" s="381" t="s">
        <v>742</v>
      </c>
      <c r="V2" s="382"/>
      <c r="W2" s="383"/>
    </row>
    <row r="3" spans="1:23" ht="31.5" customHeight="1">
      <c r="A3" s="367" t="s">
        <v>0</v>
      </c>
      <c r="B3" s="352" t="s">
        <v>2</v>
      </c>
      <c r="C3" s="352" t="s">
        <v>6</v>
      </c>
      <c r="D3" s="352" t="s">
        <v>0</v>
      </c>
      <c r="E3" s="352" t="s">
        <v>1</v>
      </c>
      <c r="F3" s="352" t="s">
        <v>7</v>
      </c>
      <c r="G3" s="352" t="s">
        <v>0</v>
      </c>
      <c r="H3" s="352" t="s">
        <v>8</v>
      </c>
      <c r="I3" s="352" t="s">
        <v>7</v>
      </c>
      <c r="J3" s="352" t="s">
        <v>490</v>
      </c>
      <c r="K3" s="352" t="s">
        <v>0</v>
      </c>
      <c r="L3" s="352" t="s">
        <v>404</v>
      </c>
      <c r="M3" s="367" t="s">
        <v>7</v>
      </c>
      <c r="N3" s="352" t="s">
        <v>5</v>
      </c>
      <c r="O3" s="352" t="s">
        <v>4</v>
      </c>
      <c r="P3" s="356" t="s">
        <v>13</v>
      </c>
      <c r="Q3" s="391"/>
      <c r="R3" s="388"/>
      <c r="S3" s="388"/>
      <c r="T3" s="385"/>
      <c r="U3" s="358" t="s">
        <v>743</v>
      </c>
      <c r="V3" s="348" t="s">
        <v>744</v>
      </c>
      <c r="W3" s="350" t="s">
        <v>745</v>
      </c>
    </row>
    <row r="4" spans="1:23" ht="30" customHeight="1" thickBot="1">
      <c r="A4" s="368"/>
      <c r="B4" s="353"/>
      <c r="C4" s="353"/>
      <c r="D4" s="353"/>
      <c r="E4" s="353"/>
      <c r="F4" s="353"/>
      <c r="G4" s="353"/>
      <c r="H4" s="353"/>
      <c r="I4" s="353"/>
      <c r="J4" s="353"/>
      <c r="K4" s="353"/>
      <c r="L4" s="353"/>
      <c r="M4" s="368"/>
      <c r="N4" s="353"/>
      <c r="O4" s="353"/>
      <c r="P4" s="357"/>
      <c r="Q4" s="392"/>
      <c r="R4" s="389"/>
      <c r="S4" s="389"/>
      <c r="T4" s="386"/>
      <c r="U4" s="359"/>
      <c r="V4" s="349"/>
      <c r="W4" s="351"/>
    </row>
    <row r="5" spans="1:23" ht="68.25" customHeight="1">
      <c r="A5" s="360" t="s">
        <v>15</v>
      </c>
      <c r="B5" s="340" t="s">
        <v>16</v>
      </c>
      <c r="C5" s="440"/>
      <c r="D5" s="423" t="s">
        <v>82</v>
      </c>
      <c r="E5" s="320" t="s">
        <v>83</v>
      </c>
      <c r="F5" s="320"/>
      <c r="G5" s="7" t="s">
        <v>84</v>
      </c>
      <c r="H5" s="7" t="s">
        <v>85</v>
      </c>
      <c r="I5" s="7"/>
      <c r="J5" s="7" t="s">
        <v>491</v>
      </c>
      <c r="K5" s="340"/>
      <c r="L5" s="340" t="s">
        <v>608</v>
      </c>
      <c r="M5" s="470"/>
      <c r="N5" s="340" t="s">
        <v>604</v>
      </c>
      <c r="O5" s="340">
        <v>0</v>
      </c>
      <c r="P5" s="458">
        <v>1</v>
      </c>
      <c r="Q5" s="457" t="s">
        <v>836</v>
      </c>
      <c r="R5" s="458" t="s">
        <v>837</v>
      </c>
      <c r="S5" s="347" t="s">
        <v>605</v>
      </c>
      <c r="T5" s="460" t="s">
        <v>806</v>
      </c>
      <c r="U5" s="469" t="s">
        <v>838</v>
      </c>
      <c r="V5" s="469" t="s">
        <v>834</v>
      </c>
      <c r="W5" s="468">
        <f>+'[1]APSB'!$Z$5:$Z$6</f>
        <v>124615825</v>
      </c>
    </row>
    <row r="6" spans="1:23" ht="98.25" customHeight="1">
      <c r="A6" s="361"/>
      <c r="B6" s="320"/>
      <c r="C6" s="397"/>
      <c r="D6" s="423"/>
      <c r="E6" s="320"/>
      <c r="F6" s="320"/>
      <c r="G6" s="7" t="s">
        <v>86</v>
      </c>
      <c r="H6" s="7" t="s">
        <v>87</v>
      </c>
      <c r="I6" s="7"/>
      <c r="J6" s="7" t="s">
        <v>492</v>
      </c>
      <c r="K6" s="320"/>
      <c r="L6" s="320"/>
      <c r="M6" s="397"/>
      <c r="N6" s="321"/>
      <c r="O6" s="321"/>
      <c r="P6" s="395"/>
      <c r="Q6" s="437"/>
      <c r="R6" s="395"/>
      <c r="S6" s="326"/>
      <c r="T6" s="431"/>
      <c r="U6" s="333"/>
      <c r="V6" s="333"/>
      <c r="W6" s="339"/>
    </row>
    <row r="7" spans="1:23" ht="72.75" customHeight="1">
      <c r="A7" s="361"/>
      <c r="B7" s="320"/>
      <c r="C7" s="397"/>
      <c r="D7" s="423"/>
      <c r="E7" s="320"/>
      <c r="F7" s="320"/>
      <c r="G7" s="319" t="s">
        <v>88</v>
      </c>
      <c r="H7" s="319" t="s">
        <v>89</v>
      </c>
      <c r="I7" s="319"/>
      <c r="J7" s="319" t="s">
        <v>493</v>
      </c>
      <c r="K7" s="320"/>
      <c r="L7" s="320"/>
      <c r="M7" s="396"/>
      <c r="N7" s="319" t="s">
        <v>609</v>
      </c>
      <c r="O7" s="319">
        <v>0</v>
      </c>
      <c r="P7" s="466">
        <v>1</v>
      </c>
      <c r="Q7" s="205" t="s">
        <v>830</v>
      </c>
      <c r="R7" s="102" t="s">
        <v>768</v>
      </c>
      <c r="S7" s="327"/>
      <c r="T7" s="102" t="s">
        <v>765</v>
      </c>
      <c r="U7" s="115" t="s">
        <v>833</v>
      </c>
      <c r="V7" s="115" t="s">
        <v>834</v>
      </c>
      <c r="W7" s="169">
        <v>12600000</v>
      </c>
    </row>
    <row r="8" spans="1:23" ht="72.75" customHeight="1">
      <c r="A8" s="361"/>
      <c r="B8" s="320"/>
      <c r="C8" s="397"/>
      <c r="D8" s="423"/>
      <c r="E8" s="320"/>
      <c r="F8" s="320"/>
      <c r="G8" s="321"/>
      <c r="H8" s="321"/>
      <c r="I8" s="321"/>
      <c r="J8" s="321"/>
      <c r="K8" s="321"/>
      <c r="L8" s="321"/>
      <c r="M8" s="398"/>
      <c r="N8" s="321"/>
      <c r="O8" s="321"/>
      <c r="P8" s="467"/>
      <c r="Q8" s="205" t="s">
        <v>831</v>
      </c>
      <c r="R8" s="111" t="s">
        <v>832</v>
      </c>
      <c r="S8" s="139"/>
      <c r="T8" s="111" t="s">
        <v>765</v>
      </c>
      <c r="U8" s="133" t="s">
        <v>835</v>
      </c>
      <c r="V8" s="133" t="s">
        <v>834</v>
      </c>
      <c r="W8" s="169">
        <v>17000000</v>
      </c>
    </row>
    <row r="9" spans="1:23" ht="91.5" customHeight="1">
      <c r="A9" s="361"/>
      <c r="B9" s="320"/>
      <c r="C9" s="397"/>
      <c r="D9" s="423"/>
      <c r="E9" s="320"/>
      <c r="F9" s="320"/>
      <c r="G9" s="319" t="s">
        <v>90</v>
      </c>
      <c r="H9" s="319" t="s">
        <v>91</v>
      </c>
      <c r="I9" s="319"/>
      <c r="J9" s="319" t="s">
        <v>494</v>
      </c>
      <c r="K9" s="91"/>
      <c r="L9" s="91" t="s">
        <v>602</v>
      </c>
      <c r="M9" s="123"/>
      <c r="N9" s="91" t="s">
        <v>603</v>
      </c>
      <c r="O9" s="91">
        <v>0</v>
      </c>
      <c r="P9" s="91">
        <v>1</v>
      </c>
      <c r="Q9" s="199" t="s">
        <v>839</v>
      </c>
      <c r="R9" s="91" t="s">
        <v>840</v>
      </c>
      <c r="S9" s="139" t="s">
        <v>591</v>
      </c>
      <c r="T9" s="91" t="s">
        <v>766</v>
      </c>
      <c r="U9" s="115" t="s">
        <v>841</v>
      </c>
      <c r="V9" s="153" t="s">
        <v>844</v>
      </c>
      <c r="W9" s="166">
        <f>+'[1]APSB'!$Z$8</f>
        <v>22024523</v>
      </c>
    </row>
    <row r="10" spans="1:23" ht="58.5" customHeight="1">
      <c r="A10" s="361"/>
      <c r="B10" s="320"/>
      <c r="C10" s="397"/>
      <c r="D10" s="423"/>
      <c r="E10" s="320"/>
      <c r="F10" s="320"/>
      <c r="G10" s="321"/>
      <c r="H10" s="321"/>
      <c r="I10" s="321"/>
      <c r="J10" s="321"/>
      <c r="K10" s="91"/>
      <c r="L10" s="91" t="s">
        <v>704</v>
      </c>
      <c r="M10" s="123"/>
      <c r="N10" s="91" t="s">
        <v>616</v>
      </c>
      <c r="O10" s="91">
        <v>0</v>
      </c>
      <c r="P10" s="91">
        <v>1</v>
      </c>
      <c r="Q10" s="199" t="s">
        <v>842</v>
      </c>
      <c r="R10" s="108" t="s">
        <v>840</v>
      </c>
      <c r="S10" s="139" t="s">
        <v>591</v>
      </c>
      <c r="T10" s="108" t="s">
        <v>766</v>
      </c>
      <c r="U10" s="133" t="s">
        <v>843</v>
      </c>
      <c r="V10" s="153" t="s">
        <v>845</v>
      </c>
      <c r="W10" s="166">
        <f>+'[1]APSB'!$Z$9</f>
        <v>6117827</v>
      </c>
    </row>
    <row r="11" spans="1:23" ht="89.25" customHeight="1">
      <c r="A11" s="361"/>
      <c r="B11" s="320"/>
      <c r="C11" s="397"/>
      <c r="D11" s="423"/>
      <c r="E11" s="320"/>
      <c r="F11" s="320"/>
      <c r="G11" s="7" t="s">
        <v>92</v>
      </c>
      <c r="H11" s="7" t="s">
        <v>93</v>
      </c>
      <c r="I11" s="7"/>
      <c r="J11" s="7" t="s">
        <v>495</v>
      </c>
      <c r="K11" s="91"/>
      <c r="L11" s="91" t="s">
        <v>658</v>
      </c>
      <c r="M11" s="123"/>
      <c r="N11" s="91" t="s">
        <v>659</v>
      </c>
      <c r="O11" s="91">
        <v>0</v>
      </c>
      <c r="P11" s="91">
        <v>5</v>
      </c>
      <c r="Q11" s="199" t="s">
        <v>846</v>
      </c>
      <c r="R11" s="91" t="s">
        <v>847</v>
      </c>
      <c r="S11" s="139" t="s">
        <v>591</v>
      </c>
      <c r="T11" s="91" t="s">
        <v>765</v>
      </c>
      <c r="U11" s="118" t="s">
        <v>848</v>
      </c>
      <c r="V11" s="118" t="s">
        <v>834</v>
      </c>
      <c r="W11" s="167">
        <f>+'[1]APSB'!$Z$10</f>
        <v>47000000</v>
      </c>
    </row>
    <row r="12" spans="1:23" ht="32.25" customHeight="1">
      <c r="A12" s="361"/>
      <c r="B12" s="320"/>
      <c r="C12" s="397"/>
      <c r="D12" s="423"/>
      <c r="E12" s="320"/>
      <c r="F12" s="320"/>
      <c r="G12" s="319" t="s">
        <v>94</v>
      </c>
      <c r="H12" s="319" t="s">
        <v>95</v>
      </c>
      <c r="I12" s="319"/>
      <c r="J12" s="319" t="s">
        <v>594</v>
      </c>
      <c r="K12" s="319"/>
      <c r="L12" s="319" t="s">
        <v>601</v>
      </c>
      <c r="M12" s="319"/>
      <c r="N12" s="319" t="s">
        <v>599</v>
      </c>
      <c r="O12" s="319">
        <v>0</v>
      </c>
      <c r="P12" s="319">
        <v>1</v>
      </c>
      <c r="Q12" s="322" t="s">
        <v>849</v>
      </c>
      <c r="R12" s="319" t="s">
        <v>840</v>
      </c>
      <c r="S12" s="325" t="s">
        <v>591</v>
      </c>
      <c r="T12" s="328" t="s">
        <v>767</v>
      </c>
      <c r="U12" s="118" t="s">
        <v>850</v>
      </c>
      <c r="V12" s="118" t="s">
        <v>834</v>
      </c>
      <c r="W12" s="167">
        <v>75000000</v>
      </c>
    </row>
    <row r="13" spans="1:23" ht="39" customHeight="1">
      <c r="A13" s="361"/>
      <c r="B13" s="320"/>
      <c r="C13" s="397"/>
      <c r="D13" s="423"/>
      <c r="E13" s="320"/>
      <c r="F13" s="320"/>
      <c r="G13" s="320"/>
      <c r="H13" s="320"/>
      <c r="I13" s="320"/>
      <c r="J13" s="320"/>
      <c r="K13" s="320"/>
      <c r="L13" s="320"/>
      <c r="M13" s="320"/>
      <c r="N13" s="320"/>
      <c r="O13" s="320"/>
      <c r="P13" s="320"/>
      <c r="Q13" s="323"/>
      <c r="R13" s="320"/>
      <c r="S13" s="326"/>
      <c r="T13" s="329"/>
      <c r="U13" s="118" t="s">
        <v>851</v>
      </c>
      <c r="V13" s="72" t="s">
        <v>845</v>
      </c>
      <c r="W13" s="167">
        <v>10000000</v>
      </c>
    </row>
    <row r="14" spans="1:23" ht="49.5" customHeight="1">
      <c r="A14" s="361"/>
      <c r="B14" s="320"/>
      <c r="C14" s="397"/>
      <c r="D14" s="423"/>
      <c r="E14" s="320"/>
      <c r="F14" s="320"/>
      <c r="G14" s="320"/>
      <c r="H14" s="320"/>
      <c r="I14" s="320"/>
      <c r="J14" s="320"/>
      <c r="K14" s="321"/>
      <c r="L14" s="321"/>
      <c r="M14" s="321"/>
      <c r="N14" s="321"/>
      <c r="O14" s="321"/>
      <c r="P14" s="321"/>
      <c r="Q14" s="324"/>
      <c r="R14" s="321"/>
      <c r="S14" s="327"/>
      <c r="T14" s="330"/>
      <c r="U14" s="118" t="s">
        <v>852</v>
      </c>
      <c r="V14" s="72" t="s">
        <v>853</v>
      </c>
      <c r="W14" s="167">
        <v>50000000</v>
      </c>
    </row>
    <row r="15" spans="1:23" ht="88.5" customHeight="1">
      <c r="A15" s="361"/>
      <c r="B15" s="320"/>
      <c r="C15" s="397"/>
      <c r="D15" s="423"/>
      <c r="E15" s="320"/>
      <c r="F15" s="320"/>
      <c r="G15" s="320"/>
      <c r="H15" s="320"/>
      <c r="I15" s="320"/>
      <c r="J15" s="320"/>
      <c r="K15" s="91"/>
      <c r="L15" s="91" t="s">
        <v>600</v>
      </c>
      <c r="M15" s="123"/>
      <c r="N15" s="91" t="s">
        <v>599</v>
      </c>
      <c r="O15" s="91">
        <v>0</v>
      </c>
      <c r="P15" s="91">
        <v>1</v>
      </c>
      <c r="Q15" s="199" t="s">
        <v>849</v>
      </c>
      <c r="R15" s="91" t="s">
        <v>840</v>
      </c>
      <c r="S15" s="139" t="s">
        <v>591</v>
      </c>
      <c r="T15" s="91" t="s">
        <v>767</v>
      </c>
      <c r="U15" s="118" t="s">
        <v>854</v>
      </c>
      <c r="V15" s="118" t="s">
        <v>834</v>
      </c>
      <c r="W15" s="167">
        <f>+'[1]APSB'!$Z$12</f>
        <v>49000000</v>
      </c>
    </row>
    <row r="16" spans="1:23" ht="19.5" customHeight="1">
      <c r="A16" s="361"/>
      <c r="B16" s="320"/>
      <c r="C16" s="397"/>
      <c r="D16" s="423"/>
      <c r="E16" s="320"/>
      <c r="F16" s="320"/>
      <c r="G16" s="320"/>
      <c r="H16" s="320"/>
      <c r="I16" s="320"/>
      <c r="J16" s="320"/>
      <c r="K16" s="319"/>
      <c r="L16" s="319" t="s">
        <v>660</v>
      </c>
      <c r="M16" s="396"/>
      <c r="N16" s="319" t="s">
        <v>659</v>
      </c>
      <c r="O16" s="319">
        <v>0</v>
      </c>
      <c r="P16" s="319">
        <v>1</v>
      </c>
      <c r="Q16" s="322" t="s">
        <v>855</v>
      </c>
      <c r="R16" s="319" t="s">
        <v>840</v>
      </c>
      <c r="S16" s="325" t="s">
        <v>591</v>
      </c>
      <c r="T16" s="328" t="s">
        <v>806</v>
      </c>
      <c r="U16" s="118" t="s">
        <v>856</v>
      </c>
      <c r="V16" s="118" t="s">
        <v>834</v>
      </c>
      <c r="W16" s="167">
        <v>24383887</v>
      </c>
    </row>
    <row r="17" spans="1:23" ht="40.5" customHeight="1">
      <c r="A17" s="361"/>
      <c r="B17" s="320"/>
      <c r="C17" s="397"/>
      <c r="D17" s="423"/>
      <c r="E17" s="320"/>
      <c r="F17" s="320"/>
      <c r="G17" s="320"/>
      <c r="H17" s="320"/>
      <c r="I17" s="320"/>
      <c r="J17" s="320"/>
      <c r="K17" s="320"/>
      <c r="L17" s="320"/>
      <c r="M17" s="397"/>
      <c r="N17" s="320"/>
      <c r="O17" s="320"/>
      <c r="P17" s="320"/>
      <c r="Q17" s="323"/>
      <c r="R17" s="320"/>
      <c r="S17" s="326"/>
      <c r="T17" s="329"/>
      <c r="U17" s="118" t="s">
        <v>857</v>
      </c>
      <c r="V17" s="72" t="s">
        <v>858</v>
      </c>
      <c r="W17" s="167">
        <v>53500000</v>
      </c>
    </row>
    <row r="18" spans="1:23" ht="40.5" customHeight="1">
      <c r="A18" s="361"/>
      <c r="B18" s="320"/>
      <c r="C18" s="397"/>
      <c r="D18" s="423"/>
      <c r="E18" s="320"/>
      <c r="F18" s="320"/>
      <c r="G18" s="321"/>
      <c r="H18" s="321"/>
      <c r="I18" s="321"/>
      <c r="J18" s="321"/>
      <c r="K18" s="321"/>
      <c r="L18" s="321"/>
      <c r="M18" s="398"/>
      <c r="N18" s="321"/>
      <c r="O18" s="321"/>
      <c r="P18" s="321"/>
      <c r="Q18" s="324"/>
      <c r="R18" s="321"/>
      <c r="S18" s="327"/>
      <c r="T18" s="330"/>
      <c r="U18" s="118" t="s">
        <v>859</v>
      </c>
      <c r="V18" s="72" t="s">
        <v>845</v>
      </c>
      <c r="W18" s="167">
        <v>8839489</v>
      </c>
    </row>
    <row r="19" spans="1:23" ht="84">
      <c r="A19" s="361"/>
      <c r="B19" s="320"/>
      <c r="C19" s="397"/>
      <c r="D19" s="423"/>
      <c r="E19" s="320"/>
      <c r="F19" s="320"/>
      <c r="G19" s="7" t="s">
        <v>96</v>
      </c>
      <c r="H19" s="7" t="s">
        <v>606</v>
      </c>
      <c r="I19" s="7"/>
      <c r="J19" s="7" t="s">
        <v>496</v>
      </c>
      <c r="K19" s="91"/>
      <c r="L19" s="91" t="s">
        <v>610</v>
      </c>
      <c r="M19" s="123"/>
      <c r="N19" s="91" t="s">
        <v>611</v>
      </c>
      <c r="O19" s="91">
        <v>0</v>
      </c>
      <c r="P19" s="91">
        <v>0</v>
      </c>
      <c r="Q19" s="199" t="s">
        <v>860</v>
      </c>
      <c r="R19" s="91" t="s">
        <v>861</v>
      </c>
      <c r="S19" s="139" t="s">
        <v>592</v>
      </c>
      <c r="T19" s="91" t="s">
        <v>767</v>
      </c>
      <c r="U19" s="118" t="s">
        <v>862</v>
      </c>
      <c r="V19" s="118" t="s">
        <v>834</v>
      </c>
      <c r="W19" s="167">
        <f>+'[1]APSB'!$Z$14</f>
        <v>12000000</v>
      </c>
    </row>
    <row r="20" spans="1:23" ht="86.25" customHeight="1">
      <c r="A20" s="361"/>
      <c r="B20" s="320"/>
      <c r="C20" s="397"/>
      <c r="D20" s="423"/>
      <c r="E20" s="320"/>
      <c r="F20" s="320"/>
      <c r="G20" s="319" t="s">
        <v>99</v>
      </c>
      <c r="H20" s="319" t="s">
        <v>100</v>
      </c>
      <c r="I20" s="319"/>
      <c r="J20" s="7" t="s">
        <v>497</v>
      </c>
      <c r="K20" s="91"/>
      <c r="L20" s="94" t="s">
        <v>661</v>
      </c>
      <c r="M20" s="131"/>
      <c r="N20" s="94" t="s">
        <v>615</v>
      </c>
      <c r="O20" s="94">
        <v>0</v>
      </c>
      <c r="P20" s="94">
        <v>1</v>
      </c>
      <c r="Q20" s="206" t="s">
        <v>863</v>
      </c>
      <c r="R20" s="94" t="s">
        <v>840</v>
      </c>
      <c r="S20" s="325" t="s">
        <v>591</v>
      </c>
      <c r="T20" s="94" t="s">
        <v>767</v>
      </c>
      <c r="U20" s="118" t="s">
        <v>864</v>
      </c>
      <c r="V20" s="118" t="s">
        <v>834</v>
      </c>
      <c r="W20" s="170">
        <f>+'[1]APSB'!$Z$15</f>
        <v>74000000</v>
      </c>
    </row>
    <row r="21" spans="1:23" ht="41.25" customHeight="1">
      <c r="A21" s="361"/>
      <c r="B21" s="320"/>
      <c r="C21" s="397"/>
      <c r="D21" s="423"/>
      <c r="E21" s="320"/>
      <c r="F21" s="320"/>
      <c r="G21" s="320"/>
      <c r="H21" s="320"/>
      <c r="I21" s="320"/>
      <c r="J21" s="319" t="s">
        <v>498</v>
      </c>
      <c r="K21" s="319"/>
      <c r="L21" s="319" t="s">
        <v>663</v>
      </c>
      <c r="M21" s="396"/>
      <c r="N21" s="319" t="s">
        <v>615</v>
      </c>
      <c r="O21" s="319">
        <v>0</v>
      </c>
      <c r="P21" s="319">
        <v>1</v>
      </c>
      <c r="Q21" s="322" t="s">
        <v>863</v>
      </c>
      <c r="R21" s="319" t="s">
        <v>840</v>
      </c>
      <c r="S21" s="326"/>
      <c r="T21" s="328" t="s">
        <v>765</v>
      </c>
      <c r="U21" s="115" t="s">
        <v>864</v>
      </c>
      <c r="V21" s="115" t="s">
        <v>834</v>
      </c>
      <c r="W21" s="169">
        <v>30000000</v>
      </c>
    </row>
    <row r="22" spans="1:23" ht="38.25" customHeight="1">
      <c r="A22" s="361"/>
      <c r="B22" s="320"/>
      <c r="C22" s="397"/>
      <c r="D22" s="423"/>
      <c r="E22" s="320"/>
      <c r="F22" s="320"/>
      <c r="G22" s="321"/>
      <c r="H22" s="321"/>
      <c r="I22" s="321"/>
      <c r="J22" s="321"/>
      <c r="K22" s="321"/>
      <c r="L22" s="321"/>
      <c r="M22" s="398"/>
      <c r="N22" s="321"/>
      <c r="O22" s="321"/>
      <c r="P22" s="321"/>
      <c r="Q22" s="324"/>
      <c r="R22" s="321"/>
      <c r="S22" s="327"/>
      <c r="T22" s="330"/>
      <c r="U22" s="134" t="s">
        <v>865</v>
      </c>
      <c r="V22" s="243" t="s">
        <v>858</v>
      </c>
      <c r="W22" s="242">
        <v>23076131</v>
      </c>
    </row>
    <row r="23" spans="1:23" ht="79.5" customHeight="1" hidden="1">
      <c r="A23" s="361"/>
      <c r="B23" s="320"/>
      <c r="C23" s="397"/>
      <c r="D23" s="423"/>
      <c r="E23" s="320"/>
      <c r="F23" s="320"/>
      <c r="G23" s="319" t="s">
        <v>97</v>
      </c>
      <c r="H23" s="319" t="s">
        <v>98</v>
      </c>
      <c r="I23" s="319"/>
      <c r="J23" s="319" t="s">
        <v>593</v>
      </c>
      <c r="K23" s="319"/>
      <c r="L23" s="319"/>
      <c r="M23" s="396"/>
      <c r="N23" s="319"/>
      <c r="O23" s="319"/>
      <c r="P23" s="319"/>
      <c r="Q23" s="200"/>
      <c r="R23" s="92"/>
      <c r="S23" s="325"/>
      <c r="T23" s="92"/>
      <c r="U23" s="331"/>
      <c r="V23" s="331"/>
      <c r="W23" s="337" t="e">
        <f>+'[1]APSB'!$Z$17:$Z$18</f>
        <v>#VALUE!</v>
      </c>
    </row>
    <row r="24" spans="1:23" ht="15" hidden="1">
      <c r="A24" s="361"/>
      <c r="B24" s="320"/>
      <c r="C24" s="397"/>
      <c r="D24" s="423"/>
      <c r="E24" s="320"/>
      <c r="F24" s="320"/>
      <c r="G24" s="321"/>
      <c r="H24" s="321"/>
      <c r="I24" s="321"/>
      <c r="J24" s="321"/>
      <c r="K24" s="321"/>
      <c r="L24" s="321"/>
      <c r="M24" s="398"/>
      <c r="N24" s="321"/>
      <c r="O24" s="321"/>
      <c r="P24" s="321"/>
      <c r="Q24" s="199"/>
      <c r="R24" s="91"/>
      <c r="S24" s="327"/>
      <c r="T24" s="91"/>
      <c r="U24" s="333"/>
      <c r="V24" s="333"/>
      <c r="W24" s="339"/>
    </row>
    <row r="25" spans="1:23" ht="72" hidden="1">
      <c r="A25" s="361"/>
      <c r="B25" s="320"/>
      <c r="C25" s="397"/>
      <c r="D25" s="423"/>
      <c r="E25" s="320"/>
      <c r="F25" s="320"/>
      <c r="G25" s="31" t="s">
        <v>101</v>
      </c>
      <c r="H25" s="9" t="s">
        <v>499</v>
      </c>
      <c r="I25" s="31"/>
      <c r="J25" s="9" t="s">
        <v>595</v>
      </c>
      <c r="K25" s="91"/>
      <c r="L25" s="91"/>
      <c r="M25" s="123"/>
      <c r="N25" s="91"/>
      <c r="O25" s="91"/>
      <c r="P25" s="91"/>
      <c r="Q25" s="199"/>
      <c r="R25" s="91"/>
      <c r="S25" s="139"/>
      <c r="T25" s="91"/>
      <c r="U25" s="118"/>
      <c r="V25" s="118"/>
      <c r="W25" s="167">
        <f>+'[1]APSB'!$Z$19</f>
        <v>0</v>
      </c>
    </row>
    <row r="26" spans="1:23" ht="126" customHeight="1">
      <c r="A26" s="361"/>
      <c r="B26" s="320"/>
      <c r="C26" s="397"/>
      <c r="D26" s="423"/>
      <c r="E26" s="320"/>
      <c r="F26" s="320"/>
      <c r="G26" s="7" t="s">
        <v>102</v>
      </c>
      <c r="H26" s="7" t="s">
        <v>103</v>
      </c>
      <c r="I26" s="7"/>
      <c r="J26" s="7" t="s">
        <v>596</v>
      </c>
      <c r="K26" s="91"/>
      <c r="L26" s="91" t="s">
        <v>662</v>
      </c>
      <c r="M26" s="123"/>
      <c r="N26" s="91" t="s">
        <v>664</v>
      </c>
      <c r="O26" s="91">
        <v>0</v>
      </c>
      <c r="P26" s="91">
        <v>14</v>
      </c>
      <c r="Q26" s="199" t="s">
        <v>866</v>
      </c>
      <c r="R26" s="91" t="s">
        <v>840</v>
      </c>
      <c r="S26" s="139" t="s">
        <v>591</v>
      </c>
      <c r="T26" s="91" t="s">
        <v>765</v>
      </c>
      <c r="U26" s="118" t="s">
        <v>867</v>
      </c>
      <c r="V26" s="118" t="s">
        <v>834</v>
      </c>
      <c r="W26" s="167">
        <f>+'[1]APSB'!$Z$20</f>
        <v>100000000</v>
      </c>
    </row>
    <row r="27" spans="1:23" ht="58.5" customHeight="1">
      <c r="A27" s="361"/>
      <c r="B27" s="320"/>
      <c r="C27" s="397"/>
      <c r="D27" s="423"/>
      <c r="E27" s="320"/>
      <c r="F27" s="320"/>
      <c r="G27" s="319" t="s">
        <v>104</v>
      </c>
      <c r="H27" s="319" t="s">
        <v>105</v>
      </c>
      <c r="I27" s="319"/>
      <c r="J27" s="7" t="s">
        <v>500</v>
      </c>
      <c r="K27" s="91"/>
      <c r="L27" s="91" t="s">
        <v>612</v>
      </c>
      <c r="M27" s="123"/>
      <c r="N27" s="91" t="s">
        <v>613</v>
      </c>
      <c r="O27" s="91">
        <v>0</v>
      </c>
      <c r="P27" s="96">
        <v>1</v>
      </c>
      <c r="Q27" s="202" t="s">
        <v>868</v>
      </c>
      <c r="R27" s="96" t="s">
        <v>869</v>
      </c>
      <c r="S27" s="139" t="s">
        <v>605</v>
      </c>
      <c r="T27" s="96" t="s">
        <v>806</v>
      </c>
      <c r="U27" s="118" t="s">
        <v>870</v>
      </c>
      <c r="V27" s="118" t="s">
        <v>834</v>
      </c>
      <c r="W27" s="167">
        <f>+'[1]APSB'!$Z$21</f>
        <v>57600000</v>
      </c>
    </row>
    <row r="28" spans="1:23" ht="0.75" customHeight="1" hidden="1">
      <c r="A28" s="361"/>
      <c r="B28" s="320"/>
      <c r="C28" s="397"/>
      <c r="D28" s="423"/>
      <c r="E28" s="320"/>
      <c r="F28" s="320"/>
      <c r="G28" s="321"/>
      <c r="H28" s="321"/>
      <c r="I28" s="321"/>
      <c r="J28" s="7" t="s">
        <v>501</v>
      </c>
      <c r="K28" s="91"/>
      <c r="L28" s="91"/>
      <c r="M28" s="123"/>
      <c r="N28" s="91"/>
      <c r="O28" s="91"/>
      <c r="P28" s="91"/>
      <c r="Q28" s="199"/>
      <c r="R28" s="91"/>
      <c r="S28" s="139"/>
      <c r="T28" s="91"/>
      <c r="U28" s="118"/>
      <c r="V28" s="118"/>
      <c r="W28" s="167">
        <f>+'[1]APSB'!$Z$22</f>
        <v>0</v>
      </c>
    </row>
    <row r="29" spans="1:23" ht="72">
      <c r="A29" s="361"/>
      <c r="B29" s="320"/>
      <c r="C29" s="397"/>
      <c r="D29" s="423"/>
      <c r="E29" s="320"/>
      <c r="F29" s="320"/>
      <c r="G29" s="7" t="s">
        <v>106</v>
      </c>
      <c r="H29" s="7" t="s">
        <v>502</v>
      </c>
      <c r="I29" s="7"/>
      <c r="J29" s="7" t="s">
        <v>503</v>
      </c>
      <c r="K29" s="91"/>
      <c r="L29" s="91" t="s">
        <v>607</v>
      </c>
      <c r="M29" s="123"/>
      <c r="N29" s="91" t="s">
        <v>380</v>
      </c>
      <c r="O29" s="91">
        <v>0</v>
      </c>
      <c r="P29" s="91">
        <v>12</v>
      </c>
      <c r="Q29" s="199" t="s">
        <v>871</v>
      </c>
      <c r="R29" s="91" t="s">
        <v>872</v>
      </c>
      <c r="S29" s="139" t="s">
        <v>605</v>
      </c>
      <c r="T29" s="91" t="s">
        <v>806</v>
      </c>
      <c r="U29" s="118" t="s">
        <v>873</v>
      </c>
      <c r="V29" s="118" t="s">
        <v>834</v>
      </c>
      <c r="W29" s="167">
        <f>+'[1]APSB'!$Z$23</f>
        <v>35156000</v>
      </c>
    </row>
    <row r="30" spans="1:23" ht="72">
      <c r="A30" s="361"/>
      <c r="B30" s="320"/>
      <c r="C30" s="397"/>
      <c r="D30" s="423"/>
      <c r="E30" s="320"/>
      <c r="F30" s="320"/>
      <c r="G30" s="319" t="s">
        <v>107</v>
      </c>
      <c r="H30" s="319" t="s">
        <v>108</v>
      </c>
      <c r="I30" s="319"/>
      <c r="J30" s="9" t="s">
        <v>504</v>
      </c>
      <c r="K30" s="9"/>
      <c r="L30" s="9" t="s">
        <v>614</v>
      </c>
      <c r="M30" s="126"/>
      <c r="N30" s="9" t="s">
        <v>615</v>
      </c>
      <c r="O30" s="9">
        <v>0</v>
      </c>
      <c r="P30" s="9">
        <v>1</v>
      </c>
      <c r="Q30" s="206" t="s">
        <v>874</v>
      </c>
      <c r="R30" s="9" t="s">
        <v>875</v>
      </c>
      <c r="S30" s="191" t="s">
        <v>605</v>
      </c>
      <c r="T30" s="9" t="s">
        <v>806</v>
      </c>
      <c r="U30" s="118" t="s">
        <v>876</v>
      </c>
      <c r="V30" s="72" t="s">
        <v>877</v>
      </c>
      <c r="W30" s="167">
        <f>+'[1]APSB'!$Z$24</f>
        <v>106996370</v>
      </c>
    </row>
    <row r="31" spans="1:23" ht="72" customHeight="1">
      <c r="A31" s="361"/>
      <c r="B31" s="320"/>
      <c r="C31" s="397"/>
      <c r="D31" s="423"/>
      <c r="E31" s="320"/>
      <c r="F31" s="320"/>
      <c r="G31" s="321"/>
      <c r="H31" s="321"/>
      <c r="I31" s="321"/>
      <c r="J31" s="9" t="s">
        <v>505</v>
      </c>
      <c r="K31" s="6"/>
      <c r="L31" s="9"/>
      <c r="M31" s="126"/>
      <c r="N31" s="9"/>
      <c r="O31" s="9"/>
      <c r="P31" s="9"/>
      <c r="Q31" s="206"/>
      <c r="R31" s="9"/>
      <c r="S31" s="145"/>
      <c r="T31" s="9"/>
      <c r="U31" s="118"/>
      <c r="V31" s="134"/>
      <c r="W31" s="171">
        <f>+'[1]APSB'!$Z$25</f>
        <v>0</v>
      </c>
    </row>
    <row r="32" spans="1:23" ht="84.75" thickBot="1">
      <c r="A32" s="362"/>
      <c r="B32" s="363"/>
      <c r="C32" s="441"/>
      <c r="D32" s="424"/>
      <c r="E32" s="363"/>
      <c r="F32" s="363"/>
      <c r="G32" s="12" t="s">
        <v>109</v>
      </c>
      <c r="H32" s="32" t="s">
        <v>110</v>
      </c>
      <c r="I32" s="62"/>
      <c r="J32" s="32" t="s">
        <v>506</v>
      </c>
      <c r="K32" s="14"/>
      <c r="L32" s="95" t="s">
        <v>597</v>
      </c>
      <c r="M32" s="132"/>
      <c r="N32" s="95" t="s">
        <v>598</v>
      </c>
      <c r="O32" s="95">
        <v>0</v>
      </c>
      <c r="P32" s="95">
        <v>1</v>
      </c>
      <c r="Q32" s="207" t="s">
        <v>878</v>
      </c>
      <c r="R32" s="95" t="s">
        <v>840</v>
      </c>
      <c r="S32" s="136" t="s">
        <v>592</v>
      </c>
      <c r="T32" s="95" t="s">
        <v>806</v>
      </c>
      <c r="U32" s="122" t="s">
        <v>879</v>
      </c>
      <c r="V32" s="122" t="s">
        <v>834</v>
      </c>
      <c r="W32" s="168">
        <f>+'[1]APSB'!$Z$26</f>
        <v>15000000</v>
      </c>
    </row>
    <row r="33" spans="21:23" ht="15">
      <c r="U33" s="52">
        <f>SUM(U5:U32)</f>
        <v>0</v>
      </c>
      <c r="V33" s="52">
        <f>SUM(V5:V32)</f>
        <v>0</v>
      </c>
      <c r="W33" s="52" t="e">
        <f>SUM(W5:W32)</f>
        <v>#VALUE!</v>
      </c>
    </row>
  </sheetData>
  <sheetProtection/>
  <mergeCells count="116">
    <mergeCell ref="R21:R22"/>
    <mergeCell ref="Q21:Q22"/>
    <mergeCell ref="T21:T22"/>
    <mergeCell ref="S20:S22"/>
    <mergeCell ref="U2:W2"/>
    <mergeCell ref="S5:S7"/>
    <mergeCell ref="V3:V4"/>
    <mergeCell ref="R12:R14"/>
    <mergeCell ref="S12:S14"/>
    <mergeCell ref="T12:T14"/>
    <mergeCell ref="S23:S24"/>
    <mergeCell ref="V23:V24"/>
    <mergeCell ref="U23:U24"/>
    <mergeCell ref="A1:W1"/>
    <mergeCell ref="A2:M2"/>
    <mergeCell ref="N2:P2"/>
    <mergeCell ref="K3:K4"/>
    <mergeCell ref="W3:W4"/>
    <mergeCell ref="D3:D4"/>
    <mergeCell ref="M3:M4"/>
    <mergeCell ref="D5:D32"/>
    <mergeCell ref="E5:E32"/>
    <mergeCell ref="O3:O4"/>
    <mergeCell ref="P3:P4"/>
    <mergeCell ref="U3:U4"/>
    <mergeCell ref="M5:M6"/>
    <mergeCell ref="O5:O6"/>
    <mergeCell ref="N5:N6"/>
    <mergeCell ref="K23:K24"/>
    <mergeCell ref="G23:G24"/>
    <mergeCell ref="E3:E4"/>
    <mergeCell ref="T2:T4"/>
    <mergeCell ref="S2:S4"/>
    <mergeCell ref="R2:R4"/>
    <mergeCell ref="Q2:Q4"/>
    <mergeCell ref="H3:H4"/>
    <mergeCell ref="N3:N4"/>
    <mergeCell ref="I3:I4"/>
    <mergeCell ref="J3:J4"/>
    <mergeCell ref="A3:A4"/>
    <mergeCell ref="B3:B4"/>
    <mergeCell ref="C3:C4"/>
    <mergeCell ref="L3:L4"/>
    <mergeCell ref="A5:A32"/>
    <mergeCell ref="B5:B32"/>
    <mergeCell ref="F5:F32"/>
    <mergeCell ref="F3:F4"/>
    <mergeCell ref="G3:G4"/>
    <mergeCell ref="C5:C32"/>
    <mergeCell ref="L23:L24"/>
    <mergeCell ref="M23:M24"/>
    <mergeCell ref="N23:N24"/>
    <mergeCell ref="U5:U6"/>
    <mergeCell ref="P5:P6"/>
    <mergeCell ref="W23:W24"/>
    <mergeCell ref="Q5:Q6"/>
    <mergeCell ref="R5:R6"/>
    <mergeCell ref="T5:T6"/>
    <mergeCell ref="Q12:Q14"/>
    <mergeCell ref="G9:G10"/>
    <mergeCell ref="H9:H10"/>
    <mergeCell ref="P23:P24"/>
    <mergeCell ref="W5:W6"/>
    <mergeCell ref="V5:V6"/>
    <mergeCell ref="O23:O24"/>
    <mergeCell ref="I9:I10"/>
    <mergeCell ref="J9:J10"/>
    <mergeCell ref="G7:G8"/>
    <mergeCell ref="Q16:Q18"/>
    <mergeCell ref="G30:G31"/>
    <mergeCell ref="H30:H31"/>
    <mergeCell ref="I30:I31"/>
    <mergeCell ref="J23:J24"/>
    <mergeCell ref="G27:G28"/>
    <mergeCell ref="H27:H28"/>
    <mergeCell ref="I27:I28"/>
    <mergeCell ref="H23:H24"/>
    <mergeCell ref="I23:I24"/>
    <mergeCell ref="H7:H8"/>
    <mergeCell ref="I7:I8"/>
    <mergeCell ref="J7:J8"/>
    <mergeCell ref="L5:L8"/>
    <mergeCell ref="K5:K8"/>
    <mergeCell ref="P7:P8"/>
    <mergeCell ref="O7:O8"/>
    <mergeCell ref="N7:N8"/>
    <mergeCell ref="M7:M8"/>
    <mergeCell ref="K12:K14"/>
    <mergeCell ref="L12:L14"/>
    <mergeCell ref="M12:M14"/>
    <mergeCell ref="N12:N14"/>
    <mergeCell ref="O12:O14"/>
    <mergeCell ref="P12:P14"/>
    <mergeCell ref="S16:S18"/>
    <mergeCell ref="T16:T18"/>
    <mergeCell ref="R16:R18"/>
    <mergeCell ref="P16:P18"/>
    <mergeCell ref="G12:G18"/>
    <mergeCell ref="H12:H18"/>
    <mergeCell ref="I12:I18"/>
    <mergeCell ref="J12:J18"/>
    <mergeCell ref="K16:K18"/>
    <mergeCell ref="L16:L18"/>
    <mergeCell ref="M16:M18"/>
    <mergeCell ref="N16:N18"/>
    <mergeCell ref="O16:O18"/>
    <mergeCell ref="P21:P22"/>
    <mergeCell ref="O21:O22"/>
    <mergeCell ref="N21:N22"/>
    <mergeCell ref="M21:M22"/>
    <mergeCell ref="G20:G22"/>
    <mergeCell ref="H20:H22"/>
    <mergeCell ref="I20:I22"/>
    <mergeCell ref="J21:J22"/>
    <mergeCell ref="K21:K22"/>
    <mergeCell ref="L21:L22"/>
  </mergeCells>
  <hyperlinks>
    <hyperlink ref="A2:J2" r:id="rId1" display="PLAN INDICATIVO"/>
  </hyperlinks>
  <printOptions/>
  <pageMargins left="0.7086614173228347" right="0.7086614173228347" top="0.7480314960629921" bottom="0.7480314960629921" header="0.31496062992125984" footer="0.31496062992125984"/>
  <pageSetup horizontalDpi="600" verticalDpi="600" orientation="landscape" paperSize="9" scale="75" r:id="rId4"/>
  <legacyDrawing r:id="rId3"/>
</worksheet>
</file>

<file path=xl/worksheets/sheet4.xml><?xml version="1.0" encoding="utf-8"?>
<worksheet xmlns="http://schemas.openxmlformats.org/spreadsheetml/2006/main" xmlns:r="http://schemas.openxmlformats.org/officeDocument/2006/relationships">
  <sheetPr>
    <tabColor rgb="FF00B050"/>
  </sheetPr>
  <dimension ref="A1:W19"/>
  <sheetViews>
    <sheetView zoomScale="80" zoomScaleNormal="80" zoomScalePageLayoutView="0" workbookViewId="0" topLeftCell="N12">
      <selection activeCell="Q18" sqref="Q18"/>
    </sheetView>
  </sheetViews>
  <sheetFormatPr defaultColWidth="11.421875" defaultRowHeight="15"/>
  <cols>
    <col min="1" max="2" width="11.421875" style="28" customWidth="1"/>
    <col min="3" max="3" width="12.421875" style="28" customWidth="1"/>
    <col min="4" max="4" width="11.421875" style="28" customWidth="1"/>
    <col min="5" max="5" width="17.7109375" style="28" customWidth="1"/>
    <col min="6" max="6" width="12.421875" style="28" customWidth="1"/>
    <col min="7" max="7" width="11.421875" style="28" customWidth="1"/>
    <col min="8" max="8" width="23.7109375" style="28" customWidth="1"/>
    <col min="9" max="9" width="14.57421875" style="28" customWidth="1"/>
    <col min="10" max="10" width="18.140625" style="28" customWidth="1"/>
    <col min="11" max="11" width="13.421875" style="28" customWidth="1"/>
    <col min="12" max="12" width="26.421875" style="28" customWidth="1"/>
    <col min="13" max="13" width="17.421875" style="28" customWidth="1"/>
    <col min="14" max="14" width="14.421875" style="28" customWidth="1"/>
    <col min="15" max="16" width="13.421875" style="28" customWidth="1"/>
    <col min="17" max="17" width="39.28125" style="28" customWidth="1"/>
    <col min="18" max="18" width="27.28125" style="28" customWidth="1"/>
    <col min="19" max="19" width="25.00390625" style="28" customWidth="1"/>
    <col min="20" max="20" width="20.421875" style="28" customWidth="1"/>
    <col min="21" max="21" width="21.57421875" style="28" customWidth="1"/>
    <col min="22" max="22" width="17.140625" style="235" customWidth="1"/>
    <col min="23" max="23" width="14.421875" style="28" customWidth="1"/>
    <col min="24" max="16384" width="11.421875" style="28" customWidth="1"/>
  </cols>
  <sheetData>
    <row r="1" spans="1:23" s="1" customFormat="1" ht="18.75" thickBot="1">
      <c r="A1" s="372" t="s">
        <v>14</v>
      </c>
      <c r="B1" s="373"/>
      <c r="C1" s="373"/>
      <c r="D1" s="373"/>
      <c r="E1" s="373"/>
      <c r="F1" s="373"/>
      <c r="G1" s="373"/>
      <c r="H1" s="373"/>
      <c r="I1" s="373"/>
      <c r="J1" s="373"/>
      <c r="K1" s="373"/>
      <c r="L1" s="373"/>
      <c r="M1" s="373"/>
      <c r="N1" s="373"/>
      <c r="O1" s="373"/>
      <c r="P1" s="373"/>
      <c r="Q1" s="373"/>
      <c r="R1" s="373"/>
      <c r="S1" s="373"/>
      <c r="T1" s="373"/>
      <c r="U1" s="373"/>
      <c r="V1" s="373"/>
      <c r="W1" s="374"/>
    </row>
    <row r="2" spans="1:23" ht="15.75" customHeight="1" thickBot="1">
      <c r="A2" s="375" t="s">
        <v>402</v>
      </c>
      <c r="B2" s="376"/>
      <c r="C2" s="376"/>
      <c r="D2" s="376"/>
      <c r="E2" s="376"/>
      <c r="F2" s="376"/>
      <c r="G2" s="376"/>
      <c r="H2" s="376"/>
      <c r="I2" s="376"/>
      <c r="J2" s="376"/>
      <c r="K2" s="376"/>
      <c r="L2" s="376"/>
      <c r="M2" s="376"/>
      <c r="N2" s="472" t="s">
        <v>3</v>
      </c>
      <c r="O2" s="472"/>
      <c r="P2" s="473"/>
      <c r="Q2" s="387" t="s">
        <v>738</v>
      </c>
      <c r="R2" s="387" t="s">
        <v>739</v>
      </c>
      <c r="S2" s="387" t="s">
        <v>740</v>
      </c>
      <c r="T2" s="384" t="s">
        <v>741</v>
      </c>
      <c r="U2" s="381" t="s">
        <v>742</v>
      </c>
      <c r="V2" s="382"/>
      <c r="W2" s="383"/>
    </row>
    <row r="3" spans="1:23" ht="25.5" customHeight="1">
      <c r="A3" s="367" t="s">
        <v>0</v>
      </c>
      <c r="B3" s="352" t="s">
        <v>2</v>
      </c>
      <c r="C3" s="352" t="s">
        <v>6</v>
      </c>
      <c r="D3" s="352" t="s">
        <v>0</v>
      </c>
      <c r="E3" s="352" t="s">
        <v>1</v>
      </c>
      <c r="F3" s="352" t="s">
        <v>7</v>
      </c>
      <c r="G3" s="352" t="s">
        <v>0</v>
      </c>
      <c r="H3" s="352" t="s">
        <v>8</v>
      </c>
      <c r="I3" s="352" t="s">
        <v>7</v>
      </c>
      <c r="J3" s="352" t="s">
        <v>403</v>
      </c>
      <c r="K3" s="352" t="s">
        <v>0</v>
      </c>
      <c r="L3" s="352" t="s">
        <v>404</v>
      </c>
      <c r="M3" s="352" t="s">
        <v>7</v>
      </c>
      <c r="N3" s="352" t="s">
        <v>5</v>
      </c>
      <c r="O3" s="352" t="s">
        <v>4</v>
      </c>
      <c r="P3" s="367" t="s">
        <v>13</v>
      </c>
      <c r="Q3" s="388"/>
      <c r="R3" s="388"/>
      <c r="S3" s="388"/>
      <c r="T3" s="385"/>
      <c r="U3" s="358" t="s">
        <v>743</v>
      </c>
      <c r="V3" s="348" t="s">
        <v>744</v>
      </c>
      <c r="W3" s="350" t="s">
        <v>745</v>
      </c>
    </row>
    <row r="4" spans="1:23" ht="36" customHeight="1" thickBot="1">
      <c r="A4" s="368"/>
      <c r="B4" s="353"/>
      <c r="C4" s="353"/>
      <c r="D4" s="353"/>
      <c r="E4" s="353"/>
      <c r="F4" s="353"/>
      <c r="G4" s="353"/>
      <c r="H4" s="353"/>
      <c r="I4" s="353"/>
      <c r="J4" s="353"/>
      <c r="K4" s="353"/>
      <c r="L4" s="353"/>
      <c r="M4" s="353"/>
      <c r="N4" s="353"/>
      <c r="O4" s="353"/>
      <c r="P4" s="368"/>
      <c r="Q4" s="389"/>
      <c r="R4" s="389"/>
      <c r="S4" s="389"/>
      <c r="T4" s="386"/>
      <c r="U4" s="359"/>
      <c r="V4" s="349"/>
      <c r="W4" s="351"/>
    </row>
    <row r="5" spans="1:23" ht="105" customHeight="1">
      <c r="A5" s="360" t="s">
        <v>15</v>
      </c>
      <c r="B5" s="340" t="s">
        <v>16</v>
      </c>
      <c r="C5" s="440"/>
      <c r="D5" s="422" t="s">
        <v>111</v>
      </c>
      <c r="E5" s="340" t="s">
        <v>112</v>
      </c>
      <c r="F5" s="340"/>
      <c r="G5" s="91" t="s">
        <v>113</v>
      </c>
      <c r="H5" s="91" t="s">
        <v>482</v>
      </c>
      <c r="I5" s="91"/>
      <c r="J5" s="91" t="s">
        <v>483</v>
      </c>
      <c r="K5" s="91"/>
      <c r="L5" s="91" t="s">
        <v>621</v>
      </c>
      <c r="M5" s="123"/>
      <c r="N5" s="91" t="s">
        <v>622</v>
      </c>
      <c r="O5" s="91">
        <v>0</v>
      </c>
      <c r="P5" s="91">
        <v>1</v>
      </c>
      <c r="Q5" s="199" t="s">
        <v>880</v>
      </c>
      <c r="R5" s="91" t="s">
        <v>881</v>
      </c>
      <c r="S5" s="135" t="s">
        <v>624</v>
      </c>
      <c r="T5" s="91" t="s">
        <v>806</v>
      </c>
      <c r="U5" s="115" t="s">
        <v>882</v>
      </c>
      <c r="V5" s="153" t="s">
        <v>883</v>
      </c>
      <c r="W5" s="166">
        <f>+'[1]POB VUL'!$Z$5</f>
        <v>45000000</v>
      </c>
    </row>
    <row r="6" spans="1:23" ht="82.5" customHeight="1">
      <c r="A6" s="361"/>
      <c r="B6" s="320"/>
      <c r="C6" s="397"/>
      <c r="D6" s="423"/>
      <c r="E6" s="320"/>
      <c r="F6" s="320"/>
      <c r="G6" s="91" t="s">
        <v>114</v>
      </c>
      <c r="H6" s="91" t="s">
        <v>115</v>
      </c>
      <c r="I6" s="91"/>
      <c r="J6" s="91" t="s">
        <v>484</v>
      </c>
      <c r="K6" s="91"/>
      <c r="L6" s="91" t="s">
        <v>625</v>
      </c>
      <c r="M6" s="123"/>
      <c r="N6" s="91" t="s">
        <v>421</v>
      </c>
      <c r="O6" s="91">
        <v>0</v>
      </c>
      <c r="P6" s="91">
        <v>1</v>
      </c>
      <c r="Q6" s="199" t="s">
        <v>884</v>
      </c>
      <c r="R6" s="91" t="s">
        <v>794</v>
      </c>
      <c r="S6" s="135" t="s">
        <v>592</v>
      </c>
      <c r="T6" s="91" t="s">
        <v>885</v>
      </c>
      <c r="U6" s="115"/>
      <c r="V6" s="153"/>
      <c r="W6" s="166">
        <f>+'[1]POB VUL'!$Z$6</f>
        <v>0</v>
      </c>
    </row>
    <row r="7" spans="1:23" ht="31.5" customHeight="1">
      <c r="A7" s="361"/>
      <c r="B7" s="320"/>
      <c r="C7" s="397"/>
      <c r="D7" s="423"/>
      <c r="E7" s="320"/>
      <c r="F7" s="320"/>
      <c r="G7" s="319" t="s">
        <v>116</v>
      </c>
      <c r="H7" s="319" t="s">
        <v>485</v>
      </c>
      <c r="I7" s="319"/>
      <c r="J7" s="319" t="s">
        <v>486</v>
      </c>
      <c r="K7" s="319"/>
      <c r="L7" s="319" t="s">
        <v>626</v>
      </c>
      <c r="M7" s="319"/>
      <c r="N7" s="319" t="s">
        <v>421</v>
      </c>
      <c r="O7" s="319">
        <v>0</v>
      </c>
      <c r="P7" s="319">
        <v>1</v>
      </c>
      <c r="Q7" s="322" t="s">
        <v>887</v>
      </c>
      <c r="R7" s="319" t="s">
        <v>886</v>
      </c>
      <c r="S7" s="325" t="s">
        <v>636</v>
      </c>
      <c r="T7" s="328" t="s">
        <v>767</v>
      </c>
      <c r="U7" s="118" t="s">
        <v>888</v>
      </c>
      <c r="V7" s="72" t="s">
        <v>889</v>
      </c>
      <c r="W7" s="167">
        <v>3000000</v>
      </c>
    </row>
    <row r="8" spans="1:23" ht="31.5" customHeight="1">
      <c r="A8" s="361"/>
      <c r="B8" s="320"/>
      <c r="C8" s="397"/>
      <c r="D8" s="423"/>
      <c r="E8" s="320"/>
      <c r="F8" s="320"/>
      <c r="G8" s="320"/>
      <c r="H8" s="320"/>
      <c r="I8" s="320"/>
      <c r="J8" s="320"/>
      <c r="K8" s="321"/>
      <c r="L8" s="321"/>
      <c r="M8" s="321"/>
      <c r="N8" s="321"/>
      <c r="O8" s="321"/>
      <c r="P8" s="321"/>
      <c r="Q8" s="323"/>
      <c r="R8" s="320"/>
      <c r="S8" s="326"/>
      <c r="T8" s="329"/>
      <c r="U8" s="118" t="s">
        <v>890</v>
      </c>
      <c r="V8" s="72" t="s">
        <v>889</v>
      </c>
      <c r="W8" s="167">
        <v>3000000</v>
      </c>
    </row>
    <row r="9" spans="1:23" ht="38.25" customHeight="1">
      <c r="A9" s="361"/>
      <c r="B9" s="320"/>
      <c r="C9" s="397"/>
      <c r="D9" s="423"/>
      <c r="E9" s="320"/>
      <c r="F9" s="320"/>
      <c r="G9" s="321"/>
      <c r="H9" s="321"/>
      <c r="I9" s="321"/>
      <c r="J9" s="321"/>
      <c r="K9" s="91"/>
      <c r="L9" s="91" t="s">
        <v>627</v>
      </c>
      <c r="M9" s="123"/>
      <c r="N9" s="91" t="s">
        <v>628</v>
      </c>
      <c r="O9" s="91">
        <v>0</v>
      </c>
      <c r="P9" s="91">
        <v>1</v>
      </c>
      <c r="Q9" s="324"/>
      <c r="R9" s="321"/>
      <c r="S9" s="327"/>
      <c r="T9" s="330"/>
      <c r="U9" s="118" t="s">
        <v>891</v>
      </c>
      <c r="V9" s="72" t="s">
        <v>889</v>
      </c>
      <c r="W9" s="167">
        <f>+'[1]POB VUL'!$Z$8</f>
        <v>4784052</v>
      </c>
    </row>
    <row r="10" spans="1:23" ht="48" customHeight="1">
      <c r="A10" s="361"/>
      <c r="B10" s="320"/>
      <c r="C10" s="397"/>
      <c r="D10" s="423"/>
      <c r="E10" s="320"/>
      <c r="F10" s="320"/>
      <c r="G10" s="319" t="s">
        <v>117</v>
      </c>
      <c r="H10" s="319" t="s">
        <v>118</v>
      </c>
      <c r="I10" s="319"/>
      <c r="J10" s="319" t="s">
        <v>487</v>
      </c>
      <c r="K10" s="319"/>
      <c r="L10" s="319" t="s">
        <v>631</v>
      </c>
      <c r="M10" s="396"/>
      <c r="N10" s="319" t="s">
        <v>632</v>
      </c>
      <c r="O10" s="319">
        <v>0</v>
      </c>
      <c r="P10" s="319">
        <v>1</v>
      </c>
      <c r="Q10" s="322" t="s">
        <v>892</v>
      </c>
      <c r="R10" s="319" t="s">
        <v>900</v>
      </c>
      <c r="S10" s="325" t="s">
        <v>637</v>
      </c>
      <c r="T10" s="328" t="s">
        <v>806</v>
      </c>
      <c r="U10" s="118" t="s">
        <v>897</v>
      </c>
      <c r="V10" s="72" t="s">
        <v>896</v>
      </c>
      <c r="W10" s="167">
        <v>42325690</v>
      </c>
    </row>
    <row r="11" spans="1:23" ht="48" customHeight="1">
      <c r="A11" s="361"/>
      <c r="B11" s="320"/>
      <c r="C11" s="397"/>
      <c r="D11" s="423"/>
      <c r="E11" s="320"/>
      <c r="F11" s="320"/>
      <c r="G11" s="320"/>
      <c r="H11" s="320"/>
      <c r="I11" s="320"/>
      <c r="J11" s="320"/>
      <c r="K11" s="320"/>
      <c r="L11" s="320"/>
      <c r="M11" s="397"/>
      <c r="N11" s="320"/>
      <c r="O11" s="320"/>
      <c r="P11" s="320"/>
      <c r="Q11" s="323"/>
      <c r="R11" s="320"/>
      <c r="S11" s="326"/>
      <c r="T11" s="329"/>
      <c r="U11" s="118" t="s">
        <v>898</v>
      </c>
      <c r="V11" s="72" t="s">
        <v>896</v>
      </c>
      <c r="W11" s="167">
        <v>44821789</v>
      </c>
    </row>
    <row r="12" spans="1:23" ht="48" customHeight="1">
      <c r="A12" s="361"/>
      <c r="B12" s="320"/>
      <c r="C12" s="397"/>
      <c r="D12" s="423"/>
      <c r="E12" s="320"/>
      <c r="F12" s="320"/>
      <c r="G12" s="320"/>
      <c r="H12" s="320"/>
      <c r="I12" s="320"/>
      <c r="J12" s="320"/>
      <c r="K12" s="320"/>
      <c r="L12" s="320"/>
      <c r="M12" s="397"/>
      <c r="N12" s="320"/>
      <c r="O12" s="320"/>
      <c r="P12" s="320"/>
      <c r="Q12" s="323"/>
      <c r="R12" s="320"/>
      <c r="S12" s="326"/>
      <c r="T12" s="329"/>
      <c r="U12" s="118" t="s">
        <v>899</v>
      </c>
      <c r="V12" s="72" t="s">
        <v>896</v>
      </c>
      <c r="W12" s="167">
        <v>21501422</v>
      </c>
    </row>
    <row r="13" spans="1:23" ht="57" customHeight="1">
      <c r="A13" s="361"/>
      <c r="B13" s="320"/>
      <c r="C13" s="397"/>
      <c r="D13" s="423"/>
      <c r="E13" s="320"/>
      <c r="F13" s="320"/>
      <c r="G13" s="320"/>
      <c r="H13" s="320"/>
      <c r="I13" s="320"/>
      <c r="J13" s="320"/>
      <c r="K13" s="321"/>
      <c r="L13" s="321"/>
      <c r="M13" s="398"/>
      <c r="N13" s="321"/>
      <c r="O13" s="321"/>
      <c r="P13" s="321"/>
      <c r="Q13" s="323"/>
      <c r="R13" s="320"/>
      <c r="S13" s="326"/>
      <c r="T13" s="329"/>
      <c r="U13" s="118" t="s">
        <v>894</v>
      </c>
      <c r="V13" s="72" t="s">
        <v>893</v>
      </c>
      <c r="W13" s="167">
        <v>101694560</v>
      </c>
    </row>
    <row r="14" spans="1:23" ht="43.5" customHeight="1">
      <c r="A14" s="361"/>
      <c r="B14" s="320"/>
      <c r="C14" s="397"/>
      <c r="D14" s="423"/>
      <c r="E14" s="320"/>
      <c r="F14" s="320"/>
      <c r="G14" s="321"/>
      <c r="H14" s="321"/>
      <c r="I14" s="321"/>
      <c r="J14" s="321"/>
      <c r="K14" s="91"/>
      <c r="L14" s="91" t="s">
        <v>633</v>
      </c>
      <c r="M14" s="123"/>
      <c r="N14" s="91" t="s">
        <v>634</v>
      </c>
      <c r="O14" s="96">
        <v>0</v>
      </c>
      <c r="P14" s="96">
        <v>1</v>
      </c>
      <c r="Q14" s="324"/>
      <c r="R14" s="321"/>
      <c r="S14" s="327"/>
      <c r="T14" s="330"/>
      <c r="U14" s="118" t="s">
        <v>895</v>
      </c>
      <c r="V14" s="72" t="s">
        <v>896</v>
      </c>
      <c r="W14" s="167">
        <v>26400000</v>
      </c>
    </row>
    <row r="15" spans="1:23" ht="40.5" customHeight="1">
      <c r="A15" s="361"/>
      <c r="B15" s="320"/>
      <c r="C15" s="397"/>
      <c r="D15" s="423"/>
      <c r="E15" s="320"/>
      <c r="F15" s="320"/>
      <c r="G15" s="319" t="s">
        <v>119</v>
      </c>
      <c r="H15" s="319" t="s">
        <v>120</v>
      </c>
      <c r="I15" s="319"/>
      <c r="J15" s="319" t="s">
        <v>488</v>
      </c>
      <c r="K15" s="319"/>
      <c r="L15" s="319" t="s">
        <v>629</v>
      </c>
      <c r="M15" s="396"/>
      <c r="N15" s="319" t="s">
        <v>622</v>
      </c>
      <c r="O15" s="319">
        <v>0</v>
      </c>
      <c r="P15" s="319">
        <v>1</v>
      </c>
      <c r="Q15" s="322" t="s">
        <v>901</v>
      </c>
      <c r="R15" s="319" t="s">
        <v>900</v>
      </c>
      <c r="S15" s="325" t="s">
        <v>592</v>
      </c>
      <c r="T15" s="328" t="s">
        <v>806</v>
      </c>
      <c r="U15" s="118" t="s">
        <v>902</v>
      </c>
      <c r="V15" s="72" t="s">
        <v>883</v>
      </c>
      <c r="W15" s="167">
        <v>5500000</v>
      </c>
    </row>
    <row r="16" spans="1:23" ht="40.5" customHeight="1">
      <c r="A16" s="361"/>
      <c r="B16" s="320"/>
      <c r="C16" s="397"/>
      <c r="D16" s="423"/>
      <c r="E16" s="320"/>
      <c r="F16" s="320"/>
      <c r="G16" s="320"/>
      <c r="H16" s="320"/>
      <c r="I16" s="320"/>
      <c r="J16" s="320"/>
      <c r="K16" s="320"/>
      <c r="L16" s="320"/>
      <c r="M16" s="397"/>
      <c r="N16" s="320"/>
      <c r="O16" s="320"/>
      <c r="P16" s="320"/>
      <c r="Q16" s="323"/>
      <c r="R16" s="320"/>
      <c r="S16" s="326"/>
      <c r="T16" s="329"/>
      <c r="U16" s="118" t="s">
        <v>903</v>
      </c>
      <c r="V16" s="72" t="s">
        <v>883</v>
      </c>
      <c r="W16" s="244">
        <v>15000000</v>
      </c>
    </row>
    <row r="17" spans="1:23" ht="40.5" customHeight="1">
      <c r="A17" s="361"/>
      <c r="B17" s="320"/>
      <c r="C17" s="397"/>
      <c r="D17" s="423"/>
      <c r="E17" s="320"/>
      <c r="F17" s="320"/>
      <c r="G17" s="321"/>
      <c r="H17" s="321"/>
      <c r="I17" s="321"/>
      <c r="J17" s="321"/>
      <c r="K17" s="321"/>
      <c r="L17" s="321"/>
      <c r="M17" s="398"/>
      <c r="N17" s="321"/>
      <c r="O17" s="321"/>
      <c r="P17" s="321"/>
      <c r="Q17" s="324"/>
      <c r="R17" s="321"/>
      <c r="S17" s="327"/>
      <c r="T17" s="330"/>
      <c r="U17" s="118" t="s">
        <v>904</v>
      </c>
      <c r="V17" s="72" t="s">
        <v>883</v>
      </c>
      <c r="W17" s="244">
        <v>28100000</v>
      </c>
    </row>
    <row r="18" spans="1:23" ht="105" customHeight="1" thickBot="1">
      <c r="A18" s="362"/>
      <c r="B18" s="363"/>
      <c r="C18" s="441"/>
      <c r="D18" s="424"/>
      <c r="E18" s="363"/>
      <c r="F18" s="363"/>
      <c r="G18" s="14" t="s">
        <v>121</v>
      </c>
      <c r="H18" s="14" t="s">
        <v>122</v>
      </c>
      <c r="I18" s="14"/>
      <c r="J18" s="14" t="s">
        <v>489</v>
      </c>
      <c r="K18" s="14"/>
      <c r="L18" s="95" t="s">
        <v>905</v>
      </c>
      <c r="M18" s="132"/>
      <c r="N18" s="12" t="s">
        <v>622</v>
      </c>
      <c r="O18" s="14">
        <v>0</v>
      </c>
      <c r="P18" s="14">
        <v>1</v>
      </c>
      <c r="Q18" s="207" t="s">
        <v>906</v>
      </c>
      <c r="R18" s="14" t="s">
        <v>900</v>
      </c>
      <c r="S18" s="136" t="s">
        <v>638</v>
      </c>
      <c r="T18" s="14" t="s">
        <v>806</v>
      </c>
      <c r="U18" s="122" t="s">
        <v>907</v>
      </c>
      <c r="V18" s="73" t="s">
        <v>883</v>
      </c>
      <c r="W18" s="168">
        <f>+'[1]POB VUL'!$Z$12</f>
        <v>7000000</v>
      </c>
    </row>
    <row r="19" spans="21:23" ht="15">
      <c r="U19" s="52">
        <f>SUM(U5:U18)</f>
        <v>0</v>
      </c>
      <c r="V19" s="234">
        <f>SUM(V5:V18)</f>
        <v>0</v>
      </c>
      <c r="W19" s="52">
        <f>SUM(W5:W18)</f>
        <v>348127513</v>
      </c>
    </row>
  </sheetData>
  <sheetProtection/>
  <mergeCells count="75">
    <mergeCell ref="T2:T4"/>
    <mergeCell ref="U2:W2"/>
    <mergeCell ref="A1:W1"/>
    <mergeCell ref="A2:M2"/>
    <mergeCell ref="N2:P2"/>
    <mergeCell ref="K3:K4"/>
    <mergeCell ref="W3:W4"/>
    <mergeCell ref="U3:U4"/>
    <mergeCell ref="V3:V4"/>
    <mergeCell ref="F3:F4"/>
    <mergeCell ref="E5:E18"/>
    <mergeCell ref="Q2:Q4"/>
    <mergeCell ref="F5:F18"/>
    <mergeCell ref="N3:N4"/>
    <mergeCell ref="O3:O4"/>
    <mergeCell ref="P3:P4"/>
    <mergeCell ref="I3:I4"/>
    <mergeCell ref="J3:J4"/>
    <mergeCell ref="L3:L4"/>
    <mergeCell ref="M3:M4"/>
    <mergeCell ref="G3:G4"/>
    <mergeCell ref="H3:H4"/>
    <mergeCell ref="R2:R4"/>
    <mergeCell ref="S2:S4"/>
    <mergeCell ref="A3:A4"/>
    <mergeCell ref="B3:B4"/>
    <mergeCell ref="C3:C4"/>
    <mergeCell ref="D3:D4"/>
    <mergeCell ref="E3:E4"/>
    <mergeCell ref="H7:H9"/>
    <mergeCell ref="A5:A18"/>
    <mergeCell ref="B5:B18"/>
    <mergeCell ref="C5:C18"/>
    <mergeCell ref="D5:D18"/>
    <mergeCell ref="J7:J9"/>
    <mergeCell ref="I7:I9"/>
    <mergeCell ref="J10:J14"/>
    <mergeCell ref="G7:G9"/>
    <mergeCell ref="G10:G14"/>
    <mergeCell ref="H10:H14"/>
    <mergeCell ref="I10:I14"/>
    <mergeCell ref="Q7:Q9"/>
    <mergeCell ref="R7:R9"/>
    <mergeCell ref="S7:S9"/>
    <mergeCell ref="T7:T9"/>
    <mergeCell ref="K7:K8"/>
    <mergeCell ref="L7:L8"/>
    <mergeCell ref="M7:M8"/>
    <mergeCell ref="N7:N8"/>
    <mergeCell ref="O7:O8"/>
    <mergeCell ref="P7:P8"/>
    <mergeCell ref="Q10:Q14"/>
    <mergeCell ref="R10:R14"/>
    <mergeCell ref="T10:T14"/>
    <mergeCell ref="S10:S14"/>
    <mergeCell ref="K10:K13"/>
    <mergeCell ref="L10:L13"/>
    <mergeCell ref="M10:M13"/>
    <mergeCell ref="N10:N13"/>
    <mergeCell ref="O10:O13"/>
    <mergeCell ref="P10:P13"/>
    <mergeCell ref="T15:T17"/>
    <mergeCell ref="S15:S17"/>
    <mergeCell ref="R15:R17"/>
    <mergeCell ref="Q15:Q17"/>
    <mergeCell ref="P15:P17"/>
    <mergeCell ref="O15:O17"/>
    <mergeCell ref="N15:N17"/>
    <mergeCell ref="M15:M17"/>
    <mergeCell ref="G15:G17"/>
    <mergeCell ref="H15:H17"/>
    <mergeCell ref="I15:I17"/>
    <mergeCell ref="J15:J17"/>
    <mergeCell ref="K15:K17"/>
    <mergeCell ref="L15:L17"/>
  </mergeCells>
  <hyperlinks>
    <hyperlink ref="A2:J2" r:id="rId1" display="PLAN INDICATIVO"/>
  </hyperlinks>
  <printOptions/>
  <pageMargins left="0.7" right="0.7" top="0.75" bottom="0.75" header="0.3" footer="0.3"/>
  <pageSetup orientation="portrait" paperSize="9"/>
  <legacyDrawing r:id="rId3"/>
</worksheet>
</file>

<file path=xl/worksheets/sheet5.xml><?xml version="1.0" encoding="utf-8"?>
<worksheet xmlns="http://schemas.openxmlformats.org/spreadsheetml/2006/main" xmlns:r="http://schemas.openxmlformats.org/officeDocument/2006/relationships">
  <sheetPr>
    <tabColor rgb="FF00B050"/>
  </sheetPr>
  <dimension ref="A1:W21"/>
  <sheetViews>
    <sheetView zoomScale="80" zoomScaleNormal="80" zoomScalePageLayoutView="0" workbookViewId="0" topLeftCell="J1">
      <selection activeCell="R21" sqref="R21"/>
    </sheetView>
  </sheetViews>
  <sheetFormatPr defaultColWidth="11.421875" defaultRowHeight="15"/>
  <cols>
    <col min="1" max="2" width="11.421875" style="28" customWidth="1"/>
    <col min="3" max="3" width="12.421875" style="28" customWidth="1"/>
    <col min="4" max="4" width="11.421875" style="28" customWidth="1"/>
    <col min="5" max="5" width="17.7109375" style="28" customWidth="1"/>
    <col min="6" max="6" width="12.421875" style="28" customWidth="1"/>
    <col min="7" max="7" width="11.421875" style="28" customWidth="1"/>
    <col min="8" max="8" width="26.7109375" style="28" customWidth="1"/>
    <col min="9" max="9" width="12.57421875" style="28" customWidth="1"/>
    <col min="10" max="10" width="18.57421875" style="28" customWidth="1"/>
    <col min="11" max="11" width="13.421875" style="28" customWidth="1"/>
    <col min="12" max="12" width="33.7109375" style="28" customWidth="1"/>
    <col min="13" max="13" width="18.00390625" style="28" customWidth="1"/>
    <col min="14" max="16" width="13.421875" style="28" customWidth="1"/>
    <col min="17" max="17" width="41.00390625" style="28" customWidth="1"/>
    <col min="18" max="19" width="27.140625" style="28" customWidth="1"/>
    <col min="20" max="20" width="21.57421875" style="28" customWidth="1"/>
    <col min="21" max="21" width="23.8515625" style="28" customWidth="1"/>
    <col min="22" max="22" width="18.00390625" style="28" customWidth="1"/>
    <col min="23" max="23" width="14.57421875" style="28" customWidth="1"/>
    <col min="24" max="16384" width="11.421875" style="28" customWidth="1"/>
  </cols>
  <sheetData>
    <row r="1" spans="1:23" s="1" customFormat="1" ht="18.75" thickBot="1">
      <c r="A1" s="372" t="s">
        <v>470</v>
      </c>
      <c r="B1" s="373"/>
      <c r="C1" s="373"/>
      <c r="D1" s="373"/>
      <c r="E1" s="373"/>
      <c r="F1" s="373"/>
      <c r="G1" s="373"/>
      <c r="H1" s="373"/>
      <c r="I1" s="373"/>
      <c r="J1" s="373"/>
      <c r="K1" s="373"/>
      <c r="L1" s="373"/>
      <c r="M1" s="373"/>
      <c r="N1" s="373"/>
      <c r="O1" s="373"/>
      <c r="P1" s="373"/>
      <c r="Q1" s="373"/>
      <c r="R1" s="373"/>
      <c r="S1" s="373"/>
      <c r="T1" s="373"/>
      <c r="U1" s="373"/>
      <c r="V1" s="373"/>
      <c r="W1" s="374"/>
    </row>
    <row r="2" spans="1:23" ht="15.75" customHeight="1" thickBot="1">
      <c r="A2" s="375" t="s">
        <v>402</v>
      </c>
      <c r="B2" s="376"/>
      <c r="C2" s="376"/>
      <c r="D2" s="376"/>
      <c r="E2" s="376"/>
      <c r="F2" s="376"/>
      <c r="G2" s="376"/>
      <c r="H2" s="376"/>
      <c r="I2" s="376"/>
      <c r="J2" s="376"/>
      <c r="K2" s="376"/>
      <c r="L2" s="376"/>
      <c r="M2" s="377"/>
      <c r="N2" s="471" t="s">
        <v>3</v>
      </c>
      <c r="O2" s="472"/>
      <c r="P2" s="473"/>
      <c r="Q2" s="387" t="s">
        <v>738</v>
      </c>
      <c r="R2" s="387" t="s">
        <v>739</v>
      </c>
      <c r="S2" s="387" t="s">
        <v>740</v>
      </c>
      <c r="T2" s="384" t="s">
        <v>741</v>
      </c>
      <c r="U2" s="381" t="s">
        <v>742</v>
      </c>
      <c r="V2" s="382"/>
      <c r="W2" s="383"/>
    </row>
    <row r="3" spans="1:23" ht="36" customHeight="1">
      <c r="A3" s="367" t="s">
        <v>0</v>
      </c>
      <c r="B3" s="352" t="s">
        <v>2</v>
      </c>
      <c r="C3" s="352" t="s">
        <v>6</v>
      </c>
      <c r="D3" s="352" t="s">
        <v>0</v>
      </c>
      <c r="E3" s="352" t="s">
        <v>1</v>
      </c>
      <c r="F3" s="352" t="s">
        <v>7</v>
      </c>
      <c r="G3" s="352" t="s">
        <v>0</v>
      </c>
      <c r="H3" s="352" t="s">
        <v>8</v>
      </c>
      <c r="I3" s="352" t="s">
        <v>7</v>
      </c>
      <c r="J3" s="352" t="s">
        <v>403</v>
      </c>
      <c r="K3" s="352" t="s">
        <v>0</v>
      </c>
      <c r="L3" s="352" t="s">
        <v>404</v>
      </c>
      <c r="M3" s="352" t="s">
        <v>7</v>
      </c>
      <c r="N3" s="352" t="s">
        <v>5</v>
      </c>
      <c r="O3" s="352" t="s">
        <v>4</v>
      </c>
      <c r="P3" s="367" t="s">
        <v>13</v>
      </c>
      <c r="Q3" s="388"/>
      <c r="R3" s="388"/>
      <c r="S3" s="388"/>
      <c r="T3" s="385"/>
      <c r="U3" s="358" t="s">
        <v>743</v>
      </c>
      <c r="V3" s="348" t="s">
        <v>744</v>
      </c>
      <c r="W3" s="350" t="s">
        <v>745</v>
      </c>
    </row>
    <row r="4" spans="1:23" ht="35.25" customHeight="1" thickBot="1">
      <c r="A4" s="368"/>
      <c r="B4" s="353"/>
      <c r="C4" s="353"/>
      <c r="D4" s="353"/>
      <c r="E4" s="353"/>
      <c r="F4" s="353"/>
      <c r="G4" s="353"/>
      <c r="H4" s="353"/>
      <c r="I4" s="353"/>
      <c r="J4" s="353"/>
      <c r="K4" s="353"/>
      <c r="L4" s="353"/>
      <c r="M4" s="353"/>
      <c r="N4" s="353"/>
      <c r="O4" s="353"/>
      <c r="P4" s="368"/>
      <c r="Q4" s="389"/>
      <c r="R4" s="389"/>
      <c r="S4" s="389"/>
      <c r="T4" s="386"/>
      <c r="U4" s="359"/>
      <c r="V4" s="349"/>
      <c r="W4" s="351"/>
    </row>
    <row r="5" spans="1:23" ht="42.75" customHeight="1">
      <c r="A5" s="360" t="s">
        <v>15</v>
      </c>
      <c r="B5" s="340" t="s">
        <v>16</v>
      </c>
      <c r="C5" s="440"/>
      <c r="D5" s="422" t="s">
        <v>123</v>
      </c>
      <c r="E5" s="340" t="s">
        <v>124</v>
      </c>
      <c r="F5" s="340"/>
      <c r="G5" s="340" t="s">
        <v>125</v>
      </c>
      <c r="H5" s="340" t="s">
        <v>141</v>
      </c>
      <c r="I5" s="340"/>
      <c r="J5" s="340" t="s">
        <v>471</v>
      </c>
      <c r="K5" s="340"/>
      <c r="L5" s="340" t="s">
        <v>642</v>
      </c>
      <c r="M5" s="340"/>
      <c r="N5" s="340" t="s">
        <v>643</v>
      </c>
      <c r="O5" s="340">
        <v>0</v>
      </c>
      <c r="P5" s="340">
        <v>4</v>
      </c>
      <c r="Q5" s="475" t="s">
        <v>908</v>
      </c>
      <c r="R5" s="340" t="s">
        <v>909</v>
      </c>
      <c r="S5" s="347" t="s">
        <v>591</v>
      </c>
      <c r="T5" s="474" t="s">
        <v>806</v>
      </c>
      <c r="U5" s="141" t="s">
        <v>910</v>
      </c>
      <c r="V5" s="117" t="s">
        <v>911</v>
      </c>
      <c r="W5" s="151">
        <v>34721791</v>
      </c>
    </row>
    <row r="6" spans="1:23" ht="42.75" customHeight="1">
      <c r="A6" s="361"/>
      <c r="B6" s="320"/>
      <c r="C6" s="397"/>
      <c r="D6" s="423"/>
      <c r="E6" s="320"/>
      <c r="F6" s="320"/>
      <c r="G6" s="321"/>
      <c r="H6" s="321"/>
      <c r="I6" s="321"/>
      <c r="J6" s="321"/>
      <c r="K6" s="321"/>
      <c r="L6" s="321"/>
      <c r="M6" s="321"/>
      <c r="N6" s="321"/>
      <c r="O6" s="321"/>
      <c r="P6" s="321"/>
      <c r="Q6" s="324"/>
      <c r="R6" s="321"/>
      <c r="S6" s="327"/>
      <c r="T6" s="330"/>
      <c r="U6" s="141" t="s">
        <v>912</v>
      </c>
      <c r="V6" s="157" t="s">
        <v>913</v>
      </c>
      <c r="W6" s="151">
        <v>45246324</v>
      </c>
    </row>
    <row r="7" spans="1:23" ht="66.75" customHeight="1">
      <c r="A7" s="361"/>
      <c r="B7" s="320"/>
      <c r="C7" s="397"/>
      <c r="D7" s="423"/>
      <c r="E7" s="320"/>
      <c r="F7" s="320"/>
      <c r="G7" s="319" t="s">
        <v>126</v>
      </c>
      <c r="H7" s="319" t="s">
        <v>127</v>
      </c>
      <c r="I7" s="319"/>
      <c r="J7" s="319" t="s">
        <v>472</v>
      </c>
      <c r="K7" s="319"/>
      <c r="L7" s="319" t="s">
        <v>641</v>
      </c>
      <c r="M7" s="319"/>
      <c r="N7" s="319" t="s">
        <v>628</v>
      </c>
      <c r="O7" s="319">
        <v>0</v>
      </c>
      <c r="P7" s="319">
        <v>1</v>
      </c>
      <c r="Q7" s="322" t="s">
        <v>914</v>
      </c>
      <c r="R7" s="319" t="s">
        <v>915</v>
      </c>
      <c r="S7" s="325" t="s">
        <v>650</v>
      </c>
      <c r="T7" s="328" t="s">
        <v>765</v>
      </c>
      <c r="U7" s="141" t="s">
        <v>916</v>
      </c>
      <c r="V7" s="117" t="s">
        <v>911</v>
      </c>
      <c r="W7" s="151">
        <v>10000000</v>
      </c>
    </row>
    <row r="8" spans="1:23" ht="66.75" customHeight="1">
      <c r="A8" s="361"/>
      <c r="B8" s="320"/>
      <c r="C8" s="397"/>
      <c r="D8" s="423"/>
      <c r="E8" s="320"/>
      <c r="F8" s="320"/>
      <c r="G8" s="321"/>
      <c r="H8" s="321"/>
      <c r="I8" s="321"/>
      <c r="J8" s="321"/>
      <c r="K8" s="321"/>
      <c r="L8" s="321"/>
      <c r="M8" s="321"/>
      <c r="N8" s="321"/>
      <c r="O8" s="321"/>
      <c r="P8" s="321"/>
      <c r="Q8" s="324"/>
      <c r="R8" s="321"/>
      <c r="S8" s="327"/>
      <c r="T8" s="330"/>
      <c r="U8" s="141" t="s">
        <v>917</v>
      </c>
      <c r="V8" s="157" t="s">
        <v>911</v>
      </c>
      <c r="W8" s="151">
        <v>6000000</v>
      </c>
    </row>
    <row r="9" spans="1:23" ht="29.25" customHeight="1">
      <c r="A9" s="361"/>
      <c r="B9" s="320"/>
      <c r="C9" s="397"/>
      <c r="D9" s="423"/>
      <c r="E9" s="320"/>
      <c r="F9" s="320"/>
      <c r="G9" s="319" t="s">
        <v>128</v>
      </c>
      <c r="H9" s="319" t="s">
        <v>129</v>
      </c>
      <c r="I9" s="319"/>
      <c r="J9" s="319" t="s">
        <v>473</v>
      </c>
      <c r="K9" s="319"/>
      <c r="L9" s="319" t="s">
        <v>648</v>
      </c>
      <c r="M9" s="396"/>
      <c r="N9" s="319" t="s">
        <v>647</v>
      </c>
      <c r="O9" s="319">
        <v>0</v>
      </c>
      <c r="P9" s="319">
        <v>4</v>
      </c>
      <c r="Q9" s="322" t="s">
        <v>918</v>
      </c>
      <c r="R9" s="319" t="s">
        <v>900</v>
      </c>
      <c r="S9" s="325" t="s">
        <v>650</v>
      </c>
      <c r="T9" s="328" t="s">
        <v>806</v>
      </c>
      <c r="U9" s="118" t="s">
        <v>919</v>
      </c>
      <c r="V9" s="117" t="s">
        <v>911</v>
      </c>
      <c r="W9" s="151">
        <f>+'[1]CULT'!$Z$7</f>
        <v>28466621</v>
      </c>
    </row>
    <row r="10" spans="1:23" ht="42.75" customHeight="1">
      <c r="A10" s="361"/>
      <c r="B10" s="320"/>
      <c r="C10" s="397"/>
      <c r="D10" s="423"/>
      <c r="E10" s="320"/>
      <c r="F10" s="320"/>
      <c r="G10" s="320"/>
      <c r="H10" s="320"/>
      <c r="I10" s="320"/>
      <c r="J10" s="320"/>
      <c r="K10" s="320"/>
      <c r="L10" s="320"/>
      <c r="M10" s="397"/>
      <c r="N10" s="320"/>
      <c r="O10" s="320"/>
      <c r="P10" s="320"/>
      <c r="Q10" s="323"/>
      <c r="R10" s="320"/>
      <c r="S10" s="326"/>
      <c r="T10" s="329"/>
      <c r="U10" s="118" t="s">
        <v>920</v>
      </c>
      <c r="V10" s="157" t="s">
        <v>921</v>
      </c>
      <c r="W10" s="151">
        <v>2034857</v>
      </c>
    </row>
    <row r="11" spans="1:23" ht="54" customHeight="1">
      <c r="A11" s="361"/>
      <c r="B11" s="320"/>
      <c r="C11" s="397"/>
      <c r="D11" s="423"/>
      <c r="E11" s="320"/>
      <c r="F11" s="320"/>
      <c r="G11" s="321"/>
      <c r="H11" s="321"/>
      <c r="I11" s="321"/>
      <c r="J11" s="321"/>
      <c r="K11" s="321"/>
      <c r="L11" s="320"/>
      <c r="M11" s="398"/>
      <c r="N11" s="321"/>
      <c r="O11" s="321"/>
      <c r="P11" s="321"/>
      <c r="Q11" s="323"/>
      <c r="R11" s="320"/>
      <c r="S11" s="326"/>
      <c r="T11" s="329"/>
      <c r="U11" s="118" t="s">
        <v>922</v>
      </c>
      <c r="V11" s="157" t="s">
        <v>923</v>
      </c>
      <c r="W11" s="151">
        <v>7906569</v>
      </c>
    </row>
    <row r="12" spans="1:23" ht="64.5" customHeight="1">
      <c r="A12" s="361"/>
      <c r="B12" s="320"/>
      <c r="C12" s="397"/>
      <c r="D12" s="423"/>
      <c r="E12" s="320"/>
      <c r="F12" s="320"/>
      <c r="G12" s="91" t="s">
        <v>130</v>
      </c>
      <c r="H12" s="91" t="s">
        <v>474</v>
      </c>
      <c r="I12" s="91"/>
      <c r="J12" s="91" t="s">
        <v>475</v>
      </c>
      <c r="K12" s="91"/>
      <c r="L12" s="321"/>
      <c r="M12" s="123"/>
      <c r="N12" s="91" t="s">
        <v>647</v>
      </c>
      <c r="O12" s="91">
        <v>0</v>
      </c>
      <c r="P12" s="91">
        <v>4</v>
      </c>
      <c r="Q12" s="324"/>
      <c r="R12" s="321"/>
      <c r="S12" s="327"/>
      <c r="T12" s="330"/>
      <c r="U12" s="118" t="s">
        <v>919</v>
      </c>
      <c r="V12" s="157" t="s">
        <v>911</v>
      </c>
      <c r="W12" s="151">
        <f>+'[1]CULT'!$Z$8</f>
        <v>6000000</v>
      </c>
    </row>
    <row r="13" spans="1:23" ht="110.25" customHeight="1">
      <c r="A13" s="361"/>
      <c r="B13" s="320"/>
      <c r="C13" s="397"/>
      <c r="D13" s="423"/>
      <c r="E13" s="320"/>
      <c r="F13" s="320"/>
      <c r="G13" s="91" t="s">
        <v>131</v>
      </c>
      <c r="H13" s="91" t="s">
        <v>132</v>
      </c>
      <c r="I13" s="91"/>
      <c r="J13" s="91" t="s">
        <v>476</v>
      </c>
      <c r="K13" s="91"/>
      <c r="L13" s="91" t="s">
        <v>642</v>
      </c>
      <c r="M13" s="123"/>
      <c r="N13" s="91" t="s">
        <v>628</v>
      </c>
      <c r="O13" s="91">
        <v>0</v>
      </c>
      <c r="P13" s="91">
        <v>1</v>
      </c>
      <c r="Q13" s="199" t="s">
        <v>924</v>
      </c>
      <c r="R13" s="91" t="s">
        <v>900</v>
      </c>
      <c r="S13" s="135" t="s">
        <v>639</v>
      </c>
      <c r="T13" s="91" t="s">
        <v>765</v>
      </c>
      <c r="U13" s="118"/>
      <c r="V13" s="117"/>
      <c r="W13" s="151">
        <f>+'[1]CULT'!$Z$9</f>
        <v>0</v>
      </c>
    </row>
    <row r="14" spans="1:23" ht="142.5" customHeight="1">
      <c r="A14" s="361"/>
      <c r="B14" s="320"/>
      <c r="C14" s="397"/>
      <c r="D14" s="423"/>
      <c r="E14" s="320"/>
      <c r="F14" s="320"/>
      <c r="G14" s="319" t="s">
        <v>133</v>
      </c>
      <c r="H14" s="319" t="s">
        <v>134</v>
      </c>
      <c r="I14" s="319"/>
      <c r="J14" s="9" t="s">
        <v>477</v>
      </c>
      <c r="K14" s="91"/>
      <c r="L14" s="91" t="s">
        <v>646</v>
      </c>
      <c r="M14" s="123"/>
      <c r="N14" s="91" t="s">
        <v>421</v>
      </c>
      <c r="O14" s="91">
        <v>0</v>
      </c>
      <c r="P14" s="91">
        <v>1</v>
      </c>
      <c r="Q14" s="199" t="s">
        <v>925</v>
      </c>
      <c r="R14" s="91" t="s">
        <v>926</v>
      </c>
      <c r="S14" s="135" t="s">
        <v>639</v>
      </c>
      <c r="T14" s="91" t="s">
        <v>927</v>
      </c>
      <c r="U14" s="118" t="s">
        <v>928</v>
      </c>
      <c r="V14" s="117" t="s">
        <v>911</v>
      </c>
      <c r="W14" s="151">
        <f>+'[1]CULT'!$Z$10</f>
        <v>3000000</v>
      </c>
    </row>
    <row r="15" spans="1:23" ht="112.5" customHeight="1">
      <c r="A15" s="361"/>
      <c r="B15" s="320"/>
      <c r="C15" s="397"/>
      <c r="D15" s="423"/>
      <c r="E15" s="320"/>
      <c r="F15" s="320"/>
      <c r="G15" s="321"/>
      <c r="H15" s="321"/>
      <c r="I15" s="321"/>
      <c r="J15" s="91" t="s">
        <v>478</v>
      </c>
      <c r="K15" s="91"/>
      <c r="L15" s="91" t="s">
        <v>642</v>
      </c>
      <c r="M15" s="123"/>
      <c r="N15" s="91" t="s">
        <v>622</v>
      </c>
      <c r="O15" s="91">
        <v>0</v>
      </c>
      <c r="P15" s="91">
        <v>1</v>
      </c>
      <c r="Q15" s="199" t="s">
        <v>929</v>
      </c>
      <c r="R15" s="91" t="s">
        <v>900</v>
      </c>
      <c r="S15" s="135" t="s">
        <v>639</v>
      </c>
      <c r="T15" s="91" t="s">
        <v>806</v>
      </c>
      <c r="U15" s="118"/>
      <c r="V15" s="117"/>
      <c r="W15" s="151">
        <f>+'[1]CULT'!$Z$11</f>
        <v>0</v>
      </c>
    </row>
    <row r="16" spans="1:23" ht="33.75" customHeight="1">
      <c r="A16" s="361"/>
      <c r="B16" s="320"/>
      <c r="C16" s="397"/>
      <c r="D16" s="423"/>
      <c r="E16" s="320"/>
      <c r="F16" s="320"/>
      <c r="G16" s="319" t="s">
        <v>135</v>
      </c>
      <c r="H16" s="319" t="s">
        <v>136</v>
      </c>
      <c r="I16" s="319"/>
      <c r="J16" s="319" t="s">
        <v>479</v>
      </c>
      <c r="K16" s="319"/>
      <c r="L16" s="319" t="s">
        <v>635</v>
      </c>
      <c r="M16" s="396"/>
      <c r="N16" s="319" t="s">
        <v>640</v>
      </c>
      <c r="O16" s="319">
        <v>0</v>
      </c>
      <c r="P16" s="319">
        <v>1</v>
      </c>
      <c r="Q16" s="322" t="s">
        <v>930</v>
      </c>
      <c r="R16" s="319" t="s">
        <v>931</v>
      </c>
      <c r="S16" s="325" t="s">
        <v>639</v>
      </c>
      <c r="T16" s="328" t="s">
        <v>765</v>
      </c>
      <c r="U16" s="141" t="s">
        <v>932</v>
      </c>
      <c r="V16" s="117" t="s">
        <v>911</v>
      </c>
      <c r="W16" s="151">
        <f>+'[1]CULT'!$Z$12</f>
        <v>9164491</v>
      </c>
    </row>
    <row r="17" spans="1:23" ht="46.5" customHeight="1">
      <c r="A17" s="361"/>
      <c r="B17" s="320"/>
      <c r="C17" s="397"/>
      <c r="D17" s="423"/>
      <c r="E17" s="320"/>
      <c r="F17" s="320"/>
      <c r="G17" s="320"/>
      <c r="H17" s="320"/>
      <c r="I17" s="320"/>
      <c r="J17" s="320"/>
      <c r="K17" s="320"/>
      <c r="L17" s="320"/>
      <c r="M17" s="397"/>
      <c r="N17" s="320"/>
      <c r="O17" s="320"/>
      <c r="P17" s="320"/>
      <c r="Q17" s="323"/>
      <c r="R17" s="320"/>
      <c r="S17" s="326"/>
      <c r="T17" s="329"/>
      <c r="U17" s="141" t="s">
        <v>933</v>
      </c>
      <c r="V17" s="157" t="s">
        <v>934</v>
      </c>
      <c r="W17" s="151">
        <v>1000000</v>
      </c>
    </row>
    <row r="18" spans="1:23" ht="46.5" customHeight="1">
      <c r="A18" s="361"/>
      <c r="B18" s="320"/>
      <c r="C18" s="397"/>
      <c r="D18" s="423"/>
      <c r="E18" s="320"/>
      <c r="F18" s="320"/>
      <c r="G18" s="321"/>
      <c r="H18" s="321"/>
      <c r="I18" s="321"/>
      <c r="J18" s="321"/>
      <c r="K18" s="321"/>
      <c r="L18" s="321"/>
      <c r="M18" s="398"/>
      <c r="N18" s="321"/>
      <c r="O18" s="321"/>
      <c r="P18" s="321"/>
      <c r="Q18" s="324"/>
      <c r="R18" s="321"/>
      <c r="S18" s="327"/>
      <c r="T18" s="330"/>
      <c r="U18" s="141" t="s">
        <v>935</v>
      </c>
      <c r="V18" s="157" t="s">
        <v>934</v>
      </c>
      <c r="W18" s="151">
        <v>1000000</v>
      </c>
    </row>
    <row r="19" spans="1:23" ht="96">
      <c r="A19" s="361"/>
      <c r="B19" s="320"/>
      <c r="C19" s="397"/>
      <c r="D19" s="423"/>
      <c r="E19" s="320"/>
      <c r="F19" s="320"/>
      <c r="G19" s="91" t="s">
        <v>137</v>
      </c>
      <c r="H19" s="91" t="s">
        <v>138</v>
      </c>
      <c r="I19" s="91"/>
      <c r="J19" s="91" t="s">
        <v>480</v>
      </c>
      <c r="K19" s="91"/>
      <c r="L19" s="9" t="s">
        <v>645</v>
      </c>
      <c r="M19" s="123"/>
      <c r="N19" s="91" t="s">
        <v>634</v>
      </c>
      <c r="O19" s="96">
        <v>0</v>
      </c>
      <c r="P19" s="96">
        <v>1</v>
      </c>
      <c r="Q19" s="202" t="s">
        <v>936</v>
      </c>
      <c r="R19" s="96" t="s">
        <v>900</v>
      </c>
      <c r="S19" s="135" t="s">
        <v>639</v>
      </c>
      <c r="T19" s="96" t="s">
        <v>806</v>
      </c>
      <c r="U19" s="118"/>
      <c r="V19" s="117"/>
      <c r="W19" s="151">
        <f>+'[1]CULT'!$Z$13</f>
        <v>0</v>
      </c>
    </row>
    <row r="20" spans="1:23" ht="63" customHeight="1" thickBot="1">
      <c r="A20" s="362"/>
      <c r="B20" s="363"/>
      <c r="C20" s="441"/>
      <c r="D20" s="424"/>
      <c r="E20" s="363"/>
      <c r="F20" s="363"/>
      <c r="G20" s="12" t="s">
        <v>139</v>
      </c>
      <c r="H20" s="12" t="s">
        <v>140</v>
      </c>
      <c r="I20" s="12"/>
      <c r="J20" s="12" t="s">
        <v>481</v>
      </c>
      <c r="K20" s="12"/>
      <c r="L20" s="12" t="s">
        <v>642</v>
      </c>
      <c r="M20" s="13"/>
      <c r="N20" s="12" t="s">
        <v>644</v>
      </c>
      <c r="O20" s="12">
        <v>0</v>
      </c>
      <c r="P20" s="12">
        <v>3</v>
      </c>
      <c r="Q20" s="201" t="s">
        <v>937</v>
      </c>
      <c r="R20" s="12" t="s">
        <v>900</v>
      </c>
      <c r="S20" s="136" t="s">
        <v>639</v>
      </c>
      <c r="T20" s="12" t="s">
        <v>806</v>
      </c>
      <c r="U20" s="122"/>
      <c r="V20" s="142"/>
      <c r="W20" s="163">
        <f>+'[1]CULT'!$Z$14</f>
        <v>0</v>
      </c>
    </row>
    <row r="21" spans="21:23" ht="15">
      <c r="U21" s="52">
        <f>SUM(U5:U20)</f>
        <v>0</v>
      </c>
      <c r="V21" s="52">
        <f>SUM(V5:V20)</f>
        <v>0</v>
      </c>
      <c r="W21" s="52">
        <f>SUM(W5:W20)</f>
        <v>154540653</v>
      </c>
    </row>
  </sheetData>
  <sheetProtection/>
  <mergeCells count="92">
    <mergeCell ref="T2:T4"/>
    <mergeCell ref="A1:W1"/>
    <mergeCell ref="A2:M2"/>
    <mergeCell ref="N2:P2"/>
    <mergeCell ref="U2:W2"/>
    <mergeCell ref="K3:K4"/>
    <mergeCell ref="W3:W4"/>
    <mergeCell ref="V3:V4"/>
    <mergeCell ref="U3:U4"/>
    <mergeCell ref="A3:A4"/>
    <mergeCell ref="A5:A20"/>
    <mergeCell ref="B5:B20"/>
    <mergeCell ref="C5:C20"/>
    <mergeCell ref="D5:D20"/>
    <mergeCell ref="E5:E20"/>
    <mergeCell ref="I3:I4"/>
    <mergeCell ref="G3:G4"/>
    <mergeCell ref="H3:H4"/>
    <mergeCell ref="I14:I15"/>
    <mergeCell ref="G14:G15"/>
    <mergeCell ref="Q2:Q4"/>
    <mergeCell ref="R2:R4"/>
    <mergeCell ref="R5:R6"/>
    <mergeCell ref="S5:S6"/>
    <mergeCell ref="J7:J8"/>
    <mergeCell ref="S2:S4"/>
    <mergeCell ref="Q5:Q6"/>
    <mergeCell ref="P5:P6"/>
    <mergeCell ref="O5:O6"/>
    <mergeCell ref="R7:R8"/>
    <mergeCell ref="B3:B4"/>
    <mergeCell ref="C3:C4"/>
    <mergeCell ref="D3:D4"/>
    <mergeCell ref="E3:E4"/>
    <mergeCell ref="F3:F4"/>
    <mergeCell ref="P3:P4"/>
    <mergeCell ref="G7:G8"/>
    <mergeCell ref="H7:H8"/>
    <mergeCell ref="I7:I8"/>
    <mergeCell ref="J3:J4"/>
    <mergeCell ref="L3:L4"/>
    <mergeCell ref="N5:N6"/>
    <mergeCell ref="F5:F20"/>
    <mergeCell ref="M3:M4"/>
    <mergeCell ref="O3:O4"/>
    <mergeCell ref="N3:N4"/>
    <mergeCell ref="H14:H15"/>
    <mergeCell ref="L9:L12"/>
    <mergeCell ref="O7:O8"/>
    <mergeCell ref="K9:K11"/>
    <mergeCell ref="J9:J11"/>
    <mergeCell ref="G9:G11"/>
    <mergeCell ref="T5:T6"/>
    <mergeCell ref="G5:G6"/>
    <mergeCell ref="H5:H6"/>
    <mergeCell ref="I5:I6"/>
    <mergeCell ref="J5:J6"/>
    <mergeCell ref="K5:K6"/>
    <mergeCell ref="L5:L6"/>
    <mergeCell ref="M5:M6"/>
    <mergeCell ref="S7:S8"/>
    <mergeCell ref="T7:T8"/>
    <mergeCell ref="K7:K8"/>
    <mergeCell ref="L7:L8"/>
    <mergeCell ref="M7:M8"/>
    <mergeCell ref="N7:N8"/>
    <mergeCell ref="P7:P8"/>
    <mergeCell ref="Q7:Q8"/>
    <mergeCell ref="H9:H11"/>
    <mergeCell ref="I9:I11"/>
    <mergeCell ref="Q9:Q12"/>
    <mergeCell ref="R9:R12"/>
    <mergeCell ref="T9:T12"/>
    <mergeCell ref="P9:P11"/>
    <mergeCell ref="O9:O11"/>
    <mergeCell ref="N9:N11"/>
    <mergeCell ref="M9:M11"/>
    <mergeCell ref="S9:S12"/>
    <mergeCell ref="T16:T18"/>
    <mergeCell ref="S16:S18"/>
    <mergeCell ref="R16:R18"/>
    <mergeCell ref="Q16:Q18"/>
    <mergeCell ref="P16:P18"/>
    <mergeCell ref="O16:O18"/>
    <mergeCell ref="H16:H18"/>
    <mergeCell ref="G16:G18"/>
    <mergeCell ref="N16:N18"/>
    <mergeCell ref="M16:M18"/>
    <mergeCell ref="L16:L18"/>
    <mergeCell ref="K16:K18"/>
    <mergeCell ref="J16:J18"/>
    <mergeCell ref="I16:I18"/>
  </mergeCells>
  <hyperlinks>
    <hyperlink ref="A2:J2" r:id="rId1" display="PLAN INDICATIVO"/>
  </hyperlinks>
  <printOptions/>
  <pageMargins left="0.7" right="0.7" top="0.75" bottom="0.75" header="0.3" footer="0.3"/>
  <pageSetup orientation="portrait" paperSize="9"/>
  <legacyDrawing r:id="rId3"/>
</worksheet>
</file>

<file path=xl/worksheets/sheet6.xml><?xml version="1.0" encoding="utf-8"?>
<worksheet xmlns="http://schemas.openxmlformats.org/spreadsheetml/2006/main" xmlns:r="http://schemas.openxmlformats.org/officeDocument/2006/relationships">
  <sheetPr>
    <tabColor rgb="FF00B050"/>
  </sheetPr>
  <dimension ref="A1:W16"/>
  <sheetViews>
    <sheetView zoomScalePageLayoutView="0" workbookViewId="0" topLeftCell="K12">
      <selection activeCell="L14" sqref="L14"/>
    </sheetView>
  </sheetViews>
  <sheetFormatPr defaultColWidth="11.421875" defaultRowHeight="15"/>
  <cols>
    <col min="1" max="2" width="11.421875" style="28" customWidth="1"/>
    <col min="3" max="3" width="13.140625" style="28" customWidth="1"/>
    <col min="4" max="4" width="11.421875" style="28" customWidth="1"/>
    <col min="5" max="5" width="17.7109375" style="28" customWidth="1"/>
    <col min="6" max="6" width="13.28125" style="28" customWidth="1"/>
    <col min="7" max="7" width="11.421875" style="28" customWidth="1"/>
    <col min="8" max="8" width="23.7109375" style="28" customWidth="1"/>
    <col min="9" max="9" width="15.421875" style="28" customWidth="1"/>
    <col min="10" max="10" width="20.28125" style="28" customWidth="1"/>
    <col min="11" max="11" width="13.421875" style="28" customWidth="1"/>
    <col min="12" max="12" width="29.140625" style="28" customWidth="1"/>
    <col min="13" max="13" width="17.7109375" style="28" customWidth="1"/>
    <col min="14" max="14" width="14.8515625" style="28" customWidth="1"/>
    <col min="15" max="15" width="13.421875" style="28" customWidth="1"/>
    <col min="16" max="16" width="16.00390625" style="28" customWidth="1"/>
    <col min="17" max="17" width="40.00390625" style="28" customWidth="1"/>
    <col min="18" max="18" width="26.8515625" style="28" customWidth="1"/>
    <col min="19" max="19" width="28.421875" style="28" customWidth="1"/>
    <col min="20" max="20" width="19.28125" style="28" customWidth="1"/>
    <col min="21" max="21" width="22.421875" style="28" customWidth="1"/>
    <col min="22" max="22" width="15.140625" style="28" customWidth="1"/>
    <col min="23" max="23" width="14.28125" style="28" customWidth="1"/>
    <col min="24" max="16384" width="11.421875" style="28" customWidth="1"/>
  </cols>
  <sheetData>
    <row r="1" spans="1:23" s="1" customFormat="1" ht="18.75" thickBot="1">
      <c r="A1" s="372" t="s">
        <v>14</v>
      </c>
      <c r="B1" s="373"/>
      <c r="C1" s="373"/>
      <c r="D1" s="373"/>
      <c r="E1" s="373"/>
      <c r="F1" s="373"/>
      <c r="G1" s="373"/>
      <c r="H1" s="373"/>
      <c r="I1" s="373"/>
      <c r="J1" s="373"/>
      <c r="K1" s="373"/>
      <c r="L1" s="373"/>
      <c r="M1" s="373"/>
      <c r="N1" s="373"/>
      <c r="O1" s="373"/>
      <c r="P1" s="373"/>
      <c r="Q1" s="373"/>
      <c r="R1" s="373"/>
      <c r="S1" s="373"/>
      <c r="T1" s="373"/>
      <c r="U1" s="373"/>
      <c r="V1" s="373"/>
      <c r="W1" s="374"/>
    </row>
    <row r="2" spans="1:23" ht="15.75" thickBot="1">
      <c r="A2" s="375" t="s">
        <v>402</v>
      </c>
      <c r="B2" s="376"/>
      <c r="C2" s="376"/>
      <c r="D2" s="376"/>
      <c r="E2" s="376"/>
      <c r="F2" s="376"/>
      <c r="G2" s="376"/>
      <c r="H2" s="376"/>
      <c r="I2" s="376"/>
      <c r="J2" s="376"/>
      <c r="K2" s="376"/>
      <c r="L2" s="376"/>
      <c r="M2" s="376"/>
      <c r="N2" s="471" t="s">
        <v>3</v>
      </c>
      <c r="O2" s="472"/>
      <c r="P2" s="473"/>
      <c r="Q2" s="387" t="s">
        <v>738</v>
      </c>
      <c r="R2" s="387" t="s">
        <v>739</v>
      </c>
      <c r="S2" s="387" t="s">
        <v>740</v>
      </c>
      <c r="T2" s="384" t="s">
        <v>741</v>
      </c>
      <c r="U2" s="381" t="s">
        <v>742</v>
      </c>
      <c r="V2" s="382"/>
      <c r="W2" s="383"/>
    </row>
    <row r="3" spans="1:23" ht="30.75" customHeight="1">
      <c r="A3" s="367" t="s">
        <v>0</v>
      </c>
      <c r="B3" s="352" t="s">
        <v>2</v>
      </c>
      <c r="C3" s="352" t="s">
        <v>6</v>
      </c>
      <c r="D3" s="352" t="s">
        <v>0</v>
      </c>
      <c r="E3" s="352" t="s">
        <v>1</v>
      </c>
      <c r="F3" s="352" t="s">
        <v>7</v>
      </c>
      <c r="G3" s="352" t="s">
        <v>0</v>
      </c>
      <c r="H3" s="352" t="s">
        <v>8</v>
      </c>
      <c r="I3" s="352" t="s">
        <v>7</v>
      </c>
      <c r="J3" s="352" t="s">
        <v>403</v>
      </c>
      <c r="K3" s="352" t="s">
        <v>0</v>
      </c>
      <c r="L3" s="352" t="s">
        <v>404</v>
      </c>
      <c r="M3" s="352" t="s">
        <v>7</v>
      </c>
      <c r="N3" s="352" t="s">
        <v>5</v>
      </c>
      <c r="O3" s="352" t="s">
        <v>4</v>
      </c>
      <c r="P3" s="367" t="s">
        <v>13</v>
      </c>
      <c r="Q3" s="388"/>
      <c r="R3" s="388"/>
      <c r="S3" s="388"/>
      <c r="T3" s="385"/>
      <c r="U3" s="358" t="s">
        <v>743</v>
      </c>
      <c r="V3" s="348" t="s">
        <v>744</v>
      </c>
      <c r="W3" s="350" t="s">
        <v>745</v>
      </c>
    </row>
    <row r="4" spans="1:23" ht="30" customHeight="1" thickBot="1">
      <c r="A4" s="368"/>
      <c r="B4" s="353"/>
      <c r="C4" s="353"/>
      <c r="D4" s="353"/>
      <c r="E4" s="353"/>
      <c r="F4" s="353"/>
      <c r="G4" s="353"/>
      <c r="H4" s="353"/>
      <c r="I4" s="353"/>
      <c r="J4" s="353"/>
      <c r="K4" s="353"/>
      <c r="L4" s="353"/>
      <c r="M4" s="353"/>
      <c r="N4" s="353"/>
      <c r="O4" s="353"/>
      <c r="P4" s="368"/>
      <c r="Q4" s="389"/>
      <c r="R4" s="389"/>
      <c r="S4" s="389"/>
      <c r="T4" s="386"/>
      <c r="U4" s="359"/>
      <c r="V4" s="349"/>
      <c r="W4" s="351"/>
    </row>
    <row r="5" spans="1:23" ht="54" customHeight="1">
      <c r="A5" s="360" t="s">
        <v>15</v>
      </c>
      <c r="B5" s="340" t="s">
        <v>16</v>
      </c>
      <c r="C5" s="397"/>
      <c r="D5" s="423" t="s">
        <v>142</v>
      </c>
      <c r="E5" s="320" t="s">
        <v>143</v>
      </c>
      <c r="F5" s="340"/>
      <c r="G5" s="340" t="s">
        <v>144</v>
      </c>
      <c r="H5" s="340" t="s">
        <v>145</v>
      </c>
      <c r="I5" s="340"/>
      <c r="J5" s="340" t="s">
        <v>464</v>
      </c>
      <c r="K5" s="340"/>
      <c r="L5" s="340" t="s">
        <v>649</v>
      </c>
      <c r="M5" s="440"/>
      <c r="N5" s="340" t="s">
        <v>651</v>
      </c>
      <c r="O5" s="340">
        <v>0</v>
      </c>
      <c r="P5" s="340">
        <v>6</v>
      </c>
      <c r="Q5" s="475" t="s">
        <v>938</v>
      </c>
      <c r="R5" s="340" t="s">
        <v>939</v>
      </c>
      <c r="S5" s="347" t="s">
        <v>746</v>
      </c>
      <c r="T5" s="474" t="s">
        <v>806</v>
      </c>
      <c r="U5" s="141" t="s">
        <v>940</v>
      </c>
      <c r="V5" s="117" t="s">
        <v>941</v>
      </c>
      <c r="W5" s="151">
        <f>+'[1]DEP'!$Z$5</f>
        <v>44599976</v>
      </c>
    </row>
    <row r="6" spans="1:23" ht="54" customHeight="1">
      <c r="A6" s="361"/>
      <c r="B6" s="320"/>
      <c r="C6" s="397"/>
      <c r="D6" s="423"/>
      <c r="E6" s="320"/>
      <c r="F6" s="320"/>
      <c r="G6" s="321"/>
      <c r="H6" s="321"/>
      <c r="I6" s="321"/>
      <c r="J6" s="321"/>
      <c r="K6" s="321"/>
      <c r="L6" s="320"/>
      <c r="M6" s="398"/>
      <c r="N6" s="321"/>
      <c r="O6" s="321"/>
      <c r="P6" s="321"/>
      <c r="Q6" s="324"/>
      <c r="R6" s="321"/>
      <c r="S6" s="326"/>
      <c r="T6" s="330"/>
      <c r="U6" s="141" t="s">
        <v>942</v>
      </c>
      <c r="V6" s="157" t="s">
        <v>943</v>
      </c>
      <c r="W6" s="151">
        <v>13428682</v>
      </c>
    </row>
    <row r="7" spans="1:23" ht="59.25" customHeight="1">
      <c r="A7" s="361"/>
      <c r="B7" s="320"/>
      <c r="C7" s="397"/>
      <c r="D7" s="423"/>
      <c r="E7" s="320"/>
      <c r="F7" s="320"/>
      <c r="G7" s="319" t="s">
        <v>146</v>
      </c>
      <c r="H7" s="319" t="s">
        <v>147</v>
      </c>
      <c r="I7" s="319"/>
      <c r="J7" s="319" t="s">
        <v>465</v>
      </c>
      <c r="K7" s="319"/>
      <c r="L7" s="320"/>
      <c r="M7" s="396"/>
      <c r="N7" s="319" t="s">
        <v>622</v>
      </c>
      <c r="O7" s="319">
        <v>0</v>
      </c>
      <c r="P7" s="319">
        <v>1</v>
      </c>
      <c r="Q7" s="322" t="s">
        <v>944</v>
      </c>
      <c r="R7" s="319" t="s">
        <v>900</v>
      </c>
      <c r="S7" s="326"/>
      <c r="T7" s="328" t="s">
        <v>806</v>
      </c>
      <c r="U7" s="141" t="s">
        <v>945</v>
      </c>
      <c r="V7" s="117" t="s">
        <v>941</v>
      </c>
      <c r="W7" s="151">
        <v>5806266</v>
      </c>
    </row>
    <row r="8" spans="1:23" ht="59.25" customHeight="1">
      <c r="A8" s="361"/>
      <c r="B8" s="320"/>
      <c r="C8" s="397"/>
      <c r="D8" s="423"/>
      <c r="E8" s="320"/>
      <c r="F8" s="320"/>
      <c r="G8" s="321"/>
      <c r="H8" s="321"/>
      <c r="I8" s="321"/>
      <c r="J8" s="321"/>
      <c r="K8" s="321"/>
      <c r="L8" s="320"/>
      <c r="M8" s="398"/>
      <c r="N8" s="321"/>
      <c r="O8" s="321"/>
      <c r="P8" s="321"/>
      <c r="Q8" s="324"/>
      <c r="R8" s="321"/>
      <c r="S8" s="326"/>
      <c r="T8" s="330"/>
      <c r="U8" s="141" t="s">
        <v>946</v>
      </c>
      <c r="V8" s="157" t="s">
        <v>941</v>
      </c>
      <c r="W8" s="151">
        <v>27600000</v>
      </c>
    </row>
    <row r="9" spans="1:23" ht="122.25" customHeight="1">
      <c r="A9" s="361"/>
      <c r="B9" s="320"/>
      <c r="C9" s="397"/>
      <c r="D9" s="423"/>
      <c r="E9" s="320"/>
      <c r="F9" s="320"/>
      <c r="G9" s="91" t="s">
        <v>148</v>
      </c>
      <c r="H9" s="91" t="s">
        <v>149</v>
      </c>
      <c r="I9" s="91"/>
      <c r="J9" s="91" t="s">
        <v>466</v>
      </c>
      <c r="K9" s="21"/>
      <c r="L9" s="320"/>
      <c r="M9" s="140"/>
      <c r="N9" s="21" t="s">
        <v>628</v>
      </c>
      <c r="O9" s="21">
        <v>0</v>
      </c>
      <c r="P9" s="21">
        <v>1</v>
      </c>
      <c r="Q9" s="208" t="s">
        <v>947</v>
      </c>
      <c r="R9" s="21" t="s">
        <v>900</v>
      </c>
      <c r="S9" s="326"/>
      <c r="T9" s="21" t="s">
        <v>806</v>
      </c>
      <c r="U9" s="141" t="s">
        <v>948</v>
      </c>
      <c r="V9" s="117" t="s">
        <v>941</v>
      </c>
      <c r="W9" s="151">
        <f>+'[1]DEP'!$Z$7</f>
        <v>8000000</v>
      </c>
    </row>
    <row r="10" spans="1:23" ht="99.75" customHeight="1">
      <c r="A10" s="361"/>
      <c r="B10" s="320"/>
      <c r="C10" s="397"/>
      <c r="D10" s="423"/>
      <c r="E10" s="320"/>
      <c r="F10" s="320"/>
      <c r="G10" s="91" t="s">
        <v>150</v>
      </c>
      <c r="H10" s="91" t="s">
        <v>151</v>
      </c>
      <c r="I10" s="91"/>
      <c r="J10" s="91" t="s">
        <v>467</v>
      </c>
      <c r="K10" s="91"/>
      <c r="L10" s="321"/>
      <c r="M10" s="123"/>
      <c r="N10" s="91" t="s">
        <v>628</v>
      </c>
      <c r="O10" s="91">
        <v>0</v>
      </c>
      <c r="P10" s="91">
        <v>1</v>
      </c>
      <c r="Q10" s="199" t="s">
        <v>949</v>
      </c>
      <c r="R10" s="91" t="s">
        <v>900</v>
      </c>
      <c r="S10" s="327"/>
      <c r="T10" s="91" t="s">
        <v>950</v>
      </c>
      <c r="U10" s="118" t="s">
        <v>951</v>
      </c>
      <c r="V10" s="117" t="s">
        <v>941</v>
      </c>
      <c r="W10" s="151">
        <f>+'[1]DEP'!$Z$8</f>
        <v>3000000</v>
      </c>
    </row>
    <row r="11" spans="1:23" ht="65.25" customHeight="1">
      <c r="A11" s="361"/>
      <c r="B11" s="320"/>
      <c r="C11" s="397"/>
      <c r="D11" s="423"/>
      <c r="E11" s="320"/>
      <c r="F11" s="320"/>
      <c r="G11" s="319" t="s">
        <v>152</v>
      </c>
      <c r="H11" s="319" t="s">
        <v>153</v>
      </c>
      <c r="I11" s="319"/>
      <c r="J11" s="319" t="s">
        <v>468</v>
      </c>
      <c r="K11" s="319"/>
      <c r="L11" s="319" t="s">
        <v>952</v>
      </c>
      <c r="M11" s="319"/>
      <c r="N11" s="319" t="s">
        <v>953</v>
      </c>
      <c r="O11" s="319">
        <v>0</v>
      </c>
      <c r="P11" s="319">
        <v>2</v>
      </c>
      <c r="Q11" s="322" t="s">
        <v>954</v>
      </c>
      <c r="R11" s="319" t="s">
        <v>955</v>
      </c>
      <c r="S11" s="325" t="s">
        <v>747</v>
      </c>
      <c r="T11" s="328" t="s">
        <v>765</v>
      </c>
      <c r="U11" s="146" t="s">
        <v>956</v>
      </c>
      <c r="V11" s="116" t="s">
        <v>941</v>
      </c>
      <c r="W11" s="231">
        <v>6000000</v>
      </c>
    </row>
    <row r="12" spans="1:23" ht="65.25" customHeight="1">
      <c r="A12" s="361"/>
      <c r="B12" s="320"/>
      <c r="C12" s="397"/>
      <c r="D12" s="423"/>
      <c r="E12" s="320"/>
      <c r="F12" s="320"/>
      <c r="G12" s="321"/>
      <c r="H12" s="321"/>
      <c r="I12" s="321"/>
      <c r="J12" s="321"/>
      <c r="K12" s="321"/>
      <c r="L12" s="321"/>
      <c r="M12" s="321"/>
      <c r="N12" s="321"/>
      <c r="O12" s="321"/>
      <c r="P12" s="321"/>
      <c r="Q12" s="324"/>
      <c r="R12" s="321"/>
      <c r="S12" s="326"/>
      <c r="T12" s="330"/>
      <c r="U12" s="146" t="s">
        <v>957</v>
      </c>
      <c r="V12" s="116" t="s">
        <v>941</v>
      </c>
      <c r="W12" s="231">
        <v>11000000</v>
      </c>
    </row>
    <row r="13" spans="1:23" ht="96" customHeight="1">
      <c r="A13" s="361"/>
      <c r="B13" s="320"/>
      <c r="C13" s="397"/>
      <c r="D13" s="423"/>
      <c r="E13" s="320"/>
      <c r="F13" s="320"/>
      <c r="G13" s="319" t="s">
        <v>154</v>
      </c>
      <c r="H13" s="319" t="s">
        <v>155</v>
      </c>
      <c r="I13" s="319"/>
      <c r="J13" s="319" t="s">
        <v>469</v>
      </c>
      <c r="K13" s="15"/>
      <c r="L13" s="9" t="s">
        <v>1139</v>
      </c>
      <c r="M13" s="245"/>
      <c r="N13" s="319" t="s">
        <v>644</v>
      </c>
      <c r="O13" s="319">
        <v>0</v>
      </c>
      <c r="P13" s="319">
        <v>2</v>
      </c>
      <c r="Q13" s="322" t="s">
        <v>958</v>
      </c>
      <c r="R13" s="319" t="s">
        <v>926</v>
      </c>
      <c r="S13" s="326"/>
      <c r="T13" s="328" t="s">
        <v>765</v>
      </c>
      <c r="U13" s="118" t="s">
        <v>959</v>
      </c>
      <c r="V13" s="185" t="s">
        <v>960</v>
      </c>
      <c r="W13" s="246">
        <v>641745</v>
      </c>
    </row>
    <row r="14" spans="1:23" ht="96" customHeight="1">
      <c r="A14" s="361"/>
      <c r="B14" s="320"/>
      <c r="C14" s="397"/>
      <c r="D14" s="423"/>
      <c r="E14" s="320"/>
      <c r="F14" s="320"/>
      <c r="G14" s="320"/>
      <c r="H14" s="320"/>
      <c r="I14" s="320"/>
      <c r="J14" s="320"/>
      <c r="K14" s="319"/>
      <c r="L14" s="9" t="s">
        <v>1140</v>
      </c>
      <c r="M14" s="241"/>
      <c r="N14" s="321"/>
      <c r="O14" s="321"/>
      <c r="P14" s="321"/>
      <c r="Q14" s="324"/>
      <c r="R14" s="321"/>
      <c r="S14" s="327"/>
      <c r="T14" s="330"/>
      <c r="U14" s="133" t="s">
        <v>961</v>
      </c>
      <c r="V14" s="157" t="s">
        <v>962</v>
      </c>
      <c r="W14" s="232">
        <v>30000000</v>
      </c>
    </row>
    <row r="15" spans="1:23" ht="128.25" customHeight="1" thickBot="1">
      <c r="A15" s="362"/>
      <c r="B15" s="363"/>
      <c r="C15" s="441"/>
      <c r="D15" s="424"/>
      <c r="E15" s="363"/>
      <c r="F15" s="363"/>
      <c r="G15" s="363"/>
      <c r="H15" s="363"/>
      <c r="I15" s="363"/>
      <c r="J15" s="363"/>
      <c r="K15" s="363"/>
      <c r="L15" s="12" t="s">
        <v>649</v>
      </c>
      <c r="M15" s="13"/>
      <c r="N15" s="12" t="s">
        <v>644</v>
      </c>
      <c r="O15" s="12">
        <v>0</v>
      </c>
      <c r="P15" s="12">
        <v>1</v>
      </c>
      <c r="Q15" s="201" t="s">
        <v>963</v>
      </c>
      <c r="R15" s="12" t="s">
        <v>926</v>
      </c>
      <c r="S15" s="135" t="s">
        <v>746</v>
      </c>
      <c r="T15" s="12" t="s">
        <v>765</v>
      </c>
      <c r="U15" s="143"/>
      <c r="V15" s="142"/>
      <c r="W15" s="163">
        <f>+'[1]DEP'!$Z$12</f>
        <v>0</v>
      </c>
    </row>
    <row r="16" spans="21:23" ht="15">
      <c r="U16" s="52">
        <f>SUM(U5:U15)</f>
        <v>0</v>
      </c>
      <c r="V16" s="52">
        <f>SUM(V5:V15)</f>
        <v>0</v>
      </c>
      <c r="W16" s="52">
        <f>SUM(W5:W15)</f>
        <v>150076669</v>
      </c>
    </row>
  </sheetData>
  <sheetProtection/>
  <mergeCells count="84">
    <mergeCell ref="A1:W1"/>
    <mergeCell ref="A2:M2"/>
    <mergeCell ref="N2:P2"/>
    <mergeCell ref="U2:W2"/>
    <mergeCell ref="K3:K4"/>
    <mergeCell ref="W3:W4"/>
    <mergeCell ref="V3:V4"/>
    <mergeCell ref="P3:P4"/>
    <mergeCell ref="U3:U4"/>
    <mergeCell ref="I3:I4"/>
    <mergeCell ref="R2:R4"/>
    <mergeCell ref="S2:S4"/>
    <mergeCell ref="A5:A15"/>
    <mergeCell ref="B5:B15"/>
    <mergeCell ref="C5:C15"/>
    <mergeCell ref="D5:D15"/>
    <mergeCell ref="E5:E15"/>
    <mergeCell ref="F5:F15"/>
    <mergeCell ref="A3:A4"/>
    <mergeCell ref="B3:B4"/>
    <mergeCell ref="T2:T4"/>
    <mergeCell ref="G3:G4"/>
    <mergeCell ref="H3:H4"/>
    <mergeCell ref="N3:N4"/>
    <mergeCell ref="O3:O4"/>
    <mergeCell ref="S5:S10"/>
    <mergeCell ref="J3:J4"/>
    <mergeCell ref="L3:L4"/>
    <mergeCell ref="M3:M4"/>
    <mergeCell ref="Q2:Q4"/>
    <mergeCell ref="C3:C4"/>
    <mergeCell ref="L5:L10"/>
    <mergeCell ref="D3:D4"/>
    <mergeCell ref="E3:E4"/>
    <mergeCell ref="F3:F4"/>
    <mergeCell ref="K5:K6"/>
    <mergeCell ref="J5:J6"/>
    <mergeCell ref="G5:G6"/>
    <mergeCell ref="H5:H6"/>
    <mergeCell ref="I5:I6"/>
    <mergeCell ref="M5:M6"/>
    <mergeCell ref="S11:S14"/>
    <mergeCell ref="K14:K15"/>
    <mergeCell ref="N13:N14"/>
    <mergeCell ref="O13:O14"/>
    <mergeCell ref="P13:P14"/>
    <mergeCell ref="M7:M8"/>
    <mergeCell ref="K7:K8"/>
    <mergeCell ref="M11:M12"/>
    <mergeCell ref="P11:P12"/>
    <mergeCell ref="T5:T6"/>
    <mergeCell ref="R5:R6"/>
    <mergeCell ref="Q5:Q6"/>
    <mergeCell ref="P5:P6"/>
    <mergeCell ref="O5:O6"/>
    <mergeCell ref="N5:N6"/>
    <mergeCell ref="T7:T8"/>
    <mergeCell ref="R7:R8"/>
    <mergeCell ref="Q7:Q8"/>
    <mergeCell ref="P7:P8"/>
    <mergeCell ref="O7:O8"/>
    <mergeCell ref="N7:N8"/>
    <mergeCell ref="J7:J8"/>
    <mergeCell ref="I7:I8"/>
    <mergeCell ref="H7:H8"/>
    <mergeCell ref="G7:G8"/>
    <mergeCell ref="G13:G15"/>
    <mergeCell ref="H13:H15"/>
    <mergeCell ref="I13:I15"/>
    <mergeCell ref="J13:J15"/>
    <mergeCell ref="G11:G12"/>
    <mergeCell ref="H11:H12"/>
    <mergeCell ref="I11:I12"/>
    <mergeCell ref="J11:J12"/>
    <mergeCell ref="K11:K12"/>
    <mergeCell ref="L11:L12"/>
    <mergeCell ref="N11:N12"/>
    <mergeCell ref="O11:O12"/>
    <mergeCell ref="Q13:Q14"/>
    <mergeCell ref="R13:R14"/>
    <mergeCell ref="T13:T14"/>
    <mergeCell ref="T11:T12"/>
    <mergeCell ref="R11:R12"/>
    <mergeCell ref="Q11:Q12"/>
  </mergeCells>
  <hyperlinks>
    <hyperlink ref="A2:J2" r:id="rId1" display="PLAN INDICATIVO"/>
  </hyperlinks>
  <printOptions/>
  <pageMargins left="0.7" right="0.7" top="0.75" bottom="0.75" header="0.3" footer="0.3"/>
  <pageSetup orientation="portrait" paperSize="9"/>
  <legacyDrawing r:id="rId3"/>
</worksheet>
</file>

<file path=xl/worksheets/sheet7.xml><?xml version="1.0" encoding="utf-8"?>
<worksheet xmlns="http://schemas.openxmlformats.org/spreadsheetml/2006/main" xmlns:r="http://schemas.openxmlformats.org/officeDocument/2006/relationships">
  <sheetPr>
    <tabColor rgb="FF00B050"/>
  </sheetPr>
  <dimension ref="A1:W11"/>
  <sheetViews>
    <sheetView zoomScale="80" zoomScaleNormal="80" zoomScalePageLayoutView="0" workbookViewId="0" topLeftCell="M5">
      <selection activeCell="V11" sqref="V11"/>
    </sheetView>
  </sheetViews>
  <sheetFormatPr defaultColWidth="11.421875" defaultRowHeight="15"/>
  <cols>
    <col min="1" max="2" width="11.421875" style="28" customWidth="1"/>
    <col min="3" max="3" width="12.421875" style="28" customWidth="1"/>
    <col min="4" max="4" width="11.421875" style="28" customWidth="1"/>
    <col min="5" max="5" width="17.7109375" style="28" customWidth="1"/>
    <col min="6" max="6" width="12.421875" style="28" customWidth="1"/>
    <col min="7" max="7" width="11.421875" style="28" customWidth="1"/>
    <col min="8" max="8" width="23.7109375" style="28" customWidth="1"/>
    <col min="9" max="9" width="12.57421875" style="28" customWidth="1"/>
    <col min="10" max="10" width="16.8515625" style="28" customWidth="1"/>
    <col min="11" max="11" width="13.421875" style="28" customWidth="1"/>
    <col min="12" max="12" width="27.7109375" style="28" customWidth="1"/>
    <col min="13" max="13" width="17.8515625" style="28" customWidth="1"/>
    <col min="14" max="16" width="13.421875" style="28" customWidth="1"/>
    <col min="17" max="17" width="39.7109375" style="28" customWidth="1"/>
    <col min="18" max="18" width="26.8515625" style="28" customWidth="1"/>
    <col min="19" max="19" width="26.7109375" style="28" customWidth="1"/>
    <col min="20" max="20" width="22.57421875" style="28" customWidth="1"/>
    <col min="21" max="21" width="23.421875" style="28" customWidth="1"/>
    <col min="22" max="22" width="14.421875" style="28" customWidth="1"/>
    <col min="23" max="23" width="16.28125" style="28" customWidth="1"/>
    <col min="24" max="16384" width="11.421875" style="28" customWidth="1"/>
  </cols>
  <sheetData>
    <row r="1" spans="1:23" s="1" customFormat="1" ht="18.75" thickBot="1">
      <c r="A1" s="372" t="s">
        <v>14</v>
      </c>
      <c r="B1" s="373"/>
      <c r="C1" s="373"/>
      <c r="D1" s="373"/>
      <c r="E1" s="373"/>
      <c r="F1" s="373"/>
      <c r="G1" s="373"/>
      <c r="H1" s="373"/>
      <c r="I1" s="373"/>
      <c r="J1" s="373"/>
      <c r="K1" s="373"/>
      <c r="L1" s="373"/>
      <c r="M1" s="373"/>
      <c r="N1" s="373"/>
      <c r="O1" s="373"/>
      <c r="P1" s="373"/>
      <c r="Q1" s="373"/>
      <c r="R1" s="373"/>
      <c r="S1" s="373"/>
      <c r="T1" s="373"/>
      <c r="U1" s="373"/>
      <c r="V1" s="373"/>
      <c r="W1" s="374"/>
    </row>
    <row r="2" spans="1:23" ht="15.75" thickBot="1">
      <c r="A2" s="375" t="s">
        <v>402</v>
      </c>
      <c r="B2" s="376"/>
      <c r="C2" s="376"/>
      <c r="D2" s="376"/>
      <c r="E2" s="376"/>
      <c r="F2" s="376"/>
      <c r="G2" s="376"/>
      <c r="H2" s="376"/>
      <c r="I2" s="376"/>
      <c r="J2" s="376"/>
      <c r="K2" s="376"/>
      <c r="L2" s="376"/>
      <c r="M2" s="377"/>
      <c r="N2" s="472" t="s">
        <v>3</v>
      </c>
      <c r="O2" s="472"/>
      <c r="P2" s="472"/>
      <c r="Q2" s="387" t="s">
        <v>738</v>
      </c>
      <c r="R2" s="387" t="s">
        <v>739</v>
      </c>
      <c r="S2" s="387" t="s">
        <v>740</v>
      </c>
      <c r="T2" s="384" t="s">
        <v>741</v>
      </c>
      <c r="U2" s="381" t="s">
        <v>742</v>
      </c>
      <c r="V2" s="382"/>
      <c r="W2" s="383"/>
    </row>
    <row r="3" spans="1:23" ht="31.5" customHeight="1">
      <c r="A3" s="367" t="s">
        <v>0</v>
      </c>
      <c r="B3" s="352" t="s">
        <v>2</v>
      </c>
      <c r="C3" s="352" t="s">
        <v>6</v>
      </c>
      <c r="D3" s="352" t="s">
        <v>0</v>
      </c>
      <c r="E3" s="352" t="s">
        <v>1</v>
      </c>
      <c r="F3" s="352" t="s">
        <v>7</v>
      </c>
      <c r="G3" s="352" t="s">
        <v>0</v>
      </c>
      <c r="H3" s="352" t="s">
        <v>8</v>
      </c>
      <c r="I3" s="352" t="s">
        <v>7</v>
      </c>
      <c r="J3" s="352" t="s">
        <v>403</v>
      </c>
      <c r="K3" s="352" t="s">
        <v>0</v>
      </c>
      <c r="L3" s="352" t="s">
        <v>404</v>
      </c>
      <c r="M3" s="352" t="s">
        <v>7</v>
      </c>
      <c r="N3" s="352" t="s">
        <v>5</v>
      </c>
      <c r="O3" s="352" t="s">
        <v>4</v>
      </c>
      <c r="P3" s="367" t="s">
        <v>13</v>
      </c>
      <c r="Q3" s="388"/>
      <c r="R3" s="388"/>
      <c r="S3" s="388"/>
      <c r="T3" s="385"/>
      <c r="U3" s="358" t="s">
        <v>743</v>
      </c>
      <c r="V3" s="348" t="s">
        <v>744</v>
      </c>
      <c r="W3" s="350" t="s">
        <v>745</v>
      </c>
    </row>
    <row r="4" spans="1:23" ht="33" customHeight="1" thickBot="1">
      <c r="A4" s="368"/>
      <c r="B4" s="353"/>
      <c r="C4" s="353"/>
      <c r="D4" s="353"/>
      <c r="E4" s="353"/>
      <c r="F4" s="353"/>
      <c r="G4" s="353"/>
      <c r="H4" s="353"/>
      <c r="I4" s="353"/>
      <c r="J4" s="353"/>
      <c r="K4" s="353"/>
      <c r="L4" s="353"/>
      <c r="M4" s="353"/>
      <c r="N4" s="353"/>
      <c r="O4" s="353"/>
      <c r="P4" s="368"/>
      <c r="Q4" s="389"/>
      <c r="R4" s="389"/>
      <c r="S4" s="389"/>
      <c r="T4" s="386"/>
      <c r="U4" s="359"/>
      <c r="V4" s="349"/>
      <c r="W4" s="351"/>
    </row>
    <row r="5" spans="1:23" ht="57.75" customHeight="1">
      <c r="A5" s="360" t="s">
        <v>15</v>
      </c>
      <c r="B5" s="340" t="s">
        <v>16</v>
      </c>
      <c r="C5" s="440"/>
      <c r="D5" s="422" t="s">
        <v>156</v>
      </c>
      <c r="E5" s="340" t="s">
        <v>157</v>
      </c>
      <c r="F5" s="340"/>
      <c r="G5" s="340" t="s">
        <v>158</v>
      </c>
      <c r="H5" s="340" t="s">
        <v>159</v>
      </c>
      <c r="I5" s="340"/>
      <c r="J5" s="340" t="s">
        <v>461</v>
      </c>
      <c r="K5" s="340"/>
      <c r="L5" s="340" t="s">
        <v>655</v>
      </c>
      <c r="M5" s="340"/>
      <c r="N5" s="340" t="s">
        <v>644</v>
      </c>
      <c r="O5" s="340">
        <v>0</v>
      </c>
      <c r="P5" s="340">
        <v>2</v>
      </c>
      <c r="Q5" s="475" t="s">
        <v>964</v>
      </c>
      <c r="R5" s="340" t="s">
        <v>965</v>
      </c>
      <c r="S5" s="135" t="s">
        <v>591</v>
      </c>
      <c r="T5" s="474" t="s">
        <v>765</v>
      </c>
      <c r="U5" s="141" t="s">
        <v>966</v>
      </c>
      <c r="V5" s="117" t="s">
        <v>889</v>
      </c>
      <c r="W5" s="151">
        <v>13567500</v>
      </c>
    </row>
    <row r="6" spans="1:23" ht="57.75" customHeight="1">
      <c r="A6" s="361"/>
      <c r="B6" s="320"/>
      <c r="C6" s="397"/>
      <c r="D6" s="423"/>
      <c r="E6" s="320"/>
      <c r="F6" s="320"/>
      <c r="G6" s="321"/>
      <c r="H6" s="321"/>
      <c r="I6" s="321"/>
      <c r="J6" s="321"/>
      <c r="K6" s="321"/>
      <c r="L6" s="321"/>
      <c r="M6" s="321"/>
      <c r="N6" s="321"/>
      <c r="O6" s="321"/>
      <c r="P6" s="321"/>
      <c r="Q6" s="324"/>
      <c r="R6" s="321"/>
      <c r="S6" s="139"/>
      <c r="T6" s="330"/>
      <c r="U6" s="141" t="s">
        <v>967</v>
      </c>
      <c r="V6" s="157" t="s">
        <v>889</v>
      </c>
      <c r="W6" s="151">
        <v>10311700</v>
      </c>
    </row>
    <row r="7" spans="1:23" ht="84.75" customHeight="1">
      <c r="A7" s="361"/>
      <c r="B7" s="320"/>
      <c r="C7" s="397"/>
      <c r="D7" s="423"/>
      <c r="E7" s="320"/>
      <c r="F7" s="320"/>
      <c r="G7" s="319" t="s">
        <v>160</v>
      </c>
      <c r="H7" s="319" t="s">
        <v>161</v>
      </c>
      <c r="I7" s="319"/>
      <c r="J7" s="319" t="s">
        <v>462</v>
      </c>
      <c r="K7" s="319"/>
      <c r="L7" s="319" t="s">
        <v>652</v>
      </c>
      <c r="M7" s="396"/>
      <c r="N7" s="319" t="s">
        <v>653</v>
      </c>
      <c r="O7" s="319">
        <v>0</v>
      </c>
      <c r="P7" s="319">
        <v>10</v>
      </c>
      <c r="Q7" s="322" t="s">
        <v>968</v>
      </c>
      <c r="R7" s="319" t="s">
        <v>969</v>
      </c>
      <c r="S7" s="325" t="s">
        <v>591</v>
      </c>
      <c r="T7" s="328" t="s">
        <v>765</v>
      </c>
      <c r="U7" s="118" t="s">
        <v>970</v>
      </c>
      <c r="V7" s="117" t="s">
        <v>889</v>
      </c>
      <c r="W7" s="151">
        <v>18397769</v>
      </c>
    </row>
    <row r="8" spans="1:23" ht="84.75" customHeight="1">
      <c r="A8" s="361"/>
      <c r="B8" s="320"/>
      <c r="C8" s="397"/>
      <c r="D8" s="423"/>
      <c r="E8" s="320"/>
      <c r="F8" s="320"/>
      <c r="G8" s="321"/>
      <c r="H8" s="321"/>
      <c r="I8" s="321"/>
      <c r="J8" s="320"/>
      <c r="K8" s="320"/>
      <c r="L8" s="320"/>
      <c r="M8" s="398"/>
      <c r="N8" s="321"/>
      <c r="O8" s="321"/>
      <c r="P8" s="321"/>
      <c r="Q8" s="324"/>
      <c r="R8" s="321"/>
      <c r="S8" s="327"/>
      <c r="T8" s="330"/>
      <c r="U8" s="146" t="s">
        <v>971</v>
      </c>
      <c r="V8" s="157" t="s">
        <v>889</v>
      </c>
      <c r="W8" s="151">
        <v>84094797</v>
      </c>
    </row>
    <row r="9" spans="1:23" ht="93.75" customHeight="1">
      <c r="A9" s="361"/>
      <c r="B9" s="320"/>
      <c r="C9" s="397"/>
      <c r="D9" s="423"/>
      <c r="E9" s="320"/>
      <c r="F9" s="320"/>
      <c r="G9" s="90"/>
      <c r="H9" s="90"/>
      <c r="I9" s="90"/>
      <c r="J9" s="321"/>
      <c r="K9" s="321"/>
      <c r="L9" s="321"/>
      <c r="M9" s="123"/>
      <c r="N9" s="91" t="s">
        <v>653</v>
      </c>
      <c r="O9" s="91">
        <v>0</v>
      </c>
      <c r="P9" s="91">
        <v>10</v>
      </c>
      <c r="Q9" s="206" t="s">
        <v>972</v>
      </c>
      <c r="R9" s="109" t="s">
        <v>965</v>
      </c>
      <c r="S9" s="145" t="s">
        <v>591</v>
      </c>
      <c r="T9" s="247" t="s">
        <v>973</v>
      </c>
      <c r="U9" s="146" t="s">
        <v>974</v>
      </c>
      <c r="V9" s="147" t="s">
        <v>975</v>
      </c>
      <c r="W9" s="162">
        <f>+'[1]VIV'!$Z$7</f>
        <v>26211868</v>
      </c>
    </row>
    <row r="10" spans="1:23" ht="72.75" thickBot="1">
      <c r="A10" s="362"/>
      <c r="B10" s="363"/>
      <c r="C10" s="441"/>
      <c r="D10" s="424"/>
      <c r="E10" s="363"/>
      <c r="F10" s="363"/>
      <c r="G10" s="12" t="s">
        <v>162</v>
      </c>
      <c r="H10" s="12" t="s">
        <v>163</v>
      </c>
      <c r="I10" s="12"/>
      <c r="J10" s="12" t="s">
        <v>463</v>
      </c>
      <c r="K10" s="12"/>
      <c r="L10" s="12" t="s">
        <v>654</v>
      </c>
      <c r="M10" s="13"/>
      <c r="N10" s="12" t="s">
        <v>584</v>
      </c>
      <c r="O10" s="12">
        <v>0</v>
      </c>
      <c r="P10" s="12">
        <v>300</v>
      </c>
      <c r="Q10" s="201" t="s">
        <v>976</v>
      </c>
      <c r="R10" s="12" t="s">
        <v>977</v>
      </c>
      <c r="S10" s="136" t="s">
        <v>591</v>
      </c>
      <c r="T10" s="12" t="s">
        <v>973</v>
      </c>
      <c r="U10" s="122" t="s">
        <v>978</v>
      </c>
      <c r="V10" s="142" t="s">
        <v>889</v>
      </c>
      <c r="W10" s="163">
        <f>+'[1]VIV'!$Z$8</f>
        <v>5000000</v>
      </c>
    </row>
    <row r="11" spans="21:23" ht="15">
      <c r="U11" s="65">
        <f>SUM(U5:U10)</f>
        <v>0</v>
      </c>
      <c r="V11" s="52">
        <f>SUM(V5:V10)</f>
        <v>0</v>
      </c>
      <c r="W11" s="52">
        <f>SUM(W5:W10)</f>
        <v>157583634</v>
      </c>
    </row>
  </sheetData>
  <sheetProtection/>
  <mergeCells count="60">
    <mergeCell ref="A1:W1"/>
    <mergeCell ref="A2:M2"/>
    <mergeCell ref="N2:P2"/>
    <mergeCell ref="K3:K4"/>
    <mergeCell ref="W3:W4"/>
    <mergeCell ref="N3:N4"/>
    <mergeCell ref="O3:O4"/>
    <mergeCell ref="P3:P4"/>
    <mergeCell ref="U3:U4"/>
    <mergeCell ref="V3:V4"/>
    <mergeCell ref="L3:L4"/>
    <mergeCell ref="M3:M4"/>
    <mergeCell ref="Q2:Q4"/>
    <mergeCell ref="R2:R4"/>
    <mergeCell ref="A5:A10"/>
    <mergeCell ref="B5:B10"/>
    <mergeCell ref="C5:C10"/>
    <mergeCell ref="D5:D10"/>
    <mergeCell ref="E5:E10"/>
    <mergeCell ref="F5:F10"/>
    <mergeCell ref="S2:S4"/>
    <mergeCell ref="T2:T4"/>
    <mergeCell ref="U2:W2"/>
    <mergeCell ref="D3:D4"/>
    <mergeCell ref="E3:E4"/>
    <mergeCell ref="F3:F4"/>
    <mergeCell ref="G3:G4"/>
    <mergeCell ref="H3:H4"/>
    <mergeCell ref="I3:I4"/>
    <mergeCell ref="J3:J4"/>
    <mergeCell ref="A3:A4"/>
    <mergeCell ref="B3:B4"/>
    <mergeCell ref="C3:C4"/>
    <mergeCell ref="T5:T6"/>
    <mergeCell ref="R5:R6"/>
    <mergeCell ref="Q5:Q6"/>
    <mergeCell ref="M5:M6"/>
    <mergeCell ref="N5:N6"/>
    <mergeCell ref="O5:O6"/>
    <mergeCell ref="P5:P6"/>
    <mergeCell ref="O7:O8"/>
    <mergeCell ref="G5:G6"/>
    <mergeCell ref="H5:H6"/>
    <mergeCell ref="I5:I6"/>
    <mergeCell ref="J5:J6"/>
    <mergeCell ref="K5:K6"/>
    <mergeCell ref="L5:L6"/>
    <mergeCell ref="L7:L9"/>
    <mergeCell ref="K7:K9"/>
    <mergeCell ref="J7:J9"/>
    <mergeCell ref="P7:P8"/>
    <mergeCell ref="T7:T8"/>
    <mergeCell ref="S7:S8"/>
    <mergeCell ref="R7:R8"/>
    <mergeCell ref="Q7:Q8"/>
    <mergeCell ref="G7:G8"/>
    <mergeCell ref="H7:H8"/>
    <mergeCell ref="I7:I8"/>
    <mergeCell ref="M7:M8"/>
    <mergeCell ref="N7:N8"/>
  </mergeCells>
  <hyperlinks>
    <hyperlink ref="A2:J2" r:id="rId1" display="PLAN INDICATIVO"/>
  </hyperlinks>
  <printOptions/>
  <pageMargins left="0.7" right="0.7" top="0.75" bottom="0.75" header="0.3" footer="0.3"/>
  <pageSetup horizontalDpi="600" verticalDpi="600" orientation="portrait" paperSize="9" r:id="rId4"/>
  <legacyDrawing r:id="rId3"/>
</worksheet>
</file>

<file path=xl/worksheets/sheet8.xml><?xml version="1.0" encoding="utf-8"?>
<worksheet xmlns="http://schemas.openxmlformats.org/spreadsheetml/2006/main" xmlns:r="http://schemas.openxmlformats.org/officeDocument/2006/relationships">
  <sheetPr>
    <tabColor rgb="FF00B050"/>
  </sheetPr>
  <dimension ref="A1:V12"/>
  <sheetViews>
    <sheetView zoomScale="80" zoomScaleNormal="80" zoomScalePageLayoutView="0" workbookViewId="0" topLeftCell="L7">
      <selection activeCell="T11" sqref="T11"/>
    </sheetView>
  </sheetViews>
  <sheetFormatPr defaultColWidth="11.421875" defaultRowHeight="15"/>
  <cols>
    <col min="1" max="1" width="11.421875" style="0" customWidth="1"/>
    <col min="2" max="2" width="18.00390625" style="0" bestFit="1" customWidth="1"/>
    <col min="3" max="3" width="12.00390625" style="0" bestFit="1" customWidth="1"/>
    <col min="4" max="4" width="11.421875" style="0" customWidth="1"/>
    <col min="5" max="5" width="21.57421875" style="0" customWidth="1"/>
    <col min="6" max="6" width="12.00390625" style="0" bestFit="1" customWidth="1"/>
    <col min="7" max="7" width="11.421875" style="0" customWidth="1"/>
    <col min="8" max="8" width="20.140625" style="0" customWidth="1"/>
    <col min="9" max="9" width="17.7109375" style="0" customWidth="1"/>
    <col min="10" max="10" width="12.00390625" style="0" customWidth="1"/>
    <col min="11" max="11" width="29.28125" style="0" customWidth="1"/>
    <col min="12" max="12" width="16.7109375" style="0" customWidth="1"/>
    <col min="13" max="13" width="14.7109375" style="0" customWidth="1"/>
    <col min="14" max="14" width="13.00390625" style="0" customWidth="1"/>
    <col min="15" max="15" width="15.140625" style="0" customWidth="1"/>
    <col min="16" max="16" width="41.57421875" style="28" customWidth="1"/>
    <col min="17" max="17" width="30.8515625" style="235" customWidth="1"/>
    <col min="18" max="18" width="30.00390625" style="28" customWidth="1"/>
    <col min="19" max="19" width="20.00390625" style="28" customWidth="1"/>
    <col min="20" max="20" width="20.00390625" style="0" customWidth="1"/>
    <col min="21" max="21" width="14.7109375" style="0" customWidth="1"/>
    <col min="22" max="22" width="14.28125" style="0" customWidth="1"/>
  </cols>
  <sheetData>
    <row r="1" spans="1:22" s="1" customFormat="1" ht="18.75" thickBot="1">
      <c r="A1" s="372" t="s">
        <v>14</v>
      </c>
      <c r="B1" s="373"/>
      <c r="C1" s="373"/>
      <c r="D1" s="373"/>
      <c r="E1" s="373"/>
      <c r="F1" s="373"/>
      <c r="G1" s="373"/>
      <c r="H1" s="373"/>
      <c r="I1" s="373"/>
      <c r="J1" s="373"/>
      <c r="K1" s="373"/>
      <c r="L1" s="373"/>
      <c r="M1" s="373"/>
      <c r="N1" s="373"/>
      <c r="O1" s="373"/>
      <c r="P1" s="373"/>
      <c r="Q1" s="373"/>
      <c r="R1" s="373"/>
      <c r="S1" s="373"/>
      <c r="T1" s="373"/>
      <c r="U1" s="373"/>
      <c r="V1" s="374"/>
    </row>
    <row r="2" spans="1:22" ht="15.75" customHeight="1" thickBot="1">
      <c r="A2" s="375" t="s">
        <v>9</v>
      </c>
      <c r="B2" s="376"/>
      <c r="C2" s="376"/>
      <c r="D2" s="376"/>
      <c r="E2" s="376"/>
      <c r="F2" s="376"/>
      <c r="G2" s="376"/>
      <c r="H2" s="376"/>
      <c r="I2" s="376"/>
      <c r="J2" s="376"/>
      <c r="K2" s="376"/>
      <c r="L2" s="377"/>
      <c r="M2" s="480" t="s">
        <v>3</v>
      </c>
      <c r="N2" s="481"/>
      <c r="O2" s="482"/>
      <c r="P2" s="387" t="s">
        <v>738</v>
      </c>
      <c r="Q2" s="387" t="s">
        <v>739</v>
      </c>
      <c r="R2" s="387" t="s">
        <v>740</v>
      </c>
      <c r="S2" s="384" t="s">
        <v>741</v>
      </c>
      <c r="T2" s="381" t="s">
        <v>742</v>
      </c>
      <c r="U2" s="382"/>
      <c r="V2" s="383"/>
    </row>
    <row r="3" spans="1:22" ht="31.5" customHeight="1">
      <c r="A3" s="367" t="s">
        <v>0</v>
      </c>
      <c r="B3" s="352" t="s">
        <v>2</v>
      </c>
      <c r="C3" s="352" t="s">
        <v>6</v>
      </c>
      <c r="D3" s="352" t="s">
        <v>0</v>
      </c>
      <c r="E3" s="352" t="s">
        <v>1</v>
      </c>
      <c r="F3" s="352" t="s">
        <v>7</v>
      </c>
      <c r="G3" s="352" t="s">
        <v>0</v>
      </c>
      <c r="H3" s="352" t="s">
        <v>8</v>
      </c>
      <c r="I3" s="352" t="s">
        <v>11</v>
      </c>
      <c r="J3" s="367" t="s">
        <v>0</v>
      </c>
      <c r="K3" s="352" t="s">
        <v>12</v>
      </c>
      <c r="L3" s="352" t="s">
        <v>750</v>
      </c>
      <c r="M3" s="352" t="s">
        <v>5</v>
      </c>
      <c r="N3" s="352" t="s">
        <v>4</v>
      </c>
      <c r="O3" s="352" t="s">
        <v>13</v>
      </c>
      <c r="P3" s="388"/>
      <c r="Q3" s="388"/>
      <c r="R3" s="388"/>
      <c r="S3" s="385"/>
      <c r="T3" s="358" t="s">
        <v>743</v>
      </c>
      <c r="U3" s="348" t="s">
        <v>744</v>
      </c>
      <c r="V3" s="350" t="s">
        <v>745</v>
      </c>
    </row>
    <row r="4" spans="1:22" ht="37.5" customHeight="1" thickBot="1">
      <c r="A4" s="368"/>
      <c r="B4" s="353"/>
      <c r="C4" s="353"/>
      <c r="D4" s="353"/>
      <c r="E4" s="353"/>
      <c r="F4" s="353"/>
      <c r="G4" s="353"/>
      <c r="H4" s="353"/>
      <c r="I4" s="353"/>
      <c r="J4" s="368"/>
      <c r="K4" s="353"/>
      <c r="L4" s="353"/>
      <c r="M4" s="353"/>
      <c r="N4" s="353"/>
      <c r="O4" s="353"/>
      <c r="P4" s="389"/>
      <c r="Q4" s="389"/>
      <c r="R4" s="389"/>
      <c r="S4" s="386"/>
      <c r="T4" s="359"/>
      <c r="U4" s="349"/>
      <c r="V4" s="351"/>
    </row>
    <row r="5" spans="1:22" ht="97.5" customHeight="1">
      <c r="A5" s="360" t="s">
        <v>15</v>
      </c>
      <c r="B5" s="340" t="s">
        <v>16</v>
      </c>
      <c r="C5" s="440"/>
      <c r="D5" s="422" t="s">
        <v>164</v>
      </c>
      <c r="E5" s="340" t="s">
        <v>165</v>
      </c>
      <c r="F5" s="340"/>
      <c r="G5" s="340" t="s">
        <v>166</v>
      </c>
      <c r="H5" s="340" t="s">
        <v>167</v>
      </c>
      <c r="I5" s="11" t="s">
        <v>361</v>
      </c>
      <c r="J5" s="2"/>
      <c r="K5" s="340" t="s">
        <v>656</v>
      </c>
      <c r="L5" s="18"/>
      <c r="M5" s="105" t="s">
        <v>380</v>
      </c>
      <c r="N5" s="100">
        <v>0</v>
      </c>
      <c r="O5" s="100">
        <v>3</v>
      </c>
      <c r="P5" s="209" t="s">
        <v>979</v>
      </c>
      <c r="Q5" s="248" t="s">
        <v>980</v>
      </c>
      <c r="R5" s="483" t="s">
        <v>748</v>
      </c>
      <c r="S5" s="100" t="s">
        <v>806</v>
      </c>
      <c r="T5" s="117"/>
      <c r="U5" s="198"/>
      <c r="V5" s="150">
        <f>+'[1]PAR COM'!$Y$5</f>
        <v>0</v>
      </c>
    </row>
    <row r="6" spans="1:22" ht="118.5" customHeight="1">
      <c r="A6" s="361"/>
      <c r="B6" s="320"/>
      <c r="C6" s="397"/>
      <c r="D6" s="423"/>
      <c r="E6" s="320"/>
      <c r="F6" s="320"/>
      <c r="G6" s="320"/>
      <c r="H6" s="320"/>
      <c r="I6" s="7" t="s">
        <v>362</v>
      </c>
      <c r="J6" s="2"/>
      <c r="K6" s="320"/>
      <c r="L6" s="18"/>
      <c r="M6" s="67" t="s">
        <v>380</v>
      </c>
      <c r="N6" s="60">
        <v>0</v>
      </c>
      <c r="O6" s="60">
        <v>2</v>
      </c>
      <c r="P6" s="209" t="s">
        <v>981</v>
      </c>
      <c r="Q6" s="248" t="s">
        <v>803</v>
      </c>
      <c r="R6" s="484"/>
      <c r="S6" s="100" t="s">
        <v>806</v>
      </c>
      <c r="T6" s="117"/>
      <c r="U6" s="198"/>
      <c r="V6" s="151">
        <f>+'[1]PAR COM'!$Y$6</f>
        <v>0</v>
      </c>
    </row>
    <row r="7" spans="1:22" s="28" customFormat="1" ht="108" customHeight="1">
      <c r="A7" s="361"/>
      <c r="B7" s="320"/>
      <c r="C7" s="397"/>
      <c r="D7" s="423"/>
      <c r="E7" s="320"/>
      <c r="F7" s="320"/>
      <c r="G7" s="321"/>
      <c r="H7" s="321"/>
      <c r="I7" s="91" t="s">
        <v>730</v>
      </c>
      <c r="J7" s="2"/>
      <c r="K7" s="320"/>
      <c r="L7" s="123"/>
      <c r="M7" s="91" t="s">
        <v>682</v>
      </c>
      <c r="N7" s="91">
        <v>0</v>
      </c>
      <c r="O7" s="91">
        <v>1</v>
      </c>
      <c r="P7" s="199" t="s">
        <v>982</v>
      </c>
      <c r="Q7" s="108" t="s">
        <v>900</v>
      </c>
      <c r="R7" s="484"/>
      <c r="S7" s="91" t="s">
        <v>806</v>
      </c>
      <c r="T7" s="115" t="s">
        <v>983</v>
      </c>
      <c r="U7" s="198" t="s">
        <v>788</v>
      </c>
      <c r="V7" s="151">
        <f>+'[1]PAR COM'!$Y$7</f>
        <v>3000000</v>
      </c>
    </row>
    <row r="8" spans="1:22" ht="140.25" customHeight="1">
      <c r="A8" s="361"/>
      <c r="B8" s="320"/>
      <c r="C8" s="397"/>
      <c r="D8" s="423"/>
      <c r="E8" s="320"/>
      <c r="F8" s="320"/>
      <c r="G8" s="91" t="s">
        <v>168</v>
      </c>
      <c r="H8" s="91" t="s">
        <v>169</v>
      </c>
      <c r="I8" s="7" t="s">
        <v>363</v>
      </c>
      <c r="J8" s="2"/>
      <c r="K8" s="320"/>
      <c r="L8" s="18"/>
      <c r="M8" s="67" t="s">
        <v>634</v>
      </c>
      <c r="N8" s="69">
        <v>0</v>
      </c>
      <c r="O8" s="69">
        <v>1</v>
      </c>
      <c r="P8" s="210" t="s">
        <v>984</v>
      </c>
      <c r="Q8" s="148" t="s">
        <v>900</v>
      </c>
      <c r="R8" s="484"/>
      <c r="S8" s="148" t="s">
        <v>806</v>
      </c>
      <c r="T8" s="117"/>
      <c r="U8" s="198"/>
      <c r="V8" s="151">
        <f>+'[1]PAR COM'!$Y$8</f>
        <v>0</v>
      </c>
    </row>
    <row r="9" spans="1:22" ht="43.5" customHeight="1">
      <c r="A9" s="361"/>
      <c r="B9" s="320"/>
      <c r="C9" s="397"/>
      <c r="D9" s="423"/>
      <c r="E9" s="320"/>
      <c r="F9" s="320"/>
      <c r="G9" s="319" t="s">
        <v>170</v>
      </c>
      <c r="H9" s="319" t="s">
        <v>171</v>
      </c>
      <c r="I9" s="319" t="s">
        <v>364</v>
      </c>
      <c r="J9" s="319"/>
      <c r="K9" s="320"/>
      <c r="L9" s="396"/>
      <c r="M9" s="478" t="s">
        <v>622</v>
      </c>
      <c r="N9" s="476">
        <v>0</v>
      </c>
      <c r="O9" s="476">
        <v>1</v>
      </c>
      <c r="P9" s="488" t="s">
        <v>985</v>
      </c>
      <c r="Q9" s="486" t="s">
        <v>900</v>
      </c>
      <c r="R9" s="484"/>
      <c r="S9" s="476" t="s">
        <v>765</v>
      </c>
      <c r="T9" s="117" t="s">
        <v>986</v>
      </c>
      <c r="U9" s="198" t="s">
        <v>889</v>
      </c>
      <c r="V9" s="151">
        <v>13000000</v>
      </c>
    </row>
    <row r="10" spans="1:22" s="28" customFormat="1" ht="43.5" customHeight="1">
      <c r="A10" s="361"/>
      <c r="B10" s="320"/>
      <c r="C10" s="397"/>
      <c r="D10" s="423"/>
      <c r="E10" s="320"/>
      <c r="F10" s="320"/>
      <c r="G10" s="321"/>
      <c r="H10" s="321"/>
      <c r="I10" s="321"/>
      <c r="J10" s="321"/>
      <c r="K10" s="320"/>
      <c r="L10" s="398"/>
      <c r="M10" s="479"/>
      <c r="N10" s="477"/>
      <c r="O10" s="477"/>
      <c r="P10" s="489"/>
      <c r="Q10" s="487"/>
      <c r="R10" s="484"/>
      <c r="S10" s="477"/>
      <c r="T10" s="237" t="s">
        <v>987</v>
      </c>
      <c r="U10" s="130" t="s">
        <v>889</v>
      </c>
      <c r="V10" s="172">
        <v>5000000</v>
      </c>
    </row>
    <row r="11" spans="1:22" ht="87.75" customHeight="1" thickBot="1">
      <c r="A11" s="362"/>
      <c r="B11" s="363"/>
      <c r="C11" s="441"/>
      <c r="D11" s="424"/>
      <c r="E11" s="363"/>
      <c r="F11" s="363"/>
      <c r="G11" s="12" t="s">
        <v>172</v>
      </c>
      <c r="H11" s="12" t="s">
        <v>173</v>
      </c>
      <c r="I11" s="12" t="s">
        <v>365</v>
      </c>
      <c r="J11" s="16"/>
      <c r="K11" s="363"/>
      <c r="L11" s="132"/>
      <c r="M11" s="68" t="s">
        <v>657</v>
      </c>
      <c r="N11" s="70">
        <v>0</v>
      </c>
      <c r="O11" s="70">
        <v>1</v>
      </c>
      <c r="P11" s="211" t="s">
        <v>988</v>
      </c>
      <c r="Q11" s="249" t="s">
        <v>900</v>
      </c>
      <c r="R11" s="485"/>
      <c r="S11" s="70" t="s">
        <v>765</v>
      </c>
      <c r="T11" s="149"/>
      <c r="U11" s="149"/>
      <c r="V11" s="152">
        <f>+'[1]PAR COM'!$Y$10</f>
        <v>0</v>
      </c>
    </row>
    <row r="12" spans="20:22" ht="15">
      <c r="T12" s="66">
        <f>SUM(T5:T11)</f>
        <v>0</v>
      </c>
      <c r="U12" s="66">
        <f>SUM(U5:U11)</f>
        <v>0</v>
      </c>
      <c r="V12" s="66">
        <f>SUM(V5:V11)</f>
        <v>21000000</v>
      </c>
    </row>
  </sheetData>
  <sheetProtection/>
  <mergeCells count="47">
    <mergeCell ref="P2:P4"/>
    <mergeCell ref="Q2:Q4"/>
    <mergeCell ref="R2:R4"/>
    <mergeCell ref="S2:S4"/>
    <mergeCell ref="R5:R11"/>
    <mergeCell ref="V3:V4"/>
    <mergeCell ref="U3:U4"/>
    <mergeCell ref="S9:S10"/>
    <mergeCell ref="Q9:Q10"/>
    <mergeCell ref="P9:P10"/>
    <mergeCell ref="T3:T4"/>
    <mergeCell ref="I3:I4"/>
    <mergeCell ref="J3:J4"/>
    <mergeCell ref="K3:K4"/>
    <mergeCell ref="L3:L4"/>
    <mergeCell ref="A5:A11"/>
    <mergeCell ref="B5:B11"/>
    <mergeCell ref="C5:C11"/>
    <mergeCell ref="D5:D11"/>
    <mergeCell ref="E5:E11"/>
    <mergeCell ref="E3:E4"/>
    <mergeCell ref="F3:F4"/>
    <mergeCell ref="G3:G4"/>
    <mergeCell ref="O3:O4"/>
    <mergeCell ref="K5:K11"/>
    <mergeCell ref="H5:H7"/>
    <mergeCell ref="G5:G7"/>
    <mergeCell ref="H3:H4"/>
    <mergeCell ref="F5:F11"/>
    <mergeCell ref="H9:H10"/>
    <mergeCell ref="A1:V1"/>
    <mergeCell ref="A2:L2"/>
    <mergeCell ref="M2:O2"/>
    <mergeCell ref="T2:V2"/>
    <mergeCell ref="A3:A4"/>
    <mergeCell ref="B3:B4"/>
    <mergeCell ref="C3:C4"/>
    <mergeCell ref="M3:M4"/>
    <mergeCell ref="N3:N4"/>
    <mergeCell ref="D3:D4"/>
    <mergeCell ref="G9:G10"/>
    <mergeCell ref="O9:O10"/>
    <mergeCell ref="N9:N10"/>
    <mergeCell ref="M9:M10"/>
    <mergeCell ref="L9:L10"/>
    <mergeCell ref="J9:J10"/>
    <mergeCell ref="I9:I10"/>
  </mergeCells>
  <hyperlinks>
    <hyperlink ref="A2:L2" r:id="rId1" display="PLAN OPERATVO ANUAL DE INVERSIONES"/>
  </hyperlinks>
  <printOptions/>
  <pageMargins left="0.7" right="0.7" top="0.75" bottom="0.75" header="0.3" footer="0.3"/>
  <pageSetup orientation="portrait" paperSize="9"/>
  <legacyDrawing r:id="rId3"/>
</worksheet>
</file>

<file path=xl/worksheets/sheet9.xml><?xml version="1.0" encoding="utf-8"?>
<worksheet xmlns="http://schemas.openxmlformats.org/spreadsheetml/2006/main" xmlns:r="http://schemas.openxmlformats.org/officeDocument/2006/relationships">
  <sheetPr>
    <tabColor rgb="FF00B050"/>
  </sheetPr>
  <dimension ref="A1:Y15"/>
  <sheetViews>
    <sheetView zoomScale="80" zoomScaleNormal="80" zoomScalePageLayoutView="0" workbookViewId="0" topLeftCell="N2">
      <selection activeCell="V2" sqref="V2:X2"/>
    </sheetView>
  </sheetViews>
  <sheetFormatPr defaultColWidth="11.421875" defaultRowHeight="15"/>
  <cols>
    <col min="1" max="1" width="11.421875" style="0" customWidth="1"/>
    <col min="2" max="2" width="18.00390625" style="0" bestFit="1" customWidth="1"/>
    <col min="3" max="3" width="12.00390625" style="0" bestFit="1" customWidth="1"/>
    <col min="4" max="4" width="11.421875" style="0" customWidth="1"/>
    <col min="5" max="5" width="21.57421875" style="0" customWidth="1"/>
    <col min="6" max="6" width="12.00390625" style="0" bestFit="1" customWidth="1"/>
    <col min="7" max="7" width="11.421875" style="0" customWidth="1"/>
    <col min="8" max="8" width="20.140625" style="0" customWidth="1"/>
    <col min="9" max="9" width="0.2890625" style="0" hidden="1" customWidth="1"/>
    <col min="10" max="10" width="25.7109375" style="0" hidden="1" customWidth="1"/>
    <col min="11" max="11" width="17.140625" style="0" customWidth="1"/>
    <col min="12" max="12" width="12.00390625" style="0" customWidth="1"/>
    <col min="13" max="13" width="30.140625" style="0" customWidth="1"/>
    <col min="14" max="15" width="14.7109375" style="0" customWidth="1"/>
    <col min="16" max="16" width="13.00390625" style="0" customWidth="1"/>
    <col min="17" max="17" width="15.140625" style="0" customWidth="1"/>
    <col min="18" max="18" width="39.7109375" style="28" customWidth="1"/>
    <col min="19" max="19" width="30.28125" style="28" customWidth="1"/>
    <col min="20" max="20" width="30.421875" style="28" customWidth="1"/>
    <col min="21" max="21" width="20.00390625" style="28" customWidth="1"/>
    <col min="22" max="22" width="19.57421875" style="0" customWidth="1"/>
    <col min="23" max="23" width="16.57421875" style="0" customWidth="1"/>
    <col min="24" max="24" width="14.57421875" style="0" customWidth="1"/>
  </cols>
  <sheetData>
    <row r="1" spans="1:24" s="1" customFormat="1" ht="18.75" thickBot="1">
      <c r="A1" s="372" t="s">
        <v>14</v>
      </c>
      <c r="B1" s="373"/>
      <c r="C1" s="373"/>
      <c r="D1" s="373"/>
      <c r="E1" s="373"/>
      <c r="F1" s="373"/>
      <c r="G1" s="373"/>
      <c r="H1" s="373"/>
      <c r="I1" s="373"/>
      <c r="J1" s="373"/>
      <c r="K1" s="373"/>
      <c r="L1" s="373"/>
      <c r="M1" s="373"/>
      <c r="N1" s="373"/>
      <c r="O1" s="373"/>
      <c r="P1" s="373"/>
      <c r="Q1" s="373"/>
      <c r="R1" s="373"/>
      <c r="S1" s="373"/>
      <c r="T1" s="373"/>
      <c r="U1" s="373"/>
      <c r="V1" s="373"/>
      <c r="W1" s="373"/>
      <c r="X1" s="374"/>
    </row>
    <row r="2" spans="1:24" ht="15.75" customHeight="1" thickBot="1">
      <c r="A2" s="375" t="s">
        <v>9</v>
      </c>
      <c r="B2" s="376"/>
      <c r="C2" s="376"/>
      <c r="D2" s="376"/>
      <c r="E2" s="376"/>
      <c r="F2" s="376"/>
      <c r="G2" s="376"/>
      <c r="H2" s="376"/>
      <c r="I2" s="376"/>
      <c r="J2" s="376"/>
      <c r="K2" s="376"/>
      <c r="L2" s="376"/>
      <c r="M2" s="376"/>
      <c r="N2" s="377"/>
      <c r="O2" s="480" t="s">
        <v>3</v>
      </c>
      <c r="P2" s="481"/>
      <c r="Q2" s="482"/>
      <c r="R2" s="387" t="s">
        <v>738</v>
      </c>
      <c r="S2" s="387" t="s">
        <v>739</v>
      </c>
      <c r="T2" s="387" t="s">
        <v>740</v>
      </c>
      <c r="U2" s="384" t="s">
        <v>741</v>
      </c>
      <c r="V2" s="381" t="s">
        <v>742</v>
      </c>
      <c r="W2" s="382"/>
      <c r="X2" s="383"/>
    </row>
    <row r="3" spans="1:24" ht="31.5" customHeight="1">
      <c r="A3" s="367" t="s">
        <v>0</v>
      </c>
      <c r="B3" s="352" t="s">
        <v>2</v>
      </c>
      <c r="C3" s="352" t="s">
        <v>6</v>
      </c>
      <c r="D3" s="352" t="s">
        <v>0</v>
      </c>
      <c r="E3" s="352" t="s">
        <v>1</v>
      </c>
      <c r="F3" s="352" t="s">
        <v>7</v>
      </c>
      <c r="G3" s="352" t="s">
        <v>0</v>
      </c>
      <c r="H3" s="352" t="s">
        <v>8</v>
      </c>
      <c r="I3" s="352" t="s">
        <v>7</v>
      </c>
      <c r="J3" s="352" t="s">
        <v>10</v>
      </c>
      <c r="K3" s="352" t="s">
        <v>11</v>
      </c>
      <c r="L3" s="367" t="s">
        <v>0</v>
      </c>
      <c r="M3" s="352" t="s">
        <v>12</v>
      </c>
      <c r="N3" s="352" t="s">
        <v>7</v>
      </c>
      <c r="O3" s="352" t="s">
        <v>5</v>
      </c>
      <c r="P3" s="352" t="s">
        <v>4</v>
      </c>
      <c r="Q3" s="352" t="s">
        <v>13</v>
      </c>
      <c r="R3" s="388"/>
      <c r="S3" s="388"/>
      <c r="T3" s="388"/>
      <c r="U3" s="385"/>
      <c r="V3" s="358" t="s">
        <v>743</v>
      </c>
      <c r="W3" s="348" t="s">
        <v>744</v>
      </c>
      <c r="X3" s="350" t="s">
        <v>745</v>
      </c>
    </row>
    <row r="4" spans="1:24" ht="33" customHeight="1" thickBot="1">
      <c r="A4" s="368"/>
      <c r="B4" s="353"/>
      <c r="C4" s="353"/>
      <c r="D4" s="353"/>
      <c r="E4" s="353"/>
      <c r="F4" s="353"/>
      <c r="G4" s="353"/>
      <c r="H4" s="353"/>
      <c r="I4" s="353"/>
      <c r="J4" s="353"/>
      <c r="K4" s="353"/>
      <c r="L4" s="368"/>
      <c r="M4" s="353"/>
      <c r="N4" s="353"/>
      <c r="O4" s="353"/>
      <c r="P4" s="353"/>
      <c r="Q4" s="353"/>
      <c r="R4" s="389"/>
      <c r="S4" s="389"/>
      <c r="T4" s="389"/>
      <c r="U4" s="386"/>
      <c r="V4" s="359"/>
      <c r="W4" s="349"/>
      <c r="X4" s="351"/>
    </row>
    <row r="5" spans="1:24" ht="114.75" customHeight="1">
      <c r="A5" s="360" t="s">
        <v>15</v>
      </c>
      <c r="B5" s="340" t="s">
        <v>16</v>
      </c>
      <c r="C5" s="440"/>
      <c r="D5" s="422" t="s">
        <v>174</v>
      </c>
      <c r="E5" s="340" t="s">
        <v>175</v>
      </c>
      <c r="F5" s="340"/>
      <c r="G5" s="91" t="s">
        <v>176</v>
      </c>
      <c r="H5" s="91" t="s">
        <v>177</v>
      </c>
      <c r="I5" s="91"/>
      <c r="J5" s="2"/>
      <c r="K5" s="91" t="s">
        <v>366</v>
      </c>
      <c r="L5" s="2"/>
      <c r="M5" s="340" t="s">
        <v>665</v>
      </c>
      <c r="N5" s="18"/>
      <c r="O5" s="67" t="s">
        <v>380</v>
      </c>
      <c r="P5" s="72">
        <v>0</v>
      </c>
      <c r="Q5" s="72">
        <v>1</v>
      </c>
      <c r="R5" s="212" t="s">
        <v>989</v>
      </c>
      <c r="S5" s="153" t="s">
        <v>990</v>
      </c>
      <c r="T5" s="101" t="s">
        <v>749</v>
      </c>
      <c r="U5" s="153" t="s">
        <v>806</v>
      </c>
      <c r="V5" s="157" t="s">
        <v>991</v>
      </c>
      <c r="W5" s="158" t="s">
        <v>992</v>
      </c>
      <c r="X5" s="164">
        <f>+'[1]SEG Y C'!$AA$5</f>
        <v>5000000</v>
      </c>
    </row>
    <row r="6" spans="1:25" ht="46.5" customHeight="1">
      <c r="A6" s="361"/>
      <c r="B6" s="320"/>
      <c r="C6" s="397"/>
      <c r="D6" s="423"/>
      <c r="E6" s="320"/>
      <c r="F6" s="320"/>
      <c r="G6" s="319" t="s">
        <v>178</v>
      </c>
      <c r="H6" s="319" t="s">
        <v>179</v>
      </c>
      <c r="I6" s="91"/>
      <c r="J6" s="2"/>
      <c r="K6" s="319" t="s">
        <v>367</v>
      </c>
      <c r="L6" s="319"/>
      <c r="M6" s="320"/>
      <c r="N6" s="396"/>
      <c r="O6" s="478" t="s">
        <v>628</v>
      </c>
      <c r="P6" s="334">
        <v>0</v>
      </c>
      <c r="Q6" s="334">
        <v>1</v>
      </c>
      <c r="R6" s="492" t="s">
        <v>993</v>
      </c>
      <c r="S6" s="334" t="s">
        <v>994</v>
      </c>
      <c r="T6" s="490" t="s">
        <v>749</v>
      </c>
      <c r="U6" s="334" t="s">
        <v>806</v>
      </c>
      <c r="V6" s="157" t="s">
        <v>991</v>
      </c>
      <c r="W6" s="158" t="s">
        <v>992</v>
      </c>
      <c r="X6" s="164">
        <v>41265218</v>
      </c>
      <c r="Y6">
        <f>55002375-13737157</f>
        <v>41265218</v>
      </c>
    </row>
    <row r="7" spans="1:24" s="28" customFormat="1" ht="57" customHeight="1">
      <c r="A7" s="361"/>
      <c r="B7" s="320"/>
      <c r="C7" s="397"/>
      <c r="D7" s="423"/>
      <c r="E7" s="320"/>
      <c r="F7" s="320"/>
      <c r="G7" s="321"/>
      <c r="H7" s="321"/>
      <c r="I7" s="108"/>
      <c r="J7" s="2"/>
      <c r="K7" s="321"/>
      <c r="L7" s="321"/>
      <c r="M7" s="320"/>
      <c r="N7" s="398"/>
      <c r="O7" s="479"/>
      <c r="P7" s="336"/>
      <c r="Q7" s="336"/>
      <c r="R7" s="493"/>
      <c r="S7" s="336"/>
      <c r="T7" s="491"/>
      <c r="U7" s="336"/>
      <c r="V7" s="157" t="s">
        <v>996</v>
      </c>
      <c r="W7" s="158" t="s">
        <v>997</v>
      </c>
      <c r="X7" s="164">
        <v>13737157</v>
      </c>
    </row>
    <row r="8" spans="1:24" ht="104.25" customHeight="1">
      <c r="A8" s="361"/>
      <c r="B8" s="320"/>
      <c r="C8" s="397"/>
      <c r="D8" s="423"/>
      <c r="E8" s="320"/>
      <c r="F8" s="320"/>
      <c r="G8" s="319" t="s">
        <v>180</v>
      </c>
      <c r="H8" s="319" t="s">
        <v>181</v>
      </c>
      <c r="I8" s="91"/>
      <c r="J8" s="2"/>
      <c r="K8" s="91" t="s">
        <v>368</v>
      </c>
      <c r="L8" s="2"/>
      <c r="M8" s="320"/>
      <c r="N8" s="18"/>
      <c r="O8" s="67" t="s">
        <v>666</v>
      </c>
      <c r="P8" s="72">
        <v>0</v>
      </c>
      <c r="Q8" s="72">
        <v>12</v>
      </c>
      <c r="R8" s="212" t="s">
        <v>995</v>
      </c>
      <c r="S8" s="153" t="s">
        <v>900</v>
      </c>
      <c r="T8" s="101" t="s">
        <v>636</v>
      </c>
      <c r="U8" s="153" t="s">
        <v>806</v>
      </c>
      <c r="V8" s="157" t="s">
        <v>991</v>
      </c>
      <c r="W8" s="158" t="s">
        <v>992</v>
      </c>
      <c r="X8" s="164">
        <f>+'[1]SEG Y C'!$AA$7</f>
        <v>5000000</v>
      </c>
    </row>
    <row r="9" spans="1:24" ht="84">
      <c r="A9" s="361"/>
      <c r="B9" s="320"/>
      <c r="C9" s="397"/>
      <c r="D9" s="423"/>
      <c r="E9" s="320"/>
      <c r="F9" s="320"/>
      <c r="G9" s="321"/>
      <c r="H9" s="321"/>
      <c r="I9" s="91"/>
      <c r="J9" s="2"/>
      <c r="K9" s="91" t="s">
        <v>369</v>
      </c>
      <c r="L9" s="2"/>
      <c r="M9" s="320"/>
      <c r="N9" s="18"/>
      <c r="O9" s="67" t="s">
        <v>667</v>
      </c>
      <c r="P9" s="72">
        <v>0</v>
      </c>
      <c r="Q9" s="72">
        <v>8</v>
      </c>
      <c r="R9" s="212" t="s">
        <v>998</v>
      </c>
      <c r="S9" s="153" t="s">
        <v>999</v>
      </c>
      <c r="T9" s="101" t="s">
        <v>359</v>
      </c>
      <c r="U9" s="153" t="s">
        <v>1000</v>
      </c>
      <c r="V9" s="157" t="s">
        <v>991</v>
      </c>
      <c r="W9" s="158" t="s">
        <v>992</v>
      </c>
      <c r="X9" s="164">
        <f>+'[1]SEG Y C'!$AA$8</f>
        <v>5000000</v>
      </c>
    </row>
    <row r="10" spans="1:24" ht="132">
      <c r="A10" s="361"/>
      <c r="B10" s="320"/>
      <c r="C10" s="397"/>
      <c r="D10" s="423"/>
      <c r="E10" s="320"/>
      <c r="F10" s="320"/>
      <c r="G10" s="91" t="s">
        <v>182</v>
      </c>
      <c r="H10" s="91" t="s">
        <v>183</v>
      </c>
      <c r="I10" s="91"/>
      <c r="J10" s="2"/>
      <c r="K10" s="91" t="s">
        <v>370</v>
      </c>
      <c r="L10" s="2"/>
      <c r="M10" s="320"/>
      <c r="N10" s="18"/>
      <c r="O10" s="67" t="s">
        <v>668</v>
      </c>
      <c r="P10" s="72">
        <v>0</v>
      </c>
      <c r="Q10" s="72">
        <v>12</v>
      </c>
      <c r="R10" s="212" t="s">
        <v>1001</v>
      </c>
      <c r="S10" s="153" t="s">
        <v>900</v>
      </c>
      <c r="T10" s="101" t="s">
        <v>749</v>
      </c>
      <c r="U10" s="153" t="s">
        <v>806</v>
      </c>
      <c r="V10" s="157" t="s">
        <v>991</v>
      </c>
      <c r="W10" s="158" t="s">
        <v>992</v>
      </c>
      <c r="X10" s="164">
        <f>+'[1]SEG Y C'!$AA$9</f>
        <v>5000000</v>
      </c>
    </row>
    <row r="11" spans="1:24" ht="72">
      <c r="A11" s="361"/>
      <c r="B11" s="320"/>
      <c r="C11" s="397"/>
      <c r="D11" s="423"/>
      <c r="E11" s="320"/>
      <c r="F11" s="320"/>
      <c r="G11" s="91" t="s">
        <v>184</v>
      </c>
      <c r="H11" s="91" t="s">
        <v>185</v>
      </c>
      <c r="I11" s="91"/>
      <c r="J11" s="2"/>
      <c r="K11" s="91" t="s">
        <v>371</v>
      </c>
      <c r="L11" s="2"/>
      <c r="M11" s="320"/>
      <c r="N11" s="18"/>
      <c r="O11" s="67" t="s">
        <v>669</v>
      </c>
      <c r="P11" s="72">
        <v>0</v>
      </c>
      <c r="Q11" s="72">
        <v>1</v>
      </c>
      <c r="R11" s="212" t="s">
        <v>1002</v>
      </c>
      <c r="S11" s="153" t="s">
        <v>926</v>
      </c>
      <c r="T11" s="101" t="s">
        <v>749</v>
      </c>
      <c r="U11" s="153" t="s">
        <v>1003</v>
      </c>
      <c r="V11" s="157" t="s">
        <v>991</v>
      </c>
      <c r="W11" s="158" t="s">
        <v>992</v>
      </c>
      <c r="X11" s="164">
        <f>+'[1]SEG Y C'!$AA$10</f>
        <v>7000000</v>
      </c>
    </row>
    <row r="12" spans="1:24" ht="108.75" thickBot="1">
      <c r="A12" s="362"/>
      <c r="B12" s="363"/>
      <c r="C12" s="441"/>
      <c r="D12" s="424"/>
      <c r="E12" s="363"/>
      <c r="F12" s="363"/>
      <c r="G12" s="12" t="s">
        <v>186</v>
      </c>
      <c r="H12" s="12" t="s">
        <v>187</v>
      </c>
      <c r="I12" s="12"/>
      <c r="J12" s="5"/>
      <c r="K12" s="12" t="s">
        <v>372</v>
      </c>
      <c r="L12" s="5"/>
      <c r="M12" s="363"/>
      <c r="N12" s="13"/>
      <c r="O12" s="68" t="s">
        <v>628</v>
      </c>
      <c r="P12" s="73">
        <v>0</v>
      </c>
      <c r="Q12" s="73">
        <v>1</v>
      </c>
      <c r="R12" s="213" t="s">
        <v>1004</v>
      </c>
      <c r="S12" s="154" t="s">
        <v>900</v>
      </c>
      <c r="T12" s="103" t="s">
        <v>749</v>
      </c>
      <c r="U12" s="154" t="s">
        <v>1000</v>
      </c>
      <c r="V12" s="142" t="s">
        <v>991</v>
      </c>
      <c r="W12" s="159" t="s">
        <v>992</v>
      </c>
      <c r="X12" s="165">
        <f>+'[1]SEG Y C'!$AA$11</f>
        <v>5000000</v>
      </c>
    </row>
    <row r="13" spans="22:24" ht="15">
      <c r="V13" s="71">
        <f>SUM(V5:V12)</f>
        <v>0</v>
      </c>
      <c r="W13" s="71">
        <f>SUM(W5:W12)</f>
        <v>0</v>
      </c>
      <c r="X13" s="71">
        <f>SUM(X5:X12)</f>
        <v>87002375</v>
      </c>
    </row>
    <row r="15" ht="15">
      <c r="X15" s="52">
        <f>73265218-X13</f>
        <v>-13737157</v>
      </c>
    </row>
  </sheetData>
  <sheetProtection/>
  <mergeCells count="49">
    <mergeCell ref="X3:X4"/>
    <mergeCell ref="A5:A12"/>
    <mergeCell ref="B5:B12"/>
    <mergeCell ref="C5:C12"/>
    <mergeCell ref="D5:D12"/>
    <mergeCell ref="E5:E12"/>
    <mergeCell ref="F5:F12"/>
    <mergeCell ref="G8:G9"/>
    <mergeCell ref="H8:H9"/>
    <mergeCell ref="N3:N4"/>
    <mergeCell ref="U2:U4"/>
    <mergeCell ref="O3:O4"/>
    <mergeCell ref="P3:P4"/>
    <mergeCell ref="Q3:Q4"/>
    <mergeCell ref="V3:V4"/>
    <mergeCell ref="M5:M12"/>
    <mergeCell ref="R2:R4"/>
    <mergeCell ref="S2:S4"/>
    <mergeCell ref="T2:T4"/>
    <mergeCell ref="O6:O7"/>
    <mergeCell ref="L6:L7"/>
    <mergeCell ref="K6:K7"/>
    <mergeCell ref="H6:H7"/>
    <mergeCell ref="A1:X1"/>
    <mergeCell ref="A2:N2"/>
    <mergeCell ref="O2:Q2"/>
    <mergeCell ref="V2:X2"/>
    <mergeCell ref="A3:A4"/>
    <mergeCell ref="W3:W4"/>
    <mergeCell ref="I3:I4"/>
    <mergeCell ref="D3:D4"/>
    <mergeCell ref="E3:E4"/>
    <mergeCell ref="F3:F4"/>
    <mergeCell ref="G3:G4"/>
    <mergeCell ref="H3:H4"/>
    <mergeCell ref="M3:M4"/>
    <mergeCell ref="J3:J4"/>
    <mergeCell ref="K3:K4"/>
    <mergeCell ref="L3:L4"/>
    <mergeCell ref="G6:G7"/>
    <mergeCell ref="B3:B4"/>
    <mergeCell ref="C3:C4"/>
    <mergeCell ref="U6:U7"/>
    <mergeCell ref="T6:T7"/>
    <mergeCell ref="S6:S7"/>
    <mergeCell ref="R6:R7"/>
    <mergeCell ref="Q6:Q7"/>
    <mergeCell ref="P6:P7"/>
    <mergeCell ref="N6:N7"/>
  </mergeCells>
  <hyperlinks>
    <hyperlink ref="A2:N2" r:id="rId1" display="PLAN OPERATVO ANUAL DE INVERSIONES"/>
  </hyperlinks>
  <printOptions/>
  <pageMargins left="0.7" right="0.7" top="0.75" bottom="0.75" header="0.3" footer="0.3"/>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Herrera</dc:creator>
  <cp:keywords/>
  <dc:description/>
  <cp:lastModifiedBy>Mayra</cp:lastModifiedBy>
  <cp:lastPrinted>2012-08-24T16:13:48Z</cp:lastPrinted>
  <dcterms:created xsi:type="dcterms:W3CDTF">2008-06-06T20:06:55Z</dcterms:created>
  <dcterms:modified xsi:type="dcterms:W3CDTF">2013-11-18T06:20:47Z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