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21075" windowHeight="9495" tabRatio="870" activeTab="2"/>
  </bookViews>
  <sheets>
    <sheet name="CTC" sheetId="1" r:id="rId1"/>
    <sheet name="IMRD" sheetId="2" r:id="rId2"/>
    <sheet name="GENERAL" sheetId="3" r:id="rId3"/>
    <sheet name="TRANSITO" sheetId="4" r:id="rId4"/>
    <sheet name="EQUIDAD" sheetId="5" r:id="rId5"/>
    <sheet name="BANPROG" sheetId="6" r:id="rId6"/>
    <sheet name="BIENESTAR" sheetId="7" r:id="rId7"/>
    <sheet name="PLANEACION" sheetId="8" r:id="rId8"/>
    <sheet name="cultura" sheetId="9" r:id="rId9"/>
    <sheet name="desarollo" sheetId="10" r:id="rId10"/>
    <sheet name="hacienda" sheetId="11" r:id="rId11"/>
    <sheet name="infraestrcutura" sheetId="12" r:id="rId12"/>
    <sheet name="salud" sheetId="13" r:id="rId13"/>
    <sheet name="seguridad" sheetId="14" r:id="rId14"/>
    <sheet name="GOBIERNO" sheetId="15" r:id="rId15"/>
    <sheet name="EDUCACION" sheetId="16" r:id="rId16"/>
  </sheets>
  <definedNames/>
  <calcPr fullCalcOnLoad="1"/>
</workbook>
</file>

<file path=xl/comments1.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comments10.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comments11.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comments12.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comments13.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comments14.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comments15.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comments16.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comments2.xml><?xml version="1.0" encoding="utf-8"?>
<comments xmlns="http://schemas.openxmlformats.org/spreadsheetml/2006/main">
  <authors>
    <author/>
  </authors>
  <commentList>
    <comment ref="A7" authorId="0">
      <text>
        <r>
          <rPr>
            <b/>
            <sz val="8"/>
            <color indexed="8"/>
            <rFont val="Times New Roman"/>
            <family val="1"/>
          </rPr>
          <t xml:space="preserve">Numere iniciando desde 1
</t>
        </r>
      </text>
    </comment>
    <comment ref="B7" authorId="0">
      <text>
        <r>
          <rPr>
            <b/>
            <sz val="8"/>
            <color indexed="8"/>
            <rFont val="Times New Roman"/>
            <family val="1"/>
          </rPr>
          <t>Hace referencia a las dependencias de la entidad dentro de las cuales se debe lograr los resultados previstos. Puede referirse tambien a un proceso o ciclo (Por Ejemplo: Producción, contratación, dirección, compras, etc.</t>
        </r>
      </text>
    </comment>
    <comment ref="C7" authorId="0">
      <text>
        <r>
          <rPr>
            <b/>
            <sz val="8"/>
            <color indexed="8"/>
            <rFont val="Times New Roman"/>
            <family val="1"/>
          </rPr>
          <t xml:space="preserve">Son el conjunto de tareas o acciones específicas que se han programado para alcanzar los resultados planteados en los planes de acción u operativos.
</t>
        </r>
      </text>
    </comment>
    <comment ref="D7" authorId="0">
      <text>
        <r>
          <rPr>
            <b/>
            <sz val="8"/>
            <color indexed="8"/>
            <rFont val="Times New Roman"/>
            <family val="1"/>
          </rPr>
          <t xml:space="preserve">Descripción de los recursos de talento humano, físicos, tecnológicos y financieros que se programan para cada una de las actividades de los planes de acción u operativos.
</t>
        </r>
      </text>
    </comment>
    <comment ref="E7" authorId="0">
      <text>
        <r>
          <rPr>
            <b/>
            <sz val="8"/>
            <color indexed="8"/>
            <rFont val="Times New Roman"/>
            <family val="1"/>
          </rPr>
          <t xml:space="preserve">Nombre de los funcionarios encargados de desarrollar cada una de las actividades a cumplir en los planes de acción u operativos.
</t>
        </r>
      </text>
    </comment>
    <comment ref="F7" authorId="0">
      <text>
        <r>
          <rPr>
            <sz val="8"/>
            <color indexed="8"/>
            <rFont val="Times New Roman"/>
            <family val="1"/>
          </rPr>
          <t>Tiempo en que se programa llevar a cabo los planes de acción u operativos y sus actividades.</t>
        </r>
      </text>
    </comment>
    <comment ref="G7" authorId="0">
      <text>
        <r>
          <rPr>
            <b/>
            <sz val="8"/>
            <color indexed="8"/>
            <rFont val="Times New Roman"/>
            <family val="1"/>
          </rPr>
          <t>Son las unidades de medida gerenciales, mediante las cuales se evaluará el desempeño y rendimiento de la los planes de acción u operativos, actividades, recursos y responsabilidades.</t>
        </r>
      </text>
    </comment>
  </commentList>
</comments>
</file>

<file path=xl/comments3.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comments5.xml><?xml version="1.0" encoding="utf-8"?>
<comments xmlns="http://schemas.openxmlformats.org/spreadsheetml/2006/main">
  <authors>
    <author>jmzambrano</author>
    <author>luddy</author>
  </authors>
  <commentList>
    <comment ref="A7" authorId="0">
      <text>
        <r>
          <rPr>
            <b/>
            <sz val="8"/>
            <rFont val="Tahoma"/>
            <family val="2"/>
          </rPr>
          <t xml:space="preserve">Numere iniciando desde 1
</t>
        </r>
      </text>
    </comment>
    <comment ref="B7"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7" authorId="0">
      <text>
        <r>
          <rPr>
            <b/>
            <sz val="8"/>
            <rFont val="Tahoma"/>
            <family val="2"/>
          </rPr>
          <t xml:space="preserve">Son el conjunto de tareas o acciones específicas que se han programado para alcanzar los resultados planteados en los planes de acción u operativos.
</t>
        </r>
      </text>
    </comment>
    <comment ref="D7"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7"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8" authorId="0">
      <text>
        <r>
          <rPr>
            <b/>
            <sz val="8"/>
            <rFont val="Tahoma"/>
            <family val="2"/>
          </rPr>
          <t xml:space="preserve">Escriba el procentaje del tiempo trancurrido a la fecha del informe de cada actividad, respecto al tiempo total programado para la misma. 
</t>
        </r>
      </text>
    </comment>
    <comment ref="F8" authorId="0">
      <text>
        <r>
          <rPr>
            <b/>
            <sz val="8"/>
            <rFont val="Tahoma"/>
            <family val="2"/>
          </rPr>
          <t xml:space="preserve">Escriba el procentaje de avance de cada actividad, respecto a la meta total programada para la misma. 
</t>
        </r>
        <r>
          <rPr>
            <sz val="8"/>
            <rFont val="Tahoma"/>
            <family val="2"/>
          </rPr>
          <t xml:space="preserve">
</t>
        </r>
      </text>
    </comment>
    <comment ref="C17" authorId="1">
      <text>
        <r>
          <rPr>
            <b/>
            <sz val="9"/>
            <rFont val="Tahoma"/>
            <family val="2"/>
          </rPr>
          <t>ESTA LINEA DE ACCION ES TRANSVERSAL CON LA LINEA DE ACCION PREVENCION DE LA VIOLENCIA CONTRA LA MUJER</t>
        </r>
      </text>
    </comment>
  </commentList>
</comments>
</file>

<file path=xl/comments6.xml><?xml version="1.0" encoding="utf-8"?>
<comments xmlns="http://schemas.openxmlformats.org/spreadsheetml/2006/main">
  <authors>
    <author/>
  </authors>
  <commentList>
    <comment ref="A10" authorId="0">
      <text>
        <r>
          <rPr>
            <sz val="10"/>
            <rFont val="Arial"/>
            <family val="2"/>
          </rPr>
          <t>Numere iniciando desde 1</t>
        </r>
      </text>
    </comment>
    <comment ref="B10" authorId="0">
      <text>
        <r>
          <rPr>
            <sz val="10"/>
            <rFont val="Arial"/>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sz val="10"/>
            <rFont val="Arial"/>
            <family val="2"/>
          </rPr>
          <t>Son el conjunto de tareas o acciones específicas que se han programado para alcanzar los resultados planteados en los planes de acción u operativos.</t>
        </r>
      </text>
    </comment>
    <comment ref="D10" authorId="0">
      <text>
        <r>
          <rPr>
            <sz val="10"/>
            <rFont val="Arial"/>
            <family val="2"/>
          </rPr>
          <t>Hace referencia a una descripción breve sobre las tecnicas de seguimiento y sus resultados en la evaluación sobre el cumplimiento de los planes de acción u operativos y sus diferentes acciones programadas.</t>
        </r>
      </text>
    </comment>
    <comment ref="G10" authorId="0">
      <text>
        <r>
          <rPr>
            <sz val="10"/>
            <rFont val="Arial"/>
            <family val="2"/>
          </rPr>
          <t>Descripción puntual de las acciones correctivas que se hayan realizado sobre las actividades (Como por ejemplo en: tareas, tiempos, recursos,responsables) para ajustar los planes de acción u operativos y garantizar el logro de los resultados.</t>
        </r>
      </text>
    </comment>
    <comment ref="E11" authorId="0">
      <text>
        <r>
          <rPr>
            <sz val="10"/>
            <rFont val="Arial"/>
            <family val="2"/>
          </rPr>
          <t xml:space="preserve">Escriba el procentaje del tiempo trancurrido a la fecha del informe de cada actividad, respecto al tiempo total programado para la misma. </t>
        </r>
      </text>
    </comment>
    <comment ref="F11" authorId="0">
      <text>
        <r>
          <rPr>
            <sz val="10"/>
            <rFont val="Arial"/>
            <family val="2"/>
          </rPr>
          <t xml:space="preserve">Escriba el procentaje de avance de cada actividad, respecto a la meta total programada para la misma. 
</t>
        </r>
      </text>
    </comment>
  </commentList>
</comments>
</file>

<file path=xl/comments7.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comments8.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comments9.xml><?xml version="1.0" encoding="utf-8"?>
<comments xmlns="http://schemas.openxmlformats.org/spreadsheetml/2006/main">
  <authors>
    <author>jmzambrano</author>
  </authors>
  <commentList>
    <comment ref="A10" authorId="0">
      <text>
        <r>
          <rPr>
            <b/>
            <sz val="8"/>
            <rFont val="Tahoma"/>
            <family val="2"/>
          </rPr>
          <t xml:space="preserve">Numere iniciando desde 1
</t>
        </r>
      </text>
    </comment>
    <comment ref="B10"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C10" authorId="0">
      <text>
        <r>
          <rPr>
            <b/>
            <sz val="8"/>
            <rFont val="Tahoma"/>
            <family val="2"/>
          </rPr>
          <t xml:space="preserve">Son el conjunto de tareas o acciones específicas que se han programado para alcanzar los resultados planteados en los planes de acción u operativos.
</t>
        </r>
      </text>
    </comment>
    <comment ref="D10" authorId="0">
      <text>
        <r>
          <rPr>
            <b/>
            <sz val="8"/>
            <rFont val="Tahoma"/>
            <family val="2"/>
          </rPr>
          <t xml:space="preserve">Hace referencia a una descripción breve sobre las tecnicas de seguimiento y sus resultados en la evaluación sobre el cumplimiento de los planes de acción u operativos y sus diferentes acciones programadas.
</t>
        </r>
      </text>
    </comment>
    <comment ref="G10" authorId="0">
      <text>
        <r>
          <rPr>
            <b/>
            <sz val="8"/>
            <rFont val="Tahoma"/>
            <family val="2"/>
          </rPr>
          <t xml:space="preserve">Descripción puntual de las acciones correctivas que se hayan realizado sobre las actividades (Como por ejemplo en: tareas, tiempos, recursos,responsables) para ajustar los planes de acción u operativos y garantizar el logro de los resultados.
</t>
        </r>
      </text>
    </comment>
    <comment ref="E11" authorId="0">
      <text>
        <r>
          <rPr>
            <b/>
            <sz val="8"/>
            <rFont val="Tahoma"/>
            <family val="2"/>
          </rPr>
          <t xml:space="preserve">Escriba el procentaje del tiempo trancurrido a la fecha del informe de cada actividad, respecto al tiempo total programado para la misma. 
</t>
        </r>
      </text>
    </comment>
    <comment ref="F11" authorId="0">
      <text>
        <r>
          <rPr>
            <b/>
            <sz val="8"/>
            <rFont val="Tahoma"/>
            <family val="2"/>
          </rPr>
          <t xml:space="preserve">Escriba el procentaje de avance de cada actividad, respecto a la meta total programada para la misma. 
</t>
        </r>
        <r>
          <rPr>
            <sz val="8"/>
            <rFont val="Tahoma"/>
            <family val="2"/>
          </rPr>
          <t xml:space="preserve">
</t>
        </r>
      </text>
    </comment>
  </commentList>
</comments>
</file>

<file path=xl/sharedStrings.xml><?xml version="1.0" encoding="utf-8"?>
<sst xmlns="http://schemas.openxmlformats.org/spreadsheetml/2006/main" count="1387" uniqueCount="784">
  <si>
    <t>CONTRALORIA MUNICIPAL DE SAN JOSE DE CUCUTA</t>
  </si>
  <si>
    <t>ANEXO. FORMULARIO F17 CMC PLANEACION ESTRATEGICA</t>
  </si>
  <si>
    <t xml:space="preserve"> PLANES DE ACCIÓN U OPERATIVOS</t>
  </si>
  <si>
    <t>ENTIDAD O DEPENDENCIA:</t>
  </si>
  <si>
    <t>INSTITUTO MUNICIPAL PARA LA RECREACION Y EL DEPORTE</t>
  </si>
  <si>
    <t>REPRESENTANTE LEGAL:</t>
  </si>
  <si>
    <t>ALVARO ORDOÑEZ MANTILLA</t>
  </si>
  <si>
    <t>VIGENCIA:</t>
  </si>
  <si>
    <t>AÑO 2010</t>
  </si>
  <si>
    <t>NUMERO</t>
  </si>
  <si>
    <t>SECCION O AREA INVOLUCRADA</t>
  </si>
  <si>
    <t>ACTIVIDADES</t>
  </si>
  <si>
    <t xml:space="preserve">RECURSOS </t>
  </si>
  <si>
    <t>RESPONSABLES</t>
  </si>
  <si>
    <t>TIEMPO PROGRAMADO</t>
  </si>
  <si>
    <t>INDICADORES CLAVES DE RENDIMIENTO</t>
  </si>
  <si>
    <t>AREA DE RECREACIÓN Y DEPORTES</t>
  </si>
  <si>
    <t>Creación  y Fortalecimiento  de las Escuelas de Iniciación  Deportiva.</t>
  </si>
  <si>
    <t>Oficina de Deportes</t>
  </si>
  <si>
    <t>febrero a Diciembre</t>
  </si>
  <si>
    <t>Escuelas de Iniciación conformadas/Escuelas de Iniciación proyectadas conformar</t>
  </si>
  <si>
    <t>Escuelas de Iniciación  Deportiva</t>
  </si>
  <si>
    <t>enero a diciembre</t>
  </si>
  <si>
    <t>Escuelas de Iniciación apoyadas/Escuelas de Iniciación fortalecidas</t>
  </si>
  <si>
    <t>Vacaciones recreativas para niñas y niños de estrato 1.2.3 en edades de  7 a 10 del Municipio de Cùcuta</t>
  </si>
  <si>
    <t>julio y diciembre</t>
  </si>
  <si>
    <t>Vacaciones recreativas realizadas/Vacaciones recreativas programadas</t>
  </si>
  <si>
    <t>Vacaciones Recreativas para Niños y Niñas de Estrato 1,2,3 en edades de 7 a 10 años zona rural</t>
  </si>
  <si>
    <t>Fortalecimiento al Deporte competitivo de Ligas y Clubes del municipio de San Jose de  Cùcuta</t>
  </si>
  <si>
    <t>Ligas y Clubes apoyados/Ligas y Clubes fortalecidas</t>
  </si>
  <si>
    <t>Juegos intercolegiados e interescolares</t>
  </si>
  <si>
    <t>Marzo a julio</t>
  </si>
  <si>
    <t>Intercolegiados e Interescolares  realizados/Intercolegiados e Interescolares programados</t>
  </si>
  <si>
    <t>Capacitación en  el Sector Recreodeportivo</t>
  </si>
  <si>
    <t>cada 3 meses</t>
  </si>
  <si>
    <t>Capacitaciones ejecutadas/Capacitaciones programadas</t>
  </si>
  <si>
    <t>Contratacion y Capacitaciòn de Tecnicos  en Deporte Asociado.</t>
  </si>
  <si>
    <t>Técnicos contratados y capacitados/Técnicos contratados y capacitados programados</t>
  </si>
  <si>
    <t>Interclubes de futbol categorias 96-97</t>
  </si>
  <si>
    <t>noviembre y diciembre</t>
  </si>
  <si>
    <t>Campeonatos realizados/campeonatos programados</t>
  </si>
  <si>
    <t>Fortalecimiento a Clubes Deportivos</t>
  </si>
  <si>
    <t>Clubes fortalecidos/Clubes programados</t>
  </si>
  <si>
    <t>Fortalecimiento Institucional</t>
  </si>
  <si>
    <t>Procesos presupuestados/Eventos programados</t>
  </si>
  <si>
    <t>Programas especiales para personas de tercera edad en recreacion y deporte</t>
  </si>
  <si>
    <t>Eventos realizados/Eventos programados</t>
  </si>
  <si>
    <t>Prácticas  Recreativas y Deportivas  Especiales  para personas  con limitación  fisica, niños especiales.</t>
  </si>
  <si>
    <t>Nº de personas con limitaciones y Niños Especiales participantes/Nº de actividades programadas</t>
  </si>
  <si>
    <t>Promoción a campeonatos Intercorregimientos</t>
  </si>
  <si>
    <t>agosto y septiembre</t>
  </si>
  <si>
    <t>Campeonatos realizados/Campeonatos programado</t>
  </si>
  <si>
    <t>Atención  a población  desplazada  para deporte y recreación</t>
  </si>
  <si>
    <t>Recreovias (Recreacion, Ejercitacion fisica los fines de semana en espacios publicos de la ciudad)</t>
  </si>
  <si>
    <t>Fomento al deporte en centros de enseñanza</t>
  </si>
  <si>
    <t>Campamento juvenil</t>
  </si>
  <si>
    <t>2 dias octubre</t>
  </si>
  <si>
    <t>Ciclopaseo Nocturno</t>
  </si>
  <si>
    <t>junio y diciembre</t>
  </si>
  <si>
    <t>Viernes Lúdicos</t>
  </si>
  <si>
    <t>Marzo a Diciembre</t>
  </si>
  <si>
    <t>Navidad Comunitaria</t>
  </si>
  <si>
    <t>Diciembre</t>
  </si>
  <si>
    <t>Impulsar la pratica de deporte individuales y colectivos (Apoyo al deporte competitivo y nuevos talentos).</t>
  </si>
  <si>
    <t>Programas Especiales para Personas de Tercera Edad en Recreacion y Deporte</t>
  </si>
  <si>
    <t>Proyecto para la Detección, Selección  y Desarrollo de Jovenes Talentos en el  Municipio de Cùcuta</t>
  </si>
  <si>
    <t>Nº de Jóvenes Talentos/Nº de Jóvenes Talentos participando</t>
  </si>
  <si>
    <t>Apoyo a delegación a participar en los XVIII Juegos Nacionales y II Juegos Paralímpicos</t>
  </si>
  <si>
    <t>Nº de deportistas de Alto Rendimiento participando/Nº de participaciones en Juegos Deportivos</t>
  </si>
  <si>
    <t>Fomento al Deporte  (Recreovias: Recreaciòn Ejercitacion Fisica los fines de Semana en espacios publicos de la ciudad)</t>
  </si>
  <si>
    <t xml:space="preserve">Nº de deportistas de Alto Rendimiento participando/Nº de deportistas de alto rendimiento </t>
  </si>
  <si>
    <t>INFRAESTRUCTURA</t>
  </si>
  <si>
    <t>Construcción del Coliseo Mayor en la ciudad de Cúcuta</t>
  </si>
  <si>
    <t>Oficina de Infraestructura</t>
  </si>
  <si>
    <t>Nº de Coliseo Mayor Construido y dotado/Nº de escenarios deportivos construidos</t>
  </si>
  <si>
    <t>Construcción del Coliseo Menor en el barrio Antonia Santos, comuna 8</t>
  </si>
  <si>
    <t>Nº de Coliseo Menor Construido y dotado/Nº de escenarios deportivos construidos</t>
  </si>
  <si>
    <t>Construcción, terminación, dotación, mantenimiento, mejoramiento, ampliación, remodelación, adecuación y rehabilitación de la infraestructura deportiva y recreativa urbana y rural de Cúcuta</t>
  </si>
  <si>
    <t>Nº de escenarios construidos, terminados, dotados, mantenidos, mejorados, ampliados, remodelados, adecuados y rehabilitados/Nº de escenarios de infraestuctura existentes.</t>
  </si>
  <si>
    <t>Construccion, adecuacion, reparacion y mantenimiento de Parques recreativos y Escenarios deportivos en la zona urbana del municipio de San Josè de Cùcuta.</t>
  </si>
  <si>
    <t>Nº de escenarios construidos, adecuados, reparados y mantenidos/Nº de escenarios de infraestuctura existentes urbanos.</t>
  </si>
  <si>
    <t>Construcción, adecuación, reparación y mantenimiento de Parques Recreativos y Escenarios deportivos en la zona Rural del municipio de Cùcuta</t>
  </si>
  <si>
    <t>Nº de escenarios construidos, adecuados, reparados y mantenidos/Nº de escenarios de infraestuctura existentes rurales.</t>
  </si>
  <si>
    <t>Construcción, adecuación, reparación y mantenimiento  de parque recreativos  y escenarios deportivos del municipio de Cúcuta</t>
  </si>
  <si>
    <t>Nº de escenarios construidos, adecuados, reparados y mantenidos/Nº de escenarios de infraestuctura existentes.</t>
  </si>
  <si>
    <t>ANEXO 6 - A</t>
  </si>
  <si>
    <t xml:space="preserve"> EJECUCIÓN PLAN DE ACCIÓN</t>
  </si>
  <si>
    <t>ENTIDAD:</t>
  </si>
  <si>
    <t>SECRETARÍA GENERAL</t>
  </si>
  <si>
    <t>REPRESENTANTE LEGAL:  ESPERANZA FERNÁNDEZ MORENO</t>
  </si>
  <si>
    <t>PERIODO INFORMADO:</t>
  </si>
  <si>
    <t>AREAS INVOLUCRADAS</t>
  </si>
  <si>
    <t>SEGUIMIENTO</t>
  </si>
  <si>
    <t>AVANCE</t>
  </si>
  <si>
    <t>ACCIONES CORRECTIVAS</t>
  </si>
  <si>
    <t>PORCENTAJE DE AVANCE EN TIEMPO</t>
  </si>
  <si>
    <t>PORCENTAJE DE AVANCE DE LA ACTIVIDAD</t>
  </si>
  <si>
    <t xml:space="preserve">Contar con la información actualizada  de las leyes y normas aplicables para el municipio. </t>
  </si>
  <si>
    <t>Dando cumplimiento al Decreto 1151de 2008 y demás directrices de la Estrategia de Gobierno en Línea, en las diferentes dependencias de la Alacaldía se ha venido registrando en la página web institucional www.cucuta-nortedesantander.gov.co información actualizada de normatividad que rige a la entidad, la cual se encuentra organizada y disponible para descargar y consultar por parte de los servidores públicos y de la ciudadanía en general.</t>
  </si>
  <si>
    <t>Se continuará haciendo uso del internet para lograr mantener información legal actualizada.</t>
  </si>
  <si>
    <t>Tecnificar la administración Municipal mediante la adquisición de 40 equipos de cómputo.</t>
  </si>
  <si>
    <t>Se adquirieron 11 computadores y 15 impresoras, como también Licencia de equipos y antivirus, para lo cual se invirtió $33'000,000.</t>
  </si>
  <si>
    <t>Continuar con el mejoramiento de las herramientas tecnológicas a través de la adquisición de equipos y software.</t>
  </si>
  <si>
    <t>Efectuar el mantenimiento preventivo y correctivo al 100% de los equipos.</t>
  </si>
  <si>
    <t xml:space="preserve">Se efectuó mantenimiento preventivo a la totalidad de equipos. </t>
  </si>
  <si>
    <t>Continuar con el mejoramiento del proceso adquiriendo herramientas actualizadas o en sus ultimas versiones.</t>
  </si>
  <si>
    <t>Implementar un software de Gestión Documental que facilite el registro, administración y control de los documentos recibidos y enviados.</t>
  </si>
  <si>
    <t>Esta actividad se pospone para la vigencia 2011</t>
  </si>
  <si>
    <t>Gestionar recursos para lograr implementar un sofware de gestión documental</t>
  </si>
  <si>
    <t>Diseñar e implementar un software para el registro y control de los procesos contractuales de la administración, que facilite la información oportuna.</t>
  </si>
  <si>
    <t>En el mes de diciembre del 2010 se terminó de diseñar el software en plataforma WEB el cual se implementara en el 2011</t>
  </si>
  <si>
    <t>Continuar con las mejoras del software para que satisfaga las necesidades de la contratación Estatal</t>
  </si>
  <si>
    <t>Adquirir el servicio de internet para  el CIAF de la Libertad, Casa de Justicia de La Libertad y Secretaría de Desarrollo, Cultura  y mantener el servicio en toda la administración.</t>
  </si>
  <si>
    <t>Se mantuvo el servicio en el palacio municipal, quedando pendientes 3 dependecias y/o secretarias.</t>
  </si>
  <si>
    <t>Continuar con el proceso de mantenimiento del servicio en el palacio municipal y en las secretarías y dependecias faltantes.</t>
  </si>
  <si>
    <t>Implementar el intranet en 15 dependencias del nivel central de  la administración municipal.</t>
  </si>
  <si>
    <t>Durante la vigencia 2010 las 15 dependencias del Palacio Municipal se mantuvieron conectadas a la Intranet</t>
  </si>
  <si>
    <t>Continuar con el proceso de interconectividad y mejorar el esquema de conexión interna agrupandolas por oficinas o secretarias</t>
  </si>
  <si>
    <t>Organización, conservación del Archivo acumulado: Convocatoria extraordinaria al Comité de Archivo. Temas a tratar: 1. Presentación del Decreto No. 083 de 2010 Plan de Desempeño. 2.Presentación del formato de las Tablas de Retención Documental.</t>
  </si>
  <si>
    <t xml:space="preserve">Mediante Acta No. 001 de  03 de Marzo de 2010, se llevo a cabo la convocatoria del Comité de Archivo cumpliendo el objetivo propuesto. </t>
  </si>
  <si>
    <t xml:space="preserve">Dar continuidad al proyecto teniendo en consideracion que las actividades relacionadas con el proceso de Archivo hacen parte de las obligaciones en el plan de Desempeño Decreto No. 083 de 2010. </t>
  </si>
  <si>
    <t>Convocatoria al Consejo Municipal de Archivo a fin de presentar las Tablas de Valoración Documental</t>
  </si>
  <si>
    <t xml:space="preserve">Mediante Acta No. 001 de Junio de 2010, se llevo a cabo la convocatoria del Concejo Municipal de Archivo cumpliendo el objetivo propuesto. </t>
  </si>
  <si>
    <t xml:space="preserve">Dar continuidad al proyecto teniendo en consideracion que las actividades relacionadas con el proceso de Archivistica hacen parte de las obligaciones en el plan de Desempeño Decreto No. 083 de 2010. </t>
  </si>
  <si>
    <t>Organización del Fondo Acumulado del Muncipio San José de Cúcuta de conformidad al Acuerdo No. 02 del 23 de enero de 2004 expedido por Archivo General de la Nación de conformidad a las siguientes etapas: 1.Compilación de la información Institucional. 2.Diagnóstico. 3.Elaboración y Ejecución del Plan Archivístico Integral: Clasificación, Ordenación y Descripción de la Documentación realizados bajo las siguientes actividades: Depuración, Separación, Foliación, Almacenamiento, inventario. 4. Valoración: Da como resultado el establecimiento de los tiempos de retención y la disposición final de los documentos lo cual quedará establecido en la tabla de valoración documental.</t>
  </si>
  <si>
    <t>Se elaboro el Diagnostico institucional del estado de conservacion de los fondos acumulados del Municipio priorizandolo por secretarias, estableciendo cantidades  de los volumenes del material que se requiere organizar. Se establecio una primera fase de ejcucion del proyecto para lo cual se priorizo la Subsecretaria de Talento Humano del Municipio, teniendo en consideracion que dentro del Plan de Desempeño se estableció la obligacion de adelantar la organizacion del fondo Acumulado relacionado con las historias laborales de los funcionarios activos- pensionados. Se contrato a la Corporacion Biblioteca Publica mediante contrato No.  1598 del 26 de Noviembre de 2010,  por el valor de ($25.000.000  ), con un termino de duracion de ( 1) mes.</t>
  </si>
  <si>
    <t>Organización y conservación del archivo vigente conforme a los lineamientos básicos de la Ley de Archivo, para lo cual se realizarán las siguientes actividades: 1. Expedición del Acto Administrativo para adoptar las Tablas de Retención en el Municipio. 2.Socialización y capacitación sobre el manejo de las Tablas de Rentención Documental.</t>
  </si>
  <si>
    <t>Se adoptaron la tablas de retencion documental del Municipio de San José de Cúcuta, mediante Decreto No. 0100 del 3 de Marzo de 2010, se realizó la socialización de las tablas en todas las dependencias.</t>
  </si>
  <si>
    <t>2. Administración de la Unidad de Correspondencia de conformidad al Acuerdo No. 060</t>
  </si>
  <si>
    <t>La administracion Municipal cuenta con la vetanilla  unica de correspondencia, con el talento humano para su funcionamiento.</t>
  </si>
  <si>
    <t xml:space="preserve">Se implementará por parte de la Secretaria General las directrices  para la organización y funcionamiento para que las unidades de correspondencia que se encuentran por fuera de la sede principal, propondendan por el buen desempeño y cumplimiento de lo dispuesto por el Acuerdo No. 060. </t>
  </si>
  <si>
    <t>3. Transferencia documental para la administración del archivo de gestión al central e histórico del Municipio.</t>
  </si>
  <si>
    <t>En razón a que actualmente está en desarrollo la  primera fase de ejcucion del proyecto, aún no se ha procedido a la transferencia documental.</t>
  </si>
  <si>
    <t>Dar continuidad al proyecto de Mejoramiento de la Gestión Documental.</t>
  </si>
  <si>
    <t>4. Administración de las Tablas de Retención Documental</t>
  </si>
  <si>
    <t>Mediante Decreto No. 0100 del 3 de Marzo de 2010, se adoptaron las tablas de Retencion Documental para el Municipio de San José de Cúcuta, y para la administracion de las mismas, se inicio el proceso de socializacion y actualmente cada despacho las esta aplicando.</t>
  </si>
  <si>
    <t>En la vigencia 2011 se implementará el proceso de ajuste de las TRD.</t>
  </si>
  <si>
    <t xml:space="preserve">Elaborar el  diagnóstico de la estructura de la planta de personal, a fin de cumplir con El Plan de Desempeño Decreto 083 del 12 de febrero de 2010, </t>
  </si>
  <si>
    <t>Se elaboró el Diagnóstico preliminar de las hojas de vida de la totalidad de los Servidores públicos de la planta de personal de la Alcaldía.</t>
  </si>
  <si>
    <t xml:space="preserve">Elaborar Estudio Técnico Administrativo y Financiero que determine la estructura, la planta de cargos y la escala salarial, equivalente al 30%. </t>
  </si>
  <si>
    <t xml:space="preserve">en el año 2010 se logró avanzar en los siguientes puntos del estudio técnico: 
1. Reseña histórica
2. Marco legal
3. Análisis externo
4. Análisis financiero
5. Análisis y evaluación de los procesos y la prestación de servicios
5.1 Identificación y análisis de los objetivos y funciones generales
5.2 Misión
5.3 Visión
5.4 Identificación del mapa de procesos o cadena de valor
5.4.1 Estratégicos
5.4.2 Misionales
5.4.3 Apoyo
5.4.4 Control y evaluación
5.5 Productos y servicios, clientes o usuarios
5.6 Evaluación de la prestación de los servicios
5.7 Estatutos internas (entidades descentralizadas)
5.8 Estructura
Por lo tanto están pendientes los siguientes puntos:                6. Evaluación de funciones, perfiles y cargas de trabajo
6.1 Cargas de trabajo
6.2 Planta de personal
6.2.1 Sistema de nomenclatura y clasificación de empleos
6.2.2 Determinación de la planta de personal
6.2.3 Disponibilidad presupuestal
6.2.4 Acto administrativo de modificación de planta
7. Manual específico de funciones y de competencias laborales.
</t>
  </si>
  <si>
    <t>Mediante el acuerdo # 042 de 07 de enero de 2011 se prorrogó el plazo para realizar el estudio de reestructuración el acuerdo 009 del 10 de Junio de 2010, donde en su artículo cuarto le conceden autorizaciones extraordinarias para determinar y adoptar las estructura administrativa, las funciones de sus dependencias, la planta de cargos y la escala salarial del nivel central y de los institutos descentralizados. el nuevo plazo termina el 30 de Junio de 2011.</t>
  </si>
  <si>
    <t xml:space="preserve">Solicitar las autorizaciones del Concejo Municipal,  a fin de adoptar e implementar la estructura administrativa. El cual equivale al 60% de la meta. </t>
  </si>
  <si>
    <t>Mediante el acuerdo # 042 de 07 de enero de 2011 el Concejo Municipal autorizó a la Alcaldesa para adoptar la nueva estructura administrativa</t>
  </si>
  <si>
    <t xml:space="preserve"> Adoptar  mediante acto administrativo el Manual de funciones de cada una de las Áreas estratégicas que se definan el cumplimiento de las competencias constitucionales. Equivalente al 100%</t>
  </si>
  <si>
    <t>Esta actividad se efectuará al momento de implementar la nueva estructura municipal.</t>
  </si>
  <si>
    <t>Continuar con el proceso de reestructuración</t>
  </si>
  <si>
    <t>40 (de 395) historias laborales actualizadas y  sistematizadas.</t>
  </si>
  <si>
    <t>La totalidad de historias laborales del personal activo de la alcaldía se encuantran sistematizadas y actualizadas</t>
  </si>
  <si>
    <t>Permanentemente se debe actualizar la base de datos.</t>
  </si>
  <si>
    <t>Dar cumplimiento al 90% del Programa de Bienestar Social.</t>
  </si>
  <si>
    <t>Teniendo en cuenta que el Plan de Bienestar Social fue adoptado mediante la Resolución 0133 del 31 de mayo de 2010, la administración ha venido fortaleciendo este proceso, es así que en el año 2010, se dio cumplimiento al cronograma en la ejecución de las siguientes actividades: Celebración del Dia del Niño, Celebración del Día de la Secretaria, cuatro actividades realizadas a Prepensionados, celebración del Día del Servidor Público, Celebración de Olimpiadas Internas, celebracion cultural del Día de la Mujer, Vacunación de Epatitis B. - Dos brigadas de salud empresarial COOVEVA Y SALUDCOOP - Capacitación en Higiene postural, sensibilización y capacitación en pausas activas, talleres de pintura para hijos de funcionarios, jornada de manejo de stress, novena de aguinaldos.</t>
  </si>
  <si>
    <t>Dar cumplimiento al Plan  Institucional de Capacitación implementado.</t>
  </si>
  <si>
    <t>En cumplimiento al Plan de capacitación adoptado mediante Resolución No. 0135 de 31 de mayo de 2010,  se realizaron las siguientes capacitaciones: Diplomado Derecho Laboral - Contratación Estatal - presentación del Plan Institucional de capacitación, Diplomado contratación estatal -Atención al público -Seminario Formulación de Proyectos - Etiqueta y protocolo - Teleconferencia Competencias Laborales - Teleconferencia Evaluación de Competencias Laborales - Pensiones y Seguro Social - Archivo - Capacitación MECI a Servidores Públicos en las diferentes dependencias - Capacitación al Equipo MECI- Capacitación en Informática y actividades de Reinducción.</t>
  </si>
  <si>
    <t>Implementación del Programa de Salud Ocupacional</t>
  </si>
  <si>
    <t>Se encuentra implementado el Programa de Salud Ocupacional</t>
  </si>
  <si>
    <t>Publicar  la Política de Salud Ocupacional en todas las dependencias de la Administración Municipal, como también la publicación del Reglamento de Higiene y Seguridad Industrial.</t>
  </si>
  <si>
    <t>Desarrollar en un 80% las actividades establecidas en el Programa de Salud Ocupacional</t>
  </si>
  <si>
    <t>En la vigencia 2010 se desarrollaron las siguientes actividades: Capacitación en: Conozca su ARP Procedimiento en daso de AT - Actualización del Programa de señalización - Análisi de Vulnerabilidad - Definición de funciones y niveles de autoridad - Plan de emergencia - Requisitos legales en SO - Planeación estratégica de SO - Asesoría para elaborar el Plan de Acción - Programa de señalización en la Secretaría de Salud - Asesoría para la instalación de señalización - Inspección de seguridad en Secretaría de Educación - Asesoría para elección de COPASO - Inspección de Seguridad en Edificio San José - Visita de seguimiento - Programa de señalización Edificio San José - Sensibilización a la Brigada de Emergencia - Plan de Emergencia Edificio San José - Asesoría para conformación de brigadas - Asesoría técnica para la selección de EPP - Capacitación Estrategias para COPASOS eficientes - SGRP un compromiso para todos - Simulacro de evacuación COPASO Factores claves para el éxito  en la prevención RP - Diseño implementación de medidas de orden y aseo - Funciones y responsabilidades de los brigadistas - Socialización del Plan de Emergencias - Simulacro de evacuación Secretaría de Salud - Toma de muestras epatitis B - Asesoría para identificación de roles y responsabiloidades COPASO - Asesoría para investigación de accidentes e incidentes de Trabajo - Capacitación en inspección de seguridad COPASO - Vacunación de Epatitis B. - Dos brigadas de salud empresarial COOVEVA Y SALUDCOOP - Capacitación en Higiene postural y pausas activas - Inventario de extintores de la Alcaldía.</t>
  </si>
  <si>
    <t>Continuar con el programa de medicina preventiva y del trabajo.</t>
  </si>
  <si>
    <t xml:space="preserve">1.   Promover y garantizar la constitución, conformación  y funcionamiento del Comité Paritario de Salud ocupacional   </t>
  </si>
  <si>
    <t>En el 2010 funcionó el Comité Paritario de Salud Ocupacional, conforme a la Resolución 2013 de 1986 y Decreto 1295 de 1994.</t>
  </si>
  <si>
    <t>Garantizar la operatividad del  Comité.</t>
  </si>
  <si>
    <t>Implementar la rendición de cuentas a la comunidad.</t>
  </si>
  <si>
    <t xml:space="preserve">• Se firmó el Decreto no. 0714 de fecha 11 de diciembre de 2009, de implementación del ejercicio de Rendición de Cuentas.
Con este Decreto  se busca   garantizar en el tiempo la sostenibilidad del este mecanismo de transparencia, que facilite el control social,  que acerque cada vez más la ciudadanía a la Administración Municipal a través del suministro de la información necesaria para que los cucuteños y cucuteñas acompañen y vigilen la gestión pública municipal.
</t>
  </si>
  <si>
    <t>Continuar con la aplicación de la norma implementada</t>
  </si>
  <si>
    <t>Cumplimiento de la rendición de Cuentas para facilitar el control político con los informes de Gestión al Concejo Municipal</t>
  </si>
  <si>
    <t>La Rendición de Cuentas se ha venido efectuando anualmente. En el 2010 se llevó a cabo el 3 de diciembre de 2010 con una participación de 555 personas; ta Rendición de Cuentas se realizó con el acompañamiento del Ministerio de Hacienda y el Instituto Republicano Internacional IRI, aplicándose la metología de Tiendas de Producto. De igual manera, se emitió en el mes de enero de 2011 una separata de 26 folios, en la que se le presenta al ciudadano el avance de la gestión desarrollada dureante el año 2010.</t>
  </si>
  <si>
    <t>Se proyecta en la vigencia 2011,  consolidar información de las cuatro vigencias de gobierno a fin de efectuar Rendición de Cuentas a los ciudadanos, de todo el periodo y facilitar el empalme con el nuevo gobierno.</t>
  </si>
  <si>
    <t>Dar cumplimiento al 70% de los compromisos del Pacto por la Transparencia</t>
  </si>
  <si>
    <t>Durante el 2008 se dio cumplimiento al 80% de los compromisos establecidos en el Pacto por la transaparencia</t>
  </si>
  <si>
    <t>Se proyecta trabajar muy especialmente en la preparación de la información que se requiere para el empalme con el nuevo gobierno, con lo cual se logrará avanzar en el cumplimiento del Pacto, como se encuentra establecido en el literal h del numeral 2.</t>
  </si>
  <si>
    <t>Apoyar a las demás dependencias en el Desarrollo de auditorías visibles al proceso contractual, conforme a los lineamientos establecidos por el Programa Presidencial de Lucha contra la Corrupción.</t>
  </si>
  <si>
    <t>En la vigencia 2010 se inició el proceso de Auditorías  Visibles, en dos procesos contractuales, atendiendo a las directrices del Programa Presidencial de Lucha contra la Corrupción.</t>
  </si>
  <si>
    <t>Continuar con el apoyo de los procesos de Auditoría Visible proyectados.</t>
  </si>
  <si>
    <t>ANEXO 6-A</t>
  </si>
  <si>
    <t>EJECUCION PLAN DE ACCION VIGENCIA 2010</t>
  </si>
  <si>
    <t>ENTIDAD O DEPENDENCIA:  SECRETARIA AREA DIRECCION, CONTROL, TRANSITO Y TRANSPORTE</t>
  </si>
  <si>
    <t>REPRESENTANTE:  ISMAEL ENRIQUE BECERRA CORDERO</t>
  </si>
  <si>
    <t>VIGENCIA: 2010</t>
  </si>
  <si>
    <t xml:space="preserve">AVANCE </t>
  </si>
  <si>
    <t>PORCENTAJE AVANCE TIEMPO</t>
  </si>
  <si>
    <t>Area Técnica</t>
  </si>
  <si>
    <t>Instalación de 60 nuevas señales verticales</t>
  </si>
  <si>
    <t>Se instalaron 120 nuevas señales</t>
  </si>
  <si>
    <t>Demarcación 2000 metros cuadrados de piso nuevas.</t>
  </si>
  <si>
    <t>Se demarcaron 7.731,84 metros cuadrados nuevas.</t>
  </si>
  <si>
    <t>Area Planeación</t>
  </si>
  <si>
    <t>Campañas de Educaciòn y seguridad vial.  Capacitación y sensibilización de niños, jóvenes y personas en seguridad vial. 15.000</t>
  </si>
  <si>
    <t>Se capacitaron 10.000 estudiantes de primaria y secundaria del municipio.</t>
  </si>
  <si>
    <t>Se proyecta en el Plan de Acción 2011 el faltante para poder cumplir las metas del PDM</t>
  </si>
  <si>
    <t>Campañas de educación para evitar contaminación auditiva y de emisión de gases a empresas de transporte público y ciudadanía general. 23 empresas</t>
  </si>
  <si>
    <t>Se realizaron campañas de sensibilización a 18 empresas de transporte público.</t>
  </si>
  <si>
    <t>Se hará capacitación  a las empresas que no participaron durante el 2010.</t>
  </si>
  <si>
    <t>Instalación de diez (10) nuevos de semáforos.</t>
  </si>
  <si>
    <t>Se instalaron dos nuevos semáforos</t>
  </si>
  <si>
    <t>Se tiene proyectado ampliar la red durante el 2011</t>
  </si>
  <si>
    <t>Mantenimiento de las 103 intersecciones semaforizadas existentes.</t>
  </si>
  <si>
    <t>Se realiza el mantenimiento preventivo y correctivo de las 103 intersecciones semáforizadas de la ciudad</t>
  </si>
  <si>
    <t>ANEXO. FORMULARIO F17_CMC PLANEACION ESTRATEGICA</t>
  </si>
  <si>
    <t>SECRETARIA EQUIDAD DE GÉNERO</t>
  </si>
  <si>
    <t>NELLY MURILLO RODRIGUEZ</t>
  </si>
  <si>
    <t>Nº</t>
  </si>
  <si>
    <t>AREAS
 INVOLUCRADAS</t>
  </si>
  <si>
    <t>MUJER: Empleo y Desarrollo
Empresarial</t>
  </si>
  <si>
    <t>Informes de actividades,
planes de gestión, Estadistica, Histogramas, han sido las herramientas para el seguimiento de las actividades desarrolladas, a fin de medir la población atendida de madres cabeza de familia.</t>
  </si>
  <si>
    <t>MUJER Y 
EDUCACIÓN</t>
  </si>
  <si>
    <t xml:space="preserve">En el desarrollo de esta meta al final del 2010 se capacitarón a 266 madres cabeza de familia en áreas de sistemas de información y capacitación laboral
finalizar el 2010 se capacitaron </t>
  </si>
  <si>
    <t>Se realizarán convenios 
institucionales con el Centro Técnologico de Cúcuta, y la Secretaría de Educación Municipal para permitir que madres cabeza de familia tengan acceso a la educación básica y técnica.</t>
  </si>
  <si>
    <t>MUJER: Salud Sexual y
Reproductiva</t>
  </si>
  <si>
    <t xml:space="preserve">En el desarrollo de esta meta al final del 2010 se capacitarón a 1500 madres cabeza de familia en 1. Talleres de salud sexual y reproductiva.
2. Talleres Amo y Cuido mi cuerpo (Salud sexual y responsable y saludable)
3. Talleres de prevención de cancer de cuello uterino y seno. 
4. Talleres de convivencia pacifica, basada en derechos sexuales y reproductivos. 
5. SE REALIZARON 400 CITOLIGIAS GRATIS A MADRES CABEZA DE FAMILIA
finalizar el 2010 se capacitaron </t>
  </si>
  <si>
    <t>Se realizarán talleres de salud sexual y reproductiva,
 Prevención de infecciones de transmisión sexual (ITS), Enfoque de Valores sexuales, etc.</t>
  </si>
  <si>
    <t>OBSERVATORIO ASUNTOS DE
GÉNERO</t>
  </si>
  <si>
    <t>Se realizará una estadística 
demografica con respecto a la socialización de la Ley 1009, con respecto a la Equidad de Género, seguimiento y valoración de acuerdo a las Asociaciones Inscritas en la Secretaría.</t>
  </si>
  <si>
    <t>MUJER: Participación 
Política</t>
  </si>
  <si>
    <t>Se realizarán actividades de 
participación política en capacitación y sensibilización, de acuerdo con 
enfoque propio de criterio de selección, valoración de planes y propuestas gubernamentales y facultad propia de decisión Democrática.</t>
  </si>
  <si>
    <t>PREVENCION DE LA VIOLENCIA
CONTRA LA MUJER</t>
  </si>
  <si>
    <t>Se terminará de manera eficiente
con talleres participativos de prevención de la Violencia contra la mujer, socialización y ventajas de la Ley 1257 del 8 de Diciembre del 2008, para una mejor protección frente a la violencia intrafamiliar, herramientas Juridicas claves y de comunicación antes las autoridades competentes.</t>
  </si>
  <si>
    <t>POLÍTICA PÚBLICA DE EQUIDAD 
DE GÉNERO</t>
  </si>
  <si>
    <t>Se diseñaran los proyectos
productivos de una manera transversal, con el fin de 
garantizar una mejor opción hacia una calidad de vida, generando en las diferentes Asociaciones de madres cabeza de familia un afianzamiento Competitivo, productivo y eficiente de sus diferentes microempresas.</t>
  </si>
  <si>
    <t>APOYO Y ACOMPAÑAMIENTO
PSICOSOCIAL A MUJERES 
VIOLENTADAS Y EN PROSTITUCION</t>
  </si>
  <si>
    <t>Se realizarán talleres, activiades de 
manera colectiva y personalizada, para realizar un seguimiento, acompañamiento a las mujeres que han sido violentadas por sus progenitores u otros, capacitaralas en herramientas eficaces tanto juridicas como legales y de aquellas que se encuentran sumidas en la prostitución y desean su reintegro a la vida social.</t>
  </si>
  <si>
    <t>BANCO DEL PROGRESO</t>
  </si>
  <si>
    <t>PILAR RAMIREZ V.</t>
  </si>
  <si>
    <t>PERIODO INFORMADO</t>
  </si>
  <si>
    <t>Banco Progreso</t>
  </si>
  <si>
    <t>Atención al publico</t>
  </si>
  <si>
    <t>Revisión de formatos de personas atendidas</t>
  </si>
  <si>
    <t>--</t>
  </si>
  <si>
    <t>Promocionar servicios de microcrédito</t>
  </si>
  <si>
    <t xml:space="preserve">Informes semanales por parte del equipo de promoción de la secretaría. </t>
  </si>
  <si>
    <t>---------</t>
  </si>
  <si>
    <t>Asesoría de microcrédito</t>
  </si>
  <si>
    <t>Seguimiento mensual de accesoria en alternativas de credito a microempresarios, a través de informes semanales por parte de los ejecutivos de crédito.</t>
  </si>
  <si>
    <t>Mejorar la  capacitación para los ejecutivos de crédito</t>
  </si>
  <si>
    <t>Eventos de socialización de líneas de crédito</t>
  </si>
  <si>
    <t>Revisar eventos realizados y asistencia de microempresarios</t>
  </si>
  <si>
    <t>---------------</t>
  </si>
  <si>
    <t>Elaboración de perfiles de crédito</t>
  </si>
  <si>
    <t xml:space="preserve">Revisión de formatos de elaboración de perfiles </t>
  </si>
  <si>
    <t>--------------</t>
  </si>
  <si>
    <t>Elaboración de carpetas de crédito</t>
  </si>
  <si>
    <t>Revisión de formatos de carpetas enviadas a banco mensualmente</t>
  </si>
  <si>
    <t>Visitas domiciliaria a microempresarios</t>
  </si>
  <si>
    <t xml:space="preserve">Informes semanales de proyectos productivos visitados por ejecutivos de credito. </t>
  </si>
  <si>
    <t xml:space="preserve">Realizar barridos mas frecuentementede visitas en los barrios mas vulnerables de la ciudad. </t>
  </si>
  <si>
    <t>Facilitación de microcréditos</t>
  </si>
  <si>
    <t xml:space="preserve">Informes mensuales enviados por entidades financieras de la ciudad. </t>
  </si>
  <si>
    <t xml:space="preserve">Generar mas alianzas con entidades financieras de la ciudad. </t>
  </si>
  <si>
    <t>BIENESTAR SOCIAL</t>
  </si>
  <si>
    <t>TAIZ DEL PILAR ORTEGA T (DIRECTORA)</t>
  </si>
  <si>
    <t>Feliz inicio - feliz vivir</t>
  </si>
  <si>
    <t>Incluye:Sensibilización, socialización, acompañamiento, evaluación y unificación de la base de datos.  * Búsqueda activa de población afectada vulnerable.                            *Fortalecimiento interinstitucional.</t>
  </si>
  <si>
    <t>comprende la presentaciòn de informes individuales y colectivos por parte del recursos humano responsable,  incluye registrso fotogràficos. Listados de asistencia, actas de visita.</t>
  </si>
  <si>
    <t>Organizar procesos de gestiòn y de planificaciòn</t>
  </si>
  <si>
    <t xml:space="preserve">Incluye: Capacitación, atención y orientación a diferentes grupos de población involucrada en la problemática. * Desarrollo estrategias IEC. * Búsqueda activa de población  afectada vulnerable. * Articulación insterisntitucional  </t>
  </si>
  <si>
    <t>Comprende visitas de acompañamiento, informes tècnicos, registro fotogràfico, material divulgativo empleado</t>
  </si>
  <si>
    <t>Organizar las temàticas, conteniods y metodologìa a desarrollar</t>
  </si>
  <si>
    <t>Incluye: Capacitación, atención y orientación a diferentes grupos de población involucrada en la problemática. *Capacitacion de tipo taller a madres padres cuidadores de niños y niñas de 0 a 5 años, desarrollo de la estrategia I.E.C como cambio cultural</t>
  </si>
  <si>
    <t>Comprende, reunioes tècncias de evaluaciòn, revisiòn de mets, indicadores aplicados, informes tècnicos, registros de particiapantes y fotogràfico</t>
  </si>
  <si>
    <t>Priorizaciòn de la población a benficiar</t>
  </si>
  <si>
    <t>Incluye: Desarrollo de acciones asociadas al Dia del Niño, *Dia Internacional de la erradicacion de las perores formas de trabajo infantil, *Semana de la lactancia Materna, *semana internacional del Buen Trato.</t>
  </si>
  <si>
    <t>Incluye: registros de participantes, gestión institucional,video, material divulgativo</t>
  </si>
  <si>
    <t>Fortalceimiento de la gestiòn institucinal</t>
  </si>
  <si>
    <t>Incluye: * Organización información diagnóstico. * Reuniones técnicas definición de estrategias e intervenciones. * Desarrollo del documento. * Preparación de sustentación.</t>
  </si>
  <si>
    <t xml:space="preserve">Actas de reuniones registro de participantes </t>
  </si>
  <si>
    <t xml:space="preserve">Acciones de concertciòn frente a diferentes problemàticas </t>
  </si>
  <si>
    <t xml:space="preserve">Seguridad alimentaria </t>
  </si>
  <si>
    <t>Incluye. * Operativizacion del objetivo de acuerdo a los lineamientos técnicos establecidos por el PANAM. *Priorización de la población adulta mayor a beneficiar *Suministrar KITS alimentarios de productos semi perecederos de la canasta familiar.</t>
  </si>
  <si>
    <t>Comprende: actas de gestiòn institucional, registros de beneficiarios, actas de entregas, registro fotogràfico</t>
  </si>
  <si>
    <t>Fortalcimiento institucional u operativo</t>
  </si>
  <si>
    <t>Incluye:* Priorización de establecimientos educativos. *Aplicación de antiparasitarios. * Suministro del complemento. * Verificación y viabilidad de la cadena de frió. *Acciones se seguimiento, monitoreo, control y evaluación.</t>
  </si>
  <si>
    <t>Incluye: actas de visitas, certificaciones, registro de beneficiarios, fotogràfico</t>
  </si>
  <si>
    <t>Mayor gestiòn a seguimieno y control del suminsitro</t>
  </si>
  <si>
    <t xml:space="preserve">Incluye.*Construcción y viabilización del plan de seguridad alimentaria y nutricional, tomando como referencia los cinco ejes segun la politica nacional de nutricion, teniendo los avances de la linea base. * Conceratación intersectorial </t>
  </si>
  <si>
    <t>Actas de gestiòn y desarrollo institucional, participantes, documentos soporte</t>
  </si>
  <si>
    <t>Acciones de conceratciòn tècnica frente a diferentes problemáticas</t>
  </si>
  <si>
    <t>Incluye:* Concertación con grupos vulnerables. * Suministro de alimentos de acuerdo con necesidades.</t>
  </si>
  <si>
    <t>Comprende. Actas de reuniones, actas de suministros, rsgistros fotográficos</t>
  </si>
  <si>
    <t>Mayor gsetiòn social y verificaciòn del suministro</t>
  </si>
  <si>
    <t>Incluye:* Priorización de grupos vulnerables. * Desarrollo de la estrategia de información y educación alimentaria</t>
  </si>
  <si>
    <t>Incluye: soportes con documentaicòn especìfica</t>
  </si>
  <si>
    <t>Mayor organización y control de la gestión institucional</t>
  </si>
  <si>
    <t>Soy Capaz</t>
  </si>
  <si>
    <t xml:space="preserve">Incluye:
Desarrollar un proceso de gestión integral para la promoción social que permita el desempeño laboral con el apoyo de la empresa privada.   Fortalecer el convenio con Ecopetrol para el apoyo o suministros de ayudas técnicas como son: sillas de ruedas adulto. Sillas de ruedas juveniles, 10 sillas de baño portátil, 10 caminadores.  16 bastones de orientación.  90 bastones de apoyo. 20 muletas dobles. 20 colchonetas anti escaras. 10 cojines anti escara.   Realizar 2 visitas al mes a cada asociación
Creación de espacios informativos sobre actividades recientes de los discapacitados en la radio local.  Sensibilizar a las empresas sobre la importancia de la inclusión laboral para el discapacitado. Gestionar convenio con el ICBF en el programa desayunos infantiles,
</t>
  </si>
  <si>
    <t xml:space="preserve">Comprende: documentación organizada de los procesos, registro de participantes, actas de reunión, documentos técnicos, registros fotográficos, actas de suminsitro de difrentes tipos. </t>
  </si>
  <si>
    <t>Mayor organizaicòn de la informaciòn generadd, organización de la base de datos,  mayor control en lo operativo</t>
  </si>
  <si>
    <t>Incluye:  Brigadas de Promocion y Prevencion en las asociaciones de los discapacitados.  Vincular al discapacitado en programas culturales y sociales realizados por la secretaria de cultura.</t>
  </si>
  <si>
    <t>Comprende: actas de gestión institucional, registros de población o actores involucrados</t>
  </si>
  <si>
    <t>Fortalcer la planeaciòn de la gestiòn local, fortalecer la coordinaciòn y gestiòn institucional.</t>
  </si>
  <si>
    <t>Incluye: Brigadas de visita domiciliaria a los usuarios del programa según la solicitud  presentada en el C.A.I.D. "Soy Capaz".  Gestión y seguimiento a la inscripción de las asociaciones a la cámara de comercio. Incluir al programa profesionales en el área jurídica, trabajo social y psicología según convenio con la universidad Simón Bolívar y Pamplona.</t>
  </si>
  <si>
    <t>Se verifica la gestiòn realizada mediante informes especìficos, actas de visita, registros de particpantes y/o actores involucrados en los diferentes procesos.</t>
  </si>
  <si>
    <t>Fortalecer el trabajo de campo, las acciones operativas, las gestiòn y coordinaciòn interinstitucional.</t>
  </si>
  <si>
    <t>Incluye: Consolidar la base de datos.  Mesas de trabajo para la continuación con la elaboración y socialización de la política publica de discapacidad.  Suministrar a los usuarios del programa la orientación en cuanto al asesoramiento jurídico, trabajo social y psicológico enfocado al bienestar integral del discapacitado</t>
  </si>
  <si>
    <t xml:space="preserve">Información sistematizada, organización de archivo técnico, documentación específica de los procesos a desarrollar. </t>
  </si>
  <si>
    <t>Mejorar la gestiòn interinstitucional , organización de la información</t>
  </si>
  <si>
    <t>Devolviendo dignidad</t>
  </si>
  <si>
    <t xml:space="preserve">Incluye: * Atención integral de tipo individual y/o colectivo a través de diferentes Instituciones a población desplazada en las instalaciones de la UAO. * Orientación permanente en  derechos y deberes a población afectada. * Divulgación de la ruta de atención en lo concerniente a la Ayuda Humanitaria de urgencia. * Remisión de Familias en situación de desplazamiento al Centro de Migraciones, con declaración previa ante el Ministerio Público de los hechos de desplazamiento. * Entrega de kit intregal de urgencia a familias que declaran ante el Ministerio Público  
* Gestionar Proyectos ante la operación prolongada de socorro y recuperación (OPSR-PMA) de acuerdo a las modalidades de socorro y olla comunitaria para beneficiar Personas en situación de desplazamiento
* Gestionar el retorno o reubicación de las personas desplazadas que lo solicitan
* Socialización del plan de contingencia municipal para la atenciòn a las situaciones de desplazamientos masivos que lleguen a la ciudad. </t>
  </si>
  <si>
    <t>Incluye: actas de reunión, actas de visitas, resgistros de participantes, registros fotográficos, actas de suministros, informes tècnicos especìficos.</t>
  </si>
  <si>
    <t xml:space="preserve">Organización de la información de tipo individual y colectiva, mejorar la oraganización de la información obtenida de los procesos de gestión local.  </t>
  </si>
  <si>
    <t>Brindar asistencia humanitaria, alimentaria y no alimentaria a familias en situaciòn de urgencia, en desplazamientos masivos y a familias no incluidas en el registro ùnico de poblaciòn desplazada</t>
  </si>
  <si>
    <t>Incluye: actas de gestión institucional, registros de poblaciòn beneficiada, registro fotográfico.</t>
  </si>
  <si>
    <t xml:space="preserve">Priorización de beneficiarios, organización y mètodos de gestiòn local </t>
  </si>
  <si>
    <t xml:space="preserve">Ofrecer atención humanitaria y orientación en diferentes esferas sociales para contribuir a mejorar la calidad de vida de población habitante de la calle, en situación de la calle y trabajadores de la calle; en situación carcelaria, y población con problemática de adicciones. </t>
  </si>
  <si>
    <t>Comprende: actas de seguimiento, rgistros fotográficos, informes tècnicos de gestión.</t>
  </si>
  <si>
    <t>Fortalecer capacidad de gestiòn institucional para logro de las metas globales</t>
  </si>
  <si>
    <t>Buen vivir</t>
  </si>
  <si>
    <t>* Acompañamiento en el proceso de gestión para el subsidio al adulto mayor* Desarrollo de estrategia de promoción social con material divulgativo. * Identificar las necesidades basicas del adulto mayor desprotegido y abandonado *Promocion de Habitos de Vida Saludable * Capacitación
en ocio productivo.
*Capacitacion en la Prevención Enfermedades Cronicas * Promocion de la Actividad fisica mediante ejercicios especificos * Suministro de Ayudas tecnias a las diferentes asociaciones.</t>
  </si>
  <si>
    <t xml:space="preserve">Archivos organizados de gestión coordinada con el 100% de las asociaciones adscritas al DABS, </t>
  </si>
  <si>
    <t>Fortalecimiento de la atención y orientación, organización y manejo de la información</t>
  </si>
  <si>
    <t>Documentaciòn técnica, actas de reunión, soportes e informes anexos</t>
  </si>
  <si>
    <t>TAIZ DEL PILAR ORTGA TORRES</t>
  </si>
  <si>
    <t>DIRECTORA</t>
  </si>
  <si>
    <t>SECRETARIA BIENESTAR SOCIAL Y PROGRAMAS ESPECIALES</t>
  </si>
  <si>
    <t>PLANEACION</t>
  </si>
  <si>
    <t>JOSE EDGAR CAICEDO</t>
  </si>
  <si>
    <t>Estudios técnicos Area Planeación Corporativa y de Ciudad</t>
  </si>
  <si>
    <t>Se ejecutaron 8 contratos: 3 ing civiles, 1 arq, 1 tecnico, 2 personal de apoyo para realizar diseños, presupuestos de obra, formulación de proyectos y apoyo a planes. Valor $53.600.000</t>
  </si>
  <si>
    <t>Informes e interventoria</t>
  </si>
  <si>
    <t>Fortalecimiento del Sistema de información geográfico</t>
  </si>
  <si>
    <t>Se ejecutaron 4 contratos: 2 tecnologas delineantes como apoyo, se realizo inventario de áreas potenciales de riesgo y se adquirieron equipos de medición y topografía. Valor  $94.209.210</t>
  </si>
  <si>
    <t>Unidad gestora de proyectos</t>
  </si>
  <si>
    <t>Se ejecutaron 3 contratos: 1 ing civil, 1 arq;  y se realizo la conformación e implementación del BPIM. Valor  $ 49.300.000</t>
  </si>
  <si>
    <t>Comité permanente de estratificación y procesos relacionados con el estudio de estratificación</t>
  </si>
  <si>
    <t>Se ejecutaron 3 contratos: 2 para recopilación y reporte de información de estratificación en el SUI; revisión y actualización estratificación comuna 2 . Valor $ 51.121.000</t>
  </si>
  <si>
    <t>Consejo Territorial de Planeación</t>
  </si>
  <si>
    <t>Se ejecuto un contrato como apoyo a la gestión del CTP por valor de $ 6.000.000</t>
  </si>
  <si>
    <t>Lineamientos ambientales para una ciudad habitable y sostenible</t>
  </si>
  <si>
    <t>Se ejecuto 1 contrato de prestación de servicios como Ing forestal para realizar lineamientos ambientales, por valor de $8.000.000</t>
  </si>
  <si>
    <t>Gestión y manejo integral ecosistemas estrategicos y areas verdes, parques lineales rio</t>
  </si>
  <si>
    <t>Se ejecutaron 4 contratos: 2 tecnologas delineantes, 1 arq;  se realizo guadaña, poda, extracción y cargue de material de retiro, limpieza y mantenimiento a 35 parques.  Valor $207.200.000</t>
  </si>
  <si>
    <t>Revisión y modificación del POT</t>
  </si>
  <si>
    <t>Se ejecutaron 3 contratos:  2 de prestación de scios prof como apoyo a modificación del pot; y determinación zonas de plusvalía y socialización proceso de modificación pot. Valor $ 49.200.000</t>
  </si>
  <si>
    <t>Reducción riesgos prevención y preparación a la sociedad en emergencias y desastres</t>
  </si>
  <si>
    <t>Se ejecutaron 5 contratos: Ing civil para apoyo, 1 prest scios; suministro de malla, alambre y piedra para gaviones; se formulo el Plan local emergencias y contingencias; mano de obra no calificada para limpieza y adecuación taludes afectados por invierno. Valor $ 366.972.716</t>
  </si>
  <si>
    <t>Consolidar e implementar Sigam</t>
  </si>
  <si>
    <t>Se ejecutaron 4 contratos: 1 Ing ambiental, 1 comunicador social y 1 tecnico; se realizo la consolidación e implentación del sigam. Valor $ 74.227.840</t>
  </si>
  <si>
    <t>Desarrollo a la gestión ambiental</t>
  </si>
  <si>
    <t>Se ejecutaron 2 contratos: Serv prof 1  Ing civil; y otro ing civil para elaborar el manual de arborización urbana. Valor $ 23.000.000</t>
  </si>
  <si>
    <t>Gestión integral Residuos líquidos</t>
  </si>
  <si>
    <t>Consultoria para realizar inventario, diagnóstico y georeferenciación de actividades industriales y comerciales de residuos liquidos. Valor $ 29.980.000</t>
  </si>
  <si>
    <t>Gestión integral Residuos sólidos</t>
  </si>
  <si>
    <t>Consultoria para realizar inventario, diagnóstico y georeferenciación de actividades industriales y comerciales y  residuos solidos y zonas destinadas al vertimiento ilegal. Valor $ 29.980.000</t>
  </si>
  <si>
    <t>Regularización y legalización de asentamientos</t>
  </si>
  <si>
    <t>Ejecución de procesos asentamientos comuna 6: Los Laureles, Floridablanca; comuna 7: San Geronimo; comuna 8: Nueva Esperanza, Sabana verde, Oasis; comuna 9: Geronimo Uribe y Brisas de los Andes, Convenio Metrovivienda. Valor $130.400.000</t>
  </si>
  <si>
    <t>Construir, ampliar, adquirir, mantener la infraestructura de los bienes de uso público del municipio</t>
  </si>
  <si>
    <t>Adecuación y mantenimiento del parque Alonsito y parque Santa Ana-La Unión. Valor $79.987.944</t>
  </si>
  <si>
    <t>Gestión para el manejo integral de microcuencas (Areas estratégicas)</t>
  </si>
  <si>
    <t>Preservación áreas estratégicas. Valor $149.339.780</t>
  </si>
  <si>
    <t>Administración proyecto de valorización</t>
  </si>
  <si>
    <t>Ejecución 46 contratos: Abogados (4); Ing sistemas (1); Arq (1); periodistas (38); suministros; revisión, verificación consulta de datos. Valor $ 248.067.726</t>
  </si>
  <si>
    <t>CENTRO TECNOLÓGICO DE CÚCUTA</t>
  </si>
  <si>
    <t xml:space="preserve">REPRESENTANTE LEGAL: </t>
  </si>
  <si>
    <t>MARIA DEL PILAR TUTA GARCIA</t>
  </si>
  <si>
    <t>Proceso de Desarrollo del currículo por competencias</t>
  </si>
  <si>
    <t>Al finalizar el año 2010, se habrán formado 800 hombres y mujeres en disciplinas de formación para el trabajo en el Centro Tecnológico de Cúcuta.</t>
  </si>
  <si>
    <t>2812 Personas capacitadas fortaleciendo sus habilidades y capacidades para vincularse activamante al mercado laboral.</t>
  </si>
  <si>
    <t>Al finalizar el 2010, se habrán asesorado en emprendimiento a 1000 personas</t>
  </si>
  <si>
    <t>634 Personas capacitadas en emprendimiento  y orientadas en la estructuración de planes de negocio. Convenio con la Universidad de Pamplona para el fortalecimiento de la Unidad de Emprendimiento</t>
  </si>
  <si>
    <t>Articulación con la Cámara Junios Internacional JCI para asesorar en emprendimiento a los estudiantes  de la institución.</t>
  </si>
  <si>
    <t>Al finalizar el 2010 se habran capacitado 5 colectivos solidarios.</t>
  </si>
  <si>
    <t>Socialización de la oferta institucional a 19 colesctivos solidarios y a 22 instituciones educativas para motivar el ingreso de las comunidades más vulnerables a la educación técnica laboral.</t>
  </si>
  <si>
    <t>Acciones de promoción en colectivos solidarios para que seleccionen procesos de formaciones a fines a varias integrantes de las carreras</t>
  </si>
  <si>
    <t>Proceso de direccionamiento estratégico</t>
  </si>
  <si>
    <t>Al finalizar el 2010, el Centro Tecnológico de Cúcuta contará con un área de trabajo para el equipo docente de la institución.</t>
  </si>
  <si>
    <t>La institución cuenta con espacios adecuados y dotados para el desarrollo de los procesos de capacitación que oferta además de organizar los espacios para administrativos y docentes de acuerdo a los requerimientos del sistema de gestión de calidad.</t>
  </si>
  <si>
    <t>Proceso de Planeacióin y diseño del currículo por competencias</t>
  </si>
  <si>
    <t>A Diciembre de 2010, el 100% del equipo docente contratado para este año en el Centro tecnológico de Cúcuta habrá recibido capacitación en competencias laborales.</t>
  </si>
  <si>
    <t>Se han capacitado en diseño y elaboración de planes curriculares a los docentes de la institución y en competencias laborales, también para el fortalecimiento del equipo docente se han capacitado en el SENA en Pedagogia para la formación profesional.</t>
  </si>
  <si>
    <t>A Diciembre de 2010 se contara con sedes de atención en el Barrio Aeropuerto, Barrio Cuberos Niño, CIAF de Ceci y CIAF de la Libertad.</t>
  </si>
  <si>
    <t>Articulación con las comunidades de la ciudadela La libertad y del sector aledaño a  CECI buscando ampliar la cobertura institucional para llegar a las comunidades más vulnerables.</t>
  </si>
  <si>
    <t>A 31 de diciembre de 2010 el Centro Tecnológico de Cúcuta habrá ejecutado 5 de las capacitaciones programadas por la administración municipal para la vigencia 2010.</t>
  </si>
  <si>
    <t>9987 personas capacitadas como beneficiarios de los convenios gestionados con las secretarias de la Administración Municipal para desarrollar las capacitaciones programadas en las difernetes dependencias.</t>
  </si>
  <si>
    <t>A 31 de Diciembre de 2010, el Centro Tecnológico de Cúcuta habrá ejecutado un programa de formación técnico y 10 cursos cortos en la zona rural del municipio a través de convenios de cooperación</t>
  </si>
  <si>
    <t>Socialización de la oferta institucional a 572 personas para dar inicio a las prestación de los servicios de Formación para el trabajo y el desarrollo humano en el Corregimiento de Agua Clara y en Agualasal.</t>
  </si>
  <si>
    <t>A Diciembre de 2011, el Centro Tecnológico de Cúcuta habrá logrado la articulación con 5 instituciones de educación media de la zona urbana y rural de la ciudad para socializar la implementación de los ciclos propedéuticos.</t>
  </si>
  <si>
    <t>131 Jóvenes del colegio Santos Apóstoles capacitados que han logrado obtener puntaje muy superior en su calificación del ICFES en el aspecto de Lengua Extranjera.</t>
  </si>
  <si>
    <t>Articulación con las instituciones de educación media del municipio no en ciclos propedeúticos sino a tráves del desarrollo de los procesos de bilinguismo.</t>
  </si>
  <si>
    <t>A Diciembre de 2010 se habran asesorado 10 proyectos por parte de la unidad de emprendimiento del CTC y se elaboraran los planes de negocios de las propuestas para presentación en convocatorias.</t>
  </si>
  <si>
    <t>La Unidad de Emprendimiento se encuentra registrada en el fondo emprender .  Se ha asesorado la formulación de 5 propuestas de emprendimiento en el tema de desarrollo digital.</t>
  </si>
  <si>
    <t>Fortalecimiento de la unidad de emprendimiento mediante la contratación de un experto en la formulación de planes de negocios.</t>
  </si>
  <si>
    <t>Proceso de Gestión de calidad</t>
  </si>
  <si>
    <t>A Diciembre de 2010, el Centro Tecnológico de Cúcuta habrá alcanzado la certificación de calidad en la totalidad de sus procesos</t>
  </si>
  <si>
    <t>Implementación del sistema de gestión de calidad según la NTC 5555 establecida para las instituciones de formación para el trabajo.</t>
  </si>
  <si>
    <t>Proceso de Infraestructura física y tecnológica</t>
  </si>
  <si>
    <t>A 30 de Noviembre de 2010, el Centro Tecnológico de Cúcuta, habrá logrado el cumplimiento de la fase III de transacción del decreto 1151 de 2008</t>
  </si>
  <si>
    <t>Interacción con la comunidad en general a través de la página web de la institución.</t>
  </si>
  <si>
    <t xml:space="preserve"> 100 Personas inscritas e iniciando los procesos de formación en ingles.</t>
  </si>
  <si>
    <t>672 Personas matriculadas en los diferentes niveles de bilinguismo</t>
  </si>
  <si>
    <t>A Diciembre de 2010 se habran publicado las memorias del foro calidad de la educación superior.</t>
  </si>
  <si>
    <t>Memorias del foro publicadas.</t>
  </si>
  <si>
    <t>Estas son acciones que debe continuar fortaleciendo la secretaria de Educación Municipal</t>
  </si>
  <si>
    <t>A Diciembre de 2010 se habra reestructurado el convenio de la alianza ACCES y se habran gestionado recursos para este.</t>
  </si>
  <si>
    <t>200 Personas beneficiarias de becas</t>
  </si>
  <si>
    <t>La administración municipal no cuenta con recursos para ampliar el convenio ACCES</t>
  </si>
  <si>
    <t>Secretaría de Cultura y Turismo</t>
  </si>
  <si>
    <t>Edwin Orlando Carrillo Duarte</t>
  </si>
  <si>
    <t>Formación artistica y cultural - Formadores artisticos y equipo coordinación del programa</t>
  </si>
  <si>
    <t>Promover la formación artística de la población a nivel no formal e informal, en las diferentes áreas artísticas y expresiones culturales y Cualificar a creadores y gestores culturales</t>
  </si>
  <si>
    <t>25 Escuelas Formacion Artistica en funcionamiento durante el año; 800 beneficiarios  escuelas de formacion artistica; y 30  creadores y gestores culturales vinculados a capactitaciones.</t>
  </si>
  <si>
    <t>No aplica</t>
  </si>
  <si>
    <t>Arte y Cultura para Todas y Todos</t>
  </si>
  <si>
    <t>Fomentar, apoyar y difundir los procesos de creación, formación, investigación, circulación, gestión y apropiación de las diversas manifestaciones culturales</t>
  </si>
  <si>
    <t>2 eventos y/o actividades artísticas y culturales fortalecidos en el año; y 220 actividades culturales y artisticas ofertadas y apoyadas en el año.</t>
  </si>
  <si>
    <t>Promocion de lectura, escritura y fortalecimiento de las bibliotecas y ludotecas</t>
  </si>
  <si>
    <t>Difundir la cultura literaria y vincular a todos los sectores de la ciudad en experiencias de lectura compartida; Fortalecer las bibliotecas satelites; Fortalecer las Ludotecas satelites; y Capacitar a promotores de lectura y bibliotecarios</t>
  </si>
  <si>
    <t>Adopción, mediante Acuerdo del Plan Municipal de Lectura; 5 Bibliotecas satelites en funcionamiento; 7000 beneficiarios  Plan Municipal de Lecturas y Bibliotecas; 2 ludotecas en funcionamiento; 4000  beneficiarios ludotecas; 3 convenios o alianzas interinstitucionales suscritos para el fortalecimiento y consolidacion de los procesos de promocion de la lectura y la escritura</t>
  </si>
  <si>
    <t>Mi ciudad: Tu territorio, Mi territorio, El territorio de todos</t>
  </si>
  <si>
    <t>Realizar Microacciones para visibilizar la problemática de la violencia en la ciudad; y Realizar jornadas culturales con el fin de divulgar los derechos y deberes ciudadanos.</t>
  </si>
  <si>
    <t>5 actividades o acciones realizadas en el marco del Programa Municipal de Cultura ciudadana y Convivencia pacifica; y 1200 beneficiarios programa cultura ciudadana.</t>
  </si>
  <si>
    <t>Fortalecimiento institucional y participacion ciudadana</t>
  </si>
  <si>
    <t>Consolidar el Sistema Municipal de Cultura; Consolidar el Consejo Municipal de Cultura; Promover alianzas para fortalecer la capacidad de gestión de la entidad; Mejorar la gestion en aspectos como planeacion estrategica, organización sectorial y servicio al ciudadano.</t>
  </si>
  <si>
    <t xml:space="preserve">Creación mediante Acuerdo Municipal el Sistema Municipal de Cultura; 10 reuniones de las mesas de trabajo pertenecientes al Consejo Municipal de Cultura; 5 alianzas o convenios sucrtitos; </t>
  </si>
  <si>
    <t>Mantenimiento y sostenimiento de la infraestructura cultural pública y patrimonio</t>
  </si>
  <si>
    <t>Intervenir monumentos para su recuperación; Realizar jornadas de sensibilización sobre el patrimonio cultural de la ciudad; e Implementar el programa de vigias del patrimonio</t>
  </si>
  <si>
    <t xml:space="preserve">2 monumentos intervenidos para su recuperación; 6 jornadas de sensibilización realizadas; y 15 jóvenes vigías del patrimonio </t>
  </si>
  <si>
    <t>Cúcuta turística</t>
  </si>
  <si>
    <t>Consolidar alianzas para el fortalecimiento del sector</t>
  </si>
  <si>
    <t>2 alianzas o convenios suscritos</t>
  </si>
  <si>
    <t>No existen recursos para el sector turismo por tanto no se ha avanzado lo suficiente en el tema</t>
  </si>
  <si>
    <t>Secretaria Area de Desarrollo Social</t>
  </si>
  <si>
    <t>ANGELA CELIS CEPEDA</t>
  </si>
  <si>
    <t>Vigencia de 2010</t>
  </si>
  <si>
    <t>Sub secretaria de Gestión y Participacion Comunitaria</t>
  </si>
  <si>
    <t>Desarrollar la asesoría y capacitación a la Juntas de Acción Comunal, a las Juntas Administradoras Locales y Asociación de juntas de acción comunal, propiciando la participación en tomas de decisiones de la comunidad y el apoyo a la gestión gubernamental.</t>
  </si>
  <si>
    <t>. Mediante  programas de  Revision de libros. (Registro de afiliados; Actas de Asamblea y de Junta Directiva; de los Comites de Trabajo; de los Comites de Conciliacion; de las Comisiones empresariales y de Informes de Tesoreria)</t>
  </si>
  <si>
    <t xml:space="preserve">Se replanteo el proceso de talleres de asistencia tecnica en Gestion Local de Riesgo.                Se realizaron 142 analisis y corresciones a documentos de las JAC.                                     Se realizaron 12 Auditorias.         Se determinaron 5 comparensencias a dignatarios implicados en violaciones a los estatutos y la Ley.                      </t>
  </si>
  <si>
    <t>Fortalecimiento Empresarial</t>
  </si>
  <si>
    <t>Fortalecimiento de las diferentes alternativas asociativas integradas a la oferta de servicios empresariales de la ciudad con los principios del desarrollo económico local.</t>
  </si>
  <si>
    <t>A la creacion de nuevas MIPYMES; El fortalecimiento de las MIPYMES en procesos productivos;  a los procesos de Comercializacion, como resultado de la participacion de MIPYMES en eventos feriales mempresariales; y por los negocios cerrados en los eventos feriales y las ruedas de Negocios.</t>
  </si>
  <si>
    <t>Se depuro la base de datos, correspondiente a las MIPYMES. Se trazaron nuevas politicas para la realizacion de eventos feriales promovidos por la Alcaldia Municpal.                                   Se acordo ampliar la participacion a MIPYMES en los eventos feriales y de Ruedas de Negocios</t>
  </si>
  <si>
    <t>Subsecrearia-Gestión de Productividad y Competitividad</t>
  </si>
  <si>
    <r>
      <t xml:space="preserve">Prestar Asistencia Técnica Agropecuaria </t>
    </r>
    <r>
      <rPr>
        <sz val="10"/>
        <rFont val="Arial"/>
        <family val="2"/>
      </rPr>
      <t>a los pequeños productores, para hacer  económicamente más eficientes los sistemas de producción rurales y contribuir al mejoramiento de los niveles de ingresos y de la capacidad productiva de la población campesina.</t>
    </r>
  </si>
  <si>
    <t>A traves de los programas de asistencia tecnica directa e indirecta al campesino; Por la cantidad de visitas programadas y ejecutadas; por la cantidad de casos atendidos en programas agropecuarios del area rural del municipio; por el numero de asistentes registrados en los programas de capacitacion;</t>
  </si>
  <si>
    <t>Que los Tecnicos Operativos, acompañen con mas frecuencia las actividades de control de plagas en el sector rural.             Levantar un  censo de las necesidades prioritarias del sector Rural.                               Determinar un cronograma de asistencia tecnica en actividades productivas y de competitividad</t>
  </si>
  <si>
    <r>
      <t xml:space="preserve">Las actividades realizadas durante el 2010 para esta Línea de Accón fueron las siguientes:
</t>
    </r>
    <r>
      <rPr>
        <b/>
        <sz val="10"/>
        <color indexed="56"/>
        <rFont val="Arial"/>
        <family val="2"/>
      </rPr>
      <t xml:space="preserve">1. </t>
    </r>
    <r>
      <rPr>
        <sz val="10"/>
        <color indexed="56"/>
        <rFont val="Arial"/>
        <family val="2"/>
      </rPr>
      <t xml:space="preserve">Capacitaciones en diferentes áreas de formación como son:
Textiles.
Manipulación de alimentos, encurtidos y dulceria.
Elaboración de artesanias (Bolsos, Muñequetira, Bisuteria).
Bellaza (Corte, tintes, peinados, manicure y pedicure).
Huertas sostenibles.
</t>
    </r>
    <r>
      <rPr>
        <b/>
        <sz val="10"/>
        <color indexed="56"/>
        <rFont val="Arial"/>
        <family val="2"/>
      </rPr>
      <t xml:space="preserve">2. </t>
    </r>
    <r>
      <rPr>
        <sz val="10"/>
        <color indexed="56"/>
        <rFont val="Arial"/>
        <family val="2"/>
      </rPr>
      <t>Asesoria microempresarial y de factibilidad de proyectos</t>
    </r>
  </si>
  <si>
    <r>
      <t xml:space="preserve">Desarrollo de los programas 
</t>
    </r>
    <r>
      <rPr>
        <b/>
        <sz val="10"/>
        <color indexed="56"/>
        <rFont val="Arial"/>
        <family val="2"/>
      </rPr>
      <t xml:space="preserve">Integración Comercial </t>
    </r>
    <r>
      <rPr>
        <sz val="10"/>
        <color indexed="56"/>
        <rFont val="Arial"/>
        <family val="2"/>
      </rPr>
      <t xml:space="preserve">y 
</t>
    </r>
    <r>
      <rPr>
        <b/>
        <sz val="10"/>
        <color indexed="56"/>
        <rFont val="Arial"/>
        <family val="2"/>
      </rPr>
      <t xml:space="preserve">Mujer Multifacetica, </t>
    </r>
    <r>
      <rPr>
        <sz val="10"/>
        <color indexed="56"/>
        <rFont val="Arial"/>
        <family val="2"/>
      </rPr>
      <t xml:space="preserve"> que permitiran
la generación de ingresos a partir de la motivación
EMOCIONAL, ESPIRITUAL, Fortalecimiento ACADEMICO y EMPRESARIAL, generando en ellas una mejor Competitividad.</t>
    </r>
  </si>
  <si>
    <r>
      <t xml:space="preserve">Al finalizar el año 2010 se capacitaron en: 
</t>
    </r>
    <r>
      <rPr>
        <b/>
        <sz val="10"/>
        <color indexed="56"/>
        <rFont val="Arial"/>
        <family val="2"/>
      </rPr>
      <t xml:space="preserve">1. </t>
    </r>
    <r>
      <rPr>
        <sz val="10"/>
        <color indexed="56"/>
        <rFont val="Arial"/>
        <family val="2"/>
      </rPr>
      <t xml:space="preserve">Se diseño e implemento un aplicativo para el almacenamiento de los registros de las Asociaciones y Beneficiarias del proyecto de Asuntos de Género.
</t>
    </r>
    <r>
      <rPr>
        <b/>
        <sz val="10"/>
        <color indexed="56"/>
        <rFont val="Arial"/>
        <family val="2"/>
      </rPr>
      <t>2.</t>
    </r>
    <r>
      <rPr>
        <sz val="10"/>
        <color indexed="56"/>
        <rFont val="Arial"/>
        <family val="2"/>
      </rPr>
      <t xml:space="preserve"> Se organizo la información en la base de datos de las Asociaciones inscritas en la Secretaria en cuanto a ventajas que tiene con respecto a la Ley 1009 de Asuntos de Género. </t>
    </r>
  </si>
  <si>
    <r>
      <rPr>
        <b/>
        <sz val="10"/>
        <color indexed="56"/>
        <rFont val="Arial"/>
        <family val="2"/>
      </rPr>
      <t>1.</t>
    </r>
    <r>
      <rPr>
        <sz val="10"/>
        <color indexed="56"/>
        <rFont val="Arial"/>
        <family val="2"/>
      </rPr>
      <t xml:space="preserve"> Asesoria en materia constitucional y de derecho a las madres cabeza de familia.
</t>
    </r>
    <r>
      <rPr>
        <b/>
        <sz val="10"/>
        <color indexed="56"/>
        <rFont val="Arial"/>
        <family val="2"/>
      </rPr>
      <t>2</t>
    </r>
    <r>
      <rPr>
        <sz val="10"/>
        <color indexed="56"/>
        <rFont val="Arial"/>
        <family val="2"/>
      </rPr>
      <t xml:space="preserve">. Asesoría en aspectos contractuales y laborales de participación. 
</t>
    </r>
    <r>
      <rPr>
        <b/>
        <sz val="10"/>
        <color indexed="56"/>
        <rFont val="Arial"/>
        <family val="2"/>
      </rPr>
      <t>3</t>
    </r>
    <r>
      <rPr>
        <sz val="10"/>
        <color indexed="56"/>
        <rFont val="Arial"/>
        <family val="2"/>
      </rPr>
      <t xml:space="preserve">. Diseño e implementación de la cración de asociaciones con sus respectivos Estatutos como herramienta legal y de inscripción a la Secretaria y su participación en entonro políticos y democráticos.  </t>
    </r>
  </si>
  <si>
    <r>
      <rPr>
        <b/>
        <sz val="10"/>
        <color indexed="56"/>
        <rFont val="Arial"/>
        <family val="2"/>
      </rPr>
      <t>1</t>
    </r>
    <r>
      <rPr>
        <sz val="10"/>
        <color indexed="56"/>
        <rFont val="Arial"/>
        <family val="2"/>
      </rPr>
      <t xml:space="preserve">. Talleres de prevención de violencia contra la mujer. 
</t>
    </r>
    <r>
      <rPr>
        <b/>
        <sz val="10"/>
        <color indexed="56"/>
        <rFont val="Arial"/>
        <family val="2"/>
      </rPr>
      <t>2</t>
    </r>
    <r>
      <rPr>
        <sz val="10"/>
        <color indexed="56"/>
        <rFont val="Arial"/>
        <family val="2"/>
      </rPr>
      <t xml:space="preserve">. Talleres de socialización de la Ley 1256 sobre violencia contra la mujer. 
</t>
    </r>
    <r>
      <rPr>
        <b/>
        <sz val="10"/>
        <color indexed="56"/>
        <rFont val="Arial"/>
        <family val="2"/>
      </rPr>
      <t>3</t>
    </r>
    <r>
      <rPr>
        <sz val="10"/>
        <color indexed="56"/>
        <rFont val="Arial"/>
        <family val="2"/>
      </rPr>
      <t xml:space="preserve">. Talleres de entidades públicas a recurrir en caso de ser victima intrafamiliar (CAIVAS, FISCALIA, ICBF)
</t>
    </r>
    <r>
      <rPr>
        <b/>
        <sz val="10"/>
        <color indexed="56"/>
        <rFont val="Arial"/>
        <family val="2"/>
      </rPr>
      <t>4</t>
    </r>
    <r>
      <rPr>
        <sz val="10"/>
        <color indexed="56"/>
        <rFont val="Arial"/>
        <family val="2"/>
      </rPr>
      <t xml:space="preserve">. Capacitación y prevención de la violencia contra la mujer, orientación y asistencia psicosocial a la mujer cabeza de familia de la zona urbana y rural del Municipio de San José de Cúcuta. </t>
    </r>
  </si>
  <si>
    <r>
      <t xml:space="preserve">
</t>
    </r>
    <r>
      <rPr>
        <b/>
        <sz val="10"/>
        <color indexed="56"/>
        <rFont val="Arial"/>
        <family val="2"/>
      </rPr>
      <t xml:space="preserve">1. </t>
    </r>
    <r>
      <rPr>
        <sz val="10"/>
        <color indexed="56"/>
        <rFont val="Arial"/>
        <family val="2"/>
      </rPr>
      <t xml:space="preserve">Talleres de Equidad de Género
</t>
    </r>
    <r>
      <rPr>
        <b/>
        <sz val="10"/>
        <color indexed="56"/>
        <rFont val="Arial"/>
        <family val="2"/>
      </rPr>
      <t xml:space="preserve">2. </t>
    </r>
    <r>
      <rPr>
        <sz val="10"/>
        <color indexed="56"/>
        <rFont val="Arial"/>
        <family val="2"/>
      </rPr>
      <t xml:space="preserve">Talleres de Comunicación 
</t>
    </r>
  </si>
  <si>
    <r>
      <t xml:space="preserve">
</t>
    </r>
    <r>
      <rPr>
        <b/>
        <sz val="10"/>
        <color indexed="56"/>
        <rFont val="Arial"/>
        <family val="2"/>
      </rPr>
      <t>1.</t>
    </r>
    <r>
      <rPr>
        <sz val="10"/>
        <color indexed="56"/>
        <rFont val="Arial"/>
        <family val="2"/>
      </rPr>
      <t xml:space="preserve"> Sesiones educativas de promocion del dialogo
</t>
    </r>
    <r>
      <rPr>
        <b/>
        <sz val="10"/>
        <color indexed="56"/>
        <rFont val="Arial"/>
        <family val="2"/>
      </rPr>
      <t xml:space="preserve">2. </t>
    </r>
    <r>
      <rPr>
        <sz val="10"/>
        <color indexed="56"/>
        <rFont val="Arial"/>
        <family val="2"/>
      </rPr>
      <t xml:space="preserve">Asistencia Psicosocial Individual
</t>
    </r>
    <r>
      <rPr>
        <b/>
        <sz val="10"/>
        <color indexed="56"/>
        <rFont val="Arial"/>
        <family val="2"/>
      </rPr>
      <t xml:space="preserve">3. </t>
    </r>
    <r>
      <rPr>
        <sz val="10"/>
        <color indexed="56"/>
        <rFont val="Arial"/>
        <family val="2"/>
      </rPr>
      <t>Diseño e implementacion de estrategias de prevención.</t>
    </r>
  </si>
  <si>
    <t>SECRETARIA AREA DIRECCION HACIENDA</t>
  </si>
  <si>
    <t>ADALBERTO ANTONIO PALACIOS CONTRERAS</t>
  </si>
  <si>
    <t>COMPONENTE NORMATIVO</t>
  </si>
  <si>
    <t>ACTUALIZAR EL CÓDIGO DE RENTAS</t>
  </si>
  <si>
    <t>PROYECTO PRESENTADO/ACUERDO APROBADO</t>
  </si>
  <si>
    <t>MODIFICAR EL REGLAMENTO INTERNO DE CARTERA</t>
  </si>
  <si>
    <t>Valor Debido Cobrar Impuestos Municipales Recuperados / Valor Total Debido Cobrar Impuestos Municipales</t>
  </si>
  <si>
    <t>COMPONENTE ADMINISTRATIVO</t>
  </si>
  <si>
    <t>FORMALIZAR CON ACTO ADMINISTRATIVO LOS FORMULARIOS DE IMPUESTOS.</t>
  </si>
  <si>
    <t>Valor recaudado /  Valor presupuestado</t>
  </si>
  <si>
    <t>REESTRUCTURACIÓN ADMINISTRATIVA</t>
  </si>
  <si>
    <t>Informes y proyectos de acuerdo</t>
  </si>
  <si>
    <t>LA OFICINA DE TALENTO HUMANO ES LA ENCARGADA DE REALIZAR EL ESTUDIO PERTINENTE PARA LA REESTRUCTURACION ADMINISTRATIVA</t>
  </si>
  <si>
    <t>DEPURAR Y ARTICULAR LA INFORMACION CONTABLE, FINANCIERA Y TESORAL CON ENFASIS EN LOS BANCOS</t>
  </si>
  <si>
    <t>Conciliaciones bancarias realizadas/conciliaciones por realizar                               Numero de códigos contables depurados / Número total de códigos por depurar</t>
  </si>
  <si>
    <t>IDENTIFICAR, DEPURAR E INCORPORAR LAS OBLIGACIONES DEL MUNICIPIO</t>
  </si>
  <si>
    <t>Obligaciones incorporadas/obligaciones por incorporar</t>
  </si>
  <si>
    <t>AJUSTAR Y PROYECTAR EL PRESUPUESTO 2010 Y ACTUALIZAR EL MARCO FISCAL DE MEDIANO PLAZO</t>
  </si>
  <si>
    <t xml:space="preserve">ppto ejecutado /ppto proyectado </t>
  </si>
  <si>
    <t>participación de la vig en deficit/total déficit fiscal</t>
  </si>
  <si>
    <t>Verificación del Marco Fiscal Actualizado y Ajustado al Plan de Desempeño</t>
  </si>
  <si>
    <t>Verificación del ppto 2010 ajustado al plan de desarrollo</t>
  </si>
  <si>
    <t xml:space="preserve">INCREMENTO DEL RECAUDO DE IMPUESTOS </t>
  </si>
  <si>
    <t>Presupuesto de Ingresos Final/Recaudos Totales</t>
  </si>
  <si>
    <t>ORGANIZACIÓN ARCHIVO TRIBUTARIO</t>
  </si>
  <si>
    <t xml:space="preserve">Número de carpetas de los contribuyentes aperturadas e identificadas / Número Total de Contribuyentes </t>
  </si>
  <si>
    <t>REESTRUCTURACION DE LA DEUDA</t>
  </si>
  <si>
    <t>$Total Deuda Pública/$Total deuda reestructurada</t>
  </si>
  <si>
    <t>SENSIBILIZAR E INCORPORAR LA PLUSVALIA</t>
  </si>
  <si>
    <t>Verificar estudio plusvalia</t>
  </si>
  <si>
    <t>SE ESTA HACIENDO EL ESTUDIO RESPECTIVO PARA LA PRESENTACION DE UN PROYECTO DE ACUERDO QUE PERMITA EL COBRO.</t>
  </si>
  <si>
    <t>REDEFINICIÓN DE PROCESOS Y PROCEDIMIENTOS DE LA SECRETARIA DE HACIENDA, EN ESPECIAL LA LIQUIDACIÓN Y RECAUDO DE IMPUESTOS Y DE EJECUCIÓN DEL GASTO</t>
  </si>
  <si>
    <t xml:space="preserve">Informes </t>
  </si>
  <si>
    <t>RED DE INFORMATIZACIÓN: PRESUPUESTO-TESORERÍA-CONTABILIDAD-ALMACÉN-TALENTO HUMANO-VALORIZACION-TRANSITO MUNICIPAL</t>
  </si>
  <si>
    <t>SE ESTAN HACIENDO LOS ESTUDIOS PERTINENTES DE LA RED PARA LOGARAR LA INTEGRACION DE LAS DEPENDENCIAS CITADAS.</t>
  </si>
  <si>
    <t xml:space="preserve">GESTIÓN TRIBUTARIA. </t>
  </si>
  <si>
    <t xml:space="preserve">Establecer competencias para la realización de las tareas de fiscalización, liquidación y cobro coactivo, de las rentas del municipio, expidiendo los actos administrativos específico que establezcan una estructura al interior de las subsecretarías en materia de asignación de funciones específicas. </t>
  </si>
  <si>
    <t>ACTO ADMINISTRATIVO ESTABLECIENDO COMPETENCIAS</t>
  </si>
  <si>
    <t>CON LA APROBACION DEL ESTATUTO TRIBUTARIO, ACUERDO 040 DE 2010, SE PROCEDE A LA ASIGNACION DE COMPETENCIAS Y TAREAS ESPECIFICAS DE FISCALIZACION, LIQUIDACION Y COBRO.</t>
  </si>
  <si>
    <t xml:space="preserve">CULTURA TRIBUTARIA. </t>
  </si>
  <si>
    <t>El Municipio de San José de Cúcuta adolece de una auténtica cultura tributaria, lo cual debe constituirse como el objetivo principal de la Administración Municipal, ya que los ingresos tributarios deben garantizar su sostenibilidad y viabilidad financiera, para el cumplimiento de sus obligaciones y competencias.</t>
  </si>
  <si>
    <t>SECRETARIA DE INFRAESTRUCTURA</t>
  </si>
  <si>
    <t>MANUEL A MARTINEZ</t>
  </si>
  <si>
    <t>SANEAMIENTO BASICO INFRAESTRUCTURA</t>
  </si>
  <si>
    <t>Diseño y optimización de acueductos veredales.</t>
  </si>
  <si>
    <t>Metros linelaes de tuberia instalada y/o No de acueductos optimizados</t>
  </si>
  <si>
    <t>Optimización de plantas de tratamiento para potabilización de agua en corregimientos</t>
  </si>
  <si>
    <t xml:space="preserve">No de plantas optimizadas y/o No de plantas construidas o instaladas </t>
  </si>
  <si>
    <t xml:space="preserve">Extensión de redes de acueducto, Comunas 3,4, 6, 7, 8, 9 y 10.
Extensión de redes de alcantarillado, Comunas 3, 4, 6, 7, 8, 9 y 10.
Reposición de redes de Acueducto.
Reposición de redes de alcantarillado.
Extensión de redes matrices en áreas de expansión urbana 
</t>
  </si>
  <si>
    <t>Gestión % para la extensión y reposición de redes de acueducto y alcantarillado ante la empresa concesionaria AGUAS KPITAL y/o ml de tuberia instalados en acueducto y redes de alcantarillado</t>
  </si>
  <si>
    <t xml:space="preserve">Plan maestro de Alcantarillado Pluvial
Diseño y Construcción de canales y colectores de alcantarillado pluvial
</t>
  </si>
  <si>
    <t xml:space="preserve"> Gestion en % para el diseño y revisión de los proyectos de canalización contemplados en el área urbana de la ciudad y/o ml de canal construidos o mantenidos o adecuados</t>
  </si>
  <si>
    <t>Diseño y construcción de redes de alcantarillado en los centros poblados rurales</t>
  </si>
  <si>
    <t>Diseño y Revisión de los sistemas de alcantarillado en la zona rural y/o mteros lineales de tuberia instalados</t>
  </si>
  <si>
    <t xml:space="preserve">Optimización y reposición de redes de alcantarillado en los centros poblados </t>
  </si>
  <si>
    <t>Diseño y Construcción de plantas de tratamiento de aguas residuales.</t>
  </si>
  <si>
    <t>Diseño, construcción y priorización de la plantas en los centros poblados</t>
  </si>
  <si>
    <t>VIAS INFRAESTRUCTURA</t>
  </si>
  <si>
    <t>Mantenimiento, Rehabilitación, mejoramiento y ampliación de la red vial y del transporte en el área urbana</t>
  </si>
  <si>
    <t>Km de vias urbanas rehabilitadas y/o pavimentadas.</t>
  </si>
  <si>
    <t xml:space="preserve">Comunidad – Gobierno
Fortalecimiento al Tránsito y Transporte
</t>
  </si>
  <si>
    <t>Ml de via pavimentadas por el programa comunidad - gobierno</t>
  </si>
  <si>
    <t>Mantenimiento, Rehabilitación, mejoramiento y ampliación de la red vial rural</t>
  </si>
  <si>
    <t xml:space="preserve">Diseño, priorización y gestión de los recursos y/o Kms de vías habilitadas , mantenidas y construcción de  ml de obra arte en la zona rural </t>
  </si>
  <si>
    <t>Construcción con la participación de la comunidad y el Gobierno</t>
  </si>
  <si>
    <t xml:space="preserve">Ml de vía pavimentadas en la malla vial rural del casco urbano de los centros poblados </t>
  </si>
  <si>
    <t>INFRAESTRUCTURA EDUCATIVA</t>
  </si>
  <si>
    <t>Construcción de Infraestructura educativa</t>
  </si>
  <si>
    <t>No de escuelas construidas, ampliadas y/o adecuadas</t>
  </si>
  <si>
    <t>Mantenimiento de infraestructura educativa</t>
  </si>
  <si>
    <t>No de escuelas adecuadas y/o mejoradas</t>
  </si>
  <si>
    <t>SECRETARIA DE SALUD DEL MUNICIPIO</t>
  </si>
  <si>
    <t>DORIS NELIDA CRUZ ROJAS</t>
  </si>
  <si>
    <t>SUBSECRETARIA DE SALUD PUBLICA</t>
  </si>
  <si>
    <t xml:space="preserve">CONTAR CON UN DIAGNOSTICO DE SALUD ORAL  QUE PERMITA CONOCER  LA EPIDEMIOLOGIA DE LAS ENFERMEDADES ASOCIADAS  A LA SALUD ORAL, SU INCIDENCIA  Y PREVALENCIA                                             </t>
  </si>
  <si>
    <t>Se realiza una matriz de evaluación trimestral sobre el avance del programa., de conformidad con la Rs 425 de 2008</t>
  </si>
  <si>
    <t>Informes de Seguimiento</t>
  </si>
  <si>
    <t>LA SECRETARIA DE SALUD PROMUEVEN EN 50 INSTITUCIONES ESCOLARES COMO GUARDERÍAS, ESCUELAS Y HOGARES DE BIENESTAR HÁBITOS HIGIÉNICOS DE SALUD BUCAL FACTORES PROTECTORES PARA LA SALUD BUCAL CON</t>
  </si>
  <si>
    <t>FORTALECER LA VIGILANCIA INSTITUCIONAL PARA EL SEGUIMIENTO A LAS EPS E IPS EN EL CUMPLIMIENTO DE LA NORMA TÉCNICA PARA LA ATENCIÓN PREVENTIVA EN SALUD BUCAL Y REALIZAR LOS REQUERIMIENTOS Y APLICAR LAS SANCIONES QUE SEAN NECESARIAS PARA LOGRAR SU APLICACIÓN.</t>
  </si>
  <si>
    <t xml:space="preserve"> DECRETO 563 DE 2007 PROHIBE EN INSTITUCIONES EDUCATIVAS EL CONSUMO DE CIGARRILLO PARA EL 100% TOTAL                                                                                                    </t>
  </si>
  <si>
    <t>Se realiza una matriz de evaluación trimestral sobre el avance del programa, de conformidad con la Rs 425 de 2008, se hicieron requerimientos a las IPS sobre la aplicación de la norma tecnica</t>
  </si>
  <si>
    <t xml:space="preserve">CUMPLIMIENTO NORMAS ENFERMEDADES CRONICAS NO TRANSMISIBLES 100% EPS, IPS PUBLICAS                                                                                                                       </t>
  </si>
  <si>
    <t xml:space="preserve">FOMENTAR FACTOR PROTECTOR ENFERMEDADES CRONICAS POBLACION ADULTA MAYOR EL DESARROLLO DE ACTIVIDADES FISICAS DIRIGIDAS                                                                                   </t>
  </si>
  <si>
    <t xml:space="preserve">50% DE INSTITUCIONES DEL MUNICIPIO IMPLEMENTEN PROGRAMA DE ACTIVIDAD FISICA DIRIGIDA EN GRUPOS LABORALMENTE ACTIVOS                                                                                     </t>
  </si>
  <si>
    <t xml:space="preserve">CONTAR CON UN DIAGNOSTICO DE COMPORTAMIENTO DE RIESGO DE POBLACION DESPLAZADA                                                                                                                          </t>
  </si>
  <si>
    <t xml:space="preserve">ATENDER A LA POBLACION DESPLAZADA EN LO SICOSOCIAL                                                                                                                                                      </t>
  </si>
  <si>
    <t xml:space="preserve">ASESORIA LEGAL Y ORIENTACION, SOBRE TRAMITES DEL SGSSS PARA POBLACION DESPLAZADA                                                                                                                        </t>
  </si>
  <si>
    <t xml:space="preserve">ATENCION A LA POBLACION DESPLAZADA CON ACCIONES DE PROMOCION DE LA SALUD Y PREVENCION DE LA ENFERMEDAD Y EL CONOCIMIENTO DE LA RED DE SERVICIOS                                                        </t>
  </si>
  <si>
    <t xml:space="preserve">DESARROLLAR DOS ESTRATEGIAS DE IEC QUE PROMUEVAN EL CONTROL DE FACTORES DE RIESGO  Y FORTALECIMIENTO DE LOS FACTORES PROTECTORES                                                                        </t>
  </si>
  <si>
    <t xml:space="preserve">100% DE LAS LINEAS DE SALUD PUBLICAS SON APLICADAS A  LA POBLACION DESPLAZADA                                                                                                                           </t>
  </si>
  <si>
    <t xml:space="preserve">EL 100% DE LAS EPS, IPS Y ESE  CUENTAN CON LOS MECANISMOS ADMINISTRATIVOS                                                                                                                               </t>
  </si>
  <si>
    <t xml:space="preserve">EL 100%  DE LAS EPS Y ESE IMPLEMENTAN Y PROMUEVEN EN SU COMUNIDAD DESPLAZADA ESTRATEGIAS DE INFORMACION, EDUCACION COMUNICACION Y DE MOVILIZACION SOCIAL                                                </t>
  </si>
  <si>
    <t xml:space="preserve">LA EPS Y ESE DESARROLLAN ANUALMENTE 2 JORNADAS MASIVAS DE P Y P CON EL APOYO DE LA COMUNIDAD DESPLAZADA Y OTRAS INSTITUCIONES QUE MANEJAN PROGRAMAS SOCIALES PARA VICTIMAS DE DESPLAZAMIENTO            </t>
  </si>
  <si>
    <t xml:space="preserve">CONTAR CON UNA BASE DE DATOS UNICA PARA LA POBLACION DESPLAZADA PARA QUE SEA MANEJADA POR TODOS LOS ACTORES DEL SGSSS                                                                                   </t>
  </si>
  <si>
    <t xml:space="preserve">EL 100% DE LAS ACCIONES REALIZADAS EN SALUD POR LAS EPS Y LA SECRETARIA DE SALUD A LA POBLACION DESPLAZADA SON REGISTRADAS EN EL APLICATIVO SIGA                                                        </t>
  </si>
  <si>
    <t xml:space="preserve">LOGRAR LA EFICIENCIA ADMINISTRATIVA Y OPERACIONAL EN LAS FUNCIONES DE VIGILANCIA Y CONTROL Y LA EXPEDICION DE CONCEPTOS SANITARIOS QUE PERMITAN OBTENER  RENTABILIDAD SOCIAL Y FINANCIERA               </t>
  </si>
  <si>
    <t xml:space="preserve">MEJORAR EL SISTEMA DE INFORMACION SANITARIA Y AMBIENTAL QUE PERMITA UNA BASE DATOS                                                                                                          </t>
  </si>
  <si>
    <t xml:space="preserve">DESARROLLAR 4 ESTRATEGIAS DE CONTROL FISICO EN LAS ZONAS URBANAS DE MAS ALTO RIESGO QUE AYUDEN A LA DISMINUCIION DE LA INFESTACION LARVARIA Y EL CONTROL DE CRIADEROS PARA ENFERMEDAD DEL DENGUE        </t>
  </si>
  <si>
    <t xml:space="preserve">EL 80% DE LAS INSTITUCIONES PRESTADORAS DE SALUD APLICAN LA ESTRATEGIA DE IPS LIBRES DE AEDES                                                                                                           </t>
  </si>
  <si>
    <t xml:space="preserve">DISMINUCION DE LAS DENSIDADES DE ADULTOS DEL VECTOR DEL DENGUE A TRAVES DE MEDIOS QUIMICOS CON EL FIN DE CONTROLAR O DISMINUIR LA INCIDENCIA DE LA ENFERMEDAD EN ZONAS DE RIESGO                        </t>
  </si>
  <si>
    <t xml:space="preserve">EL MUNICIPIO CUENTA CON UN STOP DE EQUIPOS PARA FUMIGACION EN OPTIMAS CONDICIONES                                                                                                                       </t>
  </si>
  <si>
    <t xml:space="preserve">FOMENTAR EN INSTITUCIONES EDUCATIVAS EL DESARROLLO DE ACTIVIDADES ALUSIVAS A LA PREVENCION DE LA ENFERMEDAD DEL DENGUE PREVIA A LA CELEBRACION DEL DIA DEL NO DENGUE                                    </t>
  </si>
  <si>
    <t xml:space="preserve">SE DESARROLLAN 3 ESTRATEGIAS DE IEC QUE GARANTICEN FOMENTAR EN LA COMUNIDAD LA CULTURA DEL AUTOCUIDADO                                                                                                  </t>
  </si>
  <si>
    <t xml:space="preserve">CONTRIBUIR A CORTAR LA CADENA DE TRANSMISION DEL PALUDISMO A TRAVES DE UN ADECUADO SISTEMA DE VIGILANCIA QUE PERMITA LA DETECCION TEMPRANA Y EL TRATAMIENTO OPORTUNO DE LOS FACTORES DE RIESGO          </t>
  </si>
  <si>
    <t xml:space="preserve">SE CUENTA CON UNA RED DE MICROSCOPIA EN LA ZONA RURAL DEL MUNICIPIO QUE PERMITE CORTAR CADENA DE TRANSMISION AL DETECTAR TEMPRANAMENTE EL CASO Y EL OTORGAR EL TRATAMIENTO DE MANERA OPORTUNA           </t>
  </si>
  <si>
    <t xml:space="preserve">ESTABLECER POBLACION DE RIESGO PARA PALUDISMO EN LAS ZONAS DE RIESGO DEL MUNICIPIO                                                                                                                      </t>
  </si>
  <si>
    <t xml:space="preserve">SE REALIZA CONTROL FISICO A TRAVES DE LA ENTREGA DE TOLDILLOS Y REIMPREGNACION EN LAS ZONAS DE MAS ALTO RIESGO                                                                                          </t>
  </si>
  <si>
    <t xml:space="preserve">TRATAMIENTO A TRAVES DE MEDIOS QUIMICOS  DE LAGUNAS, POZOS Y CAÑOS PARA EL CONTROL DE CRIADEROS DE ANOFELINOS                                                                                           </t>
  </si>
  <si>
    <t xml:space="preserve">DISMINUCION DE LAS DENSIDADES DE ADULTOS DEL VECTOR DEL PALUDISMO A TRAVES DE MEDIOS QUIMICOS CON EL FIN DE CONTROLAR O DISMINUIR LA INCIDENCIA DE LA ENFERMEDAD EN ZONAS DE RIESGO                     </t>
  </si>
  <si>
    <t xml:space="preserve">EDUCACION SANITARIA CASA A CASA PARA BUSQUEDA ACTIVA DEL VECTOR                                                                                                                                         </t>
  </si>
  <si>
    <t xml:space="preserve">MANTENER EL PROGRAMA DE RECOLECCION DE PERROS Y FELINOS                                                                                                                                                 </t>
  </si>
  <si>
    <t xml:space="preserve">DESARROLLO DE JORNADAS DE VACUNACION ANTIRABICA MASIVA DE ANIMALES DOMESTICOS POTENCIALES TRANSMISORES DE RABIA CON COBERTURA SUPERIOR AL 80% DEL TOTAL DEL CENSO                                       </t>
  </si>
  <si>
    <t xml:space="preserve">IMPLEMENTAR EN ESCUELAS Y COLEGIOS PUBLICOS UN SOFTWARE INTERACTIVO QUE FACILITE LA COMPRENSION Y LA APLICACION DE FACTORES PROTECTORES SOBRE LOS DIFERENTES EVENTOS DE SALUD PUBLICA                   </t>
  </si>
  <si>
    <t xml:space="preserve">FORTALECER LOS CONCEPTOS DE LA CATEDRA DE SALUD PUBLICA   EN LOS DOCENTES CON DIPLOMADOS                                                                                                                </t>
  </si>
  <si>
    <t xml:space="preserve">LOGRAR COBERTURA DE APLICACION DE LA CATEDRA EN SALUD PUBLICA EN EL 80%  DE COLEGIOS PUBLICOS Y PRIVADOS                                                                                                </t>
  </si>
  <si>
    <t xml:space="preserve">FORTALECER 100% COMITES INTERSECTORIALES: CMSSS, PAI, PREVENCION SSA, DPTAL ABUSO SEXUAL,  POL SOCIAL, COVE, CAPDESPLAZ, RED BUEN TRATO,  COPACO, SEGURIDAD ALIMEN, CLOPAD                              </t>
  </si>
  <si>
    <t xml:space="preserve">FORTALECER LA REGULACION Y FISCALIZACION DE LAS ACCIONES DE SALUD MEDIANTE LA REESTRUCTURACION DE LA DIRECCION TERRITORIAL DE SALUD PARA LA ASUNCION DE LAS NUEVAS COMPETENCIAS COMO DISTRITO           </t>
  </si>
  <si>
    <t xml:space="preserve">CONTAR CON PLAN DE ATENCION  EMERGENCIAS Y DESASTRES QUE GARANTICE INTEGRACION Y COORDINACION INSTITUCIONAL FRENTE A SITUACIONES DE EMERGENCIA, CONFORME A POLITICAS, CRITERIOS Y MODELOS DE PAED       </t>
  </si>
  <si>
    <t xml:space="preserve">MANTENER ACTIVOS EL 100% DE ESPACIOS DE PARTICIPACION SOCIAL EN EL MUNICIPIO                                                                                                                            </t>
  </si>
  <si>
    <t xml:space="preserve">100% DE LAS IPS PUBLICAS, PRIVADAS Y EPS SUBSIDIADAS  TIENEN CONFORMADO Y FUNCIONANDO EL SERVICIO DE INFORMACION Y ATENCION AL USUARIO                                                                  </t>
  </si>
  <si>
    <t xml:space="preserve">1 SERVICIO DE ATENCION A LA COMUNIDAD (SAC) FORTALECIDO Y FUNCIONANDO EN EL MUNICIPIO                                                                                                                   </t>
  </si>
  <si>
    <t>EL 100% DE LAS EPS Y ESE IMPLEMENTAN Y PROMUEVEN  ESTRATEGIAS DE INFORMACIÓN, EDUCACION Y COMUNICACION Y  MOVILIZACION TENDIENTES A PERMITIR LA ATENCION INTEGRAL DE NIÑOS Y NIÑAS ENFERMEDADES DE LA IN</t>
  </si>
  <si>
    <t xml:space="preserve">MANTENER Y FORTALECER EL 100% DE LA OPERATIVIZACION DE LAS UROCSUAIRACS EXISTENTES (11 UNIDADES)                                                                                                        </t>
  </si>
  <si>
    <t xml:space="preserve">LAS EPS Y ESE GARANTIZAN A SU POBLACION USUARIA COBERTURAS ANUALES SUPERIORES AL 95% EN LA POBLACION OBJETO DEL PROGRAMA PAI                                                                            </t>
  </si>
  <si>
    <t xml:space="preserve">LA SECRETARI A  DE SALUD REALIZA BUSQUEDA ACTIVA INSTITUCIONAL DE CASOS RELACIONADOS CON EDA E IRA                                                                                                      </t>
  </si>
  <si>
    <t xml:space="preserve">LA SECRETARIA DE SALUD REALIZA MONITOREOS DE COBERTURA RAPIDA COMO MECANISMO DE SEGUIMIENTO A LAS COBERTURAS UTILES DE VACUNACION                                                                       </t>
  </si>
  <si>
    <t>EL 100% DE EPS Y ESE IMPLEMENTAN Y PROMUEVEN ESTRATEGIAS DE INFORMACION, EDUCACION, COMUNICACION Y MOVILIZACION PARA PROMOVER PATRONES ALIMENTARIOS ADECUADOS, LACTANCIA HASTA 6 MESES Y ESTILOS DE VIDA</t>
  </si>
  <si>
    <t xml:space="preserve">LOGRAR INCREMENTAR DE 12 A 40 IPS LA IMPLEMENTACION DE LA ESTRATEGIA IAMI                                                                                                                               </t>
  </si>
  <si>
    <t xml:space="preserve">INCREMENTAR DE 1 A 8 IPS EL PROGRMA CANGURO PARA LA ATENCION DEL NIÑO DE BAJO PESO AL NACER                                                                                                             </t>
  </si>
  <si>
    <t xml:space="preserve">CANALIZACION Y SEGUIMIENTO POR PARTE DE EPS Y ESE AL 100% DE LOS MENORES CON ALGUN GRADO DE DESNUTRICION  HASTA LOGRAR LA RECUPERACION NUTRICIONAL                                                      </t>
  </si>
  <si>
    <t xml:space="preserve">SUPLEMENTACION CON MICRONUTRIENTES A GRUPOS DE MADRES GESTANTES DE MAS ALTA VULNERABILIDAD NO AFILIADOS                                                                                    </t>
  </si>
  <si>
    <t xml:space="preserve">MANTENER ACTIVA Y FUNCIONANDO LA 1 RED INTERISTITUCIONAL DEL BUEN TRATO, 10 REDES DE APOYO SOCIAL Y LAS 24 REDES AFECTIVAS EXISTENTES EN LAS DIFERENTES COMUNAS DEL MPIO                                </t>
  </si>
  <si>
    <t xml:space="preserve">MANTENRE POR ENCIMA DEL 90% LA VIGILANCIA EPIDEMIOLOGICA EN SALUD MENTAL AL TOTALDE LOS EVENTOS A INVESTIGAR EN EL AÑO                                                                                  </t>
  </si>
  <si>
    <t xml:space="preserve">GARANTIZAR EL CUMPLIMIENTO DE LA NORMA TECNICA Y LOS PROTOCOLOS DE SALUD MENTAL EN EL 100% DE LAS EPS ESE E IPS PUBLICAS DEL MPIO                                                                       </t>
  </si>
  <si>
    <t xml:space="preserve">DESARROLLAR 4 ESTRATEGIAS DE IEC QUE PROMUEVAN UNA MATERNIDAD RESPONSABLE, COMPARTIDA Y SEGURA FOMENTANDO LA ADHERENCIA A LOS PROGRAMAS DE CONTROL PRENATAL Y ATENCION DEL PARTO INSTITUCIONAL          </t>
  </si>
  <si>
    <t xml:space="preserve">100% DE LAS MUJERES EMBARAZADAS VIH O HB POSITIVAS QUE CUMPLAN CRITERIOS PARA RECIBIR TRATAMIENTO CON ACCESO OPORTUNA A MEDICAMENTOS ARV Y EXAMENES DE  SEGUIMIENTO                                     </t>
  </si>
  <si>
    <t>ELABORACION Y APLICACION GUIA CONTROL PRENATAL, ATENCION PARTO Y MANEJO PATOLOGIAS FRECUENTES DE GESTANTES QUE PERMITA FACILITAR EL SEGUIMIENTO EN LA ATENCION Y TRATAMIENTO EN MECANISMOS DE REFERENCIA</t>
  </si>
  <si>
    <t xml:space="preserve">REALIZAR ANTICONCEPCION HORMONAL ID A 800 MUJERES DE Z. URB. Y RURAL SIN VINCULACION AL R. CONTRIBUTIVO Y SUBSIDIADO, SISBEN 1 Y 2, MENOR DE 21 AÑOS CON VIDA SEXUAL ACTIVA                             </t>
  </si>
  <si>
    <t xml:space="preserve">EPS Y ESE DESARROLLAN AL AÑO 2 JORNADAS MASIVAS  TOMAS DE CITOLOGIA EN POBLACION ASEGURADA Y NO ASEGURADA CON  APOYO DE COMUNIDADES ORGANIZADAS Y OTRAS SECRETARIAS QUE MANEJAN PROGRAMAS SOCIALES PARA </t>
  </si>
  <si>
    <t xml:space="preserve">EPS, S. SALUD, GOBIERNO Y EDUCACION DISEÑAN Y APLICAN JUNTO CON COMUNIDAD JUVENIL ESTRATEGIAS LUDICAS DE PRENCION DE ITS/VIH EN DISCOTECAS, C. COMERCIALES, EVENTOS PUBLICOS DE MUSICA                  </t>
  </si>
  <si>
    <t xml:space="preserve">REDUCCION EN LA TRANSMISION DEL VIRUS DEL VIH EN LUGARES DE GRAN CONCENTRACION MASIVA CON EL PROPOSITO DE BUSCAR  FORMACION Y ACTITUDES COMPORTAMENTALES                                                </t>
  </si>
  <si>
    <t xml:space="preserve">LAS EMPRESAS CON MAS DE 100 EMPLEADOS INCLUYEN COMPONENTE DE PYP EN SSR E ITSVIH/SIDA EN SUS PROGRAMAS DE SALUD OCUPACIONAL                                                                             </t>
  </si>
  <si>
    <t xml:space="preserve">LAS EPS FOMENTAN A AFILIADOS TOMA PRUEBA VOLUNTARIA DE VIH CON ASESORIA PRE Y  POST REQUERIDA                                                                                                           </t>
  </si>
  <si>
    <t>U.B COMUNEROS, LIBERTAD, LEONES, SALADO, CECI Y AGUA CLARA IMPLEMENTAN MODELO DE ATENCION INTEGRAL EN SASER PARA JOVENES QUE PERMITA BRINDAR ATENCION Y ORIENTACION  DE LA POLITICA SALUD SEXUAL DE ACUE</t>
  </si>
  <si>
    <t xml:space="preserve">98% DE LAS PERSONAS VIVIENDO CON VIH/SIDA Y HB QUE CUMPLAN CRITERIOS PARA RECIBIR TRATAMIENTO CON ACCESO OPORTUNO A MEDICAMENTOS ARV Y EXAMENES DE SEGUIMIENTO                                          </t>
  </si>
  <si>
    <t xml:space="preserve">FORTALECER LA CAPTACION DE NUEVOS SINTOMATICOS RESPIRATORIOS CON PERSONAS  EN DESNUTRICION, DIABETES, CANCER Y VIH / SIDA                                                                              </t>
  </si>
  <si>
    <t xml:space="preserve">REALIZAR POR PARTE DE LA S.S. LA PRIMERA VISITA DOMICILIARIA AL 100% DE LOS CASOS DE TBC NOTIFICADOS A TRAVES DE SIVIGILA                                                                               </t>
  </si>
  <si>
    <t xml:space="preserve">LAS EPS Y ESE GARANTIZAN LA VACUNACION  CON BCG  AL 100% DE LOS CONVIVIENTES DE PACIENTES DE LEPRA Y TUBERCULOSIS DE ACUEERDO A PROTOCOLOS                                                              </t>
  </si>
  <si>
    <t xml:space="preserve">MANTENER EN UN 100% LA COBERTURA ANUAL EN LA NOTIFICACION                                                                                                                             </t>
  </si>
  <si>
    <t xml:space="preserve">MANTENER EN UN 97% LA COBERTURA  ANUAL DE LA OPORTUNIDAD EN LA NOTIFICACION                                                                                                                             </t>
  </si>
  <si>
    <t xml:space="preserve">INVESTIGAR EL 100% DE LOS EVENTOS INMUNOS PREVENIBLES NOTIFICADOS                                                                                                                                       </t>
  </si>
  <si>
    <t xml:space="preserve">EL 100% DE LAS UPGD REALIZAN LA TOMA DE MUESTRAS AL 100% DE LOS EVENTOS DE INMUNOPREVENIBLES QUE LO REQUIERAN                                                                                           </t>
  </si>
  <si>
    <t xml:space="preserve">EL 100% DE LAS UPGD CUMPLEN CON LOS PROTOCOLOS DE PARALISIS FLACIDA EN MENORES DE 15 AÑOS                                                                                                               </t>
  </si>
  <si>
    <t xml:space="preserve">EL 100% DE LAS UPGD CUMPLEN CON LOS PROTOCOLOS DE VIGILANCIA DE TETANO NEONATAL                                                                                                                         </t>
  </si>
  <si>
    <t xml:space="preserve">LA SS Y LAS UPGD CUMPLEN CON LOS LINEAMIENTOS DE VIGILANCIA EN SALUD PUBLICA EN RELACION CON BUSQUEDA ACTIVA INSTITUCIONAL Y C0OMUNITARIA DE CASOS                                                      </t>
  </si>
  <si>
    <t>EL 100% CASOS CONFIRMADOS CUMPLEN CON MANEJO ADECUADO DE CASOS, TRATAMIENTO ADECUADO Y ACCESIBILIDAD OPORTUNA A LOS SCIOS DE ATENCION</t>
  </si>
  <si>
    <t>SUBSECRETARIA DE ASEGURAMIENTO</t>
  </si>
  <si>
    <t xml:space="preserve">AMPLIAR COBERTURA REGIMEN SUBSIDIADO EN SALUD EN 80000 NUEVOS CUPOS                                                                                                                                     </t>
  </si>
  <si>
    <t>Informes de Seguimiento - Planes de Mejoramiento</t>
  </si>
  <si>
    <t>SECRETARIA DE SEGURIDAD CIUDADANA</t>
  </si>
  <si>
    <t>EDISON SALINAS MOLINA</t>
  </si>
  <si>
    <t>Gestión ante el MIJ de Actualización tecnológica del Número Unico de seguridad y Emergencia 123</t>
  </si>
  <si>
    <t>Reuniones semanales, visitas realizadas al Subsistema 123, Reuniones realizadas con la Policia metropolita operador del Sistema 123, Reuniones realizadas con el Ministerio del Interior y Justicia</t>
  </si>
  <si>
    <t>Supervisión y mantenimiento del Circuito cerrado de Televisión</t>
  </si>
  <si>
    <t>Reuniones semanales, visitas realizadas al centro de control - CAD, Reuniones realizadas con la Policia metropolita operador del Sistema CCTV,  Seguimiento a la plataforma de soporte de los casos presentados</t>
  </si>
  <si>
    <t>Gestión para el Fortalecimiento del Subsistema CCTV</t>
  </si>
  <si>
    <t>Reuniones semanales</t>
  </si>
  <si>
    <t>Realizar campañas preventivas contra el delito</t>
  </si>
  <si>
    <t>Realizar seminarios talleres en Convivencia y seguridad ciudadana</t>
  </si>
  <si>
    <t>Edición de dos boletines estadísticos</t>
  </si>
  <si>
    <t>SECRETARIA DE SEGURIDAD CIUDADANA - SECREATARIA DE SALUD</t>
  </si>
  <si>
    <t>Coordinación operativa de las urgencias y emergencias</t>
  </si>
  <si>
    <t>Gestión ante el Gobierno Nacional de CAI moviles</t>
  </si>
  <si>
    <t>Gestión ante el Gobierno Nacional de la Construcción Estación de Policía Guaramito</t>
  </si>
  <si>
    <t>Gestión ante el Gobierno Nacional de patrullas inteligentes</t>
  </si>
  <si>
    <t>Apoyo logístico a la Policía Metropolitana</t>
  </si>
  <si>
    <t>Comites de seguridad, Consejos de Seguridad</t>
  </si>
  <si>
    <t>Realización de campañas en prevención del delito y generación de políticas y estrategias de seguridad</t>
  </si>
  <si>
    <t xml:space="preserve">Comites de seguridad, Consejos de Seguridad </t>
  </si>
  <si>
    <t>SECRETARIA DE SEGURIDAD CIUDADANA - COMITÉ LOCAL DE PREVENCIÓN Y ATENCIÓN DE DESASTRES CLOPAD</t>
  </si>
  <si>
    <t xml:space="preserve">Efectuar reuniones con las Instituciones. Realizar un diagnóstico de los riesgos que se encuentran en las edificaciones </t>
  </si>
  <si>
    <t>Reuniones de Comité Local de Prevención y Atención de Desastres</t>
  </si>
  <si>
    <t xml:space="preserve">Recolectar la información                        Socializar con la comunidad y el CLOPAD los estudios de vulnerabilidad de las Empresas de Servicios públicos          </t>
  </si>
  <si>
    <t>Relizar reuniones y/o capacitaciones con la Comunidad.                                     Educar a través de ejercicios a las personas de realizar los PLEC´S</t>
  </si>
  <si>
    <t>Identificar las zonas vulnerables y de riesgo de la Ciudad</t>
  </si>
  <si>
    <t>Realizar dos (2) Diplomados                    Diplomado - Seminario en primer respondiente al Gremio de Transporte, Policía Nacional, Red de Apoyo y Comunidad en General.</t>
  </si>
  <si>
    <t xml:space="preserve">Capacitar a la comunidad educativa y en general en prevención del riesgo       Formular el plan de contingencia de las Instituciones Escolares objeto de estudio en este año       </t>
  </si>
  <si>
    <t xml:space="preserve">Realizar Convenio para Diseñar  la revista del Comité Local  de Prevención y Atención de Desastres CLOPAD sobre consulta y prevención </t>
  </si>
  <si>
    <t>Fortalecer los Organismos de Socorro, mediante el apoyo logístico</t>
  </si>
  <si>
    <t xml:space="preserve">Se debe gestionar recursos </t>
  </si>
  <si>
    <t>Fomentar la creación de comités barriales y comités escolares de emergencias</t>
  </si>
  <si>
    <t>Secretario de Despacho</t>
  </si>
  <si>
    <t>Área de Seguridad Ciudadana</t>
  </si>
  <si>
    <t>SECRETARIA DE GOBIERNO</t>
  </si>
  <si>
    <t xml:space="preserve">JUAN CARLOS PRADA AVILA </t>
  </si>
  <si>
    <t xml:space="preserve">DESPACHO SECRETARIO DE GOBIERNO </t>
  </si>
  <si>
    <t>Apoyo  a la reintegración social y económica de la población desmovilizada</t>
  </si>
  <si>
    <t>Se realizaron las labores de supervision buscando el logro de los objetivos.</t>
  </si>
  <si>
    <t xml:space="preserve">Se le solicito al contratista el 100% de rendimiento </t>
  </si>
  <si>
    <t>Formular e implementar el plan integral único para el cuatrenio 2008 – 2011</t>
  </si>
  <si>
    <t xml:space="preserve">Se realizaron mesas de trabajo con las entidades que hacen parte del proceso. </t>
  </si>
  <si>
    <t>Se llevo a cabo la formulacion e implementacin de documento PIU</t>
  </si>
  <si>
    <t>Diseño e implementación del Plan de Contingencia Municipal para la atención a las situaciones de desplazamientos masivos que lleguen a la ciudad</t>
  </si>
  <si>
    <t>Se ejecutaron mesas de trabajo para articular el plan de contingencia.</t>
  </si>
  <si>
    <t>Se llevo a cabo el diseño e implementacion plan de continguencia para la PSD</t>
  </si>
  <si>
    <t>Fortalecimiento técnico, adtivo y financiero de las asociaciones de población desplazada y de la mesa mpal</t>
  </si>
  <si>
    <t>Se realizaron charlas de capacitacion buscando el logro de los objetivos.</t>
  </si>
  <si>
    <t>Se solicito al contratista fortalecimiento técnico, administrativo y financiero de las asociaciones de población desplazada, en Cucuta</t>
  </si>
  <si>
    <t>Recuperación de áreas públicas utilizadas de manera indebida por la
prolongación de actividades comerciales.</t>
  </si>
  <si>
    <t xml:space="preserve">Se solicito al contratista recuperación de áreas publicas invadidas y ocupadas de manera indebida </t>
  </si>
  <si>
    <t>Formulación y divulgación del manual de convivencia.</t>
  </si>
  <si>
    <t>El despacho debe coordinar  y actualizar el Manual de Convivencia del Municipio.</t>
  </si>
  <si>
    <t xml:space="preserve">Fortalecimiento casas de justicia y centros de convivencia </t>
  </si>
  <si>
    <t>Se llevo a cabo el fortalecimieno con equipo humano a las comisarias de familia de la casa de justicia y el centro de convivencia</t>
  </si>
  <si>
    <t>Fortalecimiento comisarias de familia y centros de conciliación</t>
  </si>
  <si>
    <t xml:space="preserve">Se frotalecio con equipo humano las comisarias de familia </t>
  </si>
  <si>
    <t>Fortalecimiento Inspecciones de Policía y corregidurias</t>
  </si>
  <si>
    <t>Se realizaron las labores de supervision y seguimiento para el logro de los objetivos.</t>
  </si>
  <si>
    <t>Se articula con almacen mejorar física y técnicamente las inspecciones y corregidurias para el cumplimiento de sus objetivos</t>
  </si>
  <si>
    <t>Coordinar la mesa de prevención y protección al desplazamiento</t>
  </si>
  <si>
    <t xml:space="preserve">Se le solicito al contratista el 100% de rendimiento. </t>
  </si>
  <si>
    <t>Apoyar la creacion e implementacion de la Red de Atención Integral a víctimas del conflicto armado</t>
  </si>
  <si>
    <t>ANEXO 4</t>
  </si>
  <si>
    <t>SECRETARIA DE EDUCACION MUNICIPAL SAN JOSÉ DE CÚCUTA</t>
  </si>
  <si>
    <t>SERAFIN BAUTISTA VILLAMIZAR</t>
  </si>
  <si>
    <t>E/Luis Pineda, 23/02/2011</t>
  </si>
  <si>
    <t>14.5.1</t>
  </si>
  <si>
    <t>CÚCUTA CIUDAD JOVEN</t>
  </si>
  <si>
    <t>14.5.1.1. Consolidación y conformación de espacio de participación del Joven Cucuteño y formación par que este incida en la sociedad.</t>
  </si>
  <si>
    <t>SE CUMPLIÓ CON  LA META DE CONSOLIDACIÓN Y CONFORMACIÓN  PRPUESTAS POR LA SUBCECRETARIA DE LA JUVENTUD.</t>
  </si>
  <si>
    <t>LA SUBSECRETARIA DE LA JUVENTUD ADELANTO TRIMESTRALMENTE LOS INFORMES RESPECTIVOS A LA LEY 152 DE 1994</t>
  </si>
  <si>
    <t>14.5.1.2 Acceso a bienes para una vida digna del Joven Cucuteño</t>
  </si>
  <si>
    <t>SE CUMPLIÓ CON  LAS METAS DE ACCESO A BIENES PARA UNA VIDA DIGNA POR LA SUBSECRETARIA DE LA JUVENTUD.</t>
  </si>
  <si>
    <t>14.5.1.3 Fortalecimiento de la Subsecretaria de despacho área de gestión de desarrollo de la Juventud, adscrita a la secretaria de Educación en pro a la Secretaria de juventud del Municipio de San José de Cúcuta, (Secretaria de la Juventud).</t>
  </si>
  <si>
    <t xml:space="preserve">SE CUMPLIÓ CON EL FORTALECIMIENTO DE LA SUBSECRETARIA DE LA JUVENTUD, ADSCRITA A LA SECRETARIA DE EDUCACIÓN MPAL. </t>
  </si>
  <si>
    <t>SE LE ASIGNARON LOS RECURSOS NECESARIOS PARA EL CUMPLIMIENTO DE LOS PROGRAMAS PRESENTADOS POR ESTA SUBSECRETARIA.</t>
  </si>
  <si>
    <t>14.5.2</t>
  </si>
  <si>
    <t>TODOS AL AULA</t>
  </si>
  <si>
    <t>14.5.2.1 Subsidio a la asistencia y permanencia en el sector educativo.</t>
  </si>
  <si>
    <t xml:space="preserve">SE CUMPLIÓ CON LA META DE 16,211 SUBSIDIOS PARA LA ATENCIÓN DE LA POBLACIÓN ATENDIDA POR EL BANCO OFERENTE. </t>
  </si>
  <si>
    <t xml:space="preserve">LA META ACUMPLIR ERA UN TOTAL DE 19,000 SUBSIDIOS POR EL BANCO OFERENTE, POR DIRECTRICES DEL MINISTERIO DE EDUCACIÓN NACIONAL SE DISMINUYO LA META EN UN 85% DE LOS SUBSIDIOS PARA LA POBLACIÓN ESTUDIANTIL.  </t>
  </si>
  <si>
    <t>14.5.2.2 Mantener la cobertura en preescolar, básica primaria y secundaria, media académica y técnica.</t>
  </si>
  <si>
    <t xml:space="preserve">SE MANTUVO LA COBERTURA  PROPUESTA EN ATENDER 77,407 ESTUDIANTES EN TODOS LOS CICLOS. </t>
  </si>
  <si>
    <t xml:space="preserve">SE MANTIENE LA COBERTURA PARA LA VIGENCIA 2010, EN UN TOTAL DE 85,824 DE ALUMNOS DE LAS 60 I.E OFICIALES PARA UN TOTAL DE 111%. </t>
  </si>
  <si>
    <t>14.5.2.3 Fomento de la educación preescolar, en el marco de la política de la primera infancia.</t>
  </si>
  <si>
    <t>SE FOMENTO UN TOTAL DE 1,000 ALUMNOS EN LA EDUCACIÓN PREESCOLAR, EN EL MARCO DE LA PRIMERA INFANCIA</t>
  </si>
  <si>
    <t>DE ACUERDO AL DECRETO 1098/2006, EL BIENESTAR FAMILIAR CUMPLIÓ LA META PROPUESTA DE ACUERDO A LA LEY, EN UN TOTAL DE 100% DE NIÑOS ATENDIDOS.</t>
  </si>
  <si>
    <t>14.5.2.4 Apoyo a proyectos que permitan el acceso y permanencia de la población diversa y en condición vulnerable. (Desplazados, NEE, reinsertados, rural, dispersa, menores en riesgo), con metodologías flexibles.</t>
  </si>
  <si>
    <t>DE ACUERDO A LOS PROYECTOS DE APOYO Y PERMANENCIA DE LA POBLACIÓN, LA META A CUMPLIR ERA 2,500 ALUMNOS.</t>
  </si>
  <si>
    <t>DE ACUERDO A LOS PROYECTOS QUE APOYAN ESTA PERMANENCIA SE CUMPLIÓ CON LA META EN UN TOTAL DE 2,800 ALUMNOS EN UN PORCENTAJE DE 112% EN ESTAS METODOLOGIAS FLEXIBLES.</t>
  </si>
  <si>
    <t>14.5.2.5 Apoyo para el aseguramiento de la matrícula y la permanencia escolar  (Simat,  Transporte escolar, mobiliario escolar, restaurantes escolares, kit escolar, familias en acción).</t>
  </si>
  <si>
    <t>DISMINUIR LA DESERCION ESCOLAR DEL 8 AL 5%, LA META DE PARTIDA PARA LA VIEGENCIA 2010, ES 7%.</t>
  </si>
  <si>
    <t xml:space="preserve">SE DISMINUYO LA DESERCION ESCOLAR EN UN 6,5% DURANTE LA VIGENCIA 2010, </t>
  </si>
  <si>
    <t>14.5.2.6 Implementación y fortalecimiento de los restaurantes escolares y su complemento alimentario en la población estudiantil sisben nivel 1 y 2.</t>
  </si>
  <si>
    <t>ESTA META FUE EJECUTADA EN LA SECRETARIA DE BIENESTAR SOCIAL.</t>
  </si>
  <si>
    <t>14.5.2.7 Construcción, Mantenimiento, compra de edificaciones y legalización de terrenos; y adecuación de plantas físicas de los establecimientos educativos oficiales de la zona urbana y rural.</t>
  </si>
  <si>
    <t>ESTA META FUE EJECUTADA EN LA SECRETARIA DE INFRAESTRUCTURA.</t>
  </si>
  <si>
    <t>ESTA META SE EJECUTA EN LA SECRETARIA DE INFRAESTRUCTURA MUNICIPAL.</t>
  </si>
  <si>
    <t>14.5.2.8 Apoyo a proyectos de alfabetización y educación básica y media, para jóvenes y adultos.</t>
  </si>
  <si>
    <t>DISMINUIR LA TAZA DEL ANALFABETISMO ESCOLAR DEL 7,8 AL 5%, LA META DE PARTIDA PARA LA VIEGENCIA 2010, ES % 7,5.</t>
  </si>
  <si>
    <t xml:space="preserve">DISMINUYO A UN 80%, LA META DE 7,5 PASO A 6%  EN LOS PROYECTOS DE ALFABETIZACIÓN DE JÓVENES Y ADULTOS EN SU TOTALIDAD.  </t>
  </si>
  <si>
    <t>14.5.2.9 Apoyo a  programas relacionados con la cobertura estudiantil.</t>
  </si>
  <si>
    <t>SE GARANTIZÓ UN TOTAL DE 900 BECAS RELACIONADAS CON LA COBERTURA ESTUDIANTIL</t>
  </si>
  <si>
    <t>SE GARANTIZÓ QUE 111,458 ALUMNOS SE MANTUVIERAN EN LA COBERTURA ESTUDIANTIL, CON UN PORCENTAJE DE 91% EN SU TOTALIDAD DE MATRICULAS EN LA I.E OFICIALES.</t>
  </si>
  <si>
    <t>14.5.3</t>
  </si>
  <si>
    <t xml:space="preserve"> EDUCACIÓN CALIDAD Y PERTINENCIA</t>
  </si>
  <si>
    <t>14.5.3.1 Fortalecimiento de ejes transversales al Currículo (Educación en derechos humanos, educación para la sexualidad, educación ambiental, promoción y prevención de sustancias psicoactivas, educación para el transito, democracia).</t>
  </si>
  <si>
    <t>Se acompañaron y asesoraron a 170 docentes, en 18 establecimientos educativos oficiales para incorporar los ejes transversales al curriculo escolar.</t>
  </si>
  <si>
    <t>Se llevo a cabo una meta de acompañamiento y asesoramiento a 200 docentes con un 118% en su totalidad, y en 24 establecimientos educativos oficiales para incorporar los ejes transversales al curriculo escolar se cumplió en un  133% en su totalidad.</t>
  </si>
  <si>
    <t>14.5.3.2 Acompañamiento a la gestión escolar de los establecimientos educativos oficiales.</t>
  </si>
  <si>
    <t>no hubo acompañamiento por que todos los directores de Núcleo y supervisores tenían funciones de inspección y vigilancia.</t>
  </si>
  <si>
    <t>14.5.3.3 Mantenimiento y mejoramiento de la infraestructura educativa.</t>
  </si>
  <si>
    <t xml:space="preserve">Mantener y mejorar las infraestructuras de los 55 establecimientos educativos  oficiales tanto del sector urbano como del sector rural de la ciudad de San José de Cúcuta. </t>
  </si>
  <si>
    <t xml:space="preserve">Se aumento y se mejoro la infraestructura de los 60 establecimientos educativos  oficiales tanto del sector urbano como del sector rural de la ciudad de San José de Cúcuta. </t>
  </si>
  <si>
    <t>14.5.3.4 Promoción del bilingüismo en la educación preescolar, básica primaría, básica secundaria y media.</t>
  </si>
  <si>
    <t>Se Implemento una meta de 12 I.E, en todos los niveles, el Aprendizaje del idioma Ingles y velar por su implementación en los colegios privados.</t>
  </si>
  <si>
    <t>Se Implemento una meta de 26 I.E, en todos los niveles, el Aprendizaje del idioma Ingles y velar por su implementación en los colegios privados.</t>
  </si>
  <si>
    <t>14.5.3.5 Fomento a la investigación e innovación y Uso de Medios y Nuevas Tecnologías de la Información y Comunicación (  MTIC).</t>
  </si>
  <si>
    <t>Apoyar el programa ONDAS  en un 60% de los establecimientos educativos oficiales de san José de Cúcuta. Dotar y acompañar a un 60% de los establemientos Educativos oficiales del municipio en el uso y apropiación de los medios y nuevas tecnologías de la información y comunicación.</t>
  </si>
  <si>
    <r>
      <t xml:space="preserve">Se realizaron en 33 E.E. fomento a la innovación y usos de medios y nuevas tecnologías de la información y comunicación </t>
    </r>
    <r>
      <rPr>
        <b/>
        <sz val="10"/>
        <rFont val="Arial"/>
        <family val="2"/>
      </rPr>
      <t>(MTIC)</t>
    </r>
    <r>
      <rPr>
        <sz val="10"/>
        <rFont val="Arial"/>
        <family val="2"/>
      </rPr>
      <t>.</t>
    </r>
  </si>
  <si>
    <t>14.5.3.6 Construcción y dotación de parque temático.</t>
  </si>
  <si>
    <t>A la fecha no se ha llevado a cabo la construcción y dotación del parque temático por falta de recursos.</t>
  </si>
  <si>
    <t>14.5.3.7 Mejoramiento de los resultados académicos en las evaluaciones externas (SABER- ICFES)</t>
  </si>
  <si>
    <t>Incremento del puntaje promedio en las áreas del núcleo común del examen de estado ICFES ,  aumento en el puntaje promedio municipal en las pruebas SABER Quinto grado y aumento en el puntaje promedio municipal en las pruebas SABER Noveno grado.</t>
  </si>
  <si>
    <t>Se incrementó el porcentaje de los establecimientos en un 23,7 % que se ubican en las categorías sobresalientes en las pruebas de Estado ICFES en la vigencia  2010.</t>
  </si>
  <si>
    <t>Se incrementó el porcentaje de los establecimientos en un 30,80 % que se ubican en las categorías sobresalientes en las pruebas de Estado ICFES en la vigencia  2010.</t>
  </si>
  <si>
    <t>44.5</t>
  </si>
  <si>
    <t>Se incrementó el porcentaje de los establecimientos en un 44,5 % que se ubican en las categorías satisfactorio en las pruebas de Estado ICFES en la vigencia  2010.</t>
  </si>
  <si>
    <t>Se incrementó el porcentaje de los establecimientos en un 0 % que se ubican en las categorías minímo en las pruebas de Estado SABER en la vigencia  2010. estos resulatados se dan cada tres años.</t>
  </si>
  <si>
    <t>Se incrementó el porcentaje de los establecimientos en un 0 % que se ubican en las categorías minímo en las pruebas de Estado SABER en la vigencia  2010.</t>
  </si>
  <si>
    <t>14.5.3.8 Potenciar y fomentar los clubes del libro</t>
  </si>
  <si>
    <t>No se ha realizado la accion por falta de presupuesto.</t>
  </si>
  <si>
    <t>14.5.3.9 Socialización y divulgación de experiencias significativas (foros anuales, muestras de emprendimiento empresarial, innovación pedagógica)</t>
  </si>
  <si>
    <t>Divulgar y socializar en un 100% las experiencias significativas productos de las comunidades Educativas. Fortalecer en un 100% las Instituciones Educativas en los planes, programas y proyectos que favorecen los aprendizajes significativos para el mejoramiento de la calidad Educativa.</t>
  </si>
  <si>
    <t>Se desarrollaron 2 foros y 2 encuentros municipales con 64 epxeriencias significativas socializadas, en 10 establecimietos Educativos.</t>
  </si>
  <si>
    <t>14.5.3.10 Apoyo a la incorporación de las competencias básicas,  laborales y ciudadanas al currículo escolar.</t>
  </si>
  <si>
    <t>Asesorar y acompañar a los establecimientos educativos oficiales de bajo logro,  para incorporar los estándares de competencias básicas, laborales y  ciudadanas al currículo escolar.</t>
  </si>
  <si>
    <t>Se realizaron con 6 agentes multiplicadores encargados de la educacion media técnica, en 7 Institucione educativas procesos de articulación con la Educación superior.</t>
  </si>
  <si>
    <t xml:space="preserve">14.5.3.11 Apoyo a la articulación de la educación media (media técnica, media académica, ciclos propedéuticos), con sus respectivas alianzas. </t>
  </si>
  <si>
    <t>Lograr que el 40% de las instituciones que ofrecen educación media, y se articulen con instituciones de formación laboral y educación superior.</t>
  </si>
  <si>
    <t xml:space="preserve">Se realizaron 5 jornadas a 90 Directivos docente  de apoyo a la articulación de la educación media (media técnica, media académica, ciclos propedéuticos), con sus respectivas alianzas. </t>
  </si>
  <si>
    <t>14.5.3.12 Asistencia técnica y pedagógica, a las instituciones de formación para el trabajo y el desarrollo humano.</t>
  </si>
  <si>
    <t>Legalizar y asesor en un 30% las instituciones educativas, para el trabajo y el desarrollo humano.</t>
  </si>
  <si>
    <t>En las 60 I.E se llevo a cabo la asistencia técnica y pedagógica, de la formación para el trabajo y el desarrollo humano.</t>
  </si>
  <si>
    <t>14.5.3.13 Fortalecimiento de modelos educativos flexibles.</t>
  </si>
  <si>
    <t>Capacitar al 100% de los Directivos docentes en gestión escolar y, capacitar al 50% de Docentes en Gestión académica y, al 60% de maestros que laboran con educación especial con lenguajes de señas y/o otros temas de interés general en Educación especial.</t>
  </si>
  <si>
    <t>En las 60 I.E. se llevo a cabo el fortalecimiento de modelos educativos flexibles con directivos y docentes.</t>
  </si>
  <si>
    <t>14.5.3.14 Desarrollo profesional de Directivos y Docentes para el fortalecimiento de la gestión y mejoramiento de la calidad en los establecimientos educativos.</t>
  </si>
  <si>
    <t>Capacitar el 100% de los directivos docentes en gestión escolar, y capacitar el 50% de docentes en gestión académica y, al 60% de maestros que laboran con educación especial con lenguaje de señas y/o otros temas de interés general en la Educación especial.</t>
  </si>
  <si>
    <t>Se desarrollo profesional de Directivos y Docentes para el fortalecimiento de la gestión y mejoramiento de la calidad en las 60 Establecimientos Educativos.</t>
  </si>
  <si>
    <t>14.5.4</t>
  </si>
  <si>
    <t>EFICIENCIA INSTITUTCIONAL EDUCATIVA</t>
  </si>
  <si>
    <t>14.5.4.1 Fortalecimiento del proceso de modernización de la SEM</t>
  </si>
  <si>
    <t>Implementar los  Macroprocesos de Modernización</t>
  </si>
  <si>
    <t>Se implementaron por parte de la firma BM CONSULTEN, 6 macraprocesos, en la secretaria de SEM.</t>
  </si>
  <si>
    <t>14.5.4.2 Apoyo a la implementación de los sistemas de información (SIMAT, SINEB, SICIED, SAC, RRH, SGCF, SIGCE), sistematización de notas y demás que se requieran para la gestión educativa.</t>
  </si>
  <si>
    <t>Mantenimiento y actualización de la infraestructura Tecnológica que soporta los diferentes sistemas de información (Hardware, software, comunicaciones) y la capacitación debida en el uso y apropiación de los sistemas.</t>
  </si>
  <si>
    <t>Se capacitaron 30 funcinarios, de 90 proyectados a recibir capacitación en apoyo a la implementación de los sistemas de información (SIMAT, SINEB, SICIED, SAC, RRH, SGCF, SIGCE), sistematización de notas y demás que se requieran para la gestión Educativa.</t>
  </si>
  <si>
    <t>14.5.4.3 Apoyo a la implementación del Sistema de Gestión de Calidad y Modelo estándar de control interno (MECI), en la SEM y establecimientos educativos.</t>
  </si>
  <si>
    <t>Puesta en marcha de un programa de sensibilización y capacitación de la gestión de calidad y del MECI, que permita el alcance de los logros esperados.</t>
  </si>
  <si>
    <t>Se capacitaron 30 funcionarios de la (SEM) en el sistema de gestión de calidad y modelo estandar de control modelo MECI.</t>
  </si>
  <si>
    <t>Certificación  de la norma técnica de calidad de por lo menos cinco (5) establecimientos Educativos.</t>
  </si>
  <si>
    <t>Se certificaron 5 I.E. en la norma técnica de calidad; y 20 que se encuetran en proceso de certificación.</t>
  </si>
  <si>
    <t>Elevar el nivel de Atención al cliente mediante respuestas a tiempo, en el sistema de atención al ciudadano de un 10% actual a un 70% al final del periodo 2008-2011.</t>
  </si>
  <si>
    <t>Se antendieron 2,735 solicitudes sobre variación de quejas y reclamos en la puesta en marcha del SAC, se encuentra en un 70% de la meta, para llegar al 100% debe cumplir una meta de 3,907 solicitudes.</t>
  </si>
  <si>
    <t>-Mejoramiento en la calidad de la información de un 20% actual a un 60% al final del periodo 2008-2011.</t>
  </si>
  <si>
    <t xml:space="preserve">Se le dio respuesta oportuna a 2.735 solicitudes recibidas en el SAC. Con una meta del 60%, para llegar al 100% debe cumplir con un total de 4,558 solictudes </t>
  </si>
  <si>
    <t>-Reorganizar y fortalecer la gestión de la Secretaria de Educación municipal en un 100% de la Instituciones Educativas con el fin de hacerlas mas eficientes.</t>
  </si>
  <si>
    <t>de las 60 I.E se reorganizaron 25 I.E para el acompañemaiento de la cetrtificación de calidad.</t>
  </si>
  <si>
    <t>14.5.4.4 Capacitación del Recurso Humano de la SEM y establecimientos educativos  en sus respectivos roles, para el fortalecimiento   y el éxito del proceso de modernización.</t>
  </si>
  <si>
    <t>Capacitación de personal de la secretaria de Educación Municipal SEM.</t>
  </si>
  <si>
    <t>Se capacitaron 90 funcionarios de la SEM, en 5 jornadas sobre los proceso de modernización.</t>
  </si>
  <si>
    <t>16.3</t>
  </si>
  <si>
    <t xml:space="preserve"> CULTURA PARA LA GLOBALIZACIÓN</t>
  </si>
  <si>
    <t>16.3.4.1 FORMACIÓN EN INGLES</t>
  </si>
  <si>
    <t>Diseñar un plan de formación en ingles para Diciembre del año 2008 y 2011 del cuatrenio.</t>
  </si>
  <si>
    <t>Se tuvo encuenta en las 60 I.E que conforma la secretaria de Educación Municipal el diseño del plan de formación de Ingles.</t>
  </si>
  <si>
    <t>18.1</t>
  </si>
  <si>
    <t>GESTIÓN AMBIENTAL LOCAL Y REGIONAL</t>
  </si>
  <si>
    <t>18.1.6.1 EDUCACIÓN Y FORMACIÓN AMBIENTAL</t>
  </si>
  <si>
    <t>-Asesorar y acompañar 20 proyectos ambientales escolares en los temas: manejo adecuado de residuos Sólidos, conservación de flora y fauna, manejo racional y eficiente del recurso energía eléctrica asociado al recurso agua, gestión del riesgo y proyectos productivos,  articulados a los PEI.</t>
  </si>
  <si>
    <t xml:space="preserve">Se desarrolloron en 20 I.E los procesos de capcitación sobre proyectos ambientes escolares SENS y CORPONOR. </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</si>
</sst>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0\ _€"/>
    <numFmt numFmtId="166" formatCode="_(* #.##0_);_(* \(#.##0\);_(* \-??_);_(@_)"/>
    <numFmt numFmtId="167" formatCode="#,##0.0;[Red]#,##0.0"/>
    <numFmt numFmtId="168" formatCode="#,##0;[Red]#,##0"/>
    <numFmt numFmtId="169" formatCode="0.0%"/>
    <numFmt numFmtId="170" formatCode="0.0"/>
    <numFmt numFmtId="171" formatCode="#,##0.0"/>
  </numFmts>
  <fonts count="93">
    <font>
      <sz val="11"/>
      <color theme="1"/>
      <name val="Calibri"/>
      <family val="2"/>
    </font>
    <font>
      <sz val="11"/>
      <color indexed="8"/>
      <name val="Calibri"/>
      <family val="2"/>
    </font>
    <font>
      <b/>
      <sz val="11"/>
      <color indexed="8"/>
      <name val="Calibri"/>
      <family val="2"/>
    </font>
    <font>
      <b/>
      <sz val="10"/>
      <name val="Arial"/>
      <family val="2"/>
    </font>
    <font>
      <b/>
      <sz val="11"/>
      <name val="Arial"/>
      <family val="2"/>
    </font>
    <font>
      <sz val="11"/>
      <name val="Arial"/>
      <family val="2"/>
    </font>
    <font>
      <sz val="8"/>
      <color indexed="8"/>
      <name val="Arial"/>
      <family val="2"/>
    </font>
    <font>
      <sz val="10"/>
      <name val="Arial"/>
      <family val="2"/>
    </font>
    <font>
      <sz val="11"/>
      <color indexed="8"/>
      <name val="Arial"/>
      <family val="2"/>
    </font>
    <font>
      <sz val="11"/>
      <color indexed="10"/>
      <name val="Calibri"/>
      <family val="2"/>
    </font>
    <font>
      <b/>
      <sz val="8"/>
      <color indexed="8"/>
      <name val="Times New Roman"/>
      <family val="1"/>
    </font>
    <font>
      <sz val="8"/>
      <color indexed="8"/>
      <name val="Times New Roman"/>
      <family val="1"/>
    </font>
    <font>
      <b/>
      <sz val="9"/>
      <name val="Arial"/>
      <family val="2"/>
    </font>
    <font>
      <b/>
      <sz val="12"/>
      <name val="Arial"/>
      <family val="2"/>
    </font>
    <font>
      <b/>
      <sz val="11"/>
      <name val="Tahoma"/>
      <family val="2"/>
    </font>
    <font>
      <b/>
      <sz val="9"/>
      <name val="Tahoma"/>
      <family val="2"/>
    </font>
    <font>
      <sz val="11"/>
      <name val="Tahoma"/>
      <family val="2"/>
    </font>
    <font>
      <sz val="10"/>
      <color indexed="8"/>
      <name val="Tahoma"/>
      <family val="2"/>
    </font>
    <font>
      <sz val="9"/>
      <name val="Tahoma"/>
      <family val="2"/>
    </font>
    <font>
      <sz val="10"/>
      <name val="Tahoma"/>
      <family val="2"/>
    </font>
    <font>
      <sz val="11"/>
      <color indexed="10"/>
      <name val="Tahoma"/>
      <family val="2"/>
    </font>
    <font>
      <sz val="9"/>
      <name val="Arial"/>
      <family val="2"/>
    </font>
    <font>
      <b/>
      <sz val="8"/>
      <name val="Tahoma"/>
      <family val="2"/>
    </font>
    <font>
      <sz val="8"/>
      <name val="Tahoma"/>
      <family val="2"/>
    </font>
    <font>
      <b/>
      <sz val="8"/>
      <color indexed="8"/>
      <name val="Calibri"/>
      <family val="2"/>
    </font>
    <font>
      <b/>
      <sz val="10"/>
      <color indexed="8"/>
      <name val="Calibri"/>
      <family val="2"/>
    </font>
    <font>
      <sz val="7"/>
      <color indexed="8"/>
      <name val="Calibri"/>
      <family val="2"/>
    </font>
    <font>
      <vertAlign val="superscript"/>
      <sz val="12"/>
      <name val="Arial"/>
      <family val="2"/>
    </font>
    <font>
      <sz val="8"/>
      <name val="Arial"/>
      <family val="2"/>
    </font>
    <font>
      <b/>
      <sz val="8"/>
      <color indexed="8"/>
      <name val="Arial"/>
      <family val="2"/>
    </font>
    <font>
      <sz val="7"/>
      <color indexed="8"/>
      <name val="Arial"/>
      <family val="2"/>
    </font>
    <font>
      <b/>
      <sz val="8"/>
      <name val="Arial"/>
      <family val="2"/>
    </font>
    <font>
      <sz val="9"/>
      <color indexed="8"/>
      <name val="Tahoma"/>
      <family val="2"/>
    </font>
    <font>
      <sz val="10"/>
      <color indexed="8"/>
      <name val="Arial"/>
      <family val="2"/>
    </font>
    <font>
      <b/>
      <sz val="10"/>
      <color indexed="56"/>
      <name val="Arial"/>
      <family val="2"/>
    </font>
    <font>
      <b/>
      <sz val="12"/>
      <color indexed="56"/>
      <name val="Arial"/>
      <family val="2"/>
    </font>
    <font>
      <b/>
      <sz val="8"/>
      <color indexed="56"/>
      <name val="Arial"/>
      <family val="2"/>
    </font>
    <font>
      <b/>
      <sz val="14"/>
      <color indexed="56"/>
      <name val="Arial"/>
      <family val="2"/>
    </font>
    <font>
      <b/>
      <sz val="9"/>
      <color indexed="56"/>
      <name val="Arial"/>
      <family val="2"/>
    </font>
    <font>
      <sz val="10"/>
      <color indexed="56"/>
      <name val="Arial"/>
      <family val="2"/>
    </font>
    <font>
      <b/>
      <sz val="10"/>
      <name val="Arial Narrow"/>
      <family val="2"/>
    </font>
    <font>
      <b/>
      <sz val="12"/>
      <name val="Arial Narrow"/>
      <family val="2"/>
    </font>
    <font>
      <b/>
      <sz val="18"/>
      <name val="Arial Narrow"/>
      <family val="2"/>
    </font>
    <font>
      <sz val="10"/>
      <name val="Arial Narrow"/>
      <family val="2"/>
    </font>
    <font>
      <b/>
      <sz val="16"/>
      <name val="Calibri"/>
      <family val="2"/>
    </font>
    <font>
      <b/>
      <sz val="10"/>
      <name val="Calibri"/>
      <family val="2"/>
    </font>
    <font>
      <sz val="10"/>
      <name val="Calibri"/>
      <family val="2"/>
    </font>
    <font>
      <b/>
      <sz val="14"/>
      <name val="Calibri"/>
      <family val="2"/>
    </font>
    <font>
      <b/>
      <sz val="11"/>
      <name val="Calibri"/>
      <family val="2"/>
    </font>
    <font>
      <sz val="16"/>
      <name val="Calibri"/>
      <family val="2"/>
    </font>
    <font>
      <b/>
      <sz val="12"/>
      <name val="Calibri"/>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7"/>
      <color theme="1"/>
      <name val="Calibri"/>
      <family val="2"/>
    </font>
    <font>
      <b/>
      <sz val="8"/>
      <color theme="3" tint="-0.4999699890613556"/>
      <name val="Arial"/>
      <family val="2"/>
    </font>
    <font>
      <b/>
      <sz val="10"/>
      <color theme="3" tint="-0.4999699890613556"/>
      <name val="Arial"/>
      <family val="2"/>
    </font>
    <font>
      <b/>
      <sz val="14"/>
      <color theme="3" tint="-0.4999699890613556"/>
      <name val="Arial"/>
      <family val="2"/>
    </font>
    <font>
      <b/>
      <sz val="9"/>
      <color theme="3" tint="-0.4999699890613556"/>
      <name val="Arial"/>
      <family val="2"/>
    </font>
    <font>
      <sz val="10"/>
      <color theme="3" tint="-0.4999699890613556"/>
      <name val="Arial"/>
      <family val="2"/>
    </font>
    <font>
      <b/>
      <sz val="12"/>
      <color theme="3" tint="-0.4999699890613556"/>
      <name val="Arial"/>
      <family val="2"/>
    </font>
    <font>
      <sz val="11"/>
      <color rgb="FF000000"/>
      <name val="Arial"/>
      <family val="2"/>
    </font>
    <font>
      <b/>
      <sz val="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rgb="FFCCFFFF"/>
        <bgColor indexed="64"/>
      </patternFill>
    </fill>
    <fill>
      <patternFill patternType="solid">
        <fgColor theme="0" tint="-0.24997000396251678"/>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border>
    <border>
      <left/>
      <right style="thin"/>
      <top/>
      <bottom/>
    </border>
    <border>
      <left/>
      <right/>
      <top/>
      <bottom style="thin"/>
    </border>
    <border>
      <left/>
      <right/>
      <top style="thin"/>
      <bottom style="thin"/>
    </border>
    <border>
      <left style="thin"/>
      <right style="thin"/>
      <top/>
      <bottom/>
    </border>
    <border>
      <left style="thin"/>
      <right style="thin"/>
      <top style="thin"/>
      <bottom/>
    </border>
    <border>
      <left/>
      <right style="thin"/>
      <top style="thin"/>
      <bottom style="thin"/>
    </border>
    <border>
      <left/>
      <right style="thin">
        <color indexed="8"/>
      </right>
      <top/>
      <bottom style="thin">
        <color indexed="8"/>
      </bottom>
    </border>
    <border>
      <left style="thin"/>
      <right/>
      <top style="thin"/>
      <bottom/>
    </border>
    <border>
      <left style="thin">
        <color indexed="8"/>
      </left>
      <right style="thin">
        <color indexed="8"/>
      </right>
      <top style="thin">
        <color indexed="8"/>
      </top>
      <bottom style="thin">
        <color indexed="8"/>
      </bottom>
    </border>
    <border>
      <left style="thin"/>
      <right style="thin">
        <color indexed="8"/>
      </right>
      <top style="thin"/>
      <bottom/>
    </border>
    <border>
      <left/>
      <right style="thin">
        <color indexed="8"/>
      </right>
      <top style="thin">
        <color indexed="8"/>
      </top>
      <bottom style="thin">
        <color indexed="8"/>
      </bottom>
    </border>
    <border>
      <left style="thin">
        <color indexed="8"/>
      </left>
      <right/>
      <top/>
      <bottom/>
    </border>
    <border>
      <left/>
      <right style="thin">
        <color indexed="8"/>
      </right>
      <top/>
      <bottom/>
    </border>
    <border>
      <left/>
      <right/>
      <top/>
      <bottom style="thin">
        <color indexed="8"/>
      </bottom>
    </border>
    <border>
      <left/>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bottom style="thin">
        <color indexed="8"/>
      </bottom>
    </border>
    <border>
      <left style="thin">
        <color indexed="8"/>
      </left>
      <right style="thin">
        <color indexed="8"/>
      </right>
      <top style="thin"/>
      <bottom style="thin"/>
    </border>
    <border>
      <left style="thin">
        <color indexed="8"/>
      </left>
      <right style="thin">
        <color indexed="8"/>
      </right>
      <top style="thin">
        <color indexed="8"/>
      </top>
      <bottom/>
    </border>
    <border>
      <left style="thin"/>
      <right/>
      <top style="thin"/>
      <bottom style="thin"/>
    </border>
    <border>
      <left style="thin">
        <color indexed="8"/>
      </left>
      <right/>
      <top/>
      <bottom style="medium">
        <color indexed="8"/>
      </bottom>
    </border>
    <border>
      <left/>
      <right style="thin">
        <color indexed="8"/>
      </right>
      <top style="medium">
        <color indexed="8"/>
      </top>
      <bottom style="thin">
        <color indexed="8"/>
      </bottom>
    </border>
    <border>
      <left style="medium"/>
      <right/>
      <top/>
      <bottom/>
    </border>
    <border>
      <left/>
      <right/>
      <top/>
      <bottom style="medium"/>
    </border>
    <border>
      <left style="medium"/>
      <right style="thin"/>
      <top style="medium"/>
      <bottom style="medium"/>
    </border>
    <border>
      <left style="thin"/>
      <right style="thin"/>
      <top style="medium"/>
      <bottom style="medium"/>
    </border>
    <border>
      <left style="thin"/>
      <right style="thin"/>
      <top style="thin"/>
      <bottom style="double"/>
    </border>
    <border>
      <left/>
      <right/>
      <top style="thin"/>
      <bottom/>
    </border>
    <border>
      <left/>
      <right style="thin"/>
      <top style="thin"/>
      <bottom/>
    </border>
    <border>
      <left style="thin"/>
      <right/>
      <top/>
      <bottom style="thin"/>
    </border>
    <border>
      <left/>
      <right style="thin"/>
      <top/>
      <bottom style="thin"/>
    </border>
    <border>
      <left style="thin"/>
      <right/>
      <top style="medium"/>
      <bottom style="medium"/>
    </border>
    <border>
      <left/>
      <right style="medium"/>
      <top style="medium"/>
      <bottom style="medium"/>
    </border>
    <border>
      <left style="medium"/>
      <right/>
      <top style="medium"/>
      <bottom style="thin"/>
    </border>
    <border>
      <left style="medium"/>
      <right/>
      <top style="thin"/>
      <bottom style="medium"/>
    </border>
    <border>
      <left style="medium"/>
      <right/>
      <top style="medium"/>
      <bottom style="medium"/>
    </border>
    <border>
      <left/>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border>
    <border>
      <left style="thin"/>
      <right/>
      <top style="medium"/>
      <bottom/>
    </border>
    <border>
      <left style="medium"/>
      <right style="thin"/>
      <top style="medium"/>
      <bottom style="thin"/>
    </border>
    <border>
      <left style="thin"/>
      <right style="medium"/>
      <top style="medium"/>
      <bottom style="thin"/>
    </border>
    <border>
      <left style="medium"/>
      <right/>
      <top/>
      <bottom style="medium"/>
    </border>
    <border>
      <left/>
      <right style="medium"/>
      <top/>
      <bottom style="medium"/>
    </border>
    <border>
      <left style="thin">
        <color indexed="8"/>
      </left>
      <right style="thin">
        <color indexed="8"/>
      </right>
      <top/>
      <bottom/>
    </border>
    <border>
      <left style="thin"/>
      <right style="thin">
        <color indexed="8"/>
      </right>
      <top/>
      <bottom/>
    </border>
    <border>
      <left style="thin"/>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color indexed="8"/>
      </top>
      <bottom/>
    </border>
    <border>
      <left style="thin">
        <color indexed="8"/>
      </left>
      <right/>
      <top/>
      <bottom style="thin"/>
    </border>
    <border>
      <left style="thin">
        <color indexed="8"/>
      </left>
      <right style="thin">
        <color indexed="8"/>
      </right>
      <top style="thin"/>
      <bottom/>
    </border>
    <border>
      <left/>
      <right style="medium"/>
      <top/>
      <bottom style="thin"/>
    </border>
    <border>
      <left/>
      <right style="medium"/>
      <top style="thin"/>
      <bottom style="thin"/>
    </border>
    <border>
      <left style="thin"/>
      <right/>
      <top style="thin"/>
      <bottom style="medium"/>
    </border>
    <border>
      <left/>
      <right style="medium"/>
      <top style="thin"/>
      <bottom style="medium"/>
    </border>
    <border>
      <left style="thin"/>
      <right style="thin"/>
      <top style="medium"/>
      <bottom style="thin"/>
    </border>
    <border>
      <left style="thin">
        <color indexed="8"/>
      </left>
      <right style="thin">
        <color indexed="8"/>
      </right>
      <top style="medium">
        <color indexed="8"/>
      </top>
      <bottom style="thin">
        <color indexed="8"/>
      </bottom>
    </border>
    <border>
      <left style="thin">
        <color indexed="8"/>
      </left>
      <right style="thin"/>
      <top style="thin">
        <color indexed="8"/>
      </top>
      <bottom/>
    </border>
    <border>
      <left style="thin">
        <color indexed="8"/>
      </left>
      <right style="thin"/>
      <top/>
      <bottom style="thin">
        <color indexed="8"/>
      </bottom>
    </border>
    <border>
      <left/>
      <right style="medium"/>
      <top style="thin"/>
      <bottom/>
    </border>
    <border>
      <left/>
      <right style="medium"/>
      <top/>
      <bottom/>
    </border>
    <border>
      <left style="thin"/>
      <right/>
      <top/>
      <bottom style="medium"/>
    </border>
    <border>
      <left style="thin"/>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7" fillId="0" borderId="0">
      <alignment/>
      <protection/>
    </xf>
    <xf numFmtId="0" fontId="1"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602">
    <xf numFmtId="0" fontId="0" fillId="0" borderId="0" xfId="0" applyFont="1" applyAlignment="1">
      <alignment/>
    </xf>
    <xf numFmtId="0" fontId="0" fillId="0" borderId="0" xfId="0" applyFill="1" applyAlignment="1">
      <alignment/>
    </xf>
    <xf numFmtId="0" fontId="3" fillId="0" borderId="0" xfId="0" applyFont="1" applyFill="1" applyBorder="1" applyAlignment="1" applyProtection="1">
      <alignment/>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protection/>
    </xf>
    <xf numFmtId="0" fontId="4" fillId="0" borderId="10" xfId="0" applyFont="1" applyFill="1" applyBorder="1" applyAlignment="1">
      <alignment horizontal="center" vertical="center" wrapText="1"/>
    </xf>
    <xf numFmtId="0" fontId="5"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wrapText="1"/>
      <protection locked="0"/>
    </xf>
    <xf numFmtId="164" fontId="6" fillId="0" borderId="12" xfId="0" applyNumberFormat="1" applyFont="1" applyFill="1" applyBorder="1" applyAlignment="1">
      <alignment horizontal="center" vertical="center" wrapText="1"/>
    </xf>
    <xf numFmtId="165" fontId="6" fillId="0" borderId="12" xfId="0" applyNumberFormat="1" applyFont="1" applyFill="1" applyBorder="1" applyAlignment="1">
      <alignment horizontal="center" vertical="center" wrapText="1"/>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vertical="center"/>
      <protection locked="0"/>
    </xf>
    <xf numFmtId="164" fontId="6" fillId="0" borderId="13" xfId="0" applyNumberFormat="1" applyFont="1" applyFill="1" applyBorder="1" applyAlignment="1">
      <alignment horizontal="center" vertical="center" wrapText="1"/>
    </xf>
    <xf numFmtId="0" fontId="5"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wrapText="1"/>
      <protection locked="0"/>
    </xf>
    <xf numFmtId="164" fontId="6" fillId="0" borderId="15" xfId="0" applyNumberFormat="1" applyFont="1" applyFill="1" applyBorder="1" applyAlignment="1">
      <alignment horizontal="center" vertical="center" wrapText="1"/>
    </xf>
    <xf numFmtId="165" fontId="6" fillId="0" borderId="15" xfId="0" applyNumberFormat="1" applyFont="1" applyFill="1" applyBorder="1" applyAlignment="1">
      <alignment horizontal="center" vertical="center" wrapText="1"/>
    </xf>
    <xf numFmtId="0" fontId="5" fillId="0" borderId="15" xfId="0" applyFont="1" applyFill="1" applyBorder="1" applyAlignment="1" applyProtection="1">
      <alignment horizontal="center" vertical="center"/>
      <protection locked="0"/>
    </xf>
    <xf numFmtId="0" fontId="5" fillId="0" borderId="15" xfId="0" applyFont="1" applyFill="1" applyBorder="1" applyAlignment="1" applyProtection="1">
      <alignment vertical="center"/>
      <protection locked="0"/>
    </xf>
    <xf numFmtId="164" fontId="6" fillId="0" borderId="16" xfId="0" applyNumberFormat="1" applyFont="1" applyFill="1" applyBorder="1" applyAlignment="1">
      <alignment horizontal="center" vertical="center" wrapText="1"/>
    </xf>
    <xf numFmtId="17" fontId="5" fillId="0" borderId="15" xfId="0" applyNumberFormat="1" applyFont="1" applyFill="1" applyBorder="1" applyAlignment="1" applyProtection="1">
      <alignment horizontal="left" vertical="center"/>
      <protection locked="0"/>
    </xf>
    <xf numFmtId="164" fontId="6" fillId="0" borderId="16" xfId="56" applyNumberFormat="1" applyFont="1" applyFill="1" applyBorder="1" applyAlignment="1">
      <alignment horizontal="center" vertical="center" wrapText="1"/>
      <protection/>
    </xf>
    <xf numFmtId="37" fontId="6"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5" xfId="0" applyFont="1" applyFill="1" applyBorder="1" applyAlignment="1">
      <alignment vertical="center"/>
    </xf>
    <xf numFmtId="0" fontId="5"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wrapText="1"/>
      <protection locked="0"/>
    </xf>
    <xf numFmtId="164" fontId="6" fillId="0" borderId="18" xfId="0" applyNumberFormat="1" applyFont="1" applyFill="1" applyBorder="1" applyAlignment="1">
      <alignment horizontal="center" vertical="center" wrapText="1"/>
    </xf>
    <xf numFmtId="37" fontId="6" fillId="0" borderId="18" xfId="0" applyNumberFormat="1"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8" xfId="0" applyFont="1" applyFill="1" applyBorder="1" applyAlignment="1">
      <alignment vertical="center"/>
    </xf>
    <xf numFmtId="164" fontId="6" fillId="0" borderId="19" xfId="0" applyNumberFormat="1" applyFont="1" applyFill="1" applyBorder="1" applyAlignment="1">
      <alignment horizontal="center" vertical="center" wrapText="1"/>
    </xf>
    <xf numFmtId="0" fontId="0" fillId="0" borderId="0" xfId="0" applyFill="1" applyAlignment="1">
      <alignment horizontal="center" vertical="center"/>
    </xf>
    <xf numFmtId="0" fontId="9" fillId="0" borderId="0" xfId="0" applyFont="1" applyFill="1" applyAlignment="1">
      <alignment/>
    </xf>
    <xf numFmtId="0" fontId="0" fillId="0" borderId="0" xfId="0" applyFill="1" applyAlignment="1">
      <alignment vertical="center"/>
    </xf>
    <xf numFmtId="0" fontId="3" fillId="0" borderId="2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0" fontId="3" fillId="0" borderId="22"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0" xfId="0" applyFont="1" applyBorder="1" applyAlignment="1" applyProtection="1">
      <alignment/>
      <protection/>
    </xf>
    <xf numFmtId="0" fontId="3" fillId="0" borderId="0" xfId="0" applyFont="1" applyBorder="1" applyAlignment="1" applyProtection="1">
      <alignment/>
      <protection/>
    </xf>
    <xf numFmtId="0" fontId="3" fillId="0" borderId="23" xfId="0" applyFont="1" applyBorder="1" applyAlignment="1" applyProtection="1">
      <alignment horizontal="left"/>
      <protection/>
    </xf>
    <xf numFmtId="0" fontId="3" fillId="0" borderId="0" xfId="0" applyFont="1" applyBorder="1" applyAlignment="1" applyProtection="1">
      <alignment horizontal="left"/>
      <protection/>
    </xf>
    <xf numFmtId="0" fontId="12" fillId="0" borderId="0" xfId="0" applyFont="1" applyBorder="1" applyAlignment="1" applyProtection="1">
      <alignment horizontal="left"/>
      <protection/>
    </xf>
    <xf numFmtId="0" fontId="3" fillId="0" borderId="21" xfId="0" applyFont="1" applyBorder="1" applyAlignment="1" applyProtection="1">
      <alignment horizontal="left"/>
      <protection/>
    </xf>
    <xf numFmtId="0" fontId="16" fillId="0" borderId="15" xfId="0" applyFont="1" applyBorder="1" applyAlignment="1">
      <alignment vertical="center"/>
    </xf>
    <xf numFmtId="166" fontId="17" fillId="0" borderId="24" xfId="0" applyNumberFormat="1" applyFont="1" applyFill="1" applyBorder="1" applyAlignment="1">
      <alignment horizontal="center" vertical="center" wrapText="1"/>
    </xf>
    <xf numFmtId="0" fontId="16" fillId="33" borderId="15" xfId="0" applyFont="1" applyFill="1" applyBorder="1" applyAlignment="1">
      <alignment horizontal="justify" vertical="top" wrapText="1"/>
    </xf>
    <xf numFmtId="0" fontId="16" fillId="0" borderId="15" xfId="0" applyNumberFormat="1" applyFont="1" applyBorder="1" applyAlignment="1">
      <alignment horizontal="center" vertical="top" wrapText="1"/>
    </xf>
    <xf numFmtId="9" fontId="16" fillId="0" borderId="15" xfId="0" applyNumberFormat="1" applyFont="1" applyBorder="1" applyAlignment="1">
      <alignment horizontal="center" vertical="center"/>
    </xf>
    <xf numFmtId="0" fontId="16" fillId="0" borderId="25" xfId="0" applyFont="1" applyBorder="1" applyAlignment="1">
      <alignment vertical="center"/>
    </xf>
    <xf numFmtId="166" fontId="17" fillId="0" borderId="25" xfId="0" applyNumberFormat="1" applyFont="1" applyFill="1" applyBorder="1" applyAlignment="1">
      <alignment horizontal="center" vertical="center" wrapText="1"/>
    </xf>
    <xf numFmtId="0" fontId="18" fillId="33" borderId="25" xfId="0" applyFont="1" applyFill="1" applyBorder="1" applyAlignment="1">
      <alignment horizontal="justify" vertical="top" wrapText="1"/>
    </xf>
    <xf numFmtId="0" fontId="16" fillId="33" borderId="25" xfId="0" applyFont="1" applyFill="1" applyBorder="1" applyAlignment="1">
      <alignment horizontal="center" vertical="center" wrapText="1"/>
    </xf>
    <xf numFmtId="9" fontId="16" fillId="33" borderId="25" xfId="0" applyNumberFormat="1" applyFont="1" applyFill="1" applyBorder="1" applyAlignment="1">
      <alignment horizontal="center" vertical="center"/>
    </xf>
    <xf numFmtId="3" fontId="0" fillId="33" borderId="0" xfId="0" applyNumberFormat="1" applyFill="1" applyAlignment="1">
      <alignment/>
    </xf>
    <xf numFmtId="166" fontId="17" fillId="0" borderId="15" xfId="0" applyNumberFormat="1" applyFont="1" applyFill="1" applyBorder="1" applyAlignment="1">
      <alignment horizontal="center" vertical="center" wrapText="1"/>
    </xf>
    <xf numFmtId="0" fontId="16" fillId="0" borderId="15" xfId="0" applyFont="1" applyFill="1" applyBorder="1" applyAlignment="1">
      <alignment horizontal="justify" vertical="justify" wrapText="1"/>
    </xf>
    <xf numFmtId="0" fontId="16" fillId="0" borderId="15" xfId="0" applyFont="1" applyFill="1" applyBorder="1" applyAlignment="1">
      <alignment horizontal="center" vertical="center" wrapText="1"/>
    </xf>
    <xf numFmtId="3" fontId="0" fillId="0" borderId="0" xfId="0" applyNumberFormat="1" applyAlignment="1">
      <alignment/>
    </xf>
    <xf numFmtId="0" fontId="16" fillId="0" borderId="15" xfId="0" applyFont="1" applyFill="1" applyBorder="1" applyAlignment="1">
      <alignment horizontal="justify" vertical="top" wrapText="1"/>
    </xf>
    <xf numFmtId="0" fontId="16" fillId="33" borderId="15" xfId="0" applyFont="1" applyFill="1" applyBorder="1" applyAlignment="1">
      <alignment horizontal="center" vertical="center" wrapText="1"/>
    </xf>
    <xf numFmtId="9" fontId="16" fillId="33" borderId="15" xfId="0" applyNumberFormat="1" applyFont="1" applyFill="1" applyBorder="1" applyAlignment="1">
      <alignment horizontal="center" vertical="center"/>
    </xf>
    <xf numFmtId="0" fontId="16" fillId="0" borderId="15" xfId="0" applyFont="1" applyBorder="1" applyAlignment="1">
      <alignment horizontal="justify" vertical="top" wrapText="1"/>
    </xf>
    <xf numFmtId="49" fontId="16" fillId="0" borderId="15" xfId="0" applyNumberFormat="1" applyFont="1" applyFill="1" applyBorder="1" applyAlignment="1">
      <alignment horizontal="center" vertical="top" wrapText="1"/>
    </xf>
    <xf numFmtId="0" fontId="16" fillId="0" borderId="12" xfId="0" applyFont="1" applyBorder="1" applyAlignment="1">
      <alignment vertical="center"/>
    </xf>
    <xf numFmtId="0" fontId="16" fillId="0" borderId="24" xfId="0" applyNumberFormat="1" applyFont="1" applyFill="1" applyBorder="1" applyAlignment="1">
      <alignment horizontal="center" vertical="top" wrapText="1"/>
    </xf>
    <xf numFmtId="49" fontId="16" fillId="0" borderId="15" xfId="0" applyNumberFormat="1" applyFont="1" applyFill="1" applyBorder="1" applyAlignment="1">
      <alignment horizontal="center" vertical="center" wrapText="1"/>
    </xf>
    <xf numFmtId="0" fontId="16" fillId="0" borderId="15" xfId="0" applyFont="1" applyFill="1" applyBorder="1" applyAlignment="1">
      <alignment vertical="top" wrapText="1"/>
    </xf>
    <xf numFmtId="9" fontId="16" fillId="0" borderId="26" xfId="0" applyNumberFormat="1" applyFont="1" applyBorder="1" applyAlignment="1">
      <alignment horizontal="center" vertical="center"/>
    </xf>
    <xf numFmtId="0" fontId="16" fillId="0" borderId="15" xfId="0" applyFont="1" applyFill="1" applyBorder="1" applyAlignment="1">
      <alignment horizontal="center" vertical="top" wrapText="1"/>
    </xf>
    <xf numFmtId="0" fontId="16" fillId="0" borderId="24" xfId="0" applyFont="1" applyFill="1" applyBorder="1" applyAlignment="1">
      <alignment horizontal="center" vertical="center" wrapText="1"/>
    </xf>
    <xf numFmtId="166" fontId="16" fillId="0" borderId="27" xfId="0" applyNumberFormat="1" applyFont="1" applyFill="1" applyBorder="1" applyAlignment="1">
      <alignment horizontal="left" vertical="top" wrapText="1"/>
    </xf>
    <xf numFmtId="0" fontId="18" fillId="0" borderId="28" xfId="0" applyFont="1" applyFill="1" applyBorder="1" applyAlignment="1">
      <alignment horizontal="left" vertical="top" wrapText="1"/>
    </xf>
    <xf numFmtId="166" fontId="16" fillId="0" borderId="29" xfId="0" applyNumberFormat="1" applyFont="1" applyFill="1" applyBorder="1" applyAlignment="1">
      <alignment horizontal="justify" vertical="top" wrapText="1"/>
    </xf>
    <xf numFmtId="0" fontId="16" fillId="0" borderId="15" xfId="0" applyFont="1" applyFill="1" applyBorder="1" applyAlignment="1">
      <alignment horizontal="left" vertical="center" wrapText="1"/>
    </xf>
    <xf numFmtId="166" fontId="16" fillId="0" borderId="29" xfId="0" applyNumberFormat="1" applyFont="1" applyFill="1" applyBorder="1" applyAlignment="1">
      <alignment horizontal="left" vertical="top" wrapText="1"/>
    </xf>
    <xf numFmtId="166" fontId="16" fillId="0" borderId="15" xfId="0" applyNumberFormat="1" applyFont="1" applyFill="1" applyBorder="1" applyAlignment="1">
      <alignment horizontal="justify" vertical="top" wrapText="1"/>
    </xf>
    <xf numFmtId="0" fontId="16" fillId="0" borderId="29" xfId="0" applyFont="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5" xfId="0" applyNumberFormat="1" applyFont="1" applyFill="1" applyBorder="1" applyAlignment="1">
      <alignment horizontal="justify" vertical="top" wrapText="1"/>
    </xf>
    <xf numFmtId="9" fontId="16" fillId="33" borderId="15" xfId="0" applyNumberFormat="1" applyFont="1" applyFill="1" applyBorder="1" applyAlignment="1">
      <alignment horizontal="center" vertical="center" wrapText="1"/>
    </xf>
    <xf numFmtId="0" fontId="16" fillId="33" borderId="29" xfId="0" applyFont="1" applyFill="1" applyBorder="1" applyAlignment="1">
      <alignment horizontal="center" vertical="top" wrapText="1"/>
    </xf>
    <xf numFmtId="0" fontId="19" fillId="0" borderId="30" xfId="0" applyFont="1" applyBorder="1" applyAlignment="1">
      <alignment horizontal="center" vertical="center" wrapText="1"/>
    </xf>
    <xf numFmtId="0" fontId="16" fillId="34" borderId="29" xfId="0" applyFont="1" applyFill="1" applyBorder="1" applyAlignment="1">
      <alignment horizontal="center" vertical="center" wrapText="1"/>
    </xf>
    <xf numFmtId="0" fontId="16" fillId="0" borderId="16" xfId="0" applyFont="1" applyFill="1" applyBorder="1" applyAlignment="1">
      <alignment vertical="center" wrapText="1"/>
    </xf>
    <xf numFmtId="0" fontId="16" fillId="34" borderId="31" xfId="0" applyFont="1" applyFill="1" applyBorder="1" applyAlignment="1">
      <alignment horizontal="center" vertical="top" wrapText="1"/>
    </xf>
    <xf numFmtId="0" fontId="18" fillId="0" borderId="19" xfId="0" applyFont="1" applyFill="1" applyBorder="1" applyAlignment="1">
      <alignment vertical="top" wrapText="1"/>
    </xf>
    <xf numFmtId="0" fontId="16" fillId="0" borderId="25" xfId="0" applyFont="1" applyFill="1" applyBorder="1" applyAlignment="1">
      <alignment vertical="justify" wrapText="1"/>
    </xf>
    <xf numFmtId="0" fontId="16" fillId="33" borderId="25" xfId="0" applyFont="1" applyFill="1" applyBorder="1" applyAlignment="1">
      <alignment wrapText="1"/>
    </xf>
    <xf numFmtId="9" fontId="16" fillId="0" borderId="25" xfId="0" applyNumberFormat="1" applyFont="1" applyBorder="1" applyAlignment="1">
      <alignment horizontal="center" vertical="center"/>
    </xf>
    <xf numFmtId="0" fontId="16" fillId="34" borderId="15" xfId="0" applyFont="1" applyFill="1" applyBorder="1" applyAlignment="1">
      <alignment vertical="center" wrapText="1"/>
    </xf>
    <xf numFmtId="0" fontId="16" fillId="0" borderId="15" xfId="0" applyFont="1" applyBorder="1" applyAlignment="1">
      <alignment vertical="top" wrapText="1"/>
    </xf>
    <xf numFmtId="0" fontId="16" fillId="34" borderId="15" xfId="0" applyNumberFormat="1" applyFont="1" applyFill="1" applyBorder="1" applyAlignment="1">
      <alignment horizontal="center" vertical="center" wrapText="1"/>
    </xf>
    <xf numFmtId="0" fontId="0" fillId="0" borderId="0" xfId="0" applyAlignment="1">
      <alignment horizontal="center"/>
    </xf>
    <xf numFmtId="0" fontId="21" fillId="0" borderId="0" xfId="0" applyFont="1" applyAlignment="1">
      <alignment/>
    </xf>
    <xf numFmtId="0" fontId="80" fillId="0" borderId="0" xfId="0" applyFont="1" applyAlignment="1">
      <alignment/>
    </xf>
    <xf numFmtId="0" fontId="0" fillId="0" borderId="0" xfId="0" applyAlignment="1">
      <alignment horizontal="right"/>
    </xf>
    <xf numFmtId="0" fontId="0" fillId="0" borderId="0" xfId="0" applyAlignment="1">
      <alignment vertical="center" wrapText="1"/>
    </xf>
    <xf numFmtId="0" fontId="82" fillId="35"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1" fillId="0" borderId="15" xfId="57" applyFont="1" applyBorder="1" applyAlignment="1">
      <alignment vertical="center" wrapText="1"/>
      <protection/>
    </xf>
    <xf numFmtId="0" fontId="1" fillId="0" borderId="12" xfId="57" applyFont="1" applyBorder="1" applyAlignment="1">
      <alignment vertical="center" wrapText="1"/>
      <protection/>
    </xf>
    <xf numFmtId="167" fontId="1" fillId="0" borderId="12" xfId="57" applyNumberFormat="1" applyFont="1" applyBorder="1" applyAlignment="1">
      <alignment horizontal="center" vertical="center" wrapText="1"/>
      <protection/>
    </xf>
    <xf numFmtId="168" fontId="1" fillId="0" borderId="12" xfId="57" applyNumberFormat="1" applyFont="1" applyBorder="1" applyAlignment="1">
      <alignment horizontal="center" vertical="center" wrapText="1"/>
      <protection/>
    </xf>
    <xf numFmtId="0" fontId="0" fillId="0" borderId="15" xfId="0" applyBorder="1" applyAlignment="1">
      <alignment vertical="center" wrapText="1"/>
    </xf>
    <xf numFmtId="168" fontId="1" fillId="0" borderId="15" xfId="57" applyNumberFormat="1" applyFont="1" applyBorder="1" applyAlignment="1">
      <alignment horizontal="center" vertical="center" wrapText="1"/>
      <protection/>
    </xf>
    <xf numFmtId="167" fontId="1" fillId="0" borderId="15" xfId="57" applyNumberFormat="1" applyFont="1" applyBorder="1" applyAlignment="1">
      <alignment horizontal="center" vertical="center" wrapText="1"/>
      <protection/>
    </xf>
    <xf numFmtId="168" fontId="0" fillId="0" borderId="15" xfId="0" applyNumberFormat="1" applyBorder="1" applyAlignment="1">
      <alignment vertical="center" wrapText="1"/>
    </xf>
    <xf numFmtId="0" fontId="83" fillId="0" borderId="0" xfId="0" applyFont="1" applyAlignment="1">
      <alignment/>
    </xf>
    <xf numFmtId="0" fontId="7" fillId="0" borderId="0" xfId="46">
      <alignment/>
      <protection/>
    </xf>
    <xf numFmtId="0" fontId="3" fillId="0" borderId="32" xfId="46" applyNumberFormat="1" applyFont="1" applyFill="1" applyBorder="1" applyAlignment="1" applyProtection="1">
      <alignment horizontal="center"/>
      <protection/>
    </xf>
    <xf numFmtId="0" fontId="3" fillId="0" borderId="0" xfId="46" applyNumberFormat="1" applyFont="1" applyFill="1" applyBorder="1" applyAlignment="1" applyProtection="1">
      <alignment horizontal="center"/>
      <protection/>
    </xf>
    <xf numFmtId="0" fontId="3" fillId="0" borderId="33" xfId="46" applyNumberFormat="1" applyFont="1" applyFill="1" applyBorder="1" applyAlignment="1" applyProtection="1">
      <alignment horizontal="center"/>
      <protection/>
    </xf>
    <xf numFmtId="0" fontId="3" fillId="0" borderId="34" xfId="46" applyFont="1" applyBorder="1" applyAlignment="1" applyProtection="1">
      <alignment horizontal="center"/>
      <protection locked="0"/>
    </xf>
    <xf numFmtId="0" fontId="3" fillId="0" borderId="0" xfId="46" applyFont="1" applyBorder="1" applyAlignment="1" applyProtection="1">
      <alignment horizontal="center"/>
      <protection locked="0"/>
    </xf>
    <xf numFmtId="0" fontId="3" fillId="0" borderId="33" xfId="46" applyFont="1" applyBorder="1" applyAlignment="1" applyProtection="1">
      <alignment horizontal="center"/>
      <protection locked="0"/>
    </xf>
    <xf numFmtId="0" fontId="3" fillId="0" borderId="32" xfId="46" applyFont="1" applyBorder="1" applyAlignment="1" applyProtection="1">
      <alignment horizontal="left"/>
      <protection/>
    </xf>
    <xf numFmtId="0" fontId="3" fillId="0" borderId="0" xfId="46" applyFont="1" applyBorder="1" applyAlignment="1" applyProtection="1">
      <alignment horizontal="left"/>
      <protection/>
    </xf>
    <xf numFmtId="0" fontId="3" fillId="0" borderId="35" xfId="46" applyFont="1" applyBorder="1" applyAlignment="1" applyProtection="1">
      <alignment horizontal="center"/>
      <protection locked="0"/>
    </xf>
    <xf numFmtId="0" fontId="3" fillId="0" borderId="35" xfId="46" applyFont="1" applyBorder="1" applyAlignment="1" applyProtection="1">
      <alignment horizontal="center"/>
      <protection/>
    </xf>
    <xf numFmtId="0" fontId="3" fillId="0" borderId="33" xfId="46" applyFont="1" applyBorder="1" applyAlignment="1" applyProtection="1">
      <alignment horizontal="left"/>
      <protection/>
    </xf>
    <xf numFmtId="0" fontId="7" fillId="0" borderId="15" xfId="46" applyBorder="1" applyAlignment="1">
      <alignment horizontal="center" vertical="center" wrapText="1"/>
      <protection/>
    </xf>
    <xf numFmtId="0" fontId="27" fillId="0" borderId="15" xfId="46" applyFont="1" applyBorder="1" applyAlignment="1">
      <alignment vertical="center" wrapText="1"/>
      <protection/>
    </xf>
    <xf numFmtId="0" fontId="0" fillId="0" borderId="15" xfId="46" applyFont="1" applyBorder="1" applyAlignment="1">
      <alignment vertical="center" wrapText="1"/>
      <protection/>
    </xf>
    <xf numFmtId="9" fontId="7" fillId="0" borderId="15" xfId="46" applyNumberFormat="1" applyBorder="1" applyAlignment="1">
      <alignment vertical="center" wrapText="1"/>
      <protection/>
    </xf>
    <xf numFmtId="0" fontId="3" fillId="0" borderId="22" xfId="0" applyFont="1" applyBorder="1" applyAlignment="1" applyProtection="1">
      <alignment horizontal="center"/>
      <protection locked="0"/>
    </xf>
    <xf numFmtId="0" fontId="3" fillId="0" borderId="20" xfId="0" applyFont="1" applyBorder="1" applyAlignment="1" applyProtection="1">
      <alignment horizontal="left"/>
      <protection/>
    </xf>
    <xf numFmtId="0" fontId="3" fillId="0" borderId="23" xfId="0" applyFont="1" applyBorder="1" applyAlignment="1" applyProtection="1">
      <alignment horizontal="center"/>
      <protection locked="0"/>
    </xf>
    <xf numFmtId="0" fontId="3" fillId="0" borderId="23" xfId="0" applyFont="1" applyBorder="1" applyAlignment="1" applyProtection="1">
      <alignment horizontal="center"/>
      <protection/>
    </xf>
    <xf numFmtId="0" fontId="6" fillId="0" borderId="36" xfId="0" applyNumberFormat="1" applyFont="1" applyBorder="1" applyAlignment="1">
      <alignment horizontal="center" vertical="center" wrapText="1"/>
    </xf>
    <xf numFmtId="9" fontId="28" fillId="0" borderId="15" xfId="0" applyNumberFormat="1" applyFont="1" applyBorder="1" applyAlignment="1">
      <alignment horizontal="center" vertical="center" wrapText="1"/>
    </xf>
    <xf numFmtId="0" fontId="28" fillId="0" borderId="15" xfId="0" applyFont="1" applyBorder="1" applyAlignment="1">
      <alignment horizontal="center" vertical="center" wrapText="1"/>
    </xf>
    <xf numFmtId="0" fontId="6" fillId="0" borderId="37" xfId="0" applyNumberFormat="1" applyFont="1" applyBorder="1" applyAlignment="1">
      <alignment horizontal="center" vertical="center" wrapText="1"/>
    </xf>
    <xf numFmtId="0" fontId="28" fillId="0" borderId="38" xfId="0" applyFont="1" applyBorder="1" applyAlignment="1">
      <alignment horizontal="center" vertical="center" wrapText="1"/>
    </xf>
    <xf numFmtId="0" fontId="28" fillId="0" borderId="37" xfId="0" applyFont="1" applyBorder="1" applyAlignment="1">
      <alignment horizontal="center" vertical="center" wrapText="1"/>
    </xf>
    <xf numFmtId="0" fontId="6" fillId="0" borderId="39"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0" fontId="6" fillId="0" borderId="40" xfId="0" applyNumberFormat="1" applyFont="1" applyBorder="1" applyAlignment="1">
      <alignment horizontal="center" vertical="center" wrapText="1"/>
    </xf>
    <xf numFmtId="164" fontId="6" fillId="0" borderId="40"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30" fillId="0" borderId="42" xfId="0" applyNumberFormat="1" applyFont="1" applyBorder="1" applyAlignment="1">
      <alignment horizontal="justify" vertical="center" wrapText="1"/>
    </xf>
    <xf numFmtId="164" fontId="6" fillId="0" borderId="0" xfId="0" applyNumberFormat="1" applyFont="1" applyBorder="1" applyAlignment="1">
      <alignment horizontal="justify" vertical="center" wrapText="1"/>
    </xf>
    <xf numFmtId="0" fontId="28" fillId="0" borderId="15" xfId="0" applyFont="1" applyBorder="1" applyAlignment="1">
      <alignment horizontal="justify" vertical="center" wrapText="1"/>
    </xf>
    <xf numFmtId="0" fontId="0" fillId="0" borderId="15" xfId="0" applyBorder="1" applyAlignment="1">
      <alignment horizontal="center" vertical="center"/>
    </xf>
    <xf numFmtId="9" fontId="0" fillId="0" borderId="15" xfId="0" applyNumberFormat="1" applyBorder="1" applyAlignment="1">
      <alignment/>
    </xf>
    <xf numFmtId="0" fontId="0" fillId="0" borderId="15" xfId="0" applyBorder="1" applyAlignment="1">
      <alignment horizontal="center"/>
    </xf>
    <xf numFmtId="0" fontId="0" fillId="0" borderId="15" xfId="0" applyBorder="1" applyAlignment="1">
      <alignment wrapText="1"/>
    </xf>
    <xf numFmtId="0" fontId="3" fillId="0" borderId="43" xfId="0" applyFont="1" applyBorder="1" applyAlignment="1" applyProtection="1">
      <alignment horizontal="left"/>
      <protection/>
    </xf>
    <xf numFmtId="0" fontId="0" fillId="0" borderId="15" xfId="0" applyBorder="1" applyAlignment="1">
      <alignment/>
    </xf>
    <xf numFmtId="0" fontId="7" fillId="0" borderId="15" xfId="0" applyFont="1" applyBorder="1" applyAlignment="1" applyProtection="1">
      <alignment vertical="top" wrapText="1"/>
      <protection locked="0"/>
    </xf>
    <xf numFmtId="164" fontId="18" fillId="0" borderId="15" xfId="0" applyNumberFormat="1" applyFont="1" applyFill="1" applyBorder="1" applyAlignment="1">
      <alignment horizontal="center" vertical="top" wrapText="1"/>
    </xf>
    <xf numFmtId="9" fontId="18" fillId="0" borderId="15" xfId="0" applyNumberFormat="1" applyFont="1" applyFill="1" applyBorder="1" applyAlignment="1">
      <alignment horizontal="center" vertical="top"/>
    </xf>
    <xf numFmtId="0" fontId="18" fillId="0" borderId="15" xfId="0" applyFont="1" applyFill="1" applyBorder="1" applyAlignment="1">
      <alignment horizontal="center" vertical="top" wrapText="1"/>
    </xf>
    <xf numFmtId="164" fontId="18" fillId="0" borderId="15" xfId="0" applyNumberFormat="1" applyFont="1" applyFill="1" applyBorder="1" applyAlignment="1">
      <alignment horizontal="left" vertical="top" wrapText="1"/>
    </xf>
    <xf numFmtId="164" fontId="18" fillId="0" borderId="15" xfId="0" applyNumberFormat="1" applyFont="1" applyFill="1" applyBorder="1" applyAlignment="1">
      <alignment vertical="top" wrapText="1"/>
    </xf>
    <xf numFmtId="9" fontId="32" fillId="0" borderId="0" xfId="0" applyNumberFormat="1" applyFont="1" applyAlignment="1">
      <alignment horizontal="center" vertical="top"/>
    </xf>
    <xf numFmtId="9" fontId="32" fillId="0" borderId="26" xfId="0" applyNumberFormat="1" applyFont="1" applyBorder="1" applyAlignment="1">
      <alignment horizontal="center" vertical="top"/>
    </xf>
    <xf numFmtId="9" fontId="32" fillId="0" borderId="15" xfId="0" applyNumberFormat="1" applyFont="1" applyBorder="1" applyAlignment="1">
      <alignment horizontal="center" vertical="top" wrapText="1"/>
    </xf>
    <xf numFmtId="9" fontId="18" fillId="0" borderId="15" xfId="0" applyNumberFormat="1" applyFont="1" applyFill="1" applyBorder="1" applyAlignment="1">
      <alignment horizontal="center" vertical="top" wrapText="1"/>
    </xf>
    <xf numFmtId="0" fontId="3" fillId="0" borderId="2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0" fontId="3" fillId="0" borderId="0" xfId="0" applyFont="1" applyBorder="1" applyAlignment="1" applyProtection="1">
      <alignment horizontal="left"/>
      <protection/>
    </xf>
    <xf numFmtId="0" fontId="7" fillId="0" borderId="15" xfId="0" applyFont="1" applyBorder="1" applyAlignment="1">
      <alignment vertical="top" wrapText="1"/>
    </xf>
    <xf numFmtId="9" fontId="0" fillId="0" borderId="15" xfId="0" applyNumberFormat="1" applyBorder="1" applyAlignment="1">
      <alignment horizontal="center" vertical="center"/>
    </xf>
    <xf numFmtId="0" fontId="0" fillId="0" borderId="15" xfId="0" applyBorder="1" applyAlignment="1">
      <alignment vertical="top" wrapText="1"/>
    </xf>
    <xf numFmtId="0" fontId="0" fillId="0" borderId="11" xfId="0" applyBorder="1" applyAlignment="1">
      <alignment horizontal="center" vertical="center"/>
    </xf>
    <xf numFmtId="0" fontId="0" fillId="0" borderId="12" xfId="0" applyBorder="1" applyAlignment="1" applyProtection="1">
      <alignment horizontal="justify" vertical="center"/>
      <protection locked="0"/>
    </xf>
    <xf numFmtId="0" fontId="7" fillId="0" borderId="0" xfId="0" applyFont="1" applyBorder="1" applyAlignment="1">
      <alignment horizontal="justify" vertical="top"/>
    </xf>
    <xf numFmtId="0" fontId="0" fillId="0" borderId="12" xfId="0" applyBorder="1" applyAlignment="1">
      <alignment horizontal="justify" vertical="top"/>
    </xf>
    <xf numFmtId="9" fontId="0" fillId="0" borderId="12"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pplyProtection="1">
      <alignment horizontal="justify" vertical="center"/>
      <protection locked="0"/>
    </xf>
    <xf numFmtId="0" fontId="0" fillId="0" borderId="15" xfId="0" applyBorder="1" applyAlignment="1">
      <alignment horizontal="justify" vertical="top" wrapText="1"/>
    </xf>
    <xf numFmtId="0" fontId="0" fillId="0" borderId="17" xfId="0" applyBorder="1" applyAlignment="1">
      <alignment horizontal="center" vertical="center"/>
    </xf>
    <xf numFmtId="0" fontId="7" fillId="0" borderId="18" xfId="0" applyFont="1" applyBorder="1" applyAlignment="1" applyProtection="1">
      <alignment horizontal="justify" vertical="center"/>
      <protection locked="0"/>
    </xf>
    <xf numFmtId="0" fontId="33" fillId="0" borderId="44" xfId="0" applyFont="1" applyBorder="1" applyAlignment="1">
      <alignment horizontal="justify" vertical="top"/>
    </xf>
    <xf numFmtId="0" fontId="0" fillId="0" borderId="18" xfId="0" applyBorder="1" applyAlignment="1">
      <alignment horizontal="justify" vertical="top"/>
    </xf>
    <xf numFmtId="9" fontId="0" fillId="0" borderId="18" xfId="0" applyNumberFormat="1" applyBorder="1" applyAlignment="1">
      <alignment horizontal="center" vertical="center"/>
    </xf>
    <xf numFmtId="0" fontId="84" fillId="0" borderId="10" xfId="0" applyFont="1" applyBorder="1" applyAlignment="1" applyProtection="1">
      <alignment horizontal="left"/>
      <protection/>
    </xf>
    <xf numFmtId="0" fontId="85" fillId="0" borderId="10" xfId="0" applyFont="1" applyBorder="1" applyAlignment="1" applyProtection="1">
      <alignment horizontal="center"/>
      <protection/>
    </xf>
    <xf numFmtId="0" fontId="86" fillId="0" borderId="45" xfId="0" applyFont="1" applyBorder="1" applyAlignment="1">
      <alignment horizontal="center" vertical="center"/>
    </xf>
    <xf numFmtId="0" fontId="87" fillId="0" borderId="46" xfId="0" applyFont="1" applyBorder="1" applyAlignment="1" applyProtection="1">
      <alignment horizontal="center" vertical="center" wrapText="1"/>
      <protection locked="0"/>
    </xf>
    <xf numFmtId="0" fontId="88" fillId="0" borderId="46" xfId="0" applyFont="1" applyBorder="1" applyAlignment="1" applyProtection="1">
      <alignment horizontal="left" vertical="center" wrapText="1"/>
      <protection locked="0"/>
    </xf>
    <xf numFmtId="0" fontId="88" fillId="0" borderId="46" xfId="0" applyFont="1" applyBorder="1" applyAlignment="1">
      <alignment horizontal="left" vertical="center" wrapText="1"/>
    </xf>
    <xf numFmtId="9" fontId="89" fillId="0" borderId="46" xfId="0" applyNumberFormat="1" applyFont="1" applyBorder="1" applyAlignment="1">
      <alignment horizontal="center" vertical="center"/>
    </xf>
    <xf numFmtId="169" fontId="89" fillId="0" borderId="46" xfId="0" applyNumberFormat="1" applyFont="1" applyBorder="1" applyAlignment="1">
      <alignment horizontal="center" vertical="center"/>
    </xf>
    <xf numFmtId="0" fontId="88" fillId="0" borderId="46" xfId="0" applyFont="1" applyBorder="1" applyAlignment="1">
      <alignment vertical="center" wrapText="1"/>
    </xf>
    <xf numFmtId="0" fontId="88" fillId="0" borderId="46" xfId="0" applyFont="1" applyBorder="1" applyAlignment="1">
      <alignment wrapText="1"/>
    </xf>
    <xf numFmtId="0" fontId="88" fillId="0" borderId="10" xfId="0" applyFont="1" applyBorder="1" applyAlignment="1">
      <alignment horizontal="left" vertical="center" wrapText="1"/>
    </xf>
    <xf numFmtId="0" fontId="40" fillId="0" borderId="20" xfId="0" applyNumberFormat="1" applyFont="1" applyFill="1" applyBorder="1" applyAlignment="1" applyProtection="1">
      <alignment horizontal="center"/>
      <protection/>
    </xf>
    <xf numFmtId="0" fontId="40" fillId="0" borderId="0" xfId="0" applyNumberFormat="1" applyFont="1" applyFill="1" applyBorder="1" applyAlignment="1" applyProtection="1">
      <alignment horizontal="center"/>
      <protection/>
    </xf>
    <xf numFmtId="0" fontId="40" fillId="0" borderId="21" xfId="0" applyNumberFormat="1" applyFont="1" applyFill="1" applyBorder="1" applyAlignment="1" applyProtection="1">
      <alignment horizontal="center"/>
      <protection/>
    </xf>
    <xf numFmtId="0" fontId="40" fillId="0" borderId="22" xfId="0" applyFont="1" applyBorder="1" applyAlignment="1" applyProtection="1">
      <alignment horizontal="left"/>
      <protection locked="0"/>
    </xf>
    <xf numFmtId="0" fontId="40" fillId="0" borderId="0" xfId="0" applyFont="1" applyBorder="1" applyAlignment="1" applyProtection="1">
      <alignment horizontal="center"/>
      <protection locked="0"/>
    </xf>
    <xf numFmtId="0" fontId="40" fillId="0" borderId="21" xfId="0" applyFont="1" applyBorder="1" applyAlignment="1" applyProtection="1">
      <alignment horizontal="center"/>
      <protection locked="0"/>
    </xf>
    <xf numFmtId="0" fontId="40" fillId="0" borderId="20" xfId="0" applyFont="1" applyBorder="1" applyAlignment="1" applyProtection="1">
      <alignment horizontal="left"/>
      <protection/>
    </xf>
    <xf numFmtId="0" fontId="40" fillId="0" borderId="0" xfId="0" applyFont="1" applyBorder="1" applyAlignment="1" applyProtection="1">
      <alignment horizontal="left"/>
      <protection/>
    </xf>
    <xf numFmtId="0" fontId="40" fillId="0" borderId="23" xfId="0" applyFont="1" applyBorder="1" applyAlignment="1" applyProtection="1">
      <alignment horizontal="left"/>
      <protection/>
    </xf>
    <xf numFmtId="0" fontId="40" fillId="0" borderId="21" xfId="0" applyFont="1" applyBorder="1" applyAlignment="1" applyProtection="1">
      <alignment horizontal="left"/>
      <protection/>
    </xf>
    <xf numFmtId="0" fontId="43" fillId="0" borderId="15" xfId="0" applyFont="1" applyBorder="1" applyAlignment="1">
      <alignment horizontal="left" vertical="center" wrapText="1"/>
    </xf>
    <xf numFmtId="0" fontId="43" fillId="0" borderId="15" xfId="0" applyFont="1" applyBorder="1" applyAlignment="1">
      <alignment horizontal="center" vertical="center" wrapText="1"/>
    </xf>
    <xf numFmtId="9" fontId="43" fillId="0" borderId="40" xfId="0" applyNumberFormat="1" applyFont="1" applyBorder="1" applyAlignment="1">
      <alignment horizontal="center" vertical="center" wrapText="1"/>
    </xf>
    <xf numFmtId="0" fontId="41" fillId="0" borderId="15" xfId="0" applyFont="1" applyBorder="1" applyAlignment="1">
      <alignment horizontal="center" vertical="center"/>
    </xf>
    <xf numFmtId="0" fontId="42" fillId="0" borderId="15" xfId="0" applyFont="1" applyBorder="1" applyAlignment="1">
      <alignment horizontal="center" vertical="center" wrapText="1"/>
    </xf>
    <xf numFmtId="0" fontId="42" fillId="0" borderId="47" xfId="0" applyFont="1" applyBorder="1" applyAlignment="1">
      <alignment horizontal="center" vertical="center" wrapText="1"/>
    </xf>
    <xf numFmtId="0" fontId="43" fillId="0" borderId="15" xfId="0" applyFont="1" applyBorder="1" applyAlignment="1">
      <alignment vertical="center" wrapText="1"/>
    </xf>
    <xf numFmtId="9" fontId="43" fillId="0" borderId="15" xfId="0" applyNumberFormat="1" applyFont="1" applyBorder="1" applyAlignment="1">
      <alignment horizontal="center" vertical="center" wrapText="1"/>
    </xf>
    <xf numFmtId="0" fontId="43" fillId="0" borderId="0" xfId="0" applyFont="1" applyAlignment="1">
      <alignment/>
    </xf>
    <xf numFmtId="0" fontId="0" fillId="0" borderId="29" xfId="0" applyBorder="1" applyAlignment="1">
      <alignment wrapText="1"/>
    </xf>
    <xf numFmtId="0" fontId="7" fillId="0" borderId="0" xfId="0" applyFont="1" applyAlignment="1">
      <alignment/>
    </xf>
    <xf numFmtId="0" fontId="3" fillId="0" borderId="48" xfId="0" applyFont="1" applyBorder="1" applyAlignment="1" applyProtection="1">
      <alignment horizontal="left"/>
      <protection locked="0"/>
    </xf>
    <xf numFmtId="0" fontId="3" fillId="36" borderId="10" xfId="0" applyFont="1" applyFill="1" applyBorder="1" applyAlignment="1" applyProtection="1">
      <alignment horizontal="center"/>
      <protection/>
    </xf>
    <xf numFmtId="0" fontId="7" fillId="0" borderId="15" xfId="0" applyFont="1" applyBorder="1" applyAlignment="1">
      <alignment horizontal="left" vertical="center"/>
    </xf>
    <xf numFmtId="0" fontId="7" fillId="0" borderId="15" xfId="0" applyFont="1" applyBorder="1" applyAlignment="1">
      <alignment vertical="center" wrapText="1"/>
    </xf>
    <xf numFmtId="9" fontId="7" fillId="0" borderId="15" xfId="60" applyFont="1" applyFill="1" applyBorder="1" applyAlignment="1">
      <alignment vertical="center"/>
    </xf>
    <xf numFmtId="9" fontId="7" fillId="0" borderId="15" xfId="60" applyFont="1" applyBorder="1" applyAlignment="1">
      <alignment vertical="center"/>
    </xf>
    <xf numFmtId="0" fontId="7" fillId="0" borderId="15" xfId="0" applyFont="1" applyBorder="1" applyAlignment="1">
      <alignment horizontal="center" vertical="center" wrapText="1"/>
    </xf>
    <xf numFmtId="0" fontId="90" fillId="0" borderId="15" xfId="0" applyFont="1" applyBorder="1" applyAlignment="1">
      <alignment horizontal="left" vertical="center" wrapText="1"/>
    </xf>
    <xf numFmtId="0" fontId="3" fillId="0" borderId="15" xfId="0" applyFont="1" applyBorder="1" applyAlignment="1">
      <alignment vertical="center" wrapText="1"/>
    </xf>
    <xf numFmtId="0" fontId="7" fillId="0" borderId="15" xfId="0" applyFont="1" applyBorder="1" applyAlignment="1">
      <alignment horizontal="left" vertical="center" wrapText="1"/>
    </xf>
    <xf numFmtId="0" fontId="3" fillId="0" borderId="22" xfId="0" applyFont="1" applyBorder="1" applyAlignment="1" applyProtection="1">
      <alignment horizontal="left" wrapText="1"/>
      <protection locked="0"/>
    </xf>
    <xf numFmtId="0" fontId="0" fillId="0" borderId="15" xfId="0" applyBorder="1" applyAlignment="1">
      <alignment horizontal="center" vertical="center" wrapText="1"/>
    </xf>
    <xf numFmtId="0" fontId="7" fillId="0" borderId="15" xfId="0" applyFont="1" applyBorder="1" applyAlignment="1" applyProtection="1">
      <alignment horizontal="center" vertical="center" wrapText="1"/>
      <protection locked="0"/>
    </xf>
    <xf numFmtId="9" fontId="0" fillId="0" borderId="15" xfId="0" applyNumberFormat="1" applyBorder="1" applyAlignment="1">
      <alignment horizontal="center" vertical="center" wrapText="1"/>
    </xf>
    <xf numFmtId="49" fontId="7" fillId="0" borderId="15" xfId="0" applyNumberFormat="1" applyFont="1" applyBorder="1" applyAlignment="1">
      <alignment horizontal="center" vertical="center" wrapText="1"/>
    </xf>
    <xf numFmtId="0" fontId="7" fillId="0" borderId="15" xfId="56" applyFont="1" applyFill="1" applyBorder="1" applyAlignment="1">
      <alignment horizontal="center" vertical="center" wrapText="1"/>
      <protection/>
    </xf>
    <xf numFmtId="9" fontId="7" fillId="0" borderId="15" xfId="0" applyNumberFormat="1" applyFont="1" applyBorder="1" applyAlignment="1">
      <alignment horizontal="center" vertical="center" wrapText="1"/>
    </xf>
    <xf numFmtId="0" fontId="0" fillId="0" borderId="0" xfId="0" applyBorder="1" applyAlignment="1">
      <alignment horizontal="center" vertical="center" wrapText="1"/>
    </xf>
    <xf numFmtId="9" fontId="0" fillId="0" borderId="0" xfId="0" applyNumberFormat="1" applyBorder="1" applyAlignment="1">
      <alignment horizontal="center" vertical="center" wrapText="1"/>
    </xf>
    <xf numFmtId="0" fontId="3" fillId="0" borderId="0" xfId="0" applyFont="1" applyBorder="1" applyAlignment="1">
      <alignment horizontal="left" vertical="center" wrapText="1"/>
    </xf>
    <xf numFmtId="0" fontId="7" fillId="0" borderId="0" xfId="0" applyFont="1" applyAlignment="1">
      <alignment horizontal="left"/>
    </xf>
    <xf numFmtId="0" fontId="3" fillId="37" borderId="0" xfId="0" applyFont="1" applyFill="1" applyBorder="1" applyAlignment="1" applyProtection="1">
      <alignment horizontal="center"/>
      <protection locked="0"/>
    </xf>
    <xf numFmtId="0" fontId="48" fillId="0" borderId="15" xfId="0" applyFont="1" applyFill="1" applyBorder="1" applyAlignment="1">
      <alignment horizontal="justify" vertical="center" wrapText="1"/>
    </xf>
    <xf numFmtId="0" fontId="7" fillId="0" borderId="15" xfId="0" applyFont="1" applyFill="1" applyBorder="1" applyAlignment="1">
      <alignment horizontal="justify" vertical="center" wrapText="1"/>
    </xf>
    <xf numFmtId="9" fontId="0" fillId="0" borderId="15" xfId="0" applyNumberFormat="1" applyFill="1" applyBorder="1" applyAlignment="1">
      <alignment horizontal="center" vertical="center"/>
    </xf>
    <xf numFmtId="0" fontId="48" fillId="0" borderId="25" xfId="0" applyFont="1" applyFill="1" applyBorder="1" applyAlignment="1">
      <alignment horizontal="justify" vertical="center" wrapText="1"/>
    </xf>
    <xf numFmtId="0" fontId="48" fillId="0" borderId="40" xfId="0" applyFont="1" applyFill="1" applyBorder="1" applyAlignment="1">
      <alignment horizontal="justify" vertical="center" wrapText="1"/>
    </xf>
    <xf numFmtId="170" fontId="0" fillId="0" borderId="15" xfId="0" applyNumberFormat="1" applyFill="1" applyBorder="1" applyAlignment="1">
      <alignment horizontal="center" vertical="center"/>
    </xf>
    <xf numFmtId="171" fontId="0" fillId="0" borderId="15" xfId="0" applyNumberFormat="1" applyFill="1" applyBorder="1" applyAlignment="1">
      <alignment horizontal="center" vertical="center"/>
    </xf>
    <xf numFmtId="2" fontId="0" fillId="0" borderId="15" xfId="0" applyNumberFormat="1" applyFill="1" applyBorder="1" applyAlignment="1">
      <alignment horizontal="center" vertical="center"/>
    </xf>
    <xf numFmtId="0" fontId="48" fillId="0" borderId="40" xfId="0" applyFont="1" applyFill="1" applyBorder="1" applyAlignment="1">
      <alignment horizontal="justify" wrapText="1"/>
    </xf>
    <xf numFmtId="0" fontId="7" fillId="0" borderId="0" xfId="0" applyFont="1" applyFill="1" applyBorder="1" applyAlignment="1">
      <alignment horizontal="justify" vertical="center" wrapText="1"/>
    </xf>
    <xf numFmtId="9" fontId="7" fillId="0" borderId="15" xfId="0" applyNumberFormat="1" applyFont="1" applyFill="1" applyBorder="1" applyAlignment="1">
      <alignment horizontal="center" vertical="center"/>
    </xf>
    <xf numFmtId="9" fontId="0" fillId="0" borderId="25" xfId="0" applyNumberFormat="1" applyFill="1" applyBorder="1" applyAlignment="1">
      <alignment horizontal="center" vertical="center"/>
    </xf>
    <xf numFmtId="0" fontId="7" fillId="0" borderId="12" xfId="0" applyFont="1" applyFill="1" applyBorder="1" applyAlignment="1">
      <alignment horizontal="justify" vertical="center" wrapText="1"/>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left"/>
      <protection/>
    </xf>
    <xf numFmtId="0" fontId="31" fillId="0" borderId="0" xfId="0" applyFont="1" applyFill="1" applyBorder="1" applyAlignment="1" applyProtection="1">
      <alignment/>
      <protection/>
    </xf>
    <xf numFmtId="0" fontId="0" fillId="0" borderId="15" xfId="0" applyBorder="1" applyAlignment="1">
      <alignment horizontal="center"/>
    </xf>
    <xf numFmtId="164" fontId="18" fillId="0" borderId="40" xfId="0" applyNumberFormat="1" applyFont="1" applyFill="1" applyBorder="1" applyAlignment="1">
      <alignment horizontal="center" vertical="top" wrapText="1"/>
    </xf>
    <xf numFmtId="164" fontId="18" fillId="0" borderId="26" xfId="0" applyNumberFormat="1" applyFont="1" applyFill="1" applyBorder="1" applyAlignment="1">
      <alignment horizontal="center" vertical="top" wrapText="1"/>
    </xf>
    <xf numFmtId="0" fontId="3" fillId="0" borderId="0" xfId="0" applyFont="1" applyBorder="1" applyAlignment="1" applyProtection="1">
      <alignment horizontal="left"/>
      <protection locked="0"/>
    </xf>
    <xf numFmtId="0" fontId="3" fillId="0" borderId="20" xfId="0" applyFont="1" applyBorder="1" applyAlignment="1" applyProtection="1">
      <alignment horizontal="right"/>
      <protection/>
    </xf>
    <xf numFmtId="0" fontId="3" fillId="0" borderId="0" xfId="0" applyFont="1" applyBorder="1" applyAlignment="1" applyProtection="1">
      <alignment horizontal="right"/>
      <protection/>
    </xf>
    <xf numFmtId="0" fontId="3" fillId="0" borderId="21" xfId="0" applyFont="1" applyBorder="1" applyAlignment="1" applyProtection="1">
      <alignment horizontal="right"/>
      <protection/>
    </xf>
    <xf numFmtId="0" fontId="3" fillId="0" borderId="15" xfId="0" applyFont="1" applyBorder="1" applyAlignment="1">
      <alignment horizontal="center" vertical="center" wrapText="1"/>
    </xf>
    <xf numFmtId="0" fontId="3" fillId="0" borderId="28" xfId="0" applyNumberFormat="1" applyFont="1" applyFill="1" applyBorder="1" applyAlignment="1" applyProtection="1">
      <alignment horizontal="center"/>
      <protection/>
    </xf>
    <xf numFmtId="0" fontId="3" fillId="0" borderId="48" xfId="0" applyNumberFormat="1" applyFont="1" applyFill="1" applyBorder="1" applyAlignment="1" applyProtection="1">
      <alignment horizontal="center"/>
      <protection/>
    </xf>
    <xf numFmtId="0" fontId="3" fillId="0" borderId="49" xfId="0" applyNumberFormat="1" applyFont="1" applyFill="1" applyBorder="1" applyAlignment="1" applyProtection="1">
      <alignment horizontal="center"/>
      <protection/>
    </xf>
    <xf numFmtId="0" fontId="3" fillId="0" borderId="2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0" fontId="13" fillId="0" borderId="2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21" xfId="0" applyFont="1" applyFill="1" applyBorder="1" applyAlignment="1" applyProtection="1">
      <alignment horizontal="center"/>
      <protection/>
    </xf>
    <xf numFmtId="0" fontId="3" fillId="0" borderId="2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left" vertical="center"/>
      <protection/>
    </xf>
    <xf numFmtId="0" fontId="16" fillId="0" borderId="40" xfId="0" applyFont="1" applyBorder="1" applyAlignment="1">
      <alignment horizontal="center" vertical="top" wrapText="1"/>
    </xf>
    <xf numFmtId="0" fontId="16" fillId="0" borderId="26" xfId="0" applyFont="1" applyBorder="1" applyAlignment="1">
      <alignment horizontal="center" vertical="top" wrapText="1"/>
    </xf>
    <xf numFmtId="0" fontId="20" fillId="33" borderId="40" xfId="0" applyFont="1" applyFill="1" applyBorder="1" applyAlignment="1">
      <alignment horizontal="center" vertical="top" wrapText="1"/>
    </xf>
    <xf numFmtId="0" fontId="20" fillId="33" borderId="26" xfId="0" applyFont="1" applyFill="1" applyBorder="1" applyAlignment="1">
      <alignment horizontal="center" vertical="top" wrapText="1"/>
    </xf>
    <xf numFmtId="0" fontId="18" fillId="0" borderId="40" xfId="0" applyFont="1" applyBorder="1" applyAlignment="1">
      <alignment horizontal="center" vertical="top" wrapText="1"/>
    </xf>
    <xf numFmtId="0" fontId="18" fillId="0" borderId="26" xfId="0" applyFont="1" applyBorder="1" applyAlignment="1">
      <alignment horizontal="center" vertical="top" wrapText="1"/>
    </xf>
    <xf numFmtId="0" fontId="16" fillId="0" borderId="26" xfId="0" applyFont="1" applyBorder="1" applyAlignment="1">
      <alignment wrapText="1"/>
    </xf>
    <xf numFmtId="0" fontId="16" fillId="0" borderId="40" xfId="0" applyFont="1" applyBorder="1" applyAlignment="1">
      <alignment horizontal="center" wrapText="1"/>
    </xf>
    <xf numFmtId="0" fontId="16" fillId="0" borderId="26" xfId="0" applyFont="1" applyBorder="1" applyAlignment="1">
      <alignment horizontal="center" wrapText="1"/>
    </xf>
    <xf numFmtId="0" fontId="16" fillId="0" borderId="15" xfId="0" applyFont="1" applyBorder="1" applyAlignment="1">
      <alignment horizontal="center" vertical="top" wrapText="1"/>
    </xf>
    <xf numFmtId="0" fontId="19" fillId="0" borderId="25" xfId="0" applyNumberFormat="1" applyFont="1" applyFill="1" applyBorder="1" applyAlignment="1">
      <alignment horizontal="center" vertical="center" wrapText="1"/>
    </xf>
    <xf numFmtId="0" fontId="19" fillId="0" borderId="24" xfId="0" applyNumberFormat="1" applyFont="1" applyFill="1" applyBorder="1" applyAlignment="1">
      <alignment horizontal="center" vertical="center" wrapText="1"/>
    </xf>
    <xf numFmtId="0" fontId="16" fillId="33" borderId="26" xfId="0" applyFont="1" applyFill="1" applyBorder="1" applyAlignment="1">
      <alignment horizontal="center" vertical="top" wrapText="1"/>
    </xf>
    <xf numFmtId="0" fontId="18" fillId="33" borderId="40" xfId="0" applyFont="1" applyFill="1" applyBorder="1" applyAlignment="1">
      <alignment horizontal="center" vertical="top" wrapText="1"/>
    </xf>
    <xf numFmtId="0" fontId="18" fillId="33" borderId="26" xfId="0" applyFont="1" applyFill="1" applyBorder="1" applyAlignment="1">
      <alignment horizontal="center" vertical="top" wrapText="1"/>
    </xf>
    <xf numFmtId="0" fontId="16" fillId="0" borderId="28" xfId="0" applyFont="1" applyBorder="1" applyAlignment="1">
      <alignment horizontal="center" wrapText="1"/>
    </xf>
    <xf numFmtId="0" fontId="16" fillId="0" borderId="49" xfId="0" applyFont="1" applyBorder="1" applyAlignment="1">
      <alignment horizontal="center" wrapText="1"/>
    </xf>
    <xf numFmtId="0" fontId="16" fillId="33" borderId="15" xfId="0" applyFont="1" applyFill="1" applyBorder="1" applyAlignment="1">
      <alignment horizontal="center" vertical="top" wrapText="1"/>
    </xf>
    <xf numFmtId="0" fontId="16" fillId="0" borderId="15" xfId="0" applyFont="1" applyBorder="1" applyAlignment="1">
      <alignment horizontal="center" wrapText="1"/>
    </xf>
    <xf numFmtId="0" fontId="16" fillId="0" borderId="50" xfId="0" applyFont="1" applyBorder="1" applyAlignment="1">
      <alignment horizontal="center" vertical="top" wrapText="1"/>
    </xf>
    <xf numFmtId="0" fontId="16" fillId="0" borderId="51" xfId="0" applyFont="1" applyBorder="1" applyAlignment="1">
      <alignment horizontal="center" vertical="top" wrapText="1"/>
    </xf>
    <xf numFmtId="0" fontId="16" fillId="0" borderId="40" xfId="0" applyFont="1" applyBorder="1" applyAlignment="1">
      <alignment horizontal="center"/>
    </xf>
    <xf numFmtId="0" fontId="16" fillId="0" borderId="26" xfId="0" applyFont="1" applyBorder="1" applyAlignment="1">
      <alignment horizontal="center"/>
    </xf>
    <xf numFmtId="0" fontId="14"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3" fillId="0" borderId="20" xfId="0" applyFont="1" applyBorder="1" applyAlignment="1" applyProtection="1">
      <alignment/>
      <protection/>
    </xf>
    <xf numFmtId="0" fontId="3" fillId="0" borderId="0" xfId="0" applyFont="1" applyBorder="1" applyAlignment="1" applyProtection="1">
      <alignment/>
      <protection/>
    </xf>
    <xf numFmtId="0" fontId="80" fillId="35" borderId="25" xfId="0" applyFont="1" applyFill="1" applyBorder="1" applyAlignment="1">
      <alignment horizontal="center" vertical="center" wrapText="1"/>
    </xf>
    <xf numFmtId="0" fontId="80" fillId="35" borderId="12" xfId="0" applyFont="1" applyFill="1" applyBorder="1" applyAlignment="1">
      <alignment horizontal="center" vertical="center" wrapText="1"/>
    </xf>
    <xf numFmtId="0" fontId="91" fillId="35" borderId="25" xfId="0" applyFont="1" applyFill="1" applyBorder="1" applyAlignment="1">
      <alignment horizontal="center" vertical="center" wrapText="1"/>
    </xf>
    <xf numFmtId="0" fontId="91" fillId="35" borderId="12" xfId="0" applyFont="1" applyFill="1" applyBorder="1" applyAlignment="1">
      <alignment horizontal="center" vertical="center" wrapText="1"/>
    </xf>
    <xf numFmtId="0" fontId="80" fillId="35" borderId="40" xfId="0" applyFont="1" applyFill="1" applyBorder="1" applyAlignment="1">
      <alignment horizontal="center" vertical="center" wrapText="1"/>
    </xf>
    <xf numFmtId="0" fontId="80" fillId="35" borderId="26" xfId="0" applyFont="1" applyFill="1" applyBorder="1" applyAlignment="1">
      <alignment horizontal="center" vertical="center" wrapText="1"/>
    </xf>
    <xf numFmtId="0" fontId="88" fillId="0" borderId="52" xfId="0" applyFont="1" applyBorder="1" applyAlignment="1">
      <alignment horizontal="left" vertical="center" wrapText="1"/>
    </xf>
    <xf numFmtId="0" fontId="88" fillId="0" borderId="53" xfId="0" applyFont="1" applyBorder="1" applyAlignment="1">
      <alignment horizontal="left" vertical="center"/>
    </xf>
    <xf numFmtId="0" fontId="85" fillId="0" borderId="54" xfId="0" applyFont="1" applyBorder="1" applyAlignment="1">
      <alignment horizontal="center" vertical="center" wrapText="1"/>
    </xf>
    <xf numFmtId="0" fontId="85" fillId="0" borderId="55" xfId="0" applyFont="1" applyBorder="1" applyAlignment="1">
      <alignment horizontal="center" vertical="center" wrapText="1"/>
    </xf>
    <xf numFmtId="0" fontId="85" fillId="0" borderId="56" xfId="0" applyFont="1" applyBorder="1" applyAlignment="1" applyProtection="1">
      <alignment horizontal="left"/>
      <protection/>
    </xf>
    <xf numFmtId="0" fontId="85" fillId="0" borderId="53" xfId="0" applyFont="1" applyBorder="1" applyAlignment="1" applyProtection="1">
      <alignment horizontal="left"/>
      <protection/>
    </xf>
    <xf numFmtId="0" fontId="85" fillId="0" borderId="56" xfId="0" applyFont="1" applyBorder="1" applyAlignment="1" applyProtection="1">
      <alignment horizontal="center"/>
      <protection locked="0"/>
    </xf>
    <xf numFmtId="0" fontId="85" fillId="0" borderId="57" xfId="0" applyFont="1" applyBorder="1" applyAlignment="1" applyProtection="1">
      <alignment horizontal="center"/>
      <protection locked="0"/>
    </xf>
    <xf numFmtId="0" fontId="85" fillId="0" borderId="53" xfId="0" applyFont="1" applyBorder="1" applyAlignment="1" applyProtection="1">
      <alignment horizontal="center"/>
      <protection locked="0"/>
    </xf>
    <xf numFmtId="0" fontId="85" fillId="0" borderId="56" xfId="0" applyFont="1" applyBorder="1" applyAlignment="1" applyProtection="1">
      <alignment horizontal="center"/>
      <protection/>
    </xf>
    <xf numFmtId="0" fontId="85" fillId="0" borderId="57" xfId="0" applyFont="1" applyBorder="1" applyAlignment="1" applyProtection="1">
      <alignment horizontal="center"/>
      <protection/>
    </xf>
    <xf numFmtId="0" fontId="85" fillId="0" borderId="53" xfId="0" applyFont="1" applyBorder="1" applyAlignment="1" applyProtection="1">
      <alignment horizontal="center"/>
      <protection/>
    </xf>
    <xf numFmtId="0" fontId="85" fillId="0" borderId="58" xfId="0" applyFont="1" applyBorder="1" applyAlignment="1">
      <alignment horizontal="center" vertical="center" wrapText="1"/>
    </xf>
    <xf numFmtId="0" fontId="85" fillId="0" borderId="59" xfId="0" applyFont="1" applyBorder="1" applyAlignment="1">
      <alignment horizontal="center" vertical="center" wrapText="1"/>
    </xf>
    <xf numFmtId="0" fontId="85" fillId="0" borderId="60" xfId="0" applyFont="1" applyBorder="1" applyAlignment="1">
      <alignment horizontal="center" vertical="center" wrapText="1"/>
    </xf>
    <xf numFmtId="0" fontId="85" fillId="0" borderId="61" xfId="0" applyFont="1" applyBorder="1" applyAlignment="1">
      <alignment horizontal="center" vertical="center" wrapText="1"/>
    </xf>
    <xf numFmtId="0" fontId="85" fillId="0" borderId="62"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64" xfId="0" applyFont="1" applyBorder="1" applyAlignment="1">
      <alignment horizontal="center" vertical="center" wrapText="1"/>
    </xf>
    <xf numFmtId="0" fontId="85" fillId="0" borderId="14"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19" xfId="0" applyFont="1" applyBorder="1" applyAlignment="1">
      <alignment horizontal="center" vertical="center" wrapText="1"/>
    </xf>
    <xf numFmtId="0" fontId="89" fillId="0" borderId="56" xfId="0" applyFont="1" applyFill="1" applyBorder="1" applyAlignment="1" applyProtection="1">
      <alignment horizontal="center"/>
      <protection/>
    </xf>
    <xf numFmtId="0" fontId="89" fillId="0" borderId="57" xfId="0" applyFont="1" applyFill="1" applyBorder="1" applyAlignment="1" applyProtection="1">
      <alignment horizontal="center"/>
      <protection/>
    </xf>
    <xf numFmtId="0" fontId="89" fillId="0" borderId="53" xfId="0" applyFont="1" applyFill="1" applyBorder="1" applyAlignment="1" applyProtection="1">
      <alignment horizontal="center"/>
      <protection/>
    </xf>
    <xf numFmtId="0" fontId="85" fillId="0" borderId="65" xfId="0" applyFont="1" applyBorder="1" applyAlignment="1" applyProtection="1">
      <alignment horizontal="left"/>
      <protection/>
    </xf>
    <xf numFmtId="0" fontId="85" fillId="0" borderId="66" xfId="0" applyFont="1" applyBorder="1" applyAlignment="1" applyProtection="1">
      <alignment horizontal="left"/>
      <protection/>
    </xf>
    <xf numFmtId="0" fontId="85" fillId="0" borderId="56" xfId="0" applyFont="1" applyFill="1" applyBorder="1" applyAlignment="1">
      <alignment horizontal="center" vertical="center"/>
    </xf>
    <xf numFmtId="0" fontId="85" fillId="0" borderId="57" xfId="0" applyFont="1" applyFill="1" applyBorder="1" applyAlignment="1">
      <alignment horizontal="center" vertical="center"/>
    </xf>
    <xf numFmtId="0" fontId="85" fillId="0" borderId="53" xfId="0" applyFont="1" applyFill="1" applyBorder="1" applyAlignment="1">
      <alignment horizontal="center" vertical="center"/>
    </xf>
    <xf numFmtId="0" fontId="0" fillId="0" borderId="15" xfId="46" applyFont="1" applyBorder="1" applyAlignment="1">
      <alignment horizontal="center" vertical="center" wrapText="1"/>
      <protection/>
    </xf>
    <xf numFmtId="0" fontId="3" fillId="0" borderId="15" xfId="46" applyFont="1" applyBorder="1" applyAlignment="1">
      <alignment horizontal="center" vertical="center" wrapText="1"/>
      <protection/>
    </xf>
    <xf numFmtId="0" fontId="3" fillId="0" borderId="39" xfId="46" applyNumberFormat="1" applyFont="1" applyFill="1" applyBorder="1" applyAlignment="1" applyProtection="1">
      <alignment horizontal="center"/>
      <protection/>
    </xf>
    <xf numFmtId="0" fontId="3" fillId="0" borderId="67" xfId="46" applyNumberFormat="1" applyFont="1" applyFill="1" applyBorder="1" applyAlignment="1" applyProtection="1">
      <alignment horizontal="center"/>
      <protection/>
    </xf>
    <xf numFmtId="0" fontId="13" fillId="0" borderId="67" xfId="46" applyFont="1" applyFill="1" applyBorder="1" applyAlignment="1" applyProtection="1">
      <alignment horizontal="center"/>
      <protection/>
    </xf>
    <xf numFmtId="0" fontId="3" fillId="0" borderId="67" xfId="46" applyFont="1" applyFill="1" applyBorder="1" applyAlignment="1" applyProtection="1">
      <alignment horizontal="center"/>
      <protection/>
    </xf>
    <xf numFmtId="0" fontId="3" fillId="0" borderId="32" xfId="46" applyFont="1" applyBorder="1" applyAlignment="1" applyProtection="1">
      <alignment horizontal="left"/>
      <protection/>
    </xf>
    <xf numFmtId="0" fontId="3" fillId="0" borderId="67" xfId="46" applyFont="1" applyBorder="1" applyAlignment="1" applyProtection="1">
      <alignment horizontal="right"/>
      <protection/>
    </xf>
    <xf numFmtId="9" fontId="28" fillId="0" borderId="25" xfId="0" applyNumberFormat="1" applyFont="1" applyBorder="1" applyAlignment="1">
      <alignment horizontal="center" vertical="center" wrapText="1"/>
    </xf>
    <xf numFmtId="9" fontId="28" fillId="0" borderId="12" xfId="0" applyNumberFormat="1" applyFont="1" applyBorder="1" applyAlignment="1">
      <alignment horizontal="center" vertical="center" wrapText="1"/>
    </xf>
    <xf numFmtId="0" fontId="28" fillId="0" borderId="28"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5"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64" fontId="29" fillId="0" borderId="25" xfId="0" applyNumberFormat="1" applyFont="1" applyBorder="1" applyAlignment="1">
      <alignment horizontal="center" vertical="center" wrapText="1"/>
    </xf>
    <xf numFmtId="164" fontId="29" fillId="0" borderId="24" xfId="0" applyNumberFormat="1" applyFont="1" applyBorder="1" applyAlignment="1">
      <alignment horizontal="center" vertical="center" wrapText="1"/>
    </xf>
    <xf numFmtId="164" fontId="29" fillId="0" borderId="12" xfId="0" applyNumberFormat="1" applyFont="1" applyBorder="1" applyAlignment="1">
      <alignment horizontal="center" vertical="center" wrapText="1"/>
    </xf>
    <xf numFmtId="0" fontId="28" fillId="0" borderId="30" xfId="0" applyFont="1" applyBorder="1" applyAlignment="1" applyProtection="1">
      <alignment horizontal="center" vertical="center" wrapText="1"/>
      <protection locked="0"/>
    </xf>
    <xf numFmtId="0" fontId="28" fillId="0" borderId="68" xfId="0" applyFont="1" applyBorder="1" applyAlignment="1" applyProtection="1">
      <alignment horizontal="center" vertical="center" wrapText="1"/>
      <protection locked="0"/>
    </xf>
    <xf numFmtId="0" fontId="28" fillId="0" borderId="69" xfId="0" applyFont="1" applyBorder="1" applyAlignment="1" applyProtection="1">
      <alignment horizontal="center" vertical="center" wrapText="1"/>
      <protection locked="0"/>
    </xf>
    <xf numFmtId="0" fontId="31" fillId="0" borderId="70"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72"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2" xfId="0" applyFont="1" applyBorder="1" applyAlignment="1">
      <alignment horizontal="center" vertical="center" wrapText="1"/>
    </xf>
    <xf numFmtId="164" fontId="29" fillId="0" borderId="28" xfId="0" applyNumberFormat="1" applyFont="1" applyBorder="1" applyAlignment="1">
      <alignment horizontal="center" vertical="center" wrapText="1"/>
    </xf>
    <xf numFmtId="164" fontId="29" fillId="0" borderId="20" xfId="0" applyNumberFormat="1" applyFont="1" applyBorder="1" applyAlignment="1">
      <alignment horizontal="center" vertical="center" wrapText="1"/>
    </xf>
    <xf numFmtId="164" fontId="29" fillId="0" borderId="50" xfId="0" applyNumberFormat="1" applyFont="1" applyBorder="1" applyAlignment="1">
      <alignment horizontal="center" vertical="center" wrapText="1"/>
    </xf>
    <xf numFmtId="164" fontId="29" fillId="0" borderId="73" xfId="0" applyNumberFormat="1" applyFont="1" applyBorder="1" applyAlignment="1">
      <alignment horizontal="center" vertical="center" wrapText="1"/>
    </xf>
    <xf numFmtId="164" fontId="29" fillId="0" borderId="32" xfId="0" applyNumberFormat="1" applyFont="1" applyBorder="1" applyAlignment="1">
      <alignment horizontal="center" vertical="center" wrapText="1"/>
    </xf>
    <xf numFmtId="164" fontId="29" fillId="0" borderId="74" xfId="0" applyNumberFormat="1" applyFont="1" applyBorder="1" applyAlignment="1">
      <alignment horizontal="center" vertical="center" wrapText="1"/>
    </xf>
    <xf numFmtId="164" fontId="29" fillId="0" borderId="75" xfId="0" applyNumberFormat="1" applyFont="1" applyBorder="1" applyAlignment="1">
      <alignment horizontal="center" vertical="center" wrapText="1"/>
    </xf>
    <xf numFmtId="164" fontId="29" fillId="0" borderId="67" xfId="0" applyNumberFormat="1" applyFont="1" applyBorder="1" applyAlignment="1">
      <alignment horizontal="center" vertical="center" wrapText="1"/>
    </xf>
    <xf numFmtId="164" fontId="29" fillId="0" borderId="37" xfId="0" applyNumberFormat="1" applyFont="1" applyBorder="1" applyAlignment="1">
      <alignment horizontal="center" vertical="center" wrapText="1"/>
    </xf>
    <xf numFmtId="0" fontId="7" fillId="0" borderId="15" xfId="0" applyFont="1" applyBorder="1" applyAlignment="1">
      <alignment vertical="top" wrapText="1"/>
    </xf>
    <xf numFmtId="0" fontId="0" fillId="0" borderId="15" xfId="0" applyBorder="1" applyAlignment="1">
      <alignment vertical="top" wrapText="1"/>
    </xf>
    <xf numFmtId="0" fontId="0" fillId="0" borderId="50" xfId="0" applyBorder="1" applyAlignment="1">
      <alignment horizontal="justify" vertical="top"/>
    </xf>
    <xf numFmtId="0" fontId="0" fillId="0" borderId="76" xfId="0" applyBorder="1" applyAlignment="1">
      <alignment horizontal="justify" vertical="top"/>
    </xf>
    <xf numFmtId="0" fontId="0" fillId="0" borderId="40" xfId="0" applyBorder="1" applyAlignment="1">
      <alignment horizontal="justify" vertical="top"/>
    </xf>
    <xf numFmtId="0" fontId="0" fillId="0" borderId="77" xfId="0" applyBorder="1" applyAlignment="1">
      <alignment horizontal="justify" vertical="top"/>
    </xf>
    <xf numFmtId="0" fontId="0" fillId="0" borderId="78" xfId="0" applyBorder="1" applyAlignment="1">
      <alignment horizontal="justify" vertical="top" wrapText="1"/>
    </xf>
    <xf numFmtId="0" fontId="0" fillId="0" borderId="79" xfId="0" applyBorder="1" applyAlignment="1">
      <alignment horizontal="justify" vertical="top" wrapText="1"/>
    </xf>
    <xf numFmtId="0" fontId="3" fillId="0" borderId="6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28" xfId="0" applyNumberFormat="1" applyFont="1" applyFill="1" applyBorder="1" applyAlignment="1" applyProtection="1">
      <alignment horizontal="center"/>
      <protection/>
    </xf>
    <xf numFmtId="0" fontId="40" fillId="0" borderId="48" xfId="0" applyNumberFormat="1" applyFont="1" applyFill="1" applyBorder="1" applyAlignment="1" applyProtection="1">
      <alignment horizontal="center"/>
      <protection/>
    </xf>
    <xf numFmtId="0" fontId="40" fillId="0" borderId="49" xfId="0" applyNumberFormat="1" applyFont="1" applyFill="1" applyBorder="1" applyAlignment="1" applyProtection="1">
      <alignment horizontal="center"/>
      <protection/>
    </xf>
    <xf numFmtId="0" fontId="40" fillId="0" borderId="20" xfId="0" applyNumberFormat="1" applyFont="1" applyFill="1" applyBorder="1" applyAlignment="1" applyProtection="1">
      <alignment horizontal="center"/>
      <protection/>
    </xf>
    <xf numFmtId="0" fontId="40" fillId="0" borderId="0" xfId="0" applyNumberFormat="1" applyFont="1" applyFill="1" applyBorder="1" applyAlignment="1" applyProtection="1">
      <alignment horizontal="center"/>
      <protection/>
    </xf>
    <xf numFmtId="0" fontId="40" fillId="0" borderId="21" xfId="0" applyNumberFormat="1" applyFont="1" applyFill="1" applyBorder="1" applyAlignment="1" applyProtection="1">
      <alignment horizontal="center"/>
      <protection/>
    </xf>
    <xf numFmtId="0" fontId="41" fillId="0" borderId="20" xfId="0" applyFont="1" applyFill="1" applyBorder="1" applyAlignment="1" applyProtection="1">
      <alignment horizontal="center"/>
      <protection/>
    </xf>
    <xf numFmtId="0" fontId="41" fillId="0" borderId="0" xfId="0" applyFont="1" applyFill="1" applyBorder="1" applyAlignment="1" applyProtection="1">
      <alignment horizontal="center"/>
      <protection/>
    </xf>
    <xf numFmtId="0" fontId="41" fillId="0" borderId="21" xfId="0" applyFont="1" applyFill="1" applyBorder="1" applyAlignment="1" applyProtection="1">
      <alignment horizontal="center"/>
      <protection/>
    </xf>
    <xf numFmtId="0" fontId="40" fillId="0" borderId="20" xfId="0" applyFont="1" applyFill="1" applyBorder="1" applyAlignment="1" applyProtection="1">
      <alignment horizontal="center"/>
      <protection/>
    </xf>
    <xf numFmtId="0" fontId="40" fillId="0" borderId="0" xfId="0" applyFont="1" applyFill="1" applyBorder="1" applyAlignment="1" applyProtection="1">
      <alignment horizontal="center"/>
      <protection/>
    </xf>
    <xf numFmtId="0" fontId="40" fillId="0" borderId="21" xfId="0" applyFont="1" applyFill="1" applyBorder="1" applyAlignment="1" applyProtection="1">
      <alignment horizontal="center"/>
      <protection/>
    </xf>
    <xf numFmtId="0" fontId="40" fillId="0" borderId="20" xfId="0" applyFont="1" applyBorder="1" applyAlignment="1" applyProtection="1">
      <alignment horizontal="left"/>
      <protection/>
    </xf>
    <xf numFmtId="0" fontId="40" fillId="0" borderId="0" xfId="0" applyFont="1" applyBorder="1" applyAlignment="1" applyProtection="1">
      <alignment horizontal="left"/>
      <protection/>
    </xf>
    <xf numFmtId="0" fontId="40" fillId="0" borderId="20" xfId="0" applyFont="1" applyBorder="1" applyAlignment="1" applyProtection="1">
      <alignment horizontal="right"/>
      <protection/>
    </xf>
    <xf numFmtId="0" fontId="40" fillId="0" borderId="0" xfId="0" applyFont="1" applyBorder="1" applyAlignment="1" applyProtection="1">
      <alignment horizontal="right"/>
      <protection/>
    </xf>
    <xf numFmtId="0" fontId="40" fillId="0" borderId="21" xfId="0" applyFont="1" applyBorder="1" applyAlignment="1" applyProtection="1">
      <alignment horizontal="right"/>
      <protection/>
    </xf>
    <xf numFmtId="0" fontId="43" fillId="0" borderId="15" xfId="0" applyFont="1" applyBorder="1" applyAlignment="1">
      <alignment horizontal="center"/>
    </xf>
    <xf numFmtId="0" fontId="41" fillId="0" borderId="15" xfId="0" applyFont="1" applyBorder="1" applyAlignment="1">
      <alignment horizontal="center" vertical="center"/>
    </xf>
    <xf numFmtId="0" fontId="42" fillId="0" borderId="15"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2" xfId="0" applyFont="1" applyBorder="1" applyAlignment="1">
      <alignment horizontal="center" vertical="center" wrapText="1"/>
    </xf>
    <xf numFmtId="0" fontId="43" fillId="0" borderId="40" xfId="0" applyFont="1" applyBorder="1" applyAlignment="1">
      <alignment horizontal="left" vertical="center" wrapText="1"/>
    </xf>
    <xf numFmtId="0" fontId="43" fillId="0" borderId="26" xfId="0" applyFont="1" applyBorder="1" applyAlignment="1">
      <alignment horizontal="left" vertical="center" wrapText="1"/>
    </xf>
    <xf numFmtId="0" fontId="43" fillId="0" borderId="25" xfId="0" applyFont="1" applyBorder="1" applyAlignment="1">
      <alignment horizontal="left" vertical="center" wrapText="1"/>
    </xf>
    <xf numFmtId="0" fontId="43" fillId="0" borderId="24" xfId="0" applyFont="1" applyBorder="1" applyAlignment="1">
      <alignment horizontal="left" vertical="center" wrapText="1"/>
    </xf>
    <xf numFmtId="0" fontId="43" fillId="0" borderId="12" xfId="0" applyFont="1" applyBorder="1" applyAlignment="1">
      <alignment horizontal="left" vertical="center" wrapText="1"/>
    </xf>
    <xf numFmtId="0" fontId="43" fillId="0" borderId="40" xfId="0" applyFont="1" applyBorder="1" applyAlignment="1">
      <alignment horizontal="center"/>
    </xf>
    <xf numFmtId="0" fontId="43" fillId="0" borderId="26" xfId="0" applyFont="1" applyBorder="1" applyAlignment="1">
      <alignment horizontal="center"/>
    </xf>
    <xf numFmtId="0" fontId="43" fillId="0" borderId="40" xfId="0" applyFont="1" applyBorder="1" applyAlignment="1">
      <alignment horizontal="left" wrapText="1"/>
    </xf>
    <xf numFmtId="0" fontId="43" fillId="0" borderId="26" xfId="0" applyFont="1" applyBorder="1" applyAlignment="1">
      <alignment horizontal="left" wrapText="1"/>
    </xf>
    <xf numFmtId="0" fontId="0" fillId="0" borderId="25" xfId="0" applyBorder="1" applyAlignment="1">
      <alignment horizontal="center"/>
    </xf>
    <xf numFmtId="0" fontId="0" fillId="0" borderId="12" xfId="0" applyBorder="1" applyAlignment="1">
      <alignment horizontal="center"/>
    </xf>
    <xf numFmtId="0" fontId="0" fillId="0" borderId="30" xfId="0" applyBorder="1" applyAlignment="1">
      <alignment horizontal="center" vertical="center" wrapText="1"/>
    </xf>
    <xf numFmtId="0" fontId="0" fillId="0" borderId="69" xfId="0" applyBorder="1" applyAlignment="1">
      <alignment horizontal="center" vertical="center" wrapText="1"/>
    </xf>
    <xf numFmtId="0" fontId="0" fillId="0" borderId="29" xfId="0" applyBorder="1" applyAlignment="1">
      <alignment horizontal="left" vertical="center" wrapText="1"/>
    </xf>
    <xf numFmtId="164" fontId="6" fillId="0" borderId="29" xfId="0" applyNumberFormat="1" applyFont="1" applyBorder="1" applyAlignment="1">
      <alignment horizontal="center" vertical="center" wrapText="1"/>
    </xf>
    <xf numFmtId="9" fontId="0" fillId="0" borderId="70" xfId="0" applyNumberFormat="1" applyBorder="1" applyAlignment="1">
      <alignment horizontal="center"/>
    </xf>
    <xf numFmtId="9" fontId="0" fillId="0" borderId="72" xfId="0" applyNumberFormat="1" applyBorder="1" applyAlignment="1">
      <alignment horizontal="center"/>
    </xf>
    <xf numFmtId="0" fontId="0" fillId="0" borderId="81" xfId="0" applyBorder="1" applyAlignment="1">
      <alignment horizontal="left" vertical="center" wrapText="1"/>
    </xf>
    <xf numFmtId="164" fontId="6" fillId="0" borderId="81" xfId="0" applyNumberFormat="1" applyFont="1" applyBorder="1" applyAlignment="1">
      <alignment horizontal="center" vertical="center" wrapText="1"/>
    </xf>
    <xf numFmtId="0" fontId="0" fillId="0" borderId="24" xfId="0" applyBorder="1" applyAlignment="1">
      <alignment horizontal="center"/>
    </xf>
    <xf numFmtId="0" fontId="0" fillId="0" borderId="68" xfId="0" applyBorder="1" applyAlignment="1">
      <alignment horizontal="center" vertical="center" wrapText="1"/>
    </xf>
    <xf numFmtId="164" fontId="6" fillId="0" borderId="82" xfId="0" applyNumberFormat="1" applyFont="1" applyBorder="1" applyAlignment="1">
      <alignment horizontal="center" vertical="center" wrapText="1"/>
    </xf>
    <xf numFmtId="164" fontId="6" fillId="0" borderId="71" xfId="0" applyNumberFormat="1" applyFont="1" applyBorder="1" applyAlignment="1">
      <alignment horizontal="center" vertical="center" wrapText="1"/>
    </xf>
    <xf numFmtId="164" fontId="6" fillId="0" borderId="83" xfId="0" applyNumberFormat="1" applyFont="1" applyBorder="1" applyAlignment="1">
      <alignment horizontal="center" vertical="center" wrapText="1"/>
    </xf>
    <xf numFmtId="0" fontId="7" fillId="0" borderId="30"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9" fontId="0" fillId="0" borderId="71" xfId="0" applyNumberFormat="1" applyBorder="1" applyAlignment="1">
      <alignment horizontal="center"/>
    </xf>
    <xf numFmtId="0" fontId="0" fillId="0" borderId="39" xfId="0" applyBorder="1" applyAlignment="1">
      <alignment horizontal="left" vertical="center" wrapText="1"/>
    </xf>
    <xf numFmtId="0" fontId="31" fillId="36" borderId="15" xfId="0" applyFont="1" applyFill="1" applyBorder="1" applyAlignment="1">
      <alignment horizontal="center" vertical="center" wrapText="1"/>
    </xf>
    <xf numFmtId="0" fontId="90" fillId="0" borderId="25" xfId="0" applyFont="1" applyBorder="1" applyAlignment="1">
      <alignment horizontal="center" vertical="center" wrapText="1"/>
    </xf>
    <xf numFmtId="0" fontId="90" fillId="0" borderId="24" xfId="0" applyFont="1" applyBorder="1" applyAlignment="1">
      <alignment horizontal="center" vertical="center" wrapText="1"/>
    </xf>
    <xf numFmtId="0" fontId="90" fillId="0" borderId="12" xfId="0" applyFont="1" applyBorder="1" applyAlignment="1">
      <alignment horizontal="center" vertical="center" wrapText="1"/>
    </xf>
    <xf numFmtId="0" fontId="7" fillId="0" borderId="40" xfId="0" applyFont="1" applyBorder="1" applyAlignment="1">
      <alignment vertical="center" wrapText="1"/>
    </xf>
    <xf numFmtId="0" fontId="7" fillId="0" borderId="26" xfId="0" applyFont="1" applyBorder="1" applyAlignment="1">
      <alignment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left" vertical="center" wrapText="1"/>
    </xf>
    <xf numFmtId="0" fontId="7" fillId="0" borderId="84" xfId="0" applyFont="1" applyBorder="1" applyAlignment="1">
      <alignment horizontal="left" vertical="center" wrapText="1"/>
    </xf>
    <xf numFmtId="0" fontId="7" fillId="0" borderId="20" xfId="0" applyFont="1" applyBorder="1" applyAlignment="1">
      <alignment horizontal="left" vertical="center" wrapText="1"/>
    </xf>
    <xf numFmtId="0" fontId="7" fillId="0" borderId="85" xfId="0" applyFont="1" applyBorder="1" applyAlignment="1">
      <alignment horizontal="left" vertical="center" wrapText="1"/>
    </xf>
    <xf numFmtId="0" fontId="7" fillId="0" borderId="86" xfId="0" applyFont="1" applyBorder="1" applyAlignment="1">
      <alignment horizontal="left" vertical="center" wrapText="1"/>
    </xf>
    <xf numFmtId="0" fontId="7" fillId="0" borderId="66" xfId="0" applyFont="1" applyBorder="1" applyAlignment="1">
      <alignment horizontal="left"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87" xfId="0" applyFont="1" applyBorder="1" applyAlignment="1">
      <alignment horizontal="center" vertical="center" wrapText="1"/>
    </xf>
    <xf numFmtId="0" fontId="7" fillId="37" borderId="25"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87" xfId="0" applyFont="1" applyFill="1" applyBorder="1" applyAlignment="1">
      <alignment horizontal="center" vertical="center" wrapText="1"/>
    </xf>
    <xf numFmtId="0" fontId="7" fillId="0" borderId="18" xfId="0" applyFont="1" applyBorder="1" applyAlignment="1">
      <alignment horizontal="center" vertical="center" wrapText="1"/>
    </xf>
    <xf numFmtId="9" fontId="7" fillId="0" borderId="25" xfId="0" applyNumberFormat="1" applyFont="1" applyBorder="1" applyAlignment="1">
      <alignment horizontal="center" vertical="center"/>
    </xf>
    <xf numFmtId="9" fontId="7" fillId="0" borderId="24" xfId="0" applyNumberFormat="1" applyFont="1" applyBorder="1" applyAlignment="1">
      <alignment horizontal="center" vertical="center"/>
    </xf>
    <xf numFmtId="9" fontId="7" fillId="0" borderId="87" xfId="0" applyNumberFormat="1" applyFont="1" applyBorder="1" applyAlignment="1">
      <alignment horizontal="center" vertical="center"/>
    </xf>
    <xf numFmtId="0" fontId="7" fillId="0" borderId="50" xfId="0" applyFont="1" applyBorder="1" applyAlignment="1">
      <alignment horizontal="left" vertical="center" wrapText="1"/>
    </xf>
    <xf numFmtId="0" fontId="7" fillId="0" borderId="76" xfId="0" applyFont="1" applyBorder="1" applyAlignment="1">
      <alignment horizontal="left" vertical="center" wrapText="1"/>
    </xf>
    <xf numFmtId="0" fontId="7" fillId="37" borderId="12" xfId="0" applyFont="1" applyFill="1" applyBorder="1" applyAlignment="1">
      <alignment horizontal="center" vertical="center" wrapText="1"/>
    </xf>
    <xf numFmtId="9" fontId="7" fillId="0" borderId="12" xfId="0" applyNumberFormat="1" applyFont="1" applyBorder="1" applyAlignment="1">
      <alignment horizontal="center" vertical="center"/>
    </xf>
    <xf numFmtId="0" fontId="7" fillId="37" borderId="15" xfId="0" applyFont="1" applyFill="1" applyBorder="1" applyAlignment="1">
      <alignment horizontal="center" vertical="center" wrapText="1"/>
    </xf>
    <xf numFmtId="0" fontId="3" fillId="0" borderId="0" xfId="0" applyFont="1" applyBorder="1" applyAlignment="1" applyProtection="1">
      <alignment horizontal="center"/>
      <protection locked="0"/>
    </xf>
    <xf numFmtId="0" fontId="3" fillId="0" borderId="0" xfId="0" applyFont="1" applyBorder="1" applyAlignment="1" applyProtection="1">
      <alignment horizontal="center"/>
      <protection/>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28" xfId="0" applyFill="1" applyBorder="1" applyAlignment="1">
      <alignment horizontal="justify" vertical="center" wrapText="1"/>
    </xf>
    <xf numFmtId="0" fontId="0" fillId="0" borderId="49" xfId="0" applyFill="1" applyBorder="1" applyAlignment="1">
      <alignment horizontal="justify" vertical="center" wrapText="1"/>
    </xf>
    <xf numFmtId="0" fontId="0" fillId="0" borderId="50" xfId="0" applyFill="1" applyBorder="1" applyAlignment="1">
      <alignment horizontal="justify" vertical="center" wrapText="1"/>
    </xf>
    <xf numFmtId="0" fontId="0" fillId="0" borderId="51" xfId="0" applyFill="1" applyBorder="1" applyAlignment="1">
      <alignment horizontal="justify" vertical="center" wrapText="1"/>
    </xf>
    <xf numFmtId="0" fontId="44" fillId="0" borderId="15" xfId="0" applyFont="1" applyFill="1" applyBorder="1" applyAlignment="1">
      <alignment horizontal="center" vertical="center" wrapText="1"/>
    </xf>
    <xf numFmtId="0" fontId="0" fillId="0" borderId="15" xfId="0" applyFill="1" applyBorder="1" applyAlignment="1">
      <alignment wrapText="1"/>
    </xf>
    <xf numFmtId="0" fontId="50" fillId="0" borderId="15" xfId="0" applyFont="1" applyFill="1" applyBorder="1" applyAlignment="1">
      <alignment horizontal="center" vertical="center" wrapText="1"/>
    </xf>
    <xf numFmtId="0" fontId="3" fillId="0" borderId="15" xfId="0" applyFont="1" applyFill="1" applyBorder="1" applyAlignment="1">
      <alignment/>
    </xf>
    <xf numFmtId="0" fontId="50" fillId="0" borderId="28" xfId="0" applyFont="1" applyFill="1" applyBorder="1" applyAlignment="1">
      <alignment horizontal="justify" vertical="center" wrapText="1"/>
    </xf>
    <xf numFmtId="0" fontId="51" fillId="0" borderId="50" xfId="0" applyFont="1" applyFill="1" applyBorder="1" applyAlignment="1">
      <alignment/>
    </xf>
    <xf numFmtId="0" fontId="0" fillId="0" borderId="25" xfId="0" applyFill="1" applyBorder="1" applyAlignment="1">
      <alignment horizontal="justify" vertical="center" wrapText="1"/>
    </xf>
    <xf numFmtId="0" fontId="0" fillId="0" borderId="12" xfId="0" applyFill="1" applyBorder="1" applyAlignment="1">
      <alignment horizontal="justify" vertical="center" wrapText="1"/>
    </xf>
    <xf numFmtId="9" fontId="0" fillId="0" borderId="25" xfId="0" applyNumberFormat="1" applyFill="1" applyBorder="1" applyAlignment="1">
      <alignment horizontal="center" vertical="center"/>
    </xf>
    <xf numFmtId="9" fontId="0" fillId="0" borderId="12" xfId="0" applyNumberFormat="1" applyFill="1" applyBorder="1" applyAlignment="1">
      <alignment horizontal="center" vertical="center"/>
    </xf>
    <xf numFmtId="3" fontId="7" fillId="0" borderId="40" xfId="0" applyNumberFormat="1" applyFont="1" applyFill="1" applyBorder="1" applyAlignment="1">
      <alignment horizontal="justify" vertical="center" wrapText="1"/>
    </xf>
    <xf numFmtId="3" fontId="7" fillId="0" borderId="26" xfId="0" applyNumberFormat="1" applyFont="1" applyFill="1" applyBorder="1" applyAlignment="1">
      <alignment horizontal="justify" vertical="center" wrapText="1"/>
    </xf>
    <xf numFmtId="0" fontId="7" fillId="0" borderId="40" xfId="0" applyFont="1" applyFill="1" applyBorder="1" applyAlignment="1">
      <alignment horizontal="justify" vertical="center" wrapText="1"/>
    </xf>
    <xf numFmtId="0" fontId="0" fillId="0" borderId="26" xfId="0" applyFill="1" applyBorder="1" applyAlignment="1">
      <alignment horizontal="justify" vertical="center" wrapText="1"/>
    </xf>
    <xf numFmtId="0" fontId="46" fillId="0" borderId="15"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0" fillId="0" borderId="28" xfId="0" applyFont="1" applyFill="1" applyBorder="1" applyAlignment="1">
      <alignment horizontal="left" vertical="center" wrapText="1"/>
    </xf>
    <xf numFmtId="0" fontId="50" fillId="0" borderId="50" xfId="0" applyFont="1" applyFill="1" applyBorder="1" applyAlignment="1">
      <alignment horizontal="left" vertical="center" wrapText="1"/>
    </xf>
    <xf numFmtId="0" fontId="7" fillId="0" borderId="28" xfId="0" applyFont="1" applyFill="1" applyBorder="1" applyAlignment="1">
      <alignment horizontal="justify" vertical="center" wrapText="1"/>
    </xf>
    <xf numFmtId="0" fontId="48" fillId="0" borderId="20" xfId="0" applyFont="1" applyFill="1" applyBorder="1" applyAlignment="1">
      <alignment horizontal="justify" vertical="center" wrapText="1"/>
    </xf>
    <xf numFmtId="0" fontId="48" fillId="0" borderId="50" xfId="0" applyFont="1" applyFill="1" applyBorder="1" applyAlignment="1">
      <alignment horizontal="justify" vertical="center" wrapText="1"/>
    </xf>
    <xf numFmtId="0" fontId="7" fillId="0" borderId="25" xfId="0" applyFont="1" applyFill="1" applyBorder="1" applyAlignment="1">
      <alignment horizontal="justify" vertical="center" wrapText="1"/>
    </xf>
    <xf numFmtId="0" fontId="48" fillId="0" borderId="28" xfId="0" applyFont="1" applyFill="1" applyBorder="1" applyAlignment="1">
      <alignment horizontal="justify" vertical="center" wrapText="1"/>
    </xf>
    <xf numFmtId="0" fontId="46" fillId="0" borderId="20" xfId="0" applyFont="1" applyFill="1" applyBorder="1" applyAlignment="1">
      <alignment/>
    </xf>
    <xf numFmtId="0" fontId="46" fillId="0" borderId="50" xfId="0" applyFont="1" applyFill="1" applyBorder="1" applyAlignment="1">
      <alignment/>
    </xf>
    <xf numFmtId="0" fontId="48" fillId="0" borderId="25" xfId="0" applyFont="1" applyFill="1" applyBorder="1" applyAlignment="1">
      <alignment horizontal="justify" vertical="center" wrapText="1"/>
    </xf>
    <xf numFmtId="0" fontId="0" fillId="0" borderId="24" xfId="0" applyFill="1" applyBorder="1" applyAlignment="1">
      <alignment horizontal="justify" vertical="center" wrapText="1"/>
    </xf>
    <xf numFmtId="0" fontId="0" fillId="0" borderId="20" xfId="0" applyFill="1" applyBorder="1" applyAlignment="1">
      <alignment horizontal="justify" vertical="center" wrapText="1"/>
    </xf>
    <xf numFmtId="0" fontId="0" fillId="0" borderId="21" xfId="0" applyFill="1" applyBorder="1" applyAlignment="1">
      <alignment horizontal="justify" vertical="center" wrapText="1"/>
    </xf>
    <xf numFmtId="0" fontId="50" fillId="0" borderId="24"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50" fillId="0" borderId="25" xfId="0" applyFont="1" applyFill="1" applyBorder="1" applyAlignment="1">
      <alignment vertical="center" textRotation="255" wrapText="1"/>
    </xf>
    <xf numFmtId="0" fontId="50" fillId="0" borderId="24" xfId="0" applyFont="1" applyFill="1" applyBorder="1" applyAlignment="1">
      <alignment vertical="center" textRotation="255" wrapText="1"/>
    </xf>
    <xf numFmtId="0" fontId="50" fillId="0" borderId="24" xfId="0" applyFont="1" applyFill="1" applyBorder="1" applyAlignment="1">
      <alignment vertical="center" wrapText="1"/>
    </xf>
    <xf numFmtId="3" fontId="0" fillId="0" borderId="40" xfId="0" applyNumberFormat="1" applyFill="1" applyBorder="1" applyAlignment="1">
      <alignment horizontal="justify" vertical="center" wrapText="1"/>
    </xf>
    <xf numFmtId="3" fontId="0" fillId="0" borderId="26" xfId="0" applyNumberFormat="1" applyFill="1" applyBorder="1" applyAlignment="1">
      <alignment horizontal="justify" vertical="center" wrapText="1"/>
    </xf>
    <xf numFmtId="0" fontId="0" fillId="0" borderId="40" xfId="0" applyFill="1" applyBorder="1" applyAlignment="1">
      <alignment horizontal="justify" vertical="center" wrapText="1"/>
    </xf>
    <xf numFmtId="0" fontId="48" fillId="0" borderId="25" xfId="0" applyFont="1" applyFill="1" applyBorder="1" applyAlignment="1">
      <alignment vertical="center" wrapText="1"/>
    </xf>
    <xf numFmtId="0" fontId="0" fillId="0" borderId="24" xfId="0" applyFill="1" applyBorder="1" applyAlignment="1">
      <alignment vertical="center" wrapText="1"/>
    </xf>
    <xf numFmtId="0" fontId="0" fillId="0" borderId="12" xfId="0" applyFill="1" applyBorder="1" applyAlignment="1">
      <alignment vertical="center" wrapText="1"/>
    </xf>
    <xf numFmtId="0" fontId="48" fillId="0" borderId="40" xfId="0" applyFont="1" applyFill="1" applyBorder="1" applyAlignment="1">
      <alignment horizontal="justify" vertical="center" wrapText="1"/>
    </xf>
    <xf numFmtId="9" fontId="7" fillId="0" borderId="25" xfId="0" applyNumberFormat="1" applyFont="1" applyFill="1" applyBorder="1" applyAlignment="1">
      <alignment horizontal="justify" vertical="center" wrapText="1"/>
    </xf>
    <xf numFmtId="9" fontId="7" fillId="0" borderId="12" xfId="0" applyNumberFormat="1" applyFont="1" applyFill="1" applyBorder="1" applyAlignment="1">
      <alignment horizontal="justify" vertical="center" wrapText="1"/>
    </xf>
    <xf numFmtId="3" fontId="0" fillId="0" borderId="28" xfId="0" applyNumberFormat="1" applyFill="1" applyBorder="1" applyAlignment="1">
      <alignment horizontal="justify" vertical="center" wrapText="1"/>
    </xf>
    <xf numFmtId="3" fontId="0" fillId="0" borderId="49" xfId="0" applyNumberFormat="1" applyFill="1" applyBorder="1" applyAlignment="1">
      <alignment horizontal="justify" vertical="center" wrapText="1"/>
    </xf>
    <xf numFmtId="3" fontId="0" fillId="0" borderId="50" xfId="0" applyNumberFormat="1" applyFill="1" applyBorder="1" applyAlignment="1">
      <alignment horizontal="justify" vertical="center" wrapText="1"/>
    </xf>
    <xf numFmtId="3" fontId="0" fillId="0" borderId="51" xfId="0" applyNumberFormat="1" applyFill="1" applyBorder="1" applyAlignment="1">
      <alignment horizontal="justify" vertical="center" wrapText="1"/>
    </xf>
    <xf numFmtId="0" fontId="46" fillId="0" borderId="40"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0" fillId="0" borderId="24" xfId="0" applyFill="1" applyBorder="1" applyAlignment="1">
      <alignment horizontal="center" vertical="center"/>
    </xf>
    <xf numFmtId="0" fontId="0" fillId="0" borderId="12" xfId="0" applyFill="1" applyBorder="1" applyAlignment="1">
      <alignment horizontal="center" vertical="center"/>
    </xf>
    <xf numFmtId="0" fontId="48" fillId="0" borderId="25"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7" fillId="0" borderId="24"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0" fillId="0" borderId="15" xfId="0"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25" xfId="0" applyFont="1" applyFill="1" applyBorder="1" applyAlignment="1">
      <alignment horizontal="justify" vertical="top" wrapText="1"/>
    </xf>
    <xf numFmtId="0" fontId="0" fillId="0" borderId="24" xfId="0" applyFill="1" applyBorder="1" applyAlignment="1">
      <alignment horizontal="justify" wrapText="1"/>
    </xf>
    <xf numFmtId="0" fontId="0" fillId="0" borderId="12" xfId="0" applyFill="1" applyBorder="1" applyAlignment="1">
      <alignment horizontal="justify" wrapText="1"/>
    </xf>
    <xf numFmtId="0" fontId="7" fillId="0" borderId="49"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7" fillId="0" borderId="50" xfId="0" applyFont="1" applyFill="1" applyBorder="1" applyAlignment="1">
      <alignment horizontal="justify" vertical="center" wrapText="1"/>
    </xf>
    <xf numFmtId="0" fontId="7" fillId="0" borderId="51" xfId="0" applyFont="1" applyFill="1" applyBorder="1" applyAlignment="1">
      <alignment horizontal="justify" vertical="center" wrapText="1"/>
    </xf>
    <xf numFmtId="0" fontId="48" fillId="0" borderId="40" xfId="0" applyFont="1" applyFill="1" applyBorder="1" applyAlignment="1">
      <alignment horizontal="justify" wrapText="1"/>
    </xf>
    <xf numFmtId="0" fontId="44" fillId="0" borderId="21" xfId="0" applyFont="1" applyFill="1" applyBorder="1" applyAlignment="1">
      <alignment horizontal="center" vertical="center" wrapText="1"/>
    </xf>
    <xf numFmtId="0" fontId="44" fillId="0" borderId="25" xfId="0" applyFont="1" applyFill="1" applyBorder="1" applyAlignment="1">
      <alignment horizontal="center" vertical="center" textRotation="255" wrapText="1"/>
    </xf>
    <xf numFmtId="0" fontId="44" fillId="0" borderId="24" xfId="0" applyFont="1" applyFill="1" applyBorder="1" applyAlignment="1">
      <alignment horizontal="center" vertical="center" textRotation="255" wrapText="1"/>
    </xf>
    <xf numFmtId="0" fontId="46" fillId="0" borderId="24" xfId="0" applyFont="1" applyFill="1" applyBorder="1" applyAlignment="1">
      <alignment/>
    </xf>
    <xf numFmtId="0" fontId="0" fillId="0" borderId="12" xfId="0" applyFill="1" applyBorder="1" applyAlignment="1">
      <alignment/>
    </xf>
    <xf numFmtId="0" fontId="48" fillId="0" borderId="12" xfId="0" applyFont="1" applyFill="1" applyBorder="1" applyAlignment="1">
      <alignment horizontal="justify" vertical="center" wrapText="1"/>
    </xf>
    <xf numFmtId="0" fontId="48" fillId="0" borderId="15" xfId="0" applyFont="1" applyFill="1" applyBorder="1" applyAlignment="1">
      <alignment horizontal="justify" vertical="center" wrapText="1"/>
    </xf>
    <xf numFmtId="0" fontId="46" fillId="0" borderId="15" xfId="0" applyFont="1" applyFill="1" applyBorder="1" applyAlignment="1">
      <alignment horizontal="justify" vertical="center" wrapText="1"/>
    </xf>
    <xf numFmtId="9" fontId="0" fillId="0" borderId="25" xfId="0" applyNumberFormat="1" applyFill="1" applyBorder="1" applyAlignment="1">
      <alignment horizontal="center" vertical="center" wrapText="1"/>
    </xf>
    <xf numFmtId="9" fontId="0" fillId="0" borderId="12" xfId="0" applyNumberFormat="1" applyFill="1" applyBorder="1" applyAlignment="1">
      <alignment horizontal="center" vertical="center" wrapText="1"/>
    </xf>
    <xf numFmtId="0" fontId="47" fillId="0" borderId="21"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9" fillId="0" borderId="24" xfId="0" applyFont="1" applyFill="1" applyBorder="1" applyAlignment="1">
      <alignment horizontal="center" vertical="center" textRotation="255" wrapText="1"/>
    </xf>
    <xf numFmtId="0" fontId="49" fillId="0" borderId="24" xfId="0" applyFont="1" applyFill="1" applyBorder="1" applyAlignment="1">
      <alignment/>
    </xf>
    <xf numFmtId="0" fontId="49" fillId="0" borderId="12" xfId="0" applyFont="1" applyFill="1" applyBorder="1" applyAlignment="1">
      <alignment/>
    </xf>
    <xf numFmtId="0" fontId="45" fillId="0" borderId="15" xfId="0" applyFont="1" applyFill="1" applyBorder="1" applyAlignment="1">
      <alignment horizontal="justify" vertical="center" wrapText="1"/>
    </xf>
    <xf numFmtId="9" fontId="0" fillId="0" borderId="24" xfId="0" applyNumberFormat="1" applyFill="1" applyBorder="1" applyAlignment="1">
      <alignment horizontal="center" vertical="center" wrapText="1"/>
    </xf>
    <xf numFmtId="0" fontId="45" fillId="0" borderId="24" xfId="0" applyFont="1" applyFill="1" applyBorder="1" applyAlignment="1">
      <alignment horizontal="justify" vertical="center" wrapText="1"/>
    </xf>
    <xf numFmtId="0" fontId="46" fillId="0" borderId="24"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44" fillId="0" borderId="12" xfId="0" applyFont="1" applyFill="1" applyBorder="1" applyAlignment="1">
      <alignment horizontal="center" vertical="center" textRotation="255" wrapText="1"/>
    </xf>
    <xf numFmtId="0" fontId="45" fillId="0" borderId="25" xfId="0" applyFont="1" applyFill="1" applyBorder="1" applyAlignment="1">
      <alignment horizontal="justify" vertical="center" wrapText="1"/>
    </xf>
    <xf numFmtId="0" fontId="45" fillId="0" borderId="12" xfId="0" applyFont="1" applyFill="1" applyBorder="1" applyAlignment="1">
      <alignment horizontal="justify" vertical="center" wrapText="1"/>
    </xf>
    <xf numFmtId="0" fontId="3" fillId="0" borderId="0" xfId="0" applyFont="1" applyFill="1" applyBorder="1" applyAlignment="1" applyProtection="1">
      <alignment horizontal="left" wrapText="1"/>
      <protection/>
    </xf>
    <xf numFmtId="0" fontId="0" fillId="0" borderId="0" xfId="0" applyFill="1" applyBorder="1" applyAlignment="1">
      <alignment horizontal="left" wrapText="1"/>
    </xf>
    <xf numFmtId="0" fontId="3" fillId="0" borderId="0" xfId="0" applyFont="1" applyFill="1" applyBorder="1" applyAlignment="1" applyProtection="1">
      <alignment horizontal="left" wrapText="1"/>
      <protection locked="0"/>
    </xf>
    <xf numFmtId="0" fontId="4" fillId="0" borderId="28" xfId="0" applyNumberFormat="1" applyFont="1" applyFill="1" applyBorder="1" applyAlignment="1" applyProtection="1">
      <alignment horizontal="center"/>
      <protection/>
    </xf>
    <xf numFmtId="0" fontId="4" fillId="0" borderId="48" xfId="0" applyNumberFormat="1" applyFont="1" applyFill="1" applyBorder="1" applyAlignment="1" applyProtection="1">
      <alignment horizontal="center"/>
      <protection/>
    </xf>
    <xf numFmtId="0" fontId="4" fillId="0" borderId="49" xfId="0" applyNumberFormat="1" applyFont="1" applyFill="1" applyBorder="1" applyAlignment="1" applyProtection="1">
      <alignment horizontal="center"/>
      <protection/>
    </xf>
    <xf numFmtId="0" fontId="4" fillId="0" borderId="2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7" fillId="0" borderId="0"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Hoja1" xfId="57"/>
    <cellStyle name="Note" xfId="58"/>
    <cellStyle name="Output" xfId="59"/>
    <cellStyle name="Percent" xfId="60"/>
    <cellStyle name="Title" xfId="61"/>
    <cellStyle name="Total" xfId="62"/>
    <cellStyle name="Warning Text" xfId="63"/>
  </cellStyles>
  <dxfs count="4">
    <dxf>
      <fill>
        <patternFill>
          <bgColor rgb="FFFF0000"/>
        </patternFill>
      </fill>
    </dxf>
    <dxf>
      <fill>
        <patternFill>
          <bgColor rgb="FFFF6600"/>
        </patternFill>
      </fill>
    </dxf>
    <dxf>
      <fill>
        <patternFill>
          <bgColor rgb="FFFFFF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0</xdr:row>
      <xdr:rowOff>0</xdr:rowOff>
    </xdr:from>
    <xdr:to>
      <xdr:col>7</xdr:col>
      <xdr:colOff>828675</xdr:colOff>
      <xdr:row>1</xdr:row>
      <xdr:rowOff>333375</xdr:rowOff>
    </xdr:to>
    <xdr:pic>
      <xdr:nvPicPr>
        <xdr:cNvPr id="1" name="Picture 35" descr="height=175"/>
        <xdr:cNvPicPr preferRelativeResize="1">
          <a:picLocks noChangeAspect="1"/>
        </xdr:cNvPicPr>
      </xdr:nvPicPr>
      <xdr:blipFill>
        <a:blip r:embed="rId1"/>
        <a:stretch>
          <a:fillRect/>
        </a:stretch>
      </xdr:blipFill>
      <xdr:spPr>
        <a:xfrm>
          <a:off x="5467350" y="0"/>
          <a:ext cx="24003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K27"/>
  <sheetViews>
    <sheetView zoomScalePageLayoutView="0" workbookViewId="0" topLeftCell="A1">
      <selection activeCell="B3" sqref="B3"/>
    </sheetView>
  </sheetViews>
  <sheetFormatPr defaultColWidth="11.421875" defaultRowHeight="15"/>
  <cols>
    <col min="1" max="1" width="8.7109375" style="0" customWidth="1"/>
    <col min="2" max="2" width="27.28125" style="0" customWidth="1"/>
    <col min="3" max="3" width="23.57421875" style="0" customWidth="1"/>
    <col min="4" max="4" width="20.57421875" style="0" customWidth="1"/>
    <col min="5" max="5" width="15.00390625" style="0" customWidth="1"/>
    <col min="6" max="6" width="13.421875" style="0" customWidth="1"/>
    <col min="7" max="7" width="11.421875" style="0" customWidth="1"/>
    <col min="8" max="8" width="13.7109375" style="0" customWidth="1"/>
  </cols>
  <sheetData>
    <row r="1" spans="1:11" ht="15">
      <c r="A1" s="266" t="s">
        <v>85</v>
      </c>
      <c r="B1" s="267"/>
      <c r="C1" s="267"/>
      <c r="D1" s="267"/>
      <c r="E1" s="267"/>
      <c r="F1" s="267"/>
      <c r="G1" s="267"/>
      <c r="H1" s="268"/>
      <c r="K1">
        <f>35000/700</f>
        <v>50</v>
      </c>
    </row>
    <row r="2" spans="1:8" ht="15">
      <c r="A2" s="269" t="s">
        <v>0</v>
      </c>
      <c r="B2" s="270"/>
      <c r="C2" s="270"/>
      <c r="D2" s="270"/>
      <c r="E2" s="270"/>
      <c r="F2" s="270"/>
      <c r="G2" s="270"/>
      <c r="H2" s="271"/>
    </row>
    <row r="3" spans="1:8" ht="15">
      <c r="A3" s="38"/>
      <c r="B3" s="39"/>
      <c r="C3" s="39"/>
      <c r="D3" s="39"/>
      <c r="E3" s="39"/>
      <c r="F3" s="39"/>
      <c r="G3" s="39"/>
      <c r="H3" s="41"/>
    </row>
    <row r="4" spans="1:8" ht="15.75">
      <c r="A4" s="272" t="s">
        <v>86</v>
      </c>
      <c r="B4" s="273"/>
      <c r="C4" s="273"/>
      <c r="D4" s="273"/>
      <c r="E4" s="273"/>
      <c r="F4" s="273"/>
      <c r="G4" s="273"/>
      <c r="H4" s="274"/>
    </row>
    <row r="5" spans="1:8" ht="15">
      <c r="A5" s="275"/>
      <c r="B5" s="276"/>
      <c r="C5" s="276"/>
      <c r="D5" s="276"/>
      <c r="E5" s="276"/>
      <c r="F5" s="276"/>
      <c r="G5" s="276"/>
      <c r="H5" s="277"/>
    </row>
    <row r="6" spans="1:8" ht="15">
      <c r="A6" s="278" t="s">
        <v>3</v>
      </c>
      <c r="B6" s="279"/>
      <c r="C6" s="261" t="s">
        <v>351</v>
      </c>
      <c r="D6" s="261"/>
      <c r="E6" s="43"/>
      <c r="F6" s="43"/>
      <c r="G6" s="43"/>
      <c r="H6" s="45"/>
    </row>
    <row r="7" spans="1:7" ht="15">
      <c r="A7" s="135" t="s">
        <v>352</v>
      </c>
      <c r="B7" s="156"/>
      <c r="C7" s="261" t="s">
        <v>353</v>
      </c>
      <c r="D7" s="261"/>
      <c r="E7" s="43"/>
      <c r="F7" s="43"/>
      <c r="G7" s="43"/>
    </row>
    <row r="8" spans="1:8" ht="15">
      <c r="A8" s="135" t="s">
        <v>224</v>
      </c>
      <c r="B8" s="49"/>
      <c r="C8" s="48">
        <v>2010</v>
      </c>
      <c r="D8" s="49"/>
      <c r="E8" s="49"/>
      <c r="F8" s="49"/>
      <c r="G8" s="49"/>
      <c r="H8" s="51"/>
    </row>
    <row r="9" spans="1:8" ht="15">
      <c r="A9" s="262"/>
      <c r="B9" s="263"/>
      <c r="C9" s="263"/>
      <c r="D9" s="263"/>
      <c r="E9" s="263"/>
      <c r="F9" s="263"/>
      <c r="G9" s="263"/>
      <c r="H9" s="264"/>
    </row>
    <row r="10" spans="1:8" ht="15">
      <c r="A10" s="265" t="s">
        <v>9</v>
      </c>
      <c r="B10" s="265" t="s">
        <v>91</v>
      </c>
      <c r="C10" s="265" t="s">
        <v>11</v>
      </c>
      <c r="D10" s="265" t="s">
        <v>92</v>
      </c>
      <c r="E10" s="265" t="s">
        <v>93</v>
      </c>
      <c r="F10" s="265"/>
      <c r="G10" s="265" t="s">
        <v>94</v>
      </c>
      <c r="H10" s="265"/>
    </row>
    <row r="11" spans="1:8" ht="15">
      <c r="A11" s="265"/>
      <c r="B11" s="265"/>
      <c r="C11" s="265"/>
      <c r="D11" s="265"/>
      <c r="E11" s="265" t="s">
        <v>95</v>
      </c>
      <c r="F11" s="265" t="s">
        <v>96</v>
      </c>
      <c r="G11" s="265"/>
      <c r="H11" s="265"/>
    </row>
    <row r="12" spans="1:8" ht="48" customHeight="1">
      <c r="A12" s="265"/>
      <c r="B12" s="265"/>
      <c r="C12" s="265"/>
      <c r="D12" s="265"/>
      <c r="E12" s="265"/>
      <c r="F12" s="265"/>
      <c r="G12" s="265"/>
      <c r="H12" s="265"/>
    </row>
    <row r="13" spans="1:8" ht="78.75">
      <c r="A13" s="157"/>
      <c r="B13" s="158" t="s">
        <v>354</v>
      </c>
      <c r="C13" s="159" t="s">
        <v>355</v>
      </c>
      <c r="D13" s="159" t="s">
        <v>356</v>
      </c>
      <c r="E13" s="160">
        <v>1</v>
      </c>
      <c r="F13" s="160">
        <v>1</v>
      </c>
      <c r="G13" s="258"/>
      <c r="H13" s="258"/>
    </row>
    <row r="14" spans="1:8" ht="123.75">
      <c r="A14" s="157"/>
      <c r="B14" s="158" t="s">
        <v>354</v>
      </c>
      <c r="C14" s="159" t="s">
        <v>357</v>
      </c>
      <c r="D14" s="159" t="s">
        <v>358</v>
      </c>
      <c r="E14" s="160">
        <v>1</v>
      </c>
      <c r="F14" s="160">
        <v>0.4</v>
      </c>
      <c r="G14" s="259" t="s">
        <v>359</v>
      </c>
      <c r="H14" s="260"/>
    </row>
    <row r="15" spans="1:8" ht="112.5">
      <c r="A15" s="157"/>
      <c r="B15" s="158" t="s">
        <v>354</v>
      </c>
      <c r="C15" s="159" t="s">
        <v>360</v>
      </c>
      <c r="D15" s="159" t="s">
        <v>361</v>
      </c>
      <c r="E15" s="160">
        <v>1</v>
      </c>
      <c r="F15" s="160">
        <v>0.25</v>
      </c>
      <c r="G15" s="259" t="s">
        <v>362</v>
      </c>
      <c r="H15" s="260"/>
    </row>
    <row r="16" spans="1:8" ht="146.25">
      <c r="A16" s="157"/>
      <c r="B16" s="158" t="s">
        <v>363</v>
      </c>
      <c r="C16" s="161" t="s">
        <v>364</v>
      </c>
      <c r="D16" s="159" t="s">
        <v>365</v>
      </c>
      <c r="E16" s="160">
        <v>1</v>
      </c>
      <c r="F16" s="160">
        <v>0.8</v>
      </c>
      <c r="G16" s="258"/>
      <c r="H16" s="258"/>
    </row>
    <row r="17" spans="1:8" ht="135">
      <c r="A17" s="157"/>
      <c r="B17" s="158" t="s">
        <v>366</v>
      </c>
      <c r="C17" s="161" t="s">
        <v>367</v>
      </c>
      <c r="D17" s="161" t="s">
        <v>368</v>
      </c>
      <c r="E17" s="160">
        <v>1</v>
      </c>
      <c r="F17" s="160">
        <v>0.8</v>
      </c>
      <c r="G17" s="258"/>
      <c r="H17" s="258"/>
    </row>
    <row r="18" spans="1:8" ht="101.25">
      <c r="A18" s="157"/>
      <c r="B18" s="158" t="s">
        <v>363</v>
      </c>
      <c r="C18" s="162" t="s">
        <v>369</v>
      </c>
      <c r="D18" s="163" t="s">
        <v>370</v>
      </c>
      <c r="E18" s="160">
        <v>1</v>
      </c>
      <c r="F18" s="160">
        <v>0.75</v>
      </c>
      <c r="G18" s="258"/>
      <c r="H18" s="258"/>
    </row>
    <row r="19" spans="1:8" ht="123.75">
      <c r="A19" s="157"/>
      <c r="B19" s="158" t="s">
        <v>363</v>
      </c>
      <c r="C19" s="162" t="s">
        <v>371</v>
      </c>
      <c r="D19" s="162" t="s">
        <v>372</v>
      </c>
      <c r="E19" s="160">
        <v>1</v>
      </c>
      <c r="F19" s="160">
        <v>1</v>
      </c>
      <c r="G19" s="258"/>
      <c r="H19" s="258"/>
    </row>
    <row r="20" spans="1:8" ht="101.25">
      <c r="A20" s="157"/>
      <c r="B20" s="158" t="s">
        <v>354</v>
      </c>
      <c r="C20" s="162" t="s">
        <v>373</v>
      </c>
      <c r="D20" s="163" t="s">
        <v>374</v>
      </c>
      <c r="E20" s="160">
        <v>1</v>
      </c>
      <c r="F20" s="160">
        <v>0.4</v>
      </c>
      <c r="G20" s="258"/>
      <c r="H20" s="258"/>
    </row>
    <row r="21" spans="1:8" ht="125.25" customHeight="1">
      <c r="A21" s="157"/>
      <c r="B21" s="158" t="s">
        <v>363</v>
      </c>
      <c r="C21" s="162" t="s">
        <v>375</v>
      </c>
      <c r="D21" s="163" t="s">
        <v>376</v>
      </c>
      <c r="E21" s="160">
        <v>1</v>
      </c>
      <c r="F21" s="160">
        <v>0.2</v>
      </c>
      <c r="G21" s="259" t="s">
        <v>377</v>
      </c>
      <c r="H21" s="260"/>
    </row>
    <row r="22" spans="1:8" ht="112.5">
      <c r="A22" s="157"/>
      <c r="B22" s="158" t="s">
        <v>354</v>
      </c>
      <c r="C22" s="162" t="s">
        <v>378</v>
      </c>
      <c r="D22" s="163" t="s">
        <v>379</v>
      </c>
      <c r="E22" s="160">
        <v>1</v>
      </c>
      <c r="F22" s="160">
        <v>0.75</v>
      </c>
      <c r="G22" s="259" t="s">
        <v>380</v>
      </c>
      <c r="H22" s="260"/>
    </row>
    <row r="23" spans="1:8" ht="78.75">
      <c r="A23" s="157"/>
      <c r="B23" s="158" t="s">
        <v>381</v>
      </c>
      <c r="C23" s="162" t="s">
        <v>382</v>
      </c>
      <c r="D23" s="162" t="s">
        <v>383</v>
      </c>
      <c r="E23" s="160">
        <v>1</v>
      </c>
      <c r="F23" s="164">
        <v>0.75</v>
      </c>
      <c r="G23" s="258"/>
      <c r="H23" s="258"/>
    </row>
    <row r="24" spans="1:8" ht="72.75" customHeight="1">
      <c r="A24" s="157"/>
      <c r="B24" s="158" t="s">
        <v>384</v>
      </c>
      <c r="C24" s="162" t="s">
        <v>385</v>
      </c>
      <c r="D24" s="162" t="s">
        <v>386</v>
      </c>
      <c r="E24" s="160">
        <v>1</v>
      </c>
      <c r="F24" s="165">
        <v>0.75</v>
      </c>
      <c r="G24" s="258"/>
      <c r="H24" s="258"/>
    </row>
    <row r="25" spans="1:8" ht="45">
      <c r="A25" s="157"/>
      <c r="B25" s="158" t="s">
        <v>354</v>
      </c>
      <c r="C25" s="159" t="s">
        <v>387</v>
      </c>
      <c r="D25" s="159" t="s">
        <v>388</v>
      </c>
      <c r="E25" s="166">
        <v>1</v>
      </c>
      <c r="F25" s="166">
        <v>1</v>
      </c>
      <c r="G25" s="258"/>
      <c r="H25" s="258"/>
    </row>
    <row r="26" spans="1:8" ht="51.75" customHeight="1">
      <c r="A26" s="157"/>
      <c r="B26" s="158" t="s">
        <v>363</v>
      </c>
      <c r="C26" s="159" t="s">
        <v>389</v>
      </c>
      <c r="D26" s="159" t="s">
        <v>390</v>
      </c>
      <c r="E26" s="166">
        <v>1</v>
      </c>
      <c r="F26" s="166">
        <v>0.5</v>
      </c>
      <c r="G26" s="259" t="s">
        <v>391</v>
      </c>
      <c r="H26" s="260"/>
    </row>
    <row r="27" spans="1:8" ht="60" customHeight="1">
      <c r="A27" s="157"/>
      <c r="B27" s="158" t="s">
        <v>363</v>
      </c>
      <c r="C27" s="159" t="s">
        <v>392</v>
      </c>
      <c r="D27" s="159" t="s">
        <v>393</v>
      </c>
      <c r="E27" s="166">
        <v>1</v>
      </c>
      <c r="F27" s="167">
        <v>0.03</v>
      </c>
      <c r="G27" s="259" t="s">
        <v>394</v>
      </c>
      <c r="H27" s="260"/>
    </row>
  </sheetData>
  <sheetProtection/>
  <mergeCells count="31">
    <mergeCell ref="A1:H1"/>
    <mergeCell ref="A2:H2"/>
    <mergeCell ref="A4:H4"/>
    <mergeCell ref="A5:H5"/>
    <mergeCell ref="A6:B6"/>
    <mergeCell ref="C6:D6"/>
    <mergeCell ref="G18:H18"/>
    <mergeCell ref="C7:D7"/>
    <mergeCell ref="A9:H9"/>
    <mergeCell ref="A10:A12"/>
    <mergeCell ref="B10:B12"/>
    <mergeCell ref="C10:C12"/>
    <mergeCell ref="D10:D12"/>
    <mergeCell ref="E10:F10"/>
    <mergeCell ref="G10:H12"/>
    <mergeCell ref="E11:E12"/>
    <mergeCell ref="F11:F12"/>
    <mergeCell ref="G13:H13"/>
    <mergeCell ref="G14:H14"/>
    <mergeCell ref="G15:H15"/>
    <mergeCell ref="G16:H16"/>
    <mergeCell ref="G17:H17"/>
    <mergeCell ref="G25:H25"/>
    <mergeCell ref="G26:H26"/>
    <mergeCell ref="G27:H27"/>
    <mergeCell ref="G19:H19"/>
    <mergeCell ref="G20:H20"/>
    <mergeCell ref="G21:H21"/>
    <mergeCell ref="G22:H22"/>
    <mergeCell ref="G23:H23"/>
    <mergeCell ref="G24:H24"/>
  </mergeCell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H15"/>
  <sheetViews>
    <sheetView zoomScalePageLayoutView="0" workbookViewId="0" topLeftCell="A1">
      <selection activeCell="H7" sqref="H7"/>
    </sheetView>
  </sheetViews>
  <sheetFormatPr defaultColWidth="11.421875" defaultRowHeight="15"/>
  <cols>
    <col min="1" max="1" width="8.7109375" style="0" customWidth="1"/>
    <col min="2" max="2" width="27.28125" style="0" customWidth="1"/>
    <col min="3" max="3" width="23.57421875" style="0" customWidth="1"/>
    <col min="4" max="4" width="20.57421875" style="0" customWidth="1"/>
    <col min="5" max="5" width="15.00390625" style="0" customWidth="1"/>
    <col min="6" max="6" width="13.421875" style="0" customWidth="1"/>
    <col min="7" max="7" width="11.421875" style="0" customWidth="1"/>
    <col min="8" max="8" width="16.8515625" style="0" customWidth="1"/>
  </cols>
  <sheetData>
    <row r="1" spans="1:8" ht="15">
      <c r="A1" s="266" t="s">
        <v>85</v>
      </c>
      <c r="B1" s="267"/>
      <c r="C1" s="267"/>
      <c r="D1" s="267"/>
      <c r="E1" s="267"/>
      <c r="F1" s="267"/>
      <c r="G1" s="267"/>
      <c r="H1" s="268"/>
    </row>
    <row r="2" spans="1:8" ht="15">
      <c r="A2" s="269" t="s">
        <v>0</v>
      </c>
      <c r="B2" s="270"/>
      <c r="C2" s="270"/>
      <c r="D2" s="270"/>
      <c r="E2" s="270"/>
      <c r="F2" s="270"/>
      <c r="G2" s="270"/>
      <c r="H2" s="271"/>
    </row>
    <row r="3" spans="1:8" ht="15">
      <c r="A3" s="38"/>
      <c r="B3" s="39"/>
      <c r="C3" s="39"/>
      <c r="D3" s="39"/>
      <c r="E3" s="39"/>
      <c r="F3" s="39"/>
      <c r="G3" s="39"/>
      <c r="H3" s="41"/>
    </row>
    <row r="4" spans="1:8" ht="15.75">
      <c r="A4" s="272" t="s">
        <v>86</v>
      </c>
      <c r="B4" s="273"/>
      <c r="C4" s="273"/>
      <c r="D4" s="273"/>
      <c r="E4" s="273"/>
      <c r="F4" s="273"/>
      <c r="G4" s="273"/>
      <c r="H4" s="274"/>
    </row>
    <row r="5" spans="1:8" ht="15">
      <c r="A5" s="275"/>
      <c r="B5" s="276"/>
      <c r="C5" s="276"/>
      <c r="D5" s="276"/>
      <c r="E5" s="276"/>
      <c r="F5" s="276"/>
      <c r="G5" s="276"/>
      <c r="H5" s="277"/>
    </row>
    <row r="6" spans="1:8" ht="15">
      <c r="A6" s="278" t="s">
        <v>87</v>
      </c>
      <c r="B6" s="279"/>
      <c r="C6" s="261" t="s">
        <v>420</v>
      </c>
      <c r="D6" s="261"/>
      <c r="E6" s="43"/>
      <c r="F6" s="43"/>
      <c r="G6" s="43"/>
      <c r="H6" s="45"/>
    </row>
    <row r="7" spans="1:8" ht="15">
      <c r="A7" s="135" t="s">
        <v>5</v>
      </c>
      <c r="B7" s="49"/>
      <c r="C7" s="134" t="s">
        <v>421</v>
      </c>
      <c r="D7" s="43"/>
      <c r="E7" s="43"/>
      <c r="F7" s="43"/>
      <c r="G7" s="43"/>
      <c r="H7" s="45"/>
    </row>
    <row r="8" spans="1:8" ht="15">
      <c r="A8" s="135" t="s">
        <v>224</v>
      </c>
      <c r="B8" s="49"/>
      <c r="C8" s="48" t="s">
        <v>422</v>
      </c>
      <c r="D8" s="49"/>
      <c r="E8" s="49"/>
      <c r="F8" s="49"/>
      <c r="G8" s="49"/>
      <c r="H8" s="51"/>
    </row>
    <row r="9" spans="1:8" ht="15.75" thickBot="1">
      <c r="A9" s="262"/>
      <c r="B9" s="263"/>
      <c r="C9" s="263"/>
      <c r="D9" s="263"/>
      <c r="E9" s="263"/>
      <c r="F9" s="263"/>
      <c r="G9" s="263"/>
      <c r="H9" s="264"/>
    </row>
    <row r="10" spans="1:8" ht="15">
      <c r="A10" s="394" t="s">
        <v>9</v>
      </c>
      <c r="B10" s="397" t="s">
        <v>91</v>
      </c>
      <c r="C10" s="397" t="s">
        <v>11</v>
      </c>
      <c r="D10" s="397" t="s">
        <v>92</v>
      </c>
      <c r="E10" s="397" t="s">
        <v>93</v>
      </c>
      <c r="F10" s="397"/>
      <c r="G10" s="397" t="s">
        <v>94</v>
      </c>
      <c r="H10" s="399"/>
    </row>
    <row r="11" spans="1:8" ht="15">
      <c r="A11" s="395"/>
      <c r="B11" s="265"/>
      <c r="C11" s="265"/>
      <c r="D11" s="265"/>
      <c r="E11" s="265" t="s">
        <v>95</v>
      </c>
      <c r="F11" s="265" t="s">
        <v>96</v>
      </c>
      <c r="G11" s="265"/>
      <c r="H11" s="400"/>
    </row>
    <row r="12" spans="1:8" ht="15.75" thickBot="1">
      <c r="A12" s="396"/>
      <c r="B12" s="398"/>
      <c r="C12" s="398"/>
      <c r="D12" s="398"/>
      <c r="E12" s="398"/>
      <c r="F12" s="398"/>
      <c r="G12" s="398"/>
      <c r="H12" s="401"/>
    </row>
    <row r="13" spans="1:8" ht="225">
      <c r="A13" s="175">
        <v>1</v>
      </c>
      <c r="B13" s="176" t="s">
        <v>423</v>
      </c>
      <c r="C13" s="177" t="s">
        <v>424</v>
      </c>
      <c r="D13" s="178" t="s">
        <v>425</v>
      </c>
      <c r="E13" s="179">
        <v>1</v>
      </c>
      <c r="F13" s="179">
        <v>0.95</v>
      </c>
      <c r="G13" s="388" t="s">
        <v>426</v>
      </c>
      <c r="H13" s="389"/>
    </row>
    <row r="14" spans="1:8" ht="240">
      <c r="A14" s="180">
        <v>2</v>
      </c>
      <c r="B14" s="181" t="s">
        <v>427</v>
      </c>
      <c r="C14" s="177" t="s">
        <v>428</v>
      </c>
      <c r="D14" s="182" t="s">
        <v>429</v>
      </c>
      <c r="E14" s="173">
        <v>1</v>
      </c>
      <c r="F14" s="173">
        <v>1</v>
      </c>
      <c r="G14" s="390" t="s">
        <v>430</v>
      </c>
      <c r="H14" s="391"/>
    </row>
    <row r="15" spans="1:8" ht="270.75" thickBot="1">
      <c r="A15" s="183">
        <v>3</v>
      </c>
      <c r="B15" s="184" t="s">
        <v>431</v>
      </c>
      <c r="C15" s="185" t="s">
        <v>432</v>
      </c>
      <c r="D15" s="186" t="s">
        <v>433</v>
      </c>
      <c r="E15" s="187">
        <v>1</v>
      </c>
      <c r="F15" s="187">
        <v>0.98</v>
      </c>
      <c r="G15" s="392" t="s">
        <v>434</v>
      </c>
      <c r="H15" s="393"/>
    </row>
  </sheetData>
  <sheetProtection/>
  <mergeCells count="18">
    <mergeCell ref="G13:H13"/>
    <mergeCell ref="G14:H14"/>
    <mergeCell ref="G15:H15"/>
    <mergeCell ref="A9:H9"/>
    <mergeCell ref="A10:A12"/>
    <mergeCell ref="B10:B12"/>
    <mergeCell ref="C10:C12"/>
    <mergeCell ref="D10:D12"/>
    <mergeCell ref="E10:F10"/>
    <mergeCell ref="G10:H12"/>
    <mergeCell ref="E11:E12"/>
    <mergeCell ref="F11:F12"/>
    <mergeCell ref="A1:H1"/>
    <mergeCell ref="A2:H2"/>
    <mergeCell ref="A4:H4"/>
    <mergeCell ref="A5:H5"/>
    <mergeCell ref="A6:B6"/>
    <mergeCell ref="C6:D6"/>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H30"/>
  <sheetViews>
    <sheetView zoomScalePageLayoutView="0" workbookViewId="0" topLeftCell="A1">
      <selection activeCell="E6" sqref="E6"/>
    </sheetView>
  </sheetViews>
  <sheetFormatPr defaultColWidth="11.421875" defaultRowHeight="15"/>
  <cols>
    <col min="1" max="1" width="8.7109375" style="217" customWidth="1"/>
    <col min="2" max="2" width="26.28125" style="217" customWidth="1"/>
    <col min="3" max="3" width="39.8515625" style="217" customWidth="1"/>
    <col min="4" max="4" width="23.57421875" style="217" customWidth="1"/>
    <col min="5" max="5" width="15.140625" style="217" customWidth="1"/>
    <col min="6" max="6" width="15.57421875" style="217" customWidth="1"/>
    <col min="7" max="7" width="11.421875" style="217" customWidth="1"/>
    <col min="8" max="8" width="18.57421875" style="217" customWidth="1"/>
  </cols>
  <sheetData>
    <row r="1" spans="1:8" ht="15">
      <c r="A1" s="403" t="s">
        <v>85</v>
      </c>
      <c r="B1" s="404"/>
      <c r="C1" s="404"/>
      <c r="D1" s="404"/>
      <c r="E1" s="404"/>
      <c r="F1" s="404"/>
      <c r="G1" s="404"/>
      <c r="H1" s="405"/>
    </row>
    <row r="2" spans="1:8" ht="15">
      <c r="A2" s="406" t="s">
        <v>0</v>
      </c>
      <c r="B2" s="407"/>
      <c r="C2" s="407"/>
      <c r="D2" s="407"/>
      <c r="E2" s="407"/>
      <c r="F2" s="407"/>
      <c r="G2" s="407"/>
      <c r="H2" s="408"/>
    </row>
    <row r="3" spans="1:8" ht="15">
      <c r="A3" s="199"/>
      <c r="B3" s="200"/>
      <c r="C3" s="200"/>
      <c r="D3" s="200"/>
      <c r="E3" s="200"/>
      <c r="F3" s="200"/>
      <c r="G3" s="200"/>
      <c r="H3" s="201"/>
    </row>
    <row r="4" spans="1:8" ht="15.75">
      <c r="A4" s="409" t="s">
        <v>86</v>
      </c>
      <c r="B4" s="410"/>
      <c r="C4" s="410"/>
      <c r="D4" s="410"/>
      <c r="E4" s="410"/>
      <c r="F4" s="410"/>
      <c r="G4" s="410"/>
      <c r="H4" s="411"/>
    </row>
    <row r="5" spans="1:8" ht="15">
      <c r="A5" s="412"/>
      <c r="B5" s="413"/>
      <c r="C5" s="413"/>
      <c r="D5" s="413"/>
      <c r="E5" s="413"/>
      <c r="F5" s="413"/>
      <c r="G5" s="413"/>
      <c r="H5" s="414"/>
    </row>
    <row r="6" spans="1:8" ht="15">
      <c r="A6" s="415" t="s">
        <v>87</v>
      </c>
      <c r="B6" s="416"/>
      <c r="C6" s="202" t="s">
        <v>442</v>
      </c>
      <c r="D6" s="203"/>
      <c r="E6" s="203"/>
      <c r="F6" s="203"/>
      <c r="G6" s="203"/>
      <c r="H6" s="204"/>
    </row>
    <row r="7" spans="1:8" ht="15">
      <c r="A7" s="205" t="s">
        <v>5</v>
      </c>
      <c r="B7" s="206"/>
      <c r="C7" s="202" t="s">
        <v>443</v>
      </c>
      <c r="D7" s="203"/>
      <c r="E7" s="203"/>
      <c r="F7" s="203"/>
      <c r="G7" s="203"/>
      <c r="H7" s="204"/>
    </row>
    <row r="8" spans="1:8" ht="15">
      <c r="A8" s="205" t="s">
        <v>224</v>
      </c>
      <c r="B8" s="206"/>
      <c r="C8" s="207">
        <v>2010</v>
      </c>
      <c r="D8" s="206"/>
      <c r="E8" s="206"/>
      <c r="F8" s="206"/>
      <c r="G8" s="206"/>
      <c r="H8" s="208"/>
    </row>
    <row r="9" spans="1:8" ht="15">
      <c r="A9" s="417"/>
      <c r="B9" s="418"/>
      <c r="C9" s="418"/>
      <c r="D9" s="418"/>
      <c r="E9" s="418"/>
      <c r="F9" s="418"/>
      <c r="G9" s="418"/>
      <c r="H9" s="419"/>
    </row>
    <row r="10" spans="1:8" ht="15">
      <c r="A10" s="402" t="s">
        <v>9</v>
      </c>
      <c r="B10" s="402" t="s">
        <v>91</v>
      </c>
      <c r="C10" s="402" t="s">
        <v>11</v>
      </c>
      <c r="D10" s="402" t="s">
        <v>92</v>
      </c>
      <c r="E10" s="402" t="s">
        <v>93</v>
      </c>
      <c r="F10" s="402"/>
      <c r="G10" s="402" t="s">
        <v>94</v>
      </c>
      <c r="H10" s="402"/>
    </row>
    <row r="11" spans="1:8" ht="15">
      <c r="A11" s="402"/>
      <c r="B11" s="402"/>
      <c r="C11" s="402"/>
      <c r="D11" s="402"/>
      <c r="E11" s="402" t="s">
        <v>95</v>
      </c>
      <c r="F11" s="402" t="s">
        <v>96</v>
      </c>
      <c r="G11" s="402"/>
      <c r="H11" s="402"/>
    </row>
    <row r="12" spans="1:8" ht="15">
      <c r="A12" s="402"/>
      <c r="B12" s="402"/>
      <c r="C12" s="402"/>
      <c r="D12" s="402"/>
      <c r="E12" s="402"/>
      <c r="F12" s="402"/>
      <c r="G12" s="402"/>
      <c r="H12" s="402"/>
    </row>
    <row r="13" spans="1:8" ht="38.25">
      <c r="A13" s="421">
        <v>1</v>
      </c>
      <c r="B13" s="422" t="s">
        <v>444</v>
      </c>
      <c r="C13" s="209" t="s">
        <v>445</v>
      </c>
      <c r="D13" s="210" t="s">
        <v>446</v>
      </c>
      <c r="E13" s="211">
        <v>1</v>
      </c>
      <c r="F13" s="211">
        <v>1</v>
      </c>
      <c r="G13" s="420"/>
      <c r="H13" s="420"/>
    </row>
    <row r="14" spans="1:8" ht="51">
      <c r="A14" s="421"/>
      <c r="B14" s="422"/>
      <c r="C14" s="209" t="s">
        <v>447</v>
      </c>
      <c r="D14" s="210" t="s">
        <v>448</v>
      </c>
      <c r="E14" s="211">
        <v>1</v>
      </c>
      <c r="F14" s="211">
        <v>0.5</v>
      </c>
      <c r="G14" s="420"/>
      <c r="H14" s="420"/>
    </row>
    <row r="15" spans="1:8" ht="25.5">
      <c r="A15" s="421">
        <v>2</v>
      </c>
      <c r="B15" s="423" t="s">
        <v>449</v>
      </c>
      <c r="C15" s="209" t="s">
        <v>450</v>
      </c>
      <c r="D15" s="210" t="s">
        <v>451</v>
      </c>
      <c r="E15" s="211">
        <v>1</v>
      </c>
      <c r="F15" s="211">
        <v>0.9</v>
      </c>
      <c r="G15" s="420"/>
      <c r="H15" s="420"/>
    </row>
    <row r="16" spans="1:8" ht="15">
      <c r="A16" s="421"/>
      <c r="B16" s="424"/>
      <c r="C16" s="209" t="s">
        <v>452</v>
      </c>
      <c r="D16" s="210" t="s">
        <v>453</v>
      </c>
      <c r="E16" s="211">
        <v>0</v>
      </c>
      <c r="F16" s="211">
        <v>0</v>
      </c>
      <c r="G16" s="426" t="s">
        <v>454</v>
      </c>
      <c r="H16" s="427"/>
    </row>
    <row r="17" spans="1:8" ht="76.5">
      <c r="A17" s="421"/>
      <c r="B17" s="424"/>
      <c r="C17" s="209" t="s">
        <v>455</v>
      </c>
      <c r="D17" s="210" t="s">
        <v>456</v>
      </c>
      <c r="E17" s="211">
        <v>0.5</v>
      </c>
      <c r="F17" s="211">
        <v>0.5</v>
      </c>
      <c r="G17" s="420"/>
      <c r="H17" s="420"/>
    </row>
    <row r="18" spans="1:8" ht="38.25">
      <c r="A18" s="421"/>
      <c r="B18" s="424"/>
      <c r="C18" s="209" t="s">
        <v>457</v>
      </c>
      <c r="D18" s="210" t="s">
        <v>458</v>
      </c>
      <c r="E18" s="211">
        <v>0.85</v>
      </c>
      <c r="F18" s="211">
        <v>0.85</v>
      </c>
      <c r="G18" s="420"/>
      <c r="H18" s="420"/>
    </row>
    <row r="19" spans="1:8" ht="15">
      <c r="A19" s="421"/>
      <c r="B19" s="424"/>
      <c r="C19" s="428" t="s">
        <v>459</v>
      </c>
      <c r="D19" s="210" t="s">
        <v>460</v>
      </c>
      <c r="E19" s="211">
        <v>1</v>
      </c>
      <c r="F19" s="211">
        <v>1</v>
      </c>
      <c r="G19" s="420"/>
      <c r="H19" s="420"/>
    </row>
    <row r="20" spans="1:8" ht="25.5">
      <c r="A20" s="421"/>
      <c r="B20" s="424"/>
      <c r="C20" s="429"/>
      <c r="D20" s="210" t="s">
        <v>461</v>
      </c>
      <c r="E20" s="211">
        <v>1</v>
      </c>
      <c r="F20" s="211">
        <v>1</v>
      </c>
      <c r="G20" s="420"/>
      <c r="H20" s="420"/>
    </row>
    <row r="21" spans="1:8" ht="38.25">
      <c r="A21" s="421"/>
      <c r="B21" s="424"/>
      <c r="C21" s="429"/>
      <c r="D21" s="210" t="s">
        <v>462</v>
      </c>
      <c r="E21" s="211">
        <v>1</v>
      </c>
      <c r="F21" s="211">
        <v>1</v>
      </c>
      <c r="G21" s="420"/>
      <c r="H21" s="420"/>
    </row>
    <row r="22" spans="1:8" ht="25.5">
      <c r="A22" s="421"/>
      <c r="B22" s="424"/>
      <c r="C22" s="430"/>
      <c r="D22" s="210" t="s">
        <v>463</v>
      </c>
      <c r="E22" s="211">
        <v>1</v>
      </c>
      <c r="F22" s="211">
        <v>1</v>
      </c>
      <c r="G22" s="420"/>
      <c r="H22" s="420"/>
    </row>
    <row r="23" spans="1:8" ht="25.5">
      <c r="A23" s="421"/>
      <c r="B23" s="424"/>
      <c r="C23" s="209" t="s">
        <v>464</v>
      </c>
      <c r="D23" s="210" t="s">
        <v>465</v>
      </c>
      <c r="E23" s="211">
        <v>0.99</v>
      </c>
      <c r="F23" s="211">
        <v>0.87</v>
      </c>
      <c r="G23" s="420"/>
      <c r="H23" s="420"/>
    </row>
    <row r="24" spans="1:8" ht="51">
      <c r="A24" s="421"/>
      <c r="B24" s="424"/>
      <c r="C24" s="209" t="s">
        <v>466</v>
      </c>
      <c r="D24" s="210" t="s">
        <v>467</v>
      </c>
      <c r="E24" s="211">
        <v>0.5</v>
      </c>
      <c r="F24" s="211">
        <v>0.7</v>
      </c>
      <c r="G24" s="420"/>
      <c r="H24" s="420"/>
    </row>
    <row r="25" spans="1:8" ht="25.5">
      <c r="A25" s="421"/>
      <c r="B25" s="424"/>
      <c r="C25" s="209" t="s">
        <v>468</v>
      </c>
      <c r="D25" s="210" t="s">
        <v>469</v>
      </c>
      <c r="E25" s="211">
        <v>1</v>
      </c>
      <c r="F25" s="211">
        <v>1</v>
      </c>
      <c r="G25" s="420"/>
      <c r="H25" s="420"/>
    </row>
    <row r="26" spans="1:8" ht="15">
      <c r="A26" s="421"/>
      <c r="B26" s="424"/>
      <c r="C26" s="209" t="s">
        <v>470</v>
      </c>
      <c r="D26" s="210" t="s">
        <v>471</v>
      </c>
      <c r="E26" s="211">
        <v>0</v>
      </c>
      <c r="F26" s="211">
        <v>0</v>
      </c>
      <c r="G26" s="433" t="s">
        <v>472</v>
      </c>
      <c r="H26" s="434"/>
    </row>
    <row r="27" spans="1:8" ht="63.75">
      <c r="A27" s="421"/>
      <c r="B27" s="424"/>
      <c r="C27" s="209" t="s">
        <v>473</v>
      </c>
      <c r="D27" s="210" t="s">
        <v>474</v>
      </c>
      <c r="E27" s="211">
        <v>0.6</v>
      </c>
      <c r="F27" s="211">
        <v>0.6</v>
      </c>
      <c r="G27" s="420"/>
      <c r="H27" s="420"/>
    </row>
    <row r="28" spans="1:8" ht="38.25">
      <c r="A28" s="421"/>
      <c r="B28" s="425"/>
      <c r="C28" s="209" t="s">
        <v>475</v>
      </c>
      <c r="D28" s="210" t="s">
        <v>474</v>
      </c>
      <c r="E28" s="211">
        <v>0</v>
      </c>
      <c r="F28" s="211">
        <v>0</v>
      </c>
      <c r="G28" s="426" t="s">
        <v>476</v>
      </c>
      <c r="H28" s="427"/>
    </row>
    <row r="29" spans="1:8" ht="77.25">
      <c r="A29" s="212">
        <v>3</v>
      </c>
      <c r="B29" s="213" t="s">
        <v>477</v>
      </c>
      <c r="C29" s="209" t="s">
        <v>478</v>
      </c>
      <c r="D29" s="210" t="s">
        <v>479</v>
      </c>
      <c r="E29" s="211">
        <v>0</v>
      </c>
      <c r="F29" s="211">
        <v>0</v>
      </c>
      <c r="G29" s="433" t="s">
        <v>480</v>
      </c>
      <c r="H29" s="434"/>
    </row>
    <row r="30" spans="1:8" ht="77.25" thickBot="1">
      <c r="A30" s="212">
        <v>4</v>
      </c>
      <c r="B30" s="214" t="s">
        <v>481</v>
      </c>
      <c r="C30" s="215" t="s">
        <v>482</v>
      </c>
      <c r="D30" s="210" t="s">
        <v>474</v>
      </c>
      <c r="E30" s="216">
        <v>0.5</v>
      </c>
      <c r="F30" s="216">
        <v>0.5</v>
      </c>
      <c r="G30" s="431"/>
      <c r="H30" s="432"/>
    </row>
    <row r="31" ht="15.75" thickTop="1"/>
  </sheetData>
  <sheetProtection/>
  <mergeCells count="37">
    <mergeCell ref="G30:H30"/>
    <mergeCell ref="G24:H24"/>
    <mergeCell ref="G25:H25"/>
    <mergeCell ref="G26:H26"/>
    <mergeCell ref="G27:H27"/>
    <mergeCell ref="G28:H28"/>
    <mergeCell ref="G29:H29"/>
    <mergeCell ref="G23:H23"/>
    <mergeCell ref="A13:A14"/>
    <mergeCell ref="B13:B14"/>
    <mergeCell ref="G13:H13"/>
    <mergeCell ref="G14:H14"/>
    <mergeCell ref="A15:A28"/>
    <mergeCell ref="B15:B28"/>
    <mergeCell ref="G15:H15"/>
    <mergeCell ref="G16:H16"/>
    <mergeCell ref="G17:H17"/>
    <mergeCell ref="G18:H18"/>
    <mergeCell ref="C19:C22"/>
    <mergeCell ref="G19:H19"/>
    <mergeCell ref="G20:H20"/>
    <mergeCell ref="G21:H21"/>
    <mergeCell ref="G22:H22"/>
    <mergeCell ref="G10:H12"/>
    <mergeCell ref="E11:E12"/>
    <mergeCell ref="F11:F12"/>
    <mergeCell ref="A1:H1"/>
    <mergeCell ref="A2:H2"/>
    <mergeCell ref="A4:H4"/>
    <mergeCell ref="A5:H5"/>
    <mergeCell ref="A6:B6"/>
    <mergeCell ref="A9:H9"/>
    <mergeCell ref="A10:A12"/>
    <mergeCell ref="B10:B12"/>
    <mergeCell ref="C10:C12"/>
    <mergeCell ref="D10:D12"/>
    <mergeCell ref="E10:F10"/>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H58"/>
  <sheetViews>
    <sheetView zoomScalePageLayoutView="0" workbookViewId="0" topLeftCell="A1">
      <selection activeCell="A59" sqref="A59:IV69"/>
    </sheetView>
  </sheetViews>
  <sheetFormatPr defaultColWidth="11.421875" defaultRowHeight="15"/>
  <cols>
    <col min="1" max="1" width="8.7109375" style="0" customWidth="1"/>
    <col min="2" max="2" width="27.28125" style="0" customWidth="1"/>
    <col min="3" max="3" width="23.57421875" style="0" customWidth="1"/>
    <col min="4" max="4" width="20.57421875" style="0" customWidth="1"/>
    <col min="5" max="5" width="15.00390625" style="0" customWidth="1"/>
    <col min="6" max="6" width="13.421875" style="0" customWidth="1"/>
    <col min="7" max="7" width="11.421875" style="0" customWidth="1"/>
    <col min="8" max="8" width="13.7109375" style="0" customWidth="1"/>
  </cols>
  <sheetData>
    <row r="1" spans="1:8" ht="15">
      <c r="A1" s="266" t="s">
        <v>85</v>
      </c>
      <c r="B1" s="267"/>
      <c r="C1" s="267"/>
      <c r="D1" s="267"/>
      <c r="E1" s="267"/>
      <c r="F1" s="267"/>
      <c r="G1" s="267"/>
      <c r="H1" s="268"/>
    </row>
    <row r="2" spans="1:8" ht="15">
      <c r="A2" s="269" t="s">
        <v>0</v>
      </c>
      <c r="B2" s="270"/>
      <c r="C2" s="270"/>
      <c r="D2" s="270"/>
      <c r="E2" s="270"/>
      <c r="F2" s="270"/>
      <c r="G2" s="270"/>
      <c r="H2" s="271"/>
    </row>
    <row r="3" spans="1:8" ht="15">
      <c r="A3" s="38"/>
      <c r="B3" s="39"/>
      <c r="C3" s="39"/>
      <c r="D3" s="39"/>
      <c r="E3" s="39"/>
      <c r="F3" s="39"/>
      <c r="G3" s="39"/>
      <c r="H3" s="41"/>
    </row>
    <row r="4" spans="1:8" ht="15.75">
      <c r="A4" s="272" t="s">
        <v>86</v>
      </c>
      <c r="B4" s="273"/>
      <c r="C4" s="273"/>
      <c r="D4" s="273"/>
      <c r="E4" s="273"/>
      <c r="F4" s="273"/>
      <c r="G4" s="273"/>
      <c r="H4" s="274"/>
    </row>
    <row r="5" spans="1:8" ht="15">
      <c r="A5" s="275"/>
      <c r="B5" s="276"/>
      <c r="C5" s="276"/>
      <c r="D5" s="276"/>
      <c r="E5" s="276"/>
      <c r="F5" s="276"/>
      <c r="G5" s="276"/>
      <c r="H5" s="277"/>
    </row>
    <row r="6" spans="1:8" ht="15">
      <c r="A6" s="278" t="s">
        <v>87</v>
      </c>
      <c r="B6" s="279"/>
      <c r="C6" s="134" t="s">
        <v>483</v>
      </c>
      <c r="D6" s="43"/>
      <c r="E6" s="43"/>
      <c r="F6" s="43"/>
      <c r="G6" s="43"/>
      <c r="H6" s="45"/>
    </row>
    <row r="7" spans="1:8" ht="15">
      <c r="A7" s="135" t="s">
        <v>5</v>
      </c>
      <c r="B7" s="49"/>
      <c r="C7" s="134" t="s">
        <v>484</v>
      </c>
      <c r="D7" s="43"/>
      <c r="E7" s="43"/>
      <c r="F7" s="43"/>
      <c r="G7" s="43"/>
      <c r="H7" s="45"/>
    </row>
    <row r="8" spans="1:8" ht="15">
      <c r="A8" s="135" t="s">
        <v>224</v>
      </c>
      <c r="B8" s="49"/>
      <c r="C8" s="48">
        <v>2010</v>
      </c>
      <c r="D8" s="49"/>
      <c r="E8" s="49"/>
      <c r="F8" s="49"/>
      <c r="G8" s="49"/>
      <c r="H8" s="51"/>
    </row>
    <row r="9" spans="1:8" ht="15">
      <c r="A9" s="262"/>
      <c r="B9" s="263"/>
      <c r="C9" s="263"/>
      <c r="D9" s="263"/>
      <c r="E9" s="263"/>
      <c r="F9" s="263"/>
      <c r="G9" s="263"/>
      <c r="H9" s="264"/>
    </row>
    <row r="10" spans="1:8" ht="15">
      <c r="A10" s="265" t="s">
        <v>9</v>
      </c>
      <c r="B10" s="265" t="s">
        <v>91</v>
      </c>
      <c r="C10" s="265" t="s">
        <v>11</v>
      </c>
      <c r="D10" s="265" t="s">
        <v>92</v>
      </c>
      <c r="E10" s="265" t="s">
        <v>93</v>
      </c>
      <c r="F10" s="265"/>
      <c r="G10" s="265" t="s">
        <v>94</v>
      </c>
      <c r="H10" s="265"/>
    </row>
    <row r="11" spans="1:8" ht="15">
      <c r="A11" s="265"/>
      <c r="B11" s="265"/>
      <c r="C11" s="265"/>
      <c r="D11" s="265"/>
      <c r="E11" s="265" t="s">
        <v>95</v>
      </c>
      <c r="F11" s="265" t="s">
        <v>96</v>
      </c>
      <c r="G11" s="265"/>
      <c r="H11" s="265"/>
    </row>
    <row r="12" spans="1:8" ht="15.75" thickBot="1">
      <c r="A12" s="265"/>
      <c r="B12" s="265"/>
      <c r="C12" s="265"/>
      <c r="D12" s="265"/>
      <c r="E12" s="265"/>
      <c r="F12" s="265"/>
      <c r="G12" s="265"/>
      <c r="H12" s="265"/>
    </row>
    <row r="13" spans="1:8" ht="15">
      <c r="A13" s="435">
        <v>1</v>
      </c>
      <c r="B13" s="437" t="s">
        <v>485</v>
      </c>
      <c r="C13" s="443" t="s">
        <v>486</v>
      </c>
      <c r="D13" s="444" t="s">
        <v>487</v>
      </c>
      <c r="E13" s="441">
        <v>1</v>
      </c>
      <c r="F13" s="441">
        <v>1</v>
      </c>
      <c r="G13" s="258"/>
      <c r="H13" s="258"/>
    </row>
    <row r="14" spans="1:8" ht="15">
      <c r="A14" s="436"/>
      <c r="B14" s="438"/>
      <c r="C14" s="439"/>
      <c r="D14" s="440"/>
      <c r="E14" s="442"/>
      <c r="F14" s="442"/>
      <c r="G14" s="258"/>
      <c r="H14" s="258"/>
    </row>
    <row r="15" spans="1:8" ht="15">
      <c r="A15" s="435">
        <v>2</v>
      </c>
      <c r="B15" s="437" t="s">
        <v>485</v>
      </c>
      <c r="C15" s="439" t="s">
        <v>488</v>
      </c>
      <c r="D15" s="440" t="s">
        <v>489</v>
      </c>
      <c r="E15" s="441">
        <v>1</v>
      </c>
      <c r="F15" s="441">
        <v>1</v>
      </c>
      <c r="G15" s="258"/>
      <c r="H15" s="258"/>
    </row>
    <row r="16" spans="1:8" ht="15">
      <c r="A16" s="436"/>
      <c r="B16" s="438"/>
      <c r="C16" s="439"/>
      <c r="D16" s="440"/>
      <c r="E16" s="442"/>
      <c r="F16" s="442"/>
      <c r="G16" s="258"/>
      <c r="H16" s="258"/>
    </row>
    <row r="17" spans="1:8" ht="15">
      <c r="A17" s="435">
        <v>3</v>
      </c>
      <c r="B17" s="437" t="s">
        <v>485</v>
      </c>
      <c r="C17" s="439" t="s">
        <v>490</v>
      </c>
      <c r="D17" s="440" t="s">
        <v>491</v>
      </c>
      <c r="E17" s="441">
        <v>1</v>
      </c>
      <c r="F17" s="441">
        <v>1</v>
      </c>
      <c r="G17" s="258"/>
      <c r="H17" s="258"/>
    </row>
    <row r="18" spans="1:8" ht="15">
      <c r="A18" s="445"/>
      <c r="B18" s="446"/>
      <c r="C18" s="439"/>
      <c r="D18" s="440"/>
      <c r="E18" s="442"/>
      <c r="F18" s="442"/>
      <c r="G18" s="258"/>
      <c r="H18" s="258"/>
    </row>
    <row r="19" spans="1:8" ht="15">
      <c r="A19" s="445"/>
      <c r="B19" s="446"/>
      <c r="C19" s="439"/>
      <c r="D19" s="440"/>
      <c r="E19" s="441">
        <v>1</v>
      </c>
      <c r="F19" s="441">
        <v>1</v>
      </c>
      <c r="G19" s="258"/>
      <c r="H19" s="258"/>
    </row>
    <row r="20" spans="1:8" ht="15">
      <c r="A20" s="436"/>
      <c r="B20" s="438"/>
      <c r="C20" s="439"/>
      <c r="D20" s="440"/>
      <c r="E20" s="442"/>
      <c r="F20" s="442"/>
      <c r="G20" s="258"/>
      <c r="H20" s="258"/>
    </row>
    <row r="21" spans="1:8" ht="15">
      <c r="A21" s="435">
        <v>4</v>
      </c>
      <c r="B21" s="437" t="s">
        <v>485</v>
      </c>
      <c r="C21" s="439" t="s">
        <v>492</v>
      </c>
      <c r="D21" s="440" t="s">
        <v>493</v>
      </c>
      <c r="E21" s="441">
        <v>1</v>
      </c>
      <c r="F21" s="441">
        <v>1</v>
      </c>
      <c r="G21" s="258"/>
      <c r="H21" s="258"/>
    </row>
    <row r="22" spans="1:8" ht="15">
      <c r="A22" s="445"/>
      <c r="B22" s="446"/>
      <c r="C22" s="439"/>
      <c r="D22" s="440"/>
      <c r="E22" s="442"/>
      <c r="F22" s="442"/>
      <c r="G22" s="258"/>
      <c r="H22" s="258"/>
    </row>
    <row r="23" spans="1:8" ht="15">
      <c r="A23" s="445"/>
      <c r="B23" s="446"/>
      <c r="C23" s="439"/>
      <c r="D23" s="440"/>
      <c r="E23" s="441">
        <v>1</v>
      </c>
      <c r="F23" s="441">
        <v>1</v>
      </c>
      <c r="G23" s="258"/>
      <c r="H23" s="258"/>
    </row>
    <row r="24" spans="1:8" ht="15">
      <c r="A24" s="445"/>
      <c r="B24" s="446"/>
      <c r="C24" s="439"/>
      <c r="D24" s="440"/>
      <c r="E24" s="442"/>
      <c r="F24" s="442"/>
      <c r="G24" s="258"/>
      <c r="H24" s="258"/>
    </row>
    <row r="25" spans="1:8" ht="15">
      <c r="A25" s="436"/>
      <c r="B25" s="438"/>
      <c r="C25" s="439"/>
      <c r="D25" s="440"/>
      <c r="E25" s="441">
        <v>1</v>
      </c>
      <c r="F25" s="441">
        <v>1</v>
      </c>
      <c r="G25" s="258"/>
      <c r="H25" s="258"/>
    </row>
    <row r="26" spans="1:8" ht="60">
      <c r="A26" s="435">
        <v>5</v>
      </c>
      <c r="B26" s="437" t="s">
        <v>485</v>
      </c>
      <c r="C26" s="218" t="s">
        <v>494</v>
      </c>
      <c r="D26" s="447" t="s">
        <v>495</v>
      </c>
      <c r="E26" s="442"/>
      <c r="F26" s="442"/>
      <c r="G26" s="258"/>
      <c r="H26" s="258"/>
    </row>
    <row r="27" spans="1:8" ht="15">
      <c r="A27" s="445"/>
      <c r="B27" s="446"/>
      <c r="C27" s="439" t="s">
        <v>496</v>
      </c>
      <c r="D27" s="448"/>
      <c r="E27" s="441">
        <v>1</v>
      </c>
      <c r="F27" s="441">
        <v>1</v>
      </c>
      <c r="G27" s="258"/>
      <c r="H27" s="258"/>
    </row>
    <row r="28" spans="1:8" ht="15">
      <c r="A28" s="445"/>
      <c r="B28" s="446"/>
      <c r="C28" s="439"/>
      <c r="D28" s="448"/>
      <c r="E28" s="442"/>
      <c r="F28" s="442"/>
      <c r="G28" s="258"/>
      <c r="H28" s="258"/>
    </row>
    <row r="29" spans="1:8" ht="15">
      <c r="A29" s="445"/>
      <c r="B29" s="446"/>
      <c r="C29" s="439"/>
      <c r="D29" s="448"/>
      <c r="E29" s="441">
        <v>1</v>
      </c>
      <c r="F29" s="441">
        <v>1</v>
      </c>
      <c r="G29" s="258"/>
      <c r="H29" s="258"/>
    </row>
    <row r="30" spans="1:8" ht="15">
      <c r="A30" s="436"/>
      <c r="B30" s="438"/>
      <c r="C30" s="439"/>
      <c r="D30" s="449"/>
      <c r="E30" s="442"/>
      <c r="F30" s="442"/>
      <c r="G30" s="258"/>
      <c r="H30" s="258"/>
    </row>
    <row r="31" spans="1:8" ht="15">
      <c r="A31" s="435">
        <v>6</v>
      </c>
      <c r="B31" s="437" t="s">
        <v>485</v>
      </c>
      <c r="C31" s="439" t="s">
        <v>497</v>
      </c>
      <c r="D31" s="440" t="s">
        <v>498</v>
      </c>
      <c r="E31" s="441">
        <v>1</v>
      </c>
      <c r="F31" s="441">
        <v>1</v>
      </c>
      <c r="G31" s="258"/>
      <c r="H31" s="258"/>
    </row>
    <row r="32" spans="1:8" ht="15">
      <c r="A32" s="445"/>
      <c r="B32" s="446"/>
      <c r="C32" s="439"/>
      <c r="D32" s="440"/>
      <c r="E32" s="442"/>
      <c r="F32" s="442"/>
      <c r="G32" s="258"/>
      <c r="H32" s="258"/>
    </row>
    <row r="33" spans="1:8" ht="15">
      <c r="A33" s="445"/>
      <c r="B33" s="446"/>
      <c r="C33" s="439"/>
      <c r="D33" s="440"/>
      <c r="E33" s="441">
        <v>1</v>
      </c>
      <c r="F33" s="441">
        <v>1</v>
      </c>
      <c r="G33" s="258"/>
      <c r="H33" s="258"/>
    </row>
    <row r="34" spans="1:8" ht="15">
      <c r="A34" s="436"/>
      <c r="B34" s="438"/>
      <c r="C34" s="439"/>
      <c r="D34" s="440"/>
      <c r="E34" s="442"/>
      <c r="F34" s="442"/>
      <c r="G34" s="258"/>
      <c r="H34" s="258"/>
    </row>
    <row r="35" spans="1:8" ht="15">
      <c r="A35" s="435">
        <v>7</v>
      </c>
      <c r="B35" s="450" t="s">
        <v>499</v>
      </c>
      <c r="C35" s="439" t="s">
        <v>500</v>
      </c>
      <c r="D35" s="439" t="s">
        <v>501</v>
      </c>
      <c r="E35" s="441">
        <v>1</v>
      </c>
      <c r="F35" s="441">
        <v>1</v>
      </c>
      <c r="G35" s="154"/>
      <c r="H35" s="154"/>
    </row>
    <row r="36" spans="1:8" ht="15">
      <c r="A36" s="445"/>
      <c r="B36" s="451"/>
      <c r="C36" s="439"/>
      <c r="D36" s="439"/>
      <c r="E36" s="453"/>
      <c r="F36" s="453"/>
      <c r="G36" s="154"/>
      <c r="H36" s="154"/>
    </row>
    <row r="37" spans="1:8" ht="15">
      <c r="A37" s="445"/>
      <c r="B37" s="451"/>
      <c r="C37" s="439"/>
      <c r="D37" s="439"/>
      <c r="E37" s="453"/>
      <c r="F37" s="453"/>
      <c r="G37" s="154"/>
      <c r="H37" s="154"/>
    </row>
    <row r="38" spans="1:8" ht="15">
      <c r="A38" s="436"/>
      <c r="B38" s="452"/>
      <c r="C38" s="439"/>
      <c r="D38" s="439"/>
      <c r="E38" s="442"/>
      <c r="F38" s="442"/>
      <c r="G38" s="154"/>
      <c r="H38" s="154"/>
    </row>
    <row r="39" spans="1:8" ht="15">
      <c r="A39" s="435">
        <v>8</v>
      </c>
      <c r="B39" s="450" t="s">
        <v>499</v>
      </c>
      <c r="C39" s="439" t="s">
        <v>502</v>
      </c>
      <c r="D39" s="439" t="s">
        <v>503</v>
      </c>
      <c r="E39" s="441">
        <v>1</v>
      </c>
      <c r="F39" s="441">
        <v>1</v>
      </c>
      <c r="G39" s="154"/>
      <c r="H39" s="154"/>
    </row>
    <row r="40" spans="1:8" ht="15">
      <c r="A40" s="445"/>
      <c r="B40" s="451"/>
      <c r="C40" s="439"/>
      <c r="D40" s="439"/>
      <c r="E40" s="453"/>
      <c r="F40" s="453"/>
      <c r="G40" s="154"/>
      <c r="H40" s="154"/>
    </row>
    <row r="41" spans="1:8" ht="15">
      <c r="A41" s="445"/>
      <c r="B41" s="451"/>
      <c r="C41" s="439"/>
      <c r="D41" s="439"/>
      <c r="E41" s="453"/>
      <c r="F41" s="453"/>
      <c r="G41" s="154"/>
      <c r="H41" s="154"/>
    </row>
    <row r="42" spans="1:8" ht="15">
      <c r="A42" s="436"/>
      <c r="B42" s="452"/>
      <c r="C42" s="439"/>
      <c r="D42" s="439"/>
      <c r="E42" s="442"/>
      <c r="F42" s="442"/>
      <c r="G42" s="154"/>
      <c r="H42" s="154"/>
    </row>
    <row r="43" spans="1:8" ht="15">
      <c r="A43" s="435">
        <v>9</v>
      </c>
      <c r="B43" s="450" t="s">
        <v>499</v>
      </c>
      <c r="C43" s="439" t="s">
        <v>504</v>
      </c>
      <c r="D43" s="439" t="s">
        <v>505</v>
      </c>
      <c r="E43" s="441">
        <v>1</v>
      </c>
      <c r="F43" s="441">
        <v>1</v>
      </c>
      <c r="G43" s="154"/>
      <c r="H43" s="154"/>
    </row>
    <row r="44" spans="1:8" ht="15">
      <c r="A44" s="445"/>
      <c r="B44" s="451"/>
      <c r="C44" s="439"/>
      <c r="D44" s="439"/>
      <c r="E44" s="453"/>
      <c r="F44" s="453"/>
      <c r="G44" s="154"/>
      <c r="H44" s="154"/>
    </row>
    <row r="45" spans="1:8" ht="15">
      <c r="A45" s="445"/>
      <c r="B45" s="451"/>
      <c r="C45" s="439"/>
      <c r="D45" s="439"/>
      <c r="E45" s="453"/>
      <c r="F45" s="453"/>
      <c r="G45" s="154"/>
      <c r="H45" s="154"/>
    </row>
    <row r="46" spans="1:8" ht="15">
      <c r="A46" s="436"/>
      <c r="B46" s="452"/>
      <c r="C46" s="439"/>
      <c r="D46" s="439"/>
      <c r="E46" s="442"/>
      <c r="F46" s="442"/>
      <c r="G46" s="154"/>
      <c r="H46" s="154"/>
    </row>
    <row r="47" spans="1:8" ht="15">
      <c r="A47" s="435">
        <v>10</v>
      </c>
      <c r="B47" s="450" t="s">
        <v>499</v>
      </c>
      <c r="C47" s="439" t="s">
        <v>506</v>
      </c>
      <c r="D47" s="439" t="s">
        <v>507</v>
      </c>
      <c r="E47" s="441">
        <v>1</v>
      </c>
      <c r="F47" s="441">
        <v>1</v>
      </c>
      <c r="G47" s="154"/>
      <c r="H47" s="154"/>
    </row>
    <row r="48" spans="1:8" ht="15">
      <c r="A48" s="445"/>
      <c r="B48" s="451"/>
      <c r="C48" s="439"/>
      <c r="D48" s="439"/>
      <c r="E48" s="453"/>
      <c r="F48" s="453"/>
      <c r="G48" s="258"/>
      <c r="H48" s="258"/>
    </row>
    <row r="49" spans="1:8" ht="15">
      <c r="A49" s="445"/>
      <c r="B49" s="451"/>
      <c r="C49" s="439"/>
      <c r="D49" s="439"/>
      <c r="E49" s="453"/>
      <c r="F49" s="453"/>
      <c r="G49" s="258"/>
      <c r="H49" s="258"/>
    </row>
    <row r="50" spans="1:8" ht="15">
      <c r="A50" s="436"/>
      <c r="B50" s="452"/>
      <c r="C50" s="454"/>
      <c r="D50" s="454"/>
      <c r="E50" s="442"/>
      <c r="F50" s="442"/>
      <c r="G50" s="435"/>
      <c r="H50" s="435"/>
    </row>
    <row r="51" spans="1:8" ht="15">
      <c r="A51" s="435">
        <v>11</v>
      </c>
      <c r="B51" s="450" t="s">
        <v>508</v>
      </c>
      <c r="C51" s="439" t="s">
        <v>509</v>
      </c>
      <c r="D51" s="439" t="s">
        <v>510</v>
      </c>
      <c r="E51" s="441">
        <v>1</v>
      </c>
      <c r="F51" s="441">
        <v>1</v>
      </c>
      <c r="G51" s="157"/>
      <c r="H51" s="157"/>
    </row>
    <row r="52" spans="1:8" ht="15">
      <c r="A52" s="445"/>
      <c r="B52" s="451"/>
      <c r="C52" s="439"/>
      <c r="D52" s="439"/>
      <c r="E52" s="453"/>
      <c r="F52" s="453"/>
      <c r="G52" s="157"/>
      <c r="H52" s="157"/>
    </row>
    <row r="53" spans="1:8" ht="15">
      <c r="A53" s="445"/>
      <c r="B53" s="451"/>
      <c r="C53" s="439"/>
      <c r="D53" s="439"/>
      <c r="E53" s="453"/>
      <c r="F53" s="453"/>
      <c r="G53" s="157"/>
      <c r="H53" s="157"/>
    </row>
    <row r="54" spans="1:8" ht="15">
      <c r="A54" s="436"/>
      <c r="B54" s="452"/>
      <c r="C54" s="454"/>
      <c r="D54" s="454"/>
      <c r="E54" s="442"/>
      <c r="F54" s="442"/>
      <c r="G54" s="157"/>
      <c r="H54" s="157"/>
    </row>
    <row r="55" spans="1:8" ht="15">
      <c r="A55" s="435">
        <v>12</v>
      </c>
      <c r="B55" s="450" t="s">
        <v>508</v>
      </c>
      <c r="C55" s="439" t="s">
        <v>511</v>
      </c>
      <c r="D55" s="439" t="s">
        <v>512</v>
      </c>
      <c r="E55" s="441">
        <v>1</v>
      </c>
      <c r="F55" s="441">
        <v>1</v>
      </c>
      <c r="G55" s="157"/>
      <c r="H55" s="157"/>
    </row>
    <row r="56" spans="1:8" ht="15">
      <c r="A56" s="445"/>
      <c r="B56" s="451"/>
      <c r="C56" s="439"/>
      <c r="D56" s="439"/>
      <c r="E56" s="453"/>
      <c r="F56" s="453"/>
      <c r="G56" s="157"/>
      <c r="H56" s="157"/>
    </row>
    <row r="57" spans="1:8" ht="15">
      <c r="A57" s="445"/>
      <c r="B57" s="451"/>
      <c r="C57" s="439"/>
      <c r="D57" s="439"/>
      <c r="E57" s="453"/>
      <c r="F57" s="453"/>
      <c r="G57" s="157"/>
      <c r="H57" s="157"/>
    </row>
    <row r="58" spans="1:8" ht="15">
      <c r="A58" s="436"/>
      <c r="B58" s="452"/>
      <c r="C58" s="454"/>
      <c r="D58" s="454"/>
      <c r="E58" s="442"/>
      <c r="F58" s="442"/>
      <c r="G58" s="157"/>
      <c r="H58" s="157"/>
    </row>
  </sheetData>
  <sheetProtection/>
  <mergeCells count="121">
    <mergeCell ref="A55:A58"/>
    <mergeCell ref="B55:B58"/>
    <mergeCell ref="C55:C58"/>
    <mergeCell ref="D55:D58"/>
    <mergeCell ref="E55:E58"/>
    <mergeCell ref="F55:F58"/>
    <mergeCell ref="G48:H48"/>
    <mergeCell ref="G49:H49"/>
    <mergeCell ref="G50:H50"/>
    <mergeCell ref="A51:A54"/>
    <mergeCell ref="B51:B54"/>
    <mergeCell ref="C51:C54"/>
    <mergeCell ref="D51:D54"/>
    <mergeCell ref="E51:E54"/>
    <mergeCell ref="F51:F54"/>
    <mergeCell ref="A47:A50"/>
    <mergeCell ref="B47:B50"/>
    <mergeCell ref="C47:C50"/>
    <mergeCell ref="D47:D50"/>
    <mergeCell ref="E47:E50"/>
    <mergeCell ref="F47:F50"/>
    <mergeCell ref="A43:A46"/>
    <mergeCell ref="B43:B46"/>
    <mergeCell ref="C43:C46"/>
    <mergeCell ref="D43:D46"/>
    <mergeCell ref="E43:E46"/>
    <mergeCell ref="F43:F46"/>
    <mergeCell ref="A39:A42"/>
    <mergeCell ref="B39:B42"/>
    <mergeCell ref="C39:C42"/>
    <mergeCell ref="D39:D42"/>
    <mergeCell ref="E39:E42"/>
    <mergeCell ref="F39:F42"/>
    <mergeCell ref="A35:A38"/>
    <mergeCell ref="B35:B38"/>
    <mergeCell ref="C35:C38"/>
    <mergeCell ref="D35:D38"/>
    <mergeCell ref="E35:E38"/>
    <mergeCell ref="F35:F38"/>
    <mergeCell ref="G31:H31"/>
    <mergeCell ref="G32:H32"/>
    <mergeCell ref="E33:E34"/>
    <mergeCell ref="F33:F34"/>
    <mergeCell ref="G33:H33"/>
    <mergeCell ref="G34:H34"/>
    <mergeCell ref="E29:E30"/>
    <mergeCell ref="F29:F30"/>
    <mergeCell ref="G29:H29"/>
    <mergeCell ref="G30:H30"/>
    <mergeCell ref="A31:A34"/>
    <mergeCell ref="B31:B34"/>
    <mergeCell ref="C31:C34"/>
    <mergeCell ref="D31:D34"/>
    <mergeCell ref="E31:E32"/>
    <mergeCell ref="F31:F32"/>
    <mergeCell ref="G21:H21"/>
    <mergeCell ref="G22:H22"/>
    <mergeCell ref="E23:E24"/>
    <mergeCell ref="F23:F24"/>
    <mergeCell ref="G23:H23"/>
    <mergeCell ref="G24:H24"/>
    <mergeCell ref="A21:A25"/>
    <mergeCell ref="B21:B25"/>
    <mergeCell ref="C21:C25"/>
    <mergeCell ref="D21:D25"/>
    <mergeCell ref="E21:E22"/>
    <mergeCell ref="F21:F22"/>
    <mergeCell ref="E25:E26"/>
    <mergeCell ref="F25:F26"/>
    <mergeCell ref="G25:H25"/>
    <mergeCell ref="A26:A30"/>
    <mergeCell ref="B26:B30"/>
    <mergeCell ref="D26:D30"/>
    <mergeCell ref="G26:H26"/>
    <mergeCell ref="C27:C30"/>
    <mergeCell ref="E27:E28"/>
    <mergeCell ref="F27:F28"/>
    <mergeCell ref="G27:H27"/>
    <mergeCell ref="G28:H28"/>
    <mergeCell ref="G17:H17"/>
    <mergeCell ref="G18:H18"/>
    <mergeCell ref="E19:E20"/>
    <mergeCell ref="F19:F20"/>
    <mergeCell ref="G19:H19"/>
    <mergeCell ref="G20:H20"/>
    <mergeCell ref="A17:A20"/>
    <mergeCell ref="B17:B20"/>
    <mergeCell ref="C17:C20"/>
    <mergeCell ref="D17:D20"/>
    <mergeCell ref="E17:E18"/>
    <mergeCell ref="F17:F18"/>
    <mergeCell ref="G13:H13"/>
    <mergeCell ref="G14:H14"/>
    <mergeCell ref="A15:A16"/>
    <mergeCell ref="B15:B16"/>
    <mergeCell ref="C15:C16"/>
    <mergeCell ref="D15:D16"/>
    <mergeCell ref="E15:E16"/>
    <mergeCell ref="F15:F16"/>
    <mergeCell ref="G15:H15"/>
    <mergeCell ref="G16:H16"/>
    <mergeCell ref="A13:A14"/>
    <mergeCell ref="B13:B14"/>
    <mergeCell ref="C13:C14"/>
    <mergeCell ref="D13:D14"/>
    <mergeCell ref="E13:E14"/>
    <mergeCell ref="F13:F14"/>
    <mergeCell ref="A10:A12"/>
    <mergeCell ref="B10:B12"/>
    <mergeCell ref="C10:C12"/>
    <mergeCell ref="D10:D12"/>
    <mergeCell ref="E10:F10"/>
    <mergeCell ref="G10:H12"/>
    <mergeCell ref="E11:E12"/>
    <mergeCell ref="F11:F12"/>
    <mergeCell ref="A1:H1"/>
    <mergeCell ref="A2:H2"/>
    <mergeCell ref="A4:H4"/>
    <mergeCell ref="A5:H5"/>
    <mergeCell ref="A6:B6"/>
    <mergeCell ref="A9:H9"/>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H92"/>
  <sheetViews>
    <sheetView zoomScalePageLayoutView="0" workbookViewId="0" topLeftCell="A1">
      <selection activeCell="D32" sqref="D32:D47"/>
    </sheetView>
  </sheetViews>
  <sheetFormatPr defaultColWidth="11.421875" defaultRowHeight="15"/>
  <cols>
    <col min="1" max="1" width="5.00390625" style="219" customWidth="1"/>
    <col min="2" max="2" width="16.28125" style="219" customWidth="1"/>
    <col min="3" max="3" width="61.28125" style="219" customWidth="1"/>
    <col min="4" max="4" width="41.00390625" style="219" customWidth="1"/>
    <col min="5" max="6" width="7.57421875" style="219" customWidth="1"/>
    <col min="7" max="7" width="9.00390625" style="219" customWidth="1"/>
    <col min="8" max="8" width="10.57421875" style="219" customWidth="1"/>
  </cols>
  <sheetData>
    <row r="1" spans="1:8" ht="15">
      <c r="A1" s="266" t="s">
        <v>85</v>
      </c>
      <c r="B1" s="267"/>
      <c r="C1" s="267"/>
      <c r="D1" s="267"/>
      <c r="E1" s="267"/>
      <c r="F1" s="267"/>
      <c r="G1" s="267"/>
      <c r="H1" s="268"/>
    </row>
    <row r="2" spans="1:8" ht="15">
      <c r="A2" s="269" t="s">
        <v>0</v>
      </c>
      <c r="B2" s="270"/>
      <c r="C2" s="270"/>
      <c r="D2" s="270"/>
      <c r="E2" s="270"/>
      <c r="F2" s="270"/>
      <c r="G2" s="270"/>
      <c r="H2" s="271"/>
    </row>
    <row r="3" spans="1:8" ht="15">
      <c r="A3" s="38"/>
      <c r="B3" s="39"/>
      <c r="C3" s="39"/>
      <c r="D3" s="39"/>
      <c r="E3" s="39"/>
      <c r="F3" s="39"/>
      <c r="G3" s="39"/>
      <c r="H3" s="41"/>
    </row>
    <row r="4" spans="1:8" ht="15.75">
      <c r="A4" s="272" t="s">
        <v>86</v>
      </c>
      <c r="B4" s="273"/>
      <c r="C4" s="273"/>
      <c r="D4" s="273"/>
      <c r="E4" s="273"/>
      <c r="F4" s="273"/>
      <c r="G4" s="273"/>
      <c r="H4" s="274"/>
    </row>
    <row r="5" spans="1:8" ht="15">
      <c r="A5" s="275"/>
      <c r="B5" s="276"/>
      <c r="C5" s="276"/>
      <c r="D5" s="276"/>
      <c r="E5" s="276"/>
      <c r="F5" s="276"/>
      <c r="G5" s="276"/>
      <c r="H5" s="277"/>
    </row>
    <row r="6" spans="1:8" ht="12.75">
      <c r="A6" s="278" t="s">
        <v>87</v>
      </c>
      <c r="B6" s="279"/>
      <c r="D6" s="42" t="s">
        <v>513</v>
      </c>
      <c r="E6" s="43"/>
      <c r="F6" s="43"/>
      <c r="G6" s="43"/>
      <c r="H6" s="45"/>
    </row>
    <row r="7" spans="1:8" ht="13.5" thickBot="1">
      <c r="A7" s="135" t="s">
        <v>5</v>
      </c>
      <c r="B7" s="49"/>
      <c r="D7" s="220" t="s">
        <v>514</v>
      </c>
      <c r="E7" s="43"/>
      <c r="F7" s="43"/>
      <c r="G7" s="43"/>
      <c r="H7" s="45"/>
    </row>
    <row r="8" spans="1:8" ht="13.5" thickBot="1">
      <c r="A8" s="135" t="s">
        <v>224</v>
      </c>
      <c r="B8" s="49"/>
      <c r="D8" s="221">
        <v>2010</v>
      </c>
      <c r="E8" s="49"/>
      <c r="F8" s="49"/>
      <c r="G8" s="49"/>
      <c r="H8" s="51"/>
    </row>
    <row r="9" spans="1:8" ht="15">
      <c r="A9" s="262"/>
      <c r="B9" s="263"/>
      <c r="C9" s="263"/>
      <c r="D9" s="263"/>
      <c r="E9" s="263"/>
      <c r="F9" s="263"/>
      <c r="G9" s="263"/>
      <c r="H9" s="264"/>
    </row>
    <row r="10" spans="1:8" ht="15">
      <c r="A10" s="455" t="s">
        <v>9</v>
      </c>
      <c r="B10" s="455" t="s">
        <v>91</v>
      </c>
      <c r="C10" s="455" t="s">
        <v>11</v>
      </c>
      <c r="D10" s="455" t="s">
        <v>92</v>
      </c>
      <c r="E10" s="455" t="s">
        <v>93</v>
      </c>
      <c r="F10" s="455"/>
      <c r="G10" s="455" t="s">
        <v>94</v>
      </c>
      <c r="H10" s="455"/>
    </row>
    <row r="11" spans="1:8" ht="15">
      <c r="A11" s="455"/>
      <c r="B11" s="455"/>
      <c r="C11" s="455"/>
      <c r="D11" s="455"/>
      <c r="E11" s="455" t="s">
        <v>95</v>
      </c>
      <c r="F11" s="455" t="s">
        <v>96</v>
      </c>
      <c r="G11" s="455"/>
      <c r="H11" s="455"/>
    </row>
    <row r="12" spans="1:8" ht="15">
      <c r="A12" s="455"/>
      <c r="B12" s="455"/>
      <c r="C12" s="455"/>
      <c r="D12" s="455"/>
      <c r="E12" s="455"/>
      <c r="F12" s="455"/>
      <c r="G12" s="455"/>
      <c r="H12" s="455"/>
    </row>
    <row r="13" spans="1:8" ht="51">
      <c r="A13" s="222">
        <v>1</v>
      </c>
      <c r="B13" s="223" t="s">
        <v>515</v>
      </c>
      <c r="C13" s="223" t="s">
        <v>516</v>
      </c>
      <c r="D13" s="456" t="s">
        <v>517</v>
      </c>
      <c r="E13" s="224">
        <v>0.75</v>
      </c>
      <c r="F13" s="225">
        <v>0.5</v>
      </c>
      <c r="G13" s="459" t="s">
        <v>518</v>
      </c>
      <c r="H13" s="460"/>
    </row>
    <row r="14" spans="1:8" ht="51">
      <c r="A14" s="222">
        <v>2</v>
      </c>
      <c r="B14" s="226" t="s">
        <v>515</v>
      </c>
      <c r="C14" s="223" t="s">
        <v>519</v>
      </c>
      <c r="D14" s="457"/>
      <c r="E14" s="224">
        <v>0.75</v>
      </c>
      <c r="F14" s="225">
        <v>1</v>
      </c>
      <c r="G14" s="459" t="s">
        <v>518</v>
      </c>
      <c r="H14" s="460"/>
    </row>
    <row r="15" spans="1:8" ht="76.5">
      <c r="A15" s="222">
        <v>3</v>
      </c>
      <c r="B15" s="226" t="s">
        <v>515</v>
      </c>
      <c r="C15" s="223" t="s">
        <v>520</v>
      </c>
      <c r="D15" s="458"/>
      <c r="E15" s="224">
        <v>0.75</v>
      </c>
      <c r="F15" s="225">
        <v>1</v>
      </c>
      <c r="G15" s="459" t="s">
        <v>518</v>
      </c>
      <c r="H15" s="460"/>
    </row>
    <row r="16" spans="1:8" ht="38.25">
      <c r="A16" s="222">
        <v>4</v>
      </c>
      <c r="B16" s="226" t="s">
        <v>515</v>
      </c>
      <c r="C16" s="223" t="s">
        <v>521</v>
      </c>
      <c r="D16" s="456" t="s">
        <v>522</v>
      </c>
      <c r="E16" s="224">
        <v>0.75</v>
      </c>
      <c r="F16" s="225">
        <v>1</v>
      </c>
      <c r="G16" s="459" t="s">
        <v>518</v>
      </c>
      <c r="H16" s="460"/>
    </row>
    <row r="17" spans="1:8" ht="38.25">
      <c r="A17" s="222">
        <v>5</v>
      </c>
      <c r="B17" s="226" t="s">
        <v>515</v>
      </c>
      <c r="C17" s="223" t="s">
        <v>523</v>
      </c>
      <c r="D17" s="457"/>
      <c r="E17" s="224">
        <v>0.75</v>
      </c>
      <c r="F17" s="225">
        <v>1</v>
      </c>
      <c r="G17" s="459" t="s">
        <v>518</v>
      </c>
      <c r="H17" s="460"/>
    </row>
    <row r="18" spans="1:8" ht="38.25">
      <c r="A18" s="222">
        <v>6</v>
      </c>
      <c r="B18" s="226" t="s">
        <v>515</v>
      </c>
      <c r="C18" s="223" t="s">
        <v>524</v>
      </c>
      <c r="D18" s="457"/>
      <c r="E18" s="224">
        <v>0.75</v>
      </c>
      <c r="F18" s="225">
        <v>1</v>
      </c>
      <c r="G18" s="459" t="s">
        <v>518</v>
      </c>
      <c r="H18" s="460"/>
    </row>
    <row r="19" spans="1:8" ht="38.25">
      <c r="A19" s="222">
        <v>7</v>
      </c>
      <c r="B19" s="226" t="s">
        <v>515</v>
      </c>
      <c r="C19" s="223" t="s">
        <v>525</v>
      </c>
      <c r="D19" s="458"/>
      <c r="E19" s="224">
        <v>0.75</v>
      </c>
      <c r="F19" s="225">
        <v>1</v>
      </c>
      <c r="G19" s="459" t="s">
        <v>518</v>
      </c>
      <c r="H19" s="460"/>
    </row>
    <row r="20" spans="1:8" ht="38.25">
      <c r="A20" s="222">
        <v>8</v>
      </c>
      <c r="B20" s="226" t="s">
        <v>515</v>
      </c>
      <c r="C20" s="223" t="s">
        <v>526</v>
      </c>
      <c r="D20" s="456" t="s">
        <v>517</v>
      </c>
      <c r="E20" s="224">
        <v>0.75</v>
      </c>
      <c r="F20" s="225">
        <v>1</v>
      </c>
      <c r="G20" s="459" t="s">
        <v>518</v>
      </c>
      <c r="H20" s="460"/>
    </row>
    <row r="21" spans="1:8" ht="38.25">
      <c r="A21" s="222">
        <v>9</v>
      </c>
      <c r="B21" s="226" t="s">
        <v>515</v>
      </c>
      <c r="C21" s="223" t="s">
        <v>527</v>
      </c>
      <c r="D21" s="457"/>
      <c r="E21" s="224">
        <v>0.75</v>
      </c>
      <c r="F21" s="225">
        <v>1</v>
      </c>
      <c r="G21" s="459" t="s">
        <v>518</v>
      </c>
      <c r="H21" s="460"/>
    </row>
    <row r="22" spans="1:8" ht="38.25">
      <c r="A22" s="222">
        <v>10</v>
      </c>
      <c r="B22" s="226" t="s">
        <v>515</v>
      </c>
      <c r="C22" s="223" t="s">
        <v>528</v>
      </c>
      <c r="D22" s="457"/>
      <c r="E22" s="224">
        <v>0.75</v>
      </c>
      <c r="F22" s="225">
        <v>1</v>
      </c>
      <c r="G22" s="459" t="s">
        <v>518</v>
      </c>
      <c r="H22" s="460"/>
    </row>
    <row r="23" spans="1:8" ht="38.25">
      <c r="A23" s="222">
        <v>11</v>
      </c>
      <c r="B23" s="226" t="s">
        <v>515</v>
      </c>
      <c r="C23" s="223" t="s">
        <v>529</v>
      </c>
      <c r="D23" s="457"/>
      <c r="E23" s="224">
        <v>0.75</v>
      </c>
      <c r="F23" s="225">
        <v>1</v>
      </c>
      <c r="G23" s="459" t="s">
        <v>518</v>
      </c>
      <c r="H23" s="460"/>
    </row>
    <row r="24" spans="1:8" ht="38.25">
      <c r="A24" s="222">
        <v>12</v>
      </c>
      <c r="B24" s="226" t="s">
        <v>515</v>
      </c>
      <c r="C24" s="223" t="s">
        <v>530</v>
      </c>
      <c r="D24" s="457"/>
      <c r="E24" s="224">
        <v>0.75</v>
      </c>
      <c r="F24" s="225">
        <v>1</v>
      </c>
      <c r="G24" s="459" t="s">
        <v>518</v>
      </c>
      <c r="H24" s="460"/>
    </row>
    <row r="25" spans="1:8" ht="38.25">
      <c r="A25" s="222">
        <v>13</v>
      </c>
      <c r="B25" s="226" t="s">
        <v>515</v>
      </c>
      <c r="C25" s="223" t="s">
        <v>531</v>
      </c>
      <c r="D25" s="457"/>
      <c r="E25" s="224">
        <v>0.75</v>
      </c>
      <c r="F25" s="225">
        <v>1</v>
      </c>
      <c r="G25" s="459" t="s">
        <v>518</v>
      </c>
      <c r="H25" s="460"/>
    </row>
    <row r="26" spans="1:8" ht="38.25">
      <c r="A26" s="222">
        <v>14</v>
      </c>
      <c r="B26" s="226" t="s">
        <v>515</v>
      </c>
      <c r="C26" s="223" t="s">
        <v>532</v>
      </c>
      <c r="D26" s="457"/>
      <c r="E26" s="224">
        <v>0.75</v>
      </c>
      <c r="F26" s="225">
        <v>1</v>
      </c>
      <c r="G26" s="459" t="s">
        <v>518</v>
      </c>
      <c r="H26" s="460"/>
    </row>
    <row r="27" spans="1:8" ht="38.25">
      <c r="A27" s="222">
        <v>15</v>
      </c>
      <c r="B27" s="226" t="s">
        <v>515</v>
      </c>
      <c r="C27" s="223" t="s">
        <v>533</v>
      </c>
      <c r="D27" s="457"/>
      <c r="E27" s="224">
        <v>0.75</v>
      </c>
      <c r="F27" s="225">
        <v>1</v>
      </c>
      <c r="G27" s="459" t="s">
        <v>518</v>
      </c>
      <c r="H27" s="460"/>
    </row>
    <row r="28" spans="1:8" ht="51">
      <c r="A28" s="222">
        <v>16</v>
      </c>
      <c r="B28" s="226" t="s">
        <v>515</v>
      </c>
      <c r="C28" s="223" t="s">
        <v>534</v>
      </c>
      <c r="D28" s="457"/>
      <c r="E28" s="224">
        <v>0.75</v>
      </c>
      <c r="F28" s="225">
        <v>1</v>
      </c>
      <c r="G28" s="459" t="s">
        <v>518</v>
      </c>
      <c r="H28" s="460"/>
    </row>
    <row r="29" spans="1:8" ht="38.25">
      <c r="A29" s="222">
        <v>17</v>
      </c>
      <c r="B29" s="226" t="s">
        <v>515</v>
      </c>
      <c r="C29" s="223" t="s">
        <v>535</v>
      </c>
      <c r="D29" s="457"/>
      <c r="E29" s="224">
        <v>0.75</v>
      </c>
      <c r="F29" s="225">
        <v>1</v>
      </c>
      <c r="G29" s="459" t="s">
        <v>518</v>
      </c>
      <c r="H29" s="460"/>
    </row>
    <row r="30" spans="1:8" ht="38.25">
      <c r="A30" s="222">
        <v>18</v>
      </c>
      <c r="B30" s="226" t="s">
        <v>515</v>
      </c>
      <c r="C30" s="223" t="s">
        <v>536</v>
      </c>
      <c r="D30" s="458"/>
      <c r="E30" s="224">
        <v>0.75</v>
      </c>
      <c r="F30" s="225">
        <v>1</v>
      </c>
      <c r="G30" s="459" t="s">
        <v>518</v>
      </c>
      <c r="H30" s="460"/>
    </row>
    <row r="31" spans="1:8" ht="51">
      <c r="A31" s="222">
        <v>19</v>
      </c>
      <c r="B31" s="226" t="s">
        <v>515</v>
      </c>
      <c r="C31" s="223" t="s">
        <v>537</v>
      </c>
      <c r="D31" s="227" t="s">
        <v>517</v>
      </c>
      <c r="E31" s="224">
        <v>0.1</v>
      </c>
      <c r="F31" s="225">
        <v>0</v>
      </c>
      <c r="G31" s="459"/>
      <c r="H31" s="460"/>
    </row>
    <row r="32" spans="1:8" ht="38.25">
      <c r="A32" s="222">
        <v>20</v>
      </c>
      <c r="B32" s="226" t="s">
        <v>515</v>
      </c>
      <c r="C32" s="223" t="s">
        <v>538</v>
      </c>
      <c r="D32" s="456" t="s">
        <v>517</v>
      </c>
      <c r="E32" s="224">
        <v>0.75</v>
      </c>
      <c r="F32" s="225">
        <v>1</v>
      </c>
      <c r="G32" s="459" t="s">
        <v>518</v>
      </c>
      <c r="H32" s="460"/>
    </row>
    <row r="33" spans="1:8" ht="51">
      <c r="A33" s="222">
        <v>21</v>
      </c>
      <c r="B33" s="226" t="s">
        <v>515</v>
      </c>
      <c r="C33" s="223" t="s">
        <v>539</v>
      </c>
      <c r="D33" s="457"/>
      <c r="E33" s="224">
        <v>0.75</v>
      </c>
      <c r="F33" s="225">
        <v>1</v>
      </c>
      <c r="G33" s="459" t="s">
        <v>518</v>
      </c>
      <c r="H33" s="460"/>
    </row>
    <row r="34" spans="1:8" ht="38.25">
      <c r="A34" s="222">
        <v>22</v>
      </c>
      <c r="B34" s="226" t="s">
        <v>515</v>
      </c>
      <c r="C34" s="223" t="s">
        <v>540</v>
      </c>
      <c r="D34" s="457"/>
      <c r="E34" s="224">
        <v>0.75</v>
      </c>
      <c r="F34" s="225">
        <v>1</v>
      </c>
      <c r="G34" s="459" t="s">
        <v>518</v>
      </c>
      <c r="H34" s="460"/>
    </row>
    <row r="35" spans="1:8" ht="51">
      <c r="A35" s="222">
        <v>23</v>
      </c>
      <c r="B35" s="226" t="s">
        <v>515</v>
      </c>
      <c r="C35" s="223" t="s">
        <v>541</v>
      </c>
      <c r="D35" s="457"/>
      <c r="E35" s="224">
        <v>0.75</v>
      </c>
      <c r="F35" s="225">
        <v>1</v>
      </c>
      <c r="G35" s="459" t="s">
        <v>518</v>
      </c>
      <c r="H35" s="460"/>
    </row>
    <row r="36" spans="1:8" ht="38.25">
      <c r="A36" s="222">
        <v>24</v>
      </c>
      <c r="B36" s="226" t="s">
        <v>515</v>
      </c>
      <c r="C36" s="223" t="s">
        <v>542</v>
      </c>
      <c r="D36" s="457"/>
      <c r="E36" s="224">
        <v>0.75</v>
      </c>
      <c r="F36" s="225">
        <v>1</v>
      </c>
      <c r="G36" s="459" t="s">
        <v>518</v>
      </c>
      <c r="H36" s="460"/>
    </row>
    <row r="37" spans="1:8" ht="51">
      <c r="A37" s="222">
        <v>25</v>
      </c>
      <c r="B37" s="226" t="s">
        <v>515</v>
      </c>
      <c r="C37" s="223" t="s">
        <v>543</v>
      </c>
      <c r="D37" s="457"/>
      <c r="E37" s="224">
        <v>0.75</v>
      </c>
      <c r="F37" s="225">
        <v>1</v>
      </c>
      <c r="G37" s="459" t="s">
        <v>518</v>
      </c>
      <c r="H37" s="460"/>
    </row>
    <row r="38" spans="1:8" ht="38.25">
      <c r="A38" s="222">
        <v>26</v>
      </c>
      <c r="B38" s="226" t="s">
        <v>515</v>
      </c>
      <c r="C38" s="223" t="s">
        <v>544</v>
      </c>
      <c r="D38" s="457"/>
      <c r="E38" s="224">
        <v>0.75</v>
      </c>
      <c r="F38" s="225">
        <v>1</v>
      </c>
      <c r="G38" s="459" t="s">
        <v>518</v>
      </c>
      <c r="H38" s="460"/>
    </row>
    <row r="39" spans="1:8" ht="51">
      <c r="A39" s="222">
        <v>27</v>
      </c>
      <c r="B39" s="226" t="s">
        <v>515</v>
      </c>
      <c r="C39" s="223" t="s">
        <v>545</v>
      </c>
      <c r="D39" s="457"/>
      <c r="E39" s="224">
        <v>0.75</v>
      </c>
      <c r="F39" s="225">
        <v>1</v>
      </c>
      <c r="G39" s="459" t="s">
        <v>518</v>
      </c>
      <c r="H39" s="460"/>
    </row>
    <row r="40" spans="1:8" ht="51">
      <c r="A40" s="222">
        <v>28</v>
      </c>
      <c r="B40" s="226" t="s">
        <v>515</v>
      </c>
      <c r="C40" s="223" t="s">
        <v>546</v>
      </c>
      <c r="D40" s="457"/>
      <c r="E40" s="224">
        <v>0.75</v>
      </c>
      <c r="F40" s="225">
        <v>1</v>
      </c>
      <c r="G40" s="459" t="s">
        <v>518</v>
      </c>
      <c r="H40" s="460"/>
    </row>
    <row r="41" spans="1:8" ht="38.25">
      <c r="A41" s="222">
        <v>29</v>
      </c>
      <c r="B41" s="226" t="s">
        <v>515</v>
      </c>
      <c r="C41" s="223" t="s">
        <v>547</v>
      </c>
      <c r="D41" s="457"/>
      <c r="E41" s="224">
        <v>0.75</v>
      </c>
      <c r="F41" s="225">
        <v>1</v>
      </c>
      <c r="G41" s="459" t="s">
        <v>518</v>
      </c>
      <c r="H41" s="460"/>
    </row>
    <row r="42" spans="1:8" ht="38.25">
      <c r="A42" s="222">
        <v>30</v>
      </c>
      <c r="B42" s="226" t="s">
        <v>515</v>
      </c>
      <c r="C42" s="223" t="s">
        <v>548</v>
      </c>
      <c r="D42" s="457"/>
      <c r="E42" s="224">
        <v>0.75</v>
      </c>
      <c r="F42" s="225">
        <v>1</v>
      </c>
      <c r="G42" s="459" t="s">
        <v>518</v>
      </c>
      <c r="H42" s="460"/>
    </row>
    <row r="43" spans="1:8" ht="38.25">
      <c r="A43" s="222">
        <v>31</v>
      </c>
      <c r="B43" s="226" t="s">
        <v>515</v>
      </c>
      <c r="C43" s="223" t="s">
        <v>549</v>
      </c>
      <c r="D43" s="457"/>
      <c r="E43" s="224">
        <v>0.75</v>
      </c>
      <c r="F43" s="225">
        <v>1</v>
      </c>
      <c r="G43" s="459" t="s">
        <v>518</v>
      </c>
      <c r="H43" s="460"/>
    </row>
    <row r="44" spans="1:8" ht="51">
      <c r="A44" s="222">
        <v>32</v>
      </c>
      <c r="B44" s="226" t="s">
        <v>515</v>
      </c>
      <c r="C44" s="223" t="s">
        <v>550</v>
      </c>
      <c r="D44" s="457"/>
      <c r="E44" s="224">
        <v>0.75</v>
      </c>
      <c r="F44" s="225">
        <v>1</v>
      </c>
      <c r="G44" s="459" t="s">
        <v>518</v>
      </c>
      <c r="H44" s="460"/>
    </row>
    <row r="45" spans="1:8" ht="38.25">
      <c r="A45" s="222">
        <v>33</v>
      </c>
      <c r="B45" s="226" t="s">
        <v>515</v>
      </c>
      <c r="C45" s="223" t="s">
        <v>551</v>
      </c>
      <c r="D45" s="457"/>
      <c r="E45" s="224">
        <v>0.75</v>
      </c>
      <c r="F45" s="225">
        <v>1</v>
      </c>
      <c r="G45" s="459" t="s">
        <v>518</v>
      </c>
      <c r="H45" s="460"/>
    </row>
    <row r="46" spans="1:8" ht="38.25">
      <c r="A46" s="222">
        <v>34</v>
      </c>
      <c r="B46" s="226" t="s">
        <v>515</v>
      </c>
      <c r="C46" s="223" t="s">
        <v>552</v>
      </c>
      <c r="D46" s="457"/>
      <c r="E46" s="224">
        <v>0.75</v>
      </c>
      <c r="F46" s="225">
        <v>1</v>
      </c>
      <c r="G46" s="459" t="s">
        <v>518</v>
      </c>
      <c r="H46" s="460"/>
    </row>
    <row r="47" spans="1:8" ht="51">
      <c r="A47" s="222">
        <v>35</v>
      </c>
      <c r="B47" s="226" t="s">
        <v>515</v>
      </c>
      <c r="C47" s="228" t="s">
        <v>553</v>
      </c>
      <c r="D47" s="458"/>
      <c r="E47" s="224">
        <v>0.75</v>
      </c>
      <c r="F47" s="225">
        <v>1</v>
      </c>
      <c r="G47" s="459" t="s">
        <v>518</v>
      </c>
      <c r="H47" s="460"/>
    </row>
    <row r="48" spans="1:8" ht="51">
      <c r="A48" s="222">
        <v>36</v>
      </c>
      <c r="B48" s="226" t="s">
        <v>515</v>
      </c>
      <c r="C48" s="223" t="s">
        <v>554</v>
      </c>
      <c r="D48" s="461" t="s">
        <v>517</v>
      </c>
      <c r="E48" s="224">
        <v>0.75</v>
      </c>
      <c r="F48" s="225">
        <v>1</v>
      </c>
      <c r="G48" s="459" t="s">
        <v>518</v>
      </c>
      <c r="H48" s="460"/>
    </row>
    <row r="49" spans="1:8" ht="38.25">
      <c r="A49" s="222">
        <v>37</v>
      </c>
      <c r="B49" s="226" t="s">
        <v>515</v>
      </c>
      <c r="C49" s="223" t="s">
        <v>555</v>
      </c>
      <c r="D49" s="462"/>
      <c r="E49" s="224">
        <v>0.75</v>
      </c>
      <c r="F49" s="225">
        <v>1</v>
      </c>
      <c r="G49" s="459" t="s">
        <v>518</v>
      </c>
      <c r="H49" s="460"/>
    </row>
    <row r="50" spans="1:8" ht="38.25">
      <c r="A50" s="222">
        <v>38</v>
      </c>
      <c r="B50" s="226" t="s">
        <v>515</v>
      </c>
      <c r="C50" s="223" t="s">
        <v>556</v>
      </c>
      <c r="D50" s="462"/>
      <c r="E50" s="224">
        <v>0.75</v>
      </c>
      <c r="F50" s="225">
        <v>1</v>
      </c>
      <c r="G50" s="459" t="s">
        <v>518</v>
      </c>
      <c r="H50" s="460"/>
    </row>
    <row r="51" spans="1:8" ht="51">
      <c r="A51" s="222">
        <v>39</v>
      </c>
      <c r="B51" s="226" t="s">
        <v>515</v>
      </c>
      <c r="C51" s="223" t="s">
        <v>557</v>
      </c>
      <c r="D51" s="462"/>
      <c r="E51" s="224">
        <v>0.75</v>
      </c>
      <c r="F51" s="225">
        <v>1</v>
      </c>
      <c r="G51" s="459" t="s">
        <v>518</v>
      </c>
      <c r="H51" s="460"/>
    </row>
    <row r="52" spans="1:8" ht="51">
      <c r="A52" s="222">
        <v>40</v>
      </c>
      <c r="B52" s="226" t="s">
        <v>515</v>
      </c>
      <c r="C52" s="223" t="s">
        <v>558</v>
      </c>
      <c r="D52" s="462"/>
      <c r="E52" s="224">
        <v>0.75</v>
      </c>
      <c r="F52" s="225">
        <v>1</v>
      </c>
      <c r="G52" s="459" t="s">
        <v>518</v>
      </c>
      <c r="H52" s="460"/>
    </row>
    <row r="53" spans="1:8" ht="51">
      <c r="A53" s="222">
        <v>41</v>
      </c>
      <c r="B53" s="226" t="s">
        <v>515</v>
      </c>
      <c r="C53" s="223" t="s">
        <v>559</v>
      </c>
      <c r="D53" s="463"/>
      <c r="E53" s="224">
        <v>0.75</v>
      </c>
      <c r="F53" s="225">
        <v>1</v>
      </c>
      <c r="G53" s="459" t="s">
        <v>518</v>
      </c>
      <c r="H53" s="460"/>
    </row>
    <row r="54" spans="1:8" ht="38.25">
      <c r="A54" s="222">
        <v>42</v>
      </c>
      <c r="B54" s="226" t="s">
        <v>515</v>
      </c>
      <c r="C54" s="223" t="s">
        <v>560</v>
      </c>
      <c r="D54" s="464" t="s">
        <v>517</v>
      </c>
      <c r="E54" s="224">
        <v>0.75</v>
      </c>
      <c r="F54" s="225">
        <v>1</v>
      </c>
      <c r="G54" s="459" t="s">
        <v>518</v>
      </c>
      <c r="H54" s="460"/>
    </row>
    <row r="55" spans="1:8" ht="38.25">
      <c r="A55" s="222">
        <v>43</v>
      </c>
      <c r="B55" s="226" t="s">
        <v>515</v>
      </c>
      <c r="C55" s="223" t="s">
        <v>561</v>
      </c>
      <c r="D55" s="465"/>
      <c r="E55" s="224">
        <v>0.75</v>
      </c>
      <c r="F55" s="225">
        <v>1</v>
      </c>
      <c r="G55" s="459" t="s">
        <v>518</v>
      </c>
      <c r="H55" s="460"/>
    </row>
    <row r="56" spans="1:8" ht="38.25">
      <c r="A56" s="222">
        <v>44</v>
      </c>
      <c r="B56" s="226" t="s">
        <v>515</v>
      </c>
      <c r="C56" s="223" t="s">
        <v>562</v>
      </c>
      <c r="D56" s="466"/>
      <c r="E56" s="224">
        <v>0.75</v>
      </c>
      <c r="F56" s="225">
        <v>1</v>
      </c>
      <c r="G56" s="459" t="s">
        <v>518</v>
      </c>
      <c r="H56" s="460"/>
    </row>
    <row r="57" spans="1:8" ht="51">
      <c r="A57" s="222">
        <v>45</v>
      </c>
      <c r="B57" s="226" t="s">
        <v>515</v>
      </c>
      <c r="C57" s="223" t="s">
        <v>563</v>
      </c>
      <c r="D57" s="461" t="s">
        <v>517</v>
      </c>
      <c r="E57" s="224">
        <v>0.75</v>
      </c>
      <c r="F57" s="225">
        <v>1</v>
      </c>
      <c r="G57" s="459" t="s">
        <v>518</v>
      </c>
      <c r="H57" s="460"/>
    </row>
    <row r="58" spans="1:8" ht="38.25">
      <c r="A58" s="222">
        <v>46</v>
      </c>
      <c r="B58" s="226" t="s">
        <v>515</v>
      </c>
      <c r="C58" s="223" t="s">
        <v>564</v>
      </c>
      <c r="D58" s="462"/>
      <c r="E58" s="224">
        <v>0.75</v>
      </c>
      <c r="F58" s="225">
        <v>1</v>
      </c>
      <c r="G58" s="459" t="s">
        <v>518</v>
      </c>
      <c r="H58" s="460"/>
    </row>
    <row r="59" spans="1:8" ht="38.25">
      <c r="A59" s="222">
        <v>47</v>
      </c>
      <c r="B59" s="226" t="s">
        <v>515</v>
      </c>
      <c r="C59" s="223" t="s">
        <v>565</v>
      </c>
      <c r="D59" s="462"/>
      <c r="E59" s="224">
        <v>0.75</v>
      </c>
      <c r="F59" s="225">
        <v>1</v>
      </c>
      <c r="G59" s="459" t="s">
        <v>518</v>
      </c>
      <c r="H59" s="460"/>
    </row>
    <row r="60" spans="1:8" ht="38.25">
      <c r="A60" s="222">
        <v>48</v>
      </c>
      <c r="B60" s="226" t="s">
        <v>515</v>
      </c>
      <c r="C60" s="223" t="s">
        <v>566</v>
      </c>
      <c r="D60" s="462"/>
      <c r="E60" s="224">
        <v>0.75</v>
      </c>
      <c r="F60" s="225">
        <v>1</v>
      </c>
      <c r="G60" s="459" t="s">
        <v>518</v>
      </c>
      <c r="H60" s="460"/>
    </row>
    <row r="61" spans="1:8" ht="38.25">
      <c r="A61" s="222">
        <v>49</v>
      </c>
      <c r="B61" s="226" t="s">
        <v>515</v>
      </c>
      <c r="C61" s="223" t="s">
        <v>567</v>
      </c>
      <c r="D61" s="463"/>
      <c r="E61" s="224">
        <v>0.75</v>
      </c>
      <c r="F61" s="225">
        <v>1</v>
      </c>
      <c r="G61" s="459" t="s">
        <v>518</v>
      </c>
      <c r="H61" s="460"/>
    </row>
    <row r="62" spans="1:8" ht="51">
      <c r="A62" s="222">
        <v>50</v>
      </c>
      <c r="B62" s="226" t="s">
        <v>515</v>
      </c>
      <c r="C62" s="223" t="s">
        <v>568</v>
      </c>
      <c r="D62" s="461" t="s">
        <v>517</v>
      </c>
      <c r="E62" s="224">
        <v>0.75</v>
      </c>
      <c r="F62" s="225">
        <v>1</v>
      </c>
      <c r="G62" s="459" t="s">
        <v>518</v>
      </c>
      <c r="H62" s="460"/>
    </row>
    <row r="63" spans="1:8" ht="38.25">
      <c r="A63" s="222">
        <v>51</v>
      </c>
      <c r="B63" s="226" t="s">
        <v>515</v>
      </c>
      <c r="C63" s="223" t="s">
        <v>569</v>
      </c>
      <c r="D63" s="462"/>
      <c r="E63" s="224">
        <v>0.75</v>
      </c>
      <c r="F63" s="225">
        <v>1</v>
      </c>
      <c r="G63" s="459" t="s">
        <v>518</v>
      </c>
      <c r="H63" s="460"/>
    </row>
    <row r="64" spans="1:8" ht="38.25">
      <c r="A64" s="222">
        <v>52</v>
      </c>
      <c r="B64" s="226" t="s">
        <v>515</v>
      </c>
      <c r="C64" s="223" t="s">
        <v>570</v>
      </c>
      <c r="D64" s="462"/>
      <c r="E64" s="224">
        <v>0.75</v>
      </c>
      <c r="F64" s="225">
        <v>1</v>
      </c>
      <c r="G64" s="459" t="s">
        <v>518</v>
      </c>
      <c r="H64" s="460"/>
    </row>
    <row r="65" spans="1:8" ht="38.25">
      <c r="A65" s="222">
        <v>53</v>
      </c>
      <c r="B65" s="226" t="s">
        <v>515</v>
      </c>
      <c r="C65" s="223" t="s">
        <v>571</v>
      </c>
      <c r="D65" s="462"/>
      <c r="E65" s="224">
        <v>0.75</v>
      </c>
      <c r="F65" s="225">
        <v>1</v>
      </c>
      <c r="G65" s="459" t="s">
        <v>518</v>
      </c>
      <c r="H65" s="460"/>
    </row>
    <row r="66" spans="1:8" ht="38.25">
      <c r="A66" s="222">
        <v>54</v>
      </c>
      <c r="B66" s="226" t="s">
        <v>515</v>
      </c>
      <c r="C66" s="223" t="s">
        <v>572</v>
      </c>
      <c r="D66" s="463"/>
      <c r="E66" s="224">
        <v>0.75</v>
      </c>
      <c r="F66" s="225">
        <v>1</v>
      </c>
      <c r="G66" s="459" t="s">
        <v>518</v>
      </c>
      <c r="H66" s="460"/>
    </row>
    <row r="67" spans="1:8" ht="51">
      <c r="A67" s="222">
        <v>55</v>
      </c>
      <c r="B67" s="226" t="s">
        <v>515</v>
      </c>
      <c r="C67" s="223" t="s">
        <v>573</v>
      </c>
      <c r="D67" s="461" t="s">
        <v>517</v>
      </c>
      <c r="E67" s="224">
        <v>0.75</v>
      </c>
      <c r="F67" s="225">
        <v>1</v>
      </c>
      <c r="G67" s="459" t="s">
        <v>518</v>
      </c>
      <c r="H67" s="460"/>
    </row>
    <row r="68" spans="1:8" ht="38.25">
      <c r="A68" s="222">
        <v>56</v>
      </c>
      <c r="B68" s="226" t="s">
        <v>515</v>
      </c>
      <c r="C68" s="223" t="s">
        <v>574</v>
      </c>
      <c r="D68" s="462"/>
      <c r="E68" s="224">
        <v>0.75</v>
      </c>
      <c r="F68" s="225">
        <v>1</v>
      </c>
      <c r="G68" s="459" t="s">
        <v>518</v>
      </c>
      <c r="H68" s="460"/>
    </row>
    <row r="69" spans="1:8" ht="38.25">
      <c r="A69" s="222">
        <v>57</v>
      </c>
      <c r="B69" s="226" t="s">
        <v>515</v>
      </c>
      <c r="C69" s="223" t="s">
        <v>575</v>
      </c>
      <c r="D69" s="463"/>
      <c r="E69" s="224">
        <v>0.75</v>
      </c>
      <c r="F69" s="225">
        <v>1</v>
      </c>
      <c r="G69" s="459" t="s">
        <v>518</v>
      </c>
      <c r="H69" s="460"/>
    </row>
    <row r="70" spans="1:8" ht="51">
      <c r="A70" s="222">
        <v>58</v>
      </c>
      <c r="B70" s="226" t="s">
        <v>515</v>
      </c>
      <c r="C70" s="223" t="s">
        <v>576</v>
      </c>
      <c r="D70" s="461" t="s">
        <v>517</v>
      </c>
      <c r="E70" s="224">
        <v>0.75</v>
      </c>
      <c r="F70" s="225">
        <v>1</v>
      </c>
      <c r="G70" s="459" t="s">
        <v>518</v>
      </c>
      <c r="H70" s="460"/>
    </row>
    <row r="71" spans="1:8" ht="51">
      <c r="A71" s="222">
        <v>59</v>
      </c>
      <c r="B71" s="226" t="s">
        <v>515</v>
      </c>
      <c r="C71" s="223" t="s">
        <v>577</v>
      </c>
      <c r="D71" s="462"/>
      <c r="E71" s="224">
        <v>0.75</v>
      </c>
      <c r="F71" s="225">
        <v>1</v>
      </c>
      <c r="G71" s="459" t="s">
        <v>518</v>
      </c>
      <c r="H71" s="460"/>
    </row>
    <row r="72" spans="1:8" ht="51">
      <c r="A72" s="222">
        <v>60</v>
      </c>
      <c r="B72" s="226" t="s">
        <v>515</v>
      </c>
      <c r="C72" s="223" t="s">
        <v>578</v>
      </c>
      <c r="D72" s="462"/>
      <c r="E72" s="224">
        <v>0.75</v>
      </c>
      <c r="F72" s="225">
        <v>1</v>
      </c>
      <c r="G72" s="459" t="s">
        <v>518</v>
      </c>
      <c r="H72" s="460"/>
    </row>
    <row r="73" spans="1:8" ht="51">
      <c r="A73" s="222">
        <v>61</v>
      </c>
      <c r="B73" s="226" t="s">
        <v>515</v>
      </c>
      <c r="C73" s="223" t="s">
        <v>579</v>
      </c>
      <c r="D73" s="462"/>
      <c r="E73" s="224">
        <v>0.75</v>
      </c>
      <c r="F73" s="225">
        <v>1</v>
      </c>
      <c r="G73" s="459" t="s">
        <v>518</v>
      </c>
      <c r="H73" s="460"/>
    </row>
    <row r="74" spans="1:8" ht="63.75">
      <c r="A74" s="222">
        <v>62</v>
      </c>
      <c r="B74" s="226" t="s">
        <v>515</v>
      </c>
      <c r="C74" s="223" t="s">
        <v>580</v>
      </c>
      <c r="D74" s="462"/>
      <c r="E74" s="224">
        <v>0.75</v>
      </c>
      <c r="F74" s="225">
        <v>1</v>
      </c>
      <c r="G74" s="459" t="s">
        <v>518</v>
      </c>
      <c r="H74" s="460"/>
    </row>
    <row r="75" spans="1:8" ht="51">
      <c r="A75" s="222">
        <v>63</v>
      </c>
      <c r="B75" s="226" t="s">
        <v>515</v>
      </c>
      <c r="C75" s="223" t="s">
        <v>581</v>
      </c>
      <c r="D75" s="462"/>
      <c r="E75" s="224">
        <v>0.75</v>
      </c>
      <c r="F75" s="225">
        <v>1</v>
      </c>
      <c r="G75" s="459" t="s">
        <v>518</v>
      </c>
      <c r="H75" s="460"/>
    </row>
    <row r="76" spans="1:8" ht="51">
      <c r="A76" s="222">
        <v>64</v>
      </c>
      <c r="B76" s="226" t="s">
        <v>515</v>
      </c>
      <c r="C76" s="223" t="s">
        <v>582</v>
      </c>
      <c r="D76" s="462"/>
      <c r="E76" s="224">
        <v>0.75</v>
      </c>
      <c r="F76" s="225">
        <v>1</v>
      </c>
      <c r="G76" s="459" t="s">
        <v>518</v>
      </c>
      <c r="H76" s="460"/>
    </row>
    <row r="77" spans="1:8" ht="38.25">
      <c r="A77" s="222">
        <v>65</v>
      </c>
      <c r="B77" s="226" t="s">
        <v>515</v>
      </c>
      <c r="C77" s="223" t="s">
        <v>583</v>
      </c>
      <c r="D77" s="462"/>
      <c r="E77" s="224">
        <v>0.75</v>
      </c>
      <c r="F77" s="225">
        <v>1</v>
      </c>
      <c r="G77" s="459" t="s">
        <v>518</v>
      </c>
      <c r="H77" s="460"/>
    </row>
    <row r="78" spans="1:8" ht="38.25">
      <c r="A78" s="222">
        <v>66</v>
      </c>
      <c r="B78" s="226" t="s">
        <v>515</v>
      </c>
      <c r="C78" s="223" t="s">
        <v>584</v>
      </c>
      <c r="D78" s="462"/>
      <c r="E78" s="224">
        <v>0.75</v>
      </c>
      <c r="F78" s="225">
        <v>1</v>
      </c>
      <c r="G78" s="459" t="s">
        <v>518</v>
      </c>
      <c r="H78" s="460"/>
    </row>
    <row r="79" spans="1:8" ht="51">
      <c r="A79" s="222">
        <v>67</v>
      </c>
      <c r="B79" s="226" t="s">
        <v>515</v>
      </c>
      <c r="C79" s="223" t="s">
        <v>585</v>
      </c>
      <c r="D79" s="462"/>
      <c r="E79" s="224">
        <v>0.75</v>
      </c>
      <c r="F79" s="225">
        <v>1</v>
      </c>
      <c r="G79" s="459" t="s">
        <v>518</v>
      </c>
      <c r="H79" s="460"/>
    </row>
    <row r="80" spans="1:8" ht="51">
      <c r="A80" s="222">
        <v>68</v>
      </c>
      <c r="B80" s="226" t="s">
        <v>515</v>
      </c>
      <c r="C80" s="223" t="s">
        <v>586</v>
      </c>
      <c r="D80" s="463"/>
      <c r="E80" s="224">
        <v>0.75</v>
      </c>
      <c r="F80" s="225">
        <v>1</v>
      </c>
      <c r="G80" s="459" t="s">
        <v>518</v>
      </c>
      <c r="H80" s="460"/>
    </row>
    <row r="81" spans="1:8" ht="38.25">
      <c r="A81" s="222">
        <v>69</v>
      </c>
      <c r="B81" s="226" t="s">
        <v>515</v>
      </c>
      <c r="C81" s="223" t="s">
        <v>587</v>
      </c>
      <c r="D81" s="461" t="s">
        <v>517</v>
      </c>
      <c r="E81" s="224">
        <v>0.75</v>
      </c>
      <c r="F81" s="225">
        <v>1</v>
      </c>
      <c r="G81" s="459" t="s">
        <v>518</v>
      </c>
      <c r="H81" s="460"/>
    </row>
    <row r="82" spans="1:8" ht="38.25">
      <c r="A82" s="222">
        <v>70</v>
      </c>
      <c r="B82" s="226" t="s">
        <v>515</v>
      </c>
      <c r="C82" s="223" t="s">
        <v>588</v>
      </c>
      <c r="D82" s="462"/>
      <c r="E82" s="224">
        <v>0.75</v>
      </c>
      <c r="F82" s="225">
        <v>1</v>
      </c>
      <c r="G82" s="459" t="s">
        <v>518</v>
      </c>
      <c r="H82" s="460"/>
    </row>
    <row r="83" spans="1:8" ht="38.25">
      <c r="A83" s="222">
        <v>71</v>
      </c>
      <c r="B83" s="226" t="s">
        <v>515</v>
      </c>
      <c r="C83" s="223" t="s">
        <v>589</v>
      </c>
      <c r="D83" s="463"/>
      <c r="E83" s="224">
        <v>0.75</v>
      </c>
      <c r="F83" s="225">
        <v>1</v>
      </c>
      <c r="G83" s="459" t="s">
        <v>518</v>
      </c>
      <c r="H83" s="460"/>
    </row>
    <row r="84" spans="1:8" ht="38.25">
      <c r="A84" s="222">
        <v>72</v>
      </c>
      <c r="B84" s="226" t="s">
        <v>515</v>
      </c>
      <c r="C84" s="223" t="s">
        <v>590</v>
      </c>
      <c r="D84" s="461" t="s">
        <v>517</v>
      </c>
      <c r="E84" s="224">
        <v>0.75</v>
      </c>
      <c r="F84" s="225">
        <v>1</v>
      </c>
      <c r="G84" s="459" t="s">
        <v>518</v>
      </c>
      <c r="H84" s="460"/>
    </row>
    <row r="85" spans="1:8" ht="38.25">
      <c r="A85" s="222">
        <v>73</v>
      </c>
      <c r="B85" s="226" t="s">
        <v>515</v>
      </c>
      <c r="C85" s="223" t="s">
        <v>591</v>
      </c>
      <c r="D85" s="462"/>
      <c r="E85" s="224">
        <v>0.75</v>
      </c>
      <c r="F85" s="225">
        <v>1</v>
      </c>
      <c r="G85" s="459" t="s">
        <v>518</v>
      </c>
      <c r="H85" s="460"/>
    </row>
    <row r="86" spans="1:8" ht="38.25">
      <c r="A86" s="222">
        <v>74</v>
      </c>
      <c r="B86" s="226" t="s">
        <v>515</v>
      </c>
      <c r="C86" s="223" t="s">
        <v>592</v>
      </c>
      <c r="D86" s="462"/>
      <c r="E86" s="224">
        <v>0.75</v>
      </c>
      <c r="F86" s="225">
        <v>1</v>
      </c>
      <c r="G86" s="459" t="s">
        <v>518</v>
      </c>
      <c r="H86" s="460"/>
    </row>
    <row r="87" spans="1:8" ht="38.25">
      <c r="A87" s="222">
        <v>75</v>
      </c>
      <c r="B87" s="226" t="s">
        <v>515</v>
      </c>
      <c r="C87" s="223" t="s">
        <v>593</v>
      </c>
      <c r="D87" s="462"/>
      <c r="E87" s="224">
        <v>0.75</v>
      </c>
      <c r="F87" s="225">
        <v>1</v>
      </c>
      <c r="G87" s="459" t="s">
        <v>518</v>
      </c>
      <c r="H87" s="460"/>
    </row>
    <row r="88" spans="1:8" ht="38.25">
      <c r="A88" s="222">
        <v>76</v>
      </c>
      <c r="B88" s="226" t="s">
        <v>515</v>
      </c>
      <c r="C88" s="223" t="s">
        <v>594</v>
      </c>
      <c r="D88" s="462"/>
      <c r="E88" s="224">
        <v>0.75</v>
      </c>
      <c r="F88" s="225">
        <v>1</v>
      </c>
      <c r="G88" s="459" t="s">
        <v>518</v>
      </c>
      <c r="H88" s="460"/>
    </row>
    <row r="89" spans="1:8" ht="38.25">
      <c r="A89" s="222">
        <v>77</v>
      </c>
      <c r="B89" s="226" t="s">
        <v>515</v>
      </c>
      <c r="C89" s="223" t="s">
        <v>595</v>
      </c>
      <c r="D89" s="462"/>
      <c r="E89" s="224">
        <v>0.75</v>
      </c>
      <c r="F89" s="225">
        <v>1</v>
      </c>
      <c r="G89" s="459" t="s">
        <v>518</v>
      </c>
      <c r="H89" s="460"/>
    </row>
    <row r="90" spans="1:8" ht="38.25">
      <c r="A90" s="222">
        <v>78</v>
      </c>
      <c r="B90" s="226" t="s">
        <v>515</v>
      </c>
      <c r="C90" s="223" t="s">
        <v>596</v>
      </c>
      <c r="D90" s="462"/>
      <c r="E90" s="224">
        <v>0.75</v>
      </c>
      <c r="F90" s="225">
        <v>1</v>
      </c>
      <c r="G90" s="459" t="s">
        <v>518</v>
      </c>
      <c r="H90" s="460"/>
    </row>
    <row r="91" spans="1:8" ht="38.25">
      <c r="A91" s="222">
        <v>79</v>
      </c>
      <c r="B91" s="226" t="s">
        <v>515</v>
      </c>
      <c r="C91" s="223" t="s">
        <v>597</v>
      </c>
      <c r="D91" s="463"/>
      <c r="E91" s="224">
        <v>0.75</v>
      </c>
      <c r="F91" s="225">
        <v>1</v>
      </c>
      <c r="G91" s="459" t="s">
        <v>518</v>
      </c>
      <c r="H91" s="460"/>
    </row>
    <row r="92" spans="1:8" ht="51">
      <c r="A92" s="222">
        <v>80</v>
      </c>
      <c r="B92" s="226" t="s">
        <v>598</v>
      </c>
      <c r="C92" s="223" t="s">
        <v>599</v>
      </c>
      <c r="D92" s="229" t="s">
        <v>517</v>
      </c>
      <c r="E92" s="224">
        <v>0.75</v>
      </c>
      <c r="F92" s="225">
        <v>1</v>
      </c>
      <c r="G92" s="459" t="s">
        <v>600</v>
      </c>
      <c r="H92" s="460"/>
    </row>
  </sheetData>
  <sheetProtection/>
  <mergeCells count="106">
    <mergeCell ref="G89:H89"/>
    <mergeCell ref="G90:H90"/>
    <mergeCell ref="G91:H91"/>
    <mergeCell ref="G92:H92"/>
    <mergeCell ref="D81:D83"/>
    <mergeCell ref="G81:H81"/>
    <mergeCell ref="G82:H82"/>
    <mergeCell ref="G83:H83"/>
    <mergeCell ref="D84:D91"/>
    <mergeCell ref="G84:H84"/>
    <mergeCell ref="G85:H85"/>
    <mergeCell ref="G86:H86"/>
    <mergeCell ref="G87:H87"/>
    <mergeCell ref="G88:H88"/>
    <mergeCell ref="G75:H75"/>
    <mergeCell ref="G76:H76"/>
    <mergeCell ref="G77:H77"/>
    <mergeCell ref="G78:H78"/>
    <mergeCell ref="G79:H79"/>
    <mergeCell ref="G80:H80"/>
    <mergeCell ref="D67:D69"/>
    <mergeCell ref="G67:H67"/>
    <mergeCell ref="G68:H68"/>
    <mergeCell ref="G69:H69"/>
    <mergeCell ref="D70:D80"/>
    <mergeCell ref="G70:H70"/>
    <mergeCell ref="G71:H71"/>
    <mergeCell ref="G72:H72"/>
    <mergeCell ref="G73:H73"/>
    <mergeCell ref="G74:H74"/>
    <mergeCell ref="G61:H61"/>
    <mergeCell ref="D62:D66"/>
    <mergeCell ref="G62:H62"/>
    <mergeCell ref="G63:H63"/>
    <mergeCell ref="G64:H64"/>
    <mergeCell ref="G65:H65"/>
    <mergeCell ref="G66:H66"/>
    <mergeCell ref="G53:H53"/>
    <mergeCell ref="D54:D56"/>
    <mergeCell ref="G54:H54"/>
    <mergeCell ref="G55:H55"/>
    <mergeCell ref="G56:H56"/>
    <mergeCell ref="D57:D61"/>
    <mergeCell ref="G57:H57"/>
    <mergeCell ref="G58:H58"/>
    <mergeCell ref="G59:H59"/>
    <mergeCell ref="G60:H60"/>
    <mergeCell ref="G44:H44"/>
    <mergeCell ref="G45:H45"/>
    <mergeCell ref="G46:H46"/>
    <mergeCell ref="G47:H47"/>
    <mergeCell ref="D48:D53"/>
    <mergeCell ref="G48:H48"/>
    <mergeCell ref="G49:H49"/>
    <mergeCell ref="G50:H50"/>
    <mergeCell ref="G51:H51"/>
    <mergeCell ref="G52:H52"/>
    <mergeCell ref="D32:D47"/>
    <mergeCell ref="G38:H38"/>
    <mergeCell ref="G39:H39"/>
    <mergeCell ref="G40:H40"/>
    <mergeCell ref="G41:H41"/>
    <mergeCell ref="G42:H42"/>
    <mergeCell ref="G43:H43"/>
    <mergeCell ref="G29:H29"/>
    <mergeCell ref="G30:H30"/>
    <mergeCell ref="G31:H31"/>
    <mergeCell ref="G32:H32"/>
    <mergeCell ref="G33:H33"/>
    <mergeCell ref="G34:H34"/>
    <mergeCell ref="G35:H35"/>
    <mergeCell ref="G36:H36"/>
    <mergeCell ref="G37:H37"/>
    <mergeCell ref="D20:D30"/>
    <mergeCell ref="G20:H20"/>
    <mergeCell ref="G21:H21"/>
    <mergeCell ref="G22:H22"/>
    <mergeCell ref="G23:H23"/>
    <mergeCell ref="G24:H24"/>
    <mergeCell ref="G25:H25"/>
    <mergeCell ref="G26:H26"/>
    <mergeCell ref="G27:H27"/>
    <mergeCell ref="G28:H28"/>
    <mergeCell ref="D13:D15"/>
    <mergeCell ref="G13:H13"/>
    <mergeCell ref="G14:H14"/>
    <mergeCell ref="G15:H15"/>
    <mergeCell ref="D16:D19"/>
    <mergeCell ref="G16:H16"/>
    <mergeCell ref="G17:H17"/>
    <mergeCell ref="G18:H18"/>
    <mergeCell ref="G19:H19"/>
    <mergeCell ref="A10:A12"/>
    <mergeCell ref="B10:B12"/>
    <mergeCell ref="C10:C12"/>
    <mergeCell ref="D10:D12"/>
    <mergeCell ref="E10:F10"/>
    <mergeCell ref="G10:H12"/>
    <mergeCell ref="E11:E12"/>
    <mergeCell ref="F11:F12"/>
    <mergeCell ref="A1:H1"/>
    <mergeCell ref="A2:H2"/>
    <mergeCell ref="A4:H4"/>
    <mergeCell ref="A5:H5"/>
    <mergeCell ref="A6:B6"/>
    <mergeCell ref="A9:H9"/>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H39"/>
  <sheetViews>
    <sheetView zoomScalePageLayoutView="0" workbookViewId="0" topLeftCell="A1">
      <selection activeCell="A9" sqref="A9:H9"/>
    </sheetView>
  </sheetViews>
  <sheetFormatPr defaultColWidth="11.421875" defaultRowHeight="15"/>
  <cols>
    <col min="1" max="1" width="11.8515625" style="0" customWidth="1"/>
    <col min="2" max="2" width="30.7109375" style="0" customWidth="1"/>
    <col min="3" max="3" width="26.57421875" style="0" customWidth="1"/>
    <col min="4" max="4" width="28.421875" style="0" customWidth="1"/>
    <col min="5" max="5" width="15.00390625" style="0" customWidth="1"/>
    <col min="6" max="6" width="13.421875" style="0" customWidth="1"/>
    <col min="7" max="7" width="11.421875" style="0" customWidth="1"/>
    <col min="8" max="8" width="13.7109375" style="0" customWidth="1"/>
  </cols>
  <sheetData>
    <row r="1" spans="1:8" ht="15">
      <c r="A1" s="266" t="s">
        <v>85</v>
      </c>
      <c r="B1" s="267"/>
      <c r="C1" s="267"/>
      <c r="D1" s="267"/>
      <c r="E1" s="267"/>
      <c r="F1" s="267"/>
      <c r="G1" s="267"/>
      <c r="H1" s="268"/>
    </row>
    <row r="2" spans="1:8" ht="15">
      <c r="A2" s="269" t="s">
        <v>0</v>
      </c>
      <c r="B2" s="270"/>
      <c r="C2" s="270"/>
      <c r="D2" s="270"/>
      <c r="E2" s="270"/>
      <c r="F2" s="270"/>
      <c r="G2" s="270"/>
      <c r="H2" s="271"/>
    </row>
    <row r="3" spans="1:8" ht="15">
      <c r="A3" s="38"/>
      <c r="B3" s="39"/>
      <c r="C3" s="39"/>
      <c r="D3" s="39"/>
      <c r="E3" s="39"/>
      <c r="F3" s="39"/>
      <c r="G3" s="39"/>
      <c r="H3" s="41"/>
    </row>
    <row r="4" spans="1:8" ht="15.75">
      <c r="A4" s="272" t="s">
        <v>86</v>
      </c>
      <c r="B4" s="273"/>
      <c r="C4" s="273"/>
      <c r="D4" s="273"/>
      <c r="E4" s="273"/>
      <c r="F4" s="273"/>
      <c r="G4" s="273"/>
      <c r="H4" s="274"/>
    </row>
    <row r="5" spans="1:8" ht="15">
      <c r="A5" s="275"/>
      <c r="B5" s="276"/>
      <c r="C5" s="276"/>
      <c r="D5" s="276"/>
      <c r="E5" s="276"/>
      <c r="F5" s="276"/>
      <c r="G5" s="276"/>
      <c r="H5" s="277"/>
    </row>
    <row r="6" spans="1:8" ht="25.5">
      <c r="A6" s="278" t="s">
        <v>87</v>
      </c>
      <c r="B6" s="279"/>
      <c r="C6" s="230" t="s">
        <v>601</v>
      </c>
      <c r="D6" s="43"/>
      <c r="E6" s="43"/>
      <c r="F6" s="43"/>
      <c r="G6" s="43"/>
      <c r="H6" s="45"/>
    </row>
    <row r="7" spans="1:8" ht="15">
      <c r="A7" s="135" t="s">
        <v>5</v>
      </c>
      <c r="B7" s="49"/>
      <c r="C7" s="134" t="s">
        <v>602</v>
      </c>
      <c r="D7" s="43"/>
      <c r="E7" s="43"/>
      <c r="F7" s="43"/>
      <c r="G7" s="43"/>
      <c r="H7" s="45"/>
    </row>
    <row r="8" spans="1:8" ht="15">
      <c r="A8" s="135" t="s">
        <v>224</v>
      </c>
      <c r="B8" s="49"/>
      <c r="C8" s="48">
        <v>2010</v>
      </c>
      <c r="D8" s="49"/>
      <c r="E8" s="49"/>
      <c r="F8" s="49"/>
      <c r="G8" s="49"/>
      <c r="H8" s="51"/>
    </row>
    <row r="9" spans="1:8" ht="15">
      <c r="A9" s="262"/>
      <c r="B9" s="263"/>
      <c r="C9" s="263"/>
      <c r="D9" s="263"/>
      <c r="E9" s="263"/>
      <c r="F9" s="263"/>
      <c r="G9" s="263"/>
      <c r="H9" s="264"/>
    </row>
    <row r="10" spans="1:8" ht="15">
      <c r="A10" s="265" t="s">
        <v>9</v>
      </c>
      <c r="B10" s="265" t="s">
        <v>91</v>
      </c>
      <c r="C10" s="265" t="s">
        <v>11</v>
      </c>
      <c r="D10" s="265" t="s">
        <v>92</v>
      </c>
      <c r="E10" s="265" t="s">
        <v>93</v>
      </c>
      <c r="F10" s="265"/>
      <c r="G10" s="265" t="s">
        <v>94</v>
      </c>
      <c r="H10" s="265"/>
    </row>
    <row r="11" spans="1:8" ht="15">
      <c r="A11" s="265"/>
      <c r="B11" s="265"/>
      <c r="C11" s="265"/>
      <c r="D11" s="265"/>
      <c r="E11" s="265" t="s">
        <v>95</v>
      </c>
      <c r="F11" s="265" t="s">
        <v>96</v>
      </c>
      <c r="G11" s="265"/>
      <c r="H11" s="265"/>
    </row>
    <row r="12" spans="1:8" ht="44.25" customHeight="1">
      <c r="A12" s="265"/>
      <c r="B12" s="265"/>
      <c r="C12" s="265"/>
      <c r="D12" s="265"/>
      <c r="E12" s="265"/>
      <c r="F12" s="265"/>
      <c r="G12" s="265"/>
      <c r="H12" s="265"/>
    </row>
    <row r="13" spans="1:8" ht="89.25">
      <c r="A13" s="231">
        <v>1</v>
      </c>
      <c r="B13" s="232" t="s">
        <v>601</v>
      </c>
      <c r="C13" s="226" t="s">
        <v>603</v>
      </c>
      <c r="D13" s="226" t="s">
        <v>604</v>
      </c>
      <c r="E13" s="233">
        <v>0.75</v>
      </c>
      <c r="F13" s="233">
        <v>0.75</v>
      </c>
      <c r="G13" s="467"/>
      <c r="H13" s="467"/>
    </row>
    <row r="14" spans="1:8" ht="102">
      <c r="A14" s="231">
        <v>2</v>
      </c>
      <c r="B14" s="232" t="s">
        <v>601</v>
      </c>
      <c r="C14" s="226" t="s">
        <v>605</v>
      </c>
      <c r="D14" s="234" t="s">
        <v>606</v>
      </c>
      <c r="E14" s="233">
        <v>0.75</v>
      </c>
      <c r="F14" s="233">
        <v>0.75</v>
      </c>
      <c r="G14" s="467"/>
      <c r="H14" s="467"/>
    </row>
    <row r="15" spans="1:8" ht="38.25">
      <c r="A15" s="231">
        <v>3</v>
      </c>
      <c r="B15" s="232" t="s">
        <v>601</v>
      </c>
      <c r="C15" s="235" t="s">
        <v>607</v>
      </c>
      <c r="D15" s="226" t="s">
        <v>608</v>
      </c>
      <c r="E15" s="233">
        <v>0.75</v>
      </c>
      <c r="F15" s="233">
        <v>0.75</v>
      </c>
      <c r="G15" s="467"/>
      <c r="H15" s="467"/>
    </row>
    <row r="16" spans="1:8" ht="25.5">
      <c r="A16" s="231">
        <v>4</v>
      </c>
      <c r="B16" s="232" t="s">
        <v>601</v>
      </c>
      <c r="C16" s="226" t="s">
        <v>609</v>
      </c>
      <c r="D16" s="226" t="s">
        <v>608</v>
      </c>
      <c r="E16" s="233">
        <v>0.75</v>
      </c>
      <c r="F16" s="233">
        <v>0.75</v>
      </c>
      <c r="G16" s="467"/>
      <c r="H16" s="467"/>
    </row>
    <row r="17" spans="1:8" ht="38.25">
      <c r="A17" s="231">
        <v>5</v>
      </c>
      <c r="B17" s="232" t="s">
        <v>601</v>
      </c>
      <c r="C17" s="226" t="s">
        <v>610</v>
      </c>
      <c r="D17" s="226" t="s">
        <v>608</v>
      </c>
      <c r="E17" s="233">
        <v>0.75</v>
      </c>
      <c r="F17" s="233">
        <v>0.75</v>
      </c>
      <c r="G17" s="467"/>
      <c r="H17" s="467"/>
    </row>
    <row r="18" spans="1:8" ht="25.5">
      <c r="A18" s="231">
        <v>6</v>
      </c>
      <c r="B18" s="232" t="s">
        <v>601</v>
      </c>
      <c r="C18" s="226" t="s">
        <v>611</v>
      </c>
      <c r="D18" s="226" t="s">
        <v>608</v>
      </c>
      <c r="E18" s="233">
        <v>0.75</v>
      </c>
      <c r="F18" s="233">
        <v>0.75</v>
      </c>
      <c r="G18" s="467"/>
      <c r="H18" s="467"/>
    </row>
    <row r="19" spans="1:8" ht="38.25">
      <c r="A19" s="231">
        <v>7</v>
      </c>
      <c r="B19" s="232" t="s">
        <v>612</v>
      </c>
      <c r="C19" s="226" t="s">
        <v>613</v>
      </c>
      <c r="D19" s="226" t="s">
        <v>608</v>
      </c>
      <c r="E19" s="233">
        <v>0.75</v>
      </c>
      <c r="F19" s="233">
        <v>0.75</v>
      </c>
      <c r="G19" s="467"/>
      <c r="H19" s="467"/>
    </row>
    <row r="20" spans="1:8" ht="25.5">
      <c r="A20" s="231">
        <v>8</v>
      </c>
      <c r="B20" s="232" t="s">
        <v>601</v>
      </c>
      <c r="C20" s="226" t="s">
        <v>614</v>
      </c>
      <c r="D20" s="226" t="s">
        <v>608</v>
      </c>
      <c r="E20" s="233">
        <v>0.75</v>
      </c>
      <c r="F20" s="233">
        <v>0.75</v>
      </c>
      <c r="G20" s="467"/>
      <c r="H20" s="467"/>
    </row>
    <row r="21" spans="1:8" ht="51">
      <c r="A21" s="231">
        <v>9</v>
      </c>
      <c r="B21" s="232" t="s">
        <v>601</v>
      </c>
      <c r="C21" s="226" t="s">
        <v>615</v>
      </c>
      <c r="D21" s="226" t="s">
        <v>608</v>
      </c>
      <c r="E21" s="233">
        <v>0.75</v>
      </c>
      <c r="F21" s="233">
        <v>0.75</v>
      </c>
      <c r="G21" s="467"/>
      <c r="H21" s="467"/>
    </row>
    <row r="22" spans="1:8" ht="38.25">
      <c r="A22" s="231">
        <v>10</v>
      </c>
      <c r="B22" s="232" t="s">
        <v>601</v>
      </c>
      <c r="C22" s="226" t="s">
        <v>616</v>
      </c>
      <c r="D22" s="226" t="s">
        <v>608</v>
      </c>
      <c r="E22" s="233">
        <v>0.75</v>
      </c>
      <c r="F22" s="233">
        <v>0.75</v>
      </c>
      <c r="G22" s="467"/>
      <c r="H22" s="467"/>
    </row>
    <row r="23" spans="1:8" ht="25.5">
      <c r="A23" s="231">
        <v>11</v>
      </c>
      <c r="B23" s="232" t="s">
        <v>601</v>
      </c>
      <c r="C23" s="226" t="s">
        <v>617</v>
      </c>
      <c r="D23" s="226" t="s">
        <v>618</v>
      </c>
      <c r="E23" s="233">
        <v>0.75</v>
      </c>
      <c r="F23" s="233">
        <v>0.75</v>
      </c>
      <c r="G23" s="467"/>
      <c r="H23" s="467"/>
    </row>
    <row r="24" spans="1:8" ht="51">
      <c r="A24" s="231">
        <v>12</v>
      </c>
      <c r="B24" s="232" t="s">
        <v>601</v>
      </c>
      <c r="C24" s="226" t="s">
        <v>619</v>
      </c>
      <c r="D24" s="226" t="s">
        <v>620</v>
      </c>
      <c r="E24" s="233">
        <v>0.75</v>
      </c>
      <c r="F24" s="233">
        <v>0.75</v>
      </c>
      <c r="G24" s="467"/>
      <c r="H24" s="467"/>
    </row>
    <row r="25" spans="1:8" ht="63.75">
      <c r="A25" s="231">
        <v>13</v>
      </c>
      <c r="B25" s="232" t="s">
        <v>621</v>
      </c>
      <c r="C25" s="226" t="s">
        <v>622</v>
      </c>
      <c r="D25" s="226" t="s">
        <v>623</v>
      </c>
      <c r="E25" s="233">
        <v>0.75</v>
      </c>
      <c r="F25" s="233">
        <v>0.75</v>
      </c>
      <c r="G25" s="467"/>
      <c r="H25" s="467"/>
    </row>
    <row r="26" spans="1:8" ht="76.5">
      <c r="A26" s="231">
        <v>14</v>
      </c>
      <c r="B26" s="232" t="s">
        <v>621</v>
      </c>
      <c r="C26" s="226" t="s">
        <v>624</v>
      </c>
      <c r="D26" s="226" t="s">
        <v>623</v>
      </c>
      <c r="E26" s="233">
        <v>0.75</v>
      </c>
      <c r="F26" s="233">
        <v>0.75</v>
      </c>
      <c r="G26" s="467"/>
      <c r="H26" s="467"/>
    </row>
    <row r="27" spans="1:8" ht="76.5">
      <c r="A27" s="231">
        <v>15</v>
      </c>
      <c r="B27" s="232" t="s">
        <v>621</v>
      </c>
      <c r="C27" s="226" t="s">
        <v>625</v>
      </c>
      <c r="D27" s="226" t="s">
        <v>623</v>
      </c>
      <c r="E27" s="233">
        <v>0.75</v>
      </c>
      <c r="F27" s="233">
        <v>0.75</v>
      </c>
      <c r="G27" s="467"/>
      <c r="H27" s="467"/>
    </row>
    <row r="28" spans="1:8" ht="51">
      <c r="A28" s="231">
        <v>16</v>
      </c>
      <c r="B28" s="232" t="s">
        <v>621</v>
      </c>
      <c r="C28" s="226" t="s">
        <v>626</v>
      </c>
      <c r="D28" s="226" t="s">
        <v>623</v>
      </c>
      <c r="E28" s="233">
        <v>0.75</v>
      </c>
      <c r="F28" s="236">
        <v>0.75</v>
      </c>
      <c r="G28" s="467"/>
      <c r="H28" s="467"/>
    </row>
    <row r="29" spans="1:8" ht="76.5">
      <c r="A29" s="231">
        <v>17</v>
      </c>
      <c r="B29" s="226" t="s">
        <v>621</v>
      </c>
      <c r="C29" s="226" t="s">
        <v>627</v>
      </c>
      <c r="D29" s="226" t="s">
        <v>623</v>
      </c>
      <c r="E29" s="233">
        <v>0.75</v>
      </c>
      <c r="F29" s="233">
        <v>0.75</v>
      </c>
      <c r="G29" s="467"/>
      <c r="H29" s="467"/>
    </row>
    <row r="30" spans="1:8" ht="89.25">
      <c r="A30" s="231">
        <v>18</v>
      </c>
      <c r="B30" s="226" t="s">
        <v>621</v>
      </c>
      <c r="C30" s="226" t="s">
        <v>628</v>
      </c>
      <c r="D30" s="231" t="s">
        <v>623</v>
      </c>
      <c r="E30" s="233">
        <v>0.75</v>
      </c>
      <c r="F30" s="233">
        <v>0.75</v>
      </c>
      <c r="G30" s="467"/>
      <c r="H30" s="467"/>
    </row>
    <row r="31" spans="1:8" ht="76.5">
      <c r="A31" s="231">
        <v>19</v>
      </c>
      <c r="B31" s="226" t="s">
        <v>621</v>
      </c>
      <c r="C31" s="226" t="s">
        <v>629</v>
      </c>
      <c r="D31" s="231" t="s">
        <v>623</v>
      </c>
      <c r="E31" s="233">
        <v>0.75</v>
      </c>
      <c r="F31" s="233">
        <v>1</v>
      </c>
      <c r="G31" s="467"/>
      <c r="H31" s="467"/>
    </row>
    <row r="32" spans="1:8" ht="51">
      <c r="A32" s="231">
        <v>20</v>
      </c>
      <c r="B32" s="226" t="s">
        <v>621</v>
      </c>
      <c r="C32" s="226" t="s">
        <v>630</v>
      </c>
      <c r="D32" s="231" t="s">
        <v>623</v>
      </c>
      <c r="E32" s="233">
        <v>0.75</v>
      </c>
      <c r="F32" s="233">
        <v>0.2</v>
      </c>
      <c r="G32" s="469" t="s">
        <v>631</v>
      </c>
      <c r="H32" s="467"/>
    </row>
    <row r="33" spans="1:8" ht="51">
      <c r="A33" s="231">
        <v>21</v>
      </c>
      <c r="B33" s="226" t="s">
        <v>621</v>
      </c>
      <c r="C33" s="226" t="s">
        <v>632</v>
      </c>
      <c r="D33" s="231" t="s">
        <v>623</v>
      </c>
      <c r="E33" s="233">
        <v>0.75</v>
      </c>
      <c r="F33" s="233">
        <v>0.2</v>
      </c>
      <c r="G33" s="469" t="s">
        <v>631</v>
      </c>
      <c r="H33" s="467"/>
    </row>
    <row r="34" spans="1:8" ht="15">
      <c r="A34" s="237"/>
      <c r="B34" s="237"/>
      <c r="C34" s="237"/>
      <c r="D34" s="237"/>
      <c r="E34" s="238"/>
      <c r="F34" s="238"/>
      <c r="G34" s="468"/>
      <c r="H34" s="468"/>
    </row>
    <row r="35" spans="1:8" ht="15">
      <c r="A35" s="237"/>
      <c r="B35" s="237"/>
      <c r="C35" s="237"/>
      <c r="D35" s="237"/>
      <c r="E35" s="238"/>
      <c r="F35" s="238"/>
      <c r="G35" s="468"/>
      <c r="H35" s="468"/>
    </row>
    <row r="36" spans="1:8" ht="15">
      <c r="A36" s="237"/>
      <c r="B36" s="237"/>
      <c r="C36" s="237"/>
      <c r="D36" s="237"/>
      <c r="E36" s="238"/>
      <c r="F36" s="238"/>
      <c r="G36" s="468"/>
      <c r="H36" s="468"/>
    </row>
    <row r="37" spans="1:8" ht="15">
      <c r="A37" s="237"/>
      <c r="B37" s="239" t="s">
        <v>602</v>
      </c>
      <c r="C37" s="237"/>
      <c r="D37" s="237"/>
      <c r="E37" s="238"/>
      <c r="F37" s="238"/>
      <c r="G37" s="468"/>
      <c r="H37" s="468"/>
    </row>
    <row r="38" ht="15">
      <c r="B38" s="240" t="s">
        <v>633</v>
      </c>
    </row>
    <row r="39" ht="15">
      <c r="B39" s="240" t="s">
        <v>634</v>
      </c>
    </row>
  </sheetData>
  <sheetProtection/>
  <mergeCells count="39">
    <mergeCell ref="G37:H37"/>
    <mergeCell ref="G31:H31"/>
    <mergeCell ref="G32:H32"/>
    <mergeCell ref="G33:H33"/>
    <mergeCell ref="G34:H34"/>
    <mergeCell ref="G35:H35"/>
    <mergeCell ref="G36:H36"/>
    <mergeCell ref="G30:H30"/>
    <mergeCell ref="G19:H19"/>
    <mergeCell ref="G20:H20"/>
    <mergeCell ref="G21:H21"/>
    <mergeCell ref="G22:H22"/>
    <mergeCell ref="G23:H23"/>
    <mergeCell ref="G24:H24"/>
    <mergeCell ref="G25:H25"/>
    <mergeCell ref="G26:H26"/>
    <mergeCell ref="G27:H27"/>
    <mergeCell ref="G28:H28"/>
    <mergeCell ref="G29:H29"/>
    <mergeCell ref="G18:H18"/>
    <mergeCell ref="A10:A12"/>
    <mergeCell ref="B10:B12"/>
    <mergeCell ref="C10:C12"/>
    <mergeCell ref="D10:D12"/>
    <mergeCell ref="E10:F10"/>
    <mergeCell ref="G10:H12"/>
    <mergeCell ref="E11:E12"/>
    <mergeCell ref="F11:F12"/>
    <mergeCell ref="G13:H13"/>
    <mergeCell ref="G14:H14"/>
    <mergeCell ref="G15:H15"/>
    <mergeCell ref="G16:H16"/>
    <mergeCell ref="G17:H17"/>
    <mergeCell ref="A9:H9"/>
    <mergeCell ref="A1:H1"/>
    <mergeCell ref="A2:H2"/>
    <mergeCell ref="A4:H4"/>
    <mergeCell ref="A5:H5"/>
    <mergeCell ref="A6:B6"/>
  </mergeCell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K45"/>
  <sheetViews>
    <sheetView zoomScalePageLayoutView="0" workbookViewId="0" topLeftCell="A1">
      <selection activeCell="F6" sqref="F6"/>
    </sheetView>
  </sheetViews>
  <sheetFormatPr defaultColWidth="11.421875" defaultRowHeight="15"/>
  <cols>
    <col min="1" max="1" width="10.28125" style="0" customWidth="1"/>
    <col min="2" max="2" width="22.8515625" style="0" bestFit="1" customWidth="1"/>
    <col min="3" max="3" width="23.57421875" style="0" customWidth="1"/>
    <col min="4" max="4" width="20.57421875" style="0" customWidth="1"/>
    <col min="5" max="5" width="15.00390625" style="0" customWidth="1"/>
    <col min="6" max="6" width="13.421875" style="0" customWidth="1"/>
    <col min="7" max="7" width="11.421875" style="0" customWidth="1"/>
    <col min="8" max="8" width="13.7109375" style="0" customWidth="1"/>
  </cols>
  <sheetData>
    <row r="1" spans="1:11" ht="15">
      <c r="A1" s="270" t="s">
        <v>85</v>
      </c>
      <c r="B1" s="270"/>
      <c r="C1" s="270"/>
      <c r="D1" s="270"/>
      <c r="E1" s="270"/>
      <c r="F1" s="270"/>
      <c r="G1" s="270"/>
      <c r="H1" s="270"/>
      <c r="K1">
        <f>35000/700</f>
        <v>50</v>
      </c>
    </row>
    <row r="2" spans="1:8" ht="15">
      <c r="A2" s="270" t="s">
        <v>0</v>
      </c>
      <c r="B2" s="270"/>
      <c r="C2" s="270"/>
      <c r="D2" s="270"/>
      <c r="E2" s="270"/>
      <c r="F2" s="270"/>
      <c r="G2" s="270"/>
      <c r="H2" s="270"/>
    </row>
    <row r="3" spans="1:8" ht="15">
      <c r="A3" s="169"/>
      <c r="B3" s="169"/>
      <c r="C3" s="169"/>
      <c r="D3" s="169"/>
      <c r="E3" s="169"/>
      <c r="F3" s="169"/>
      <c r="G3" s="169"/>
      <c r="H3" s="169"/>
    </row>
    <row r="4" spans="1:8" ht="15.75">
      <c r="A4" s="273" t="s">
        <v>86</v>
      </c>
      <c r="B4" s="273"/>
      <c r="C4" s="273"/>
      <c r="D4" s="273"/>
      <c r="E4" s="273"/>
      <c r="F4" s="273"/>
      <c r="G4" s="273"/>
      <c r="H4" s="273"/>
    </row>
    <row r="5" spans="1:8" ht="15">
      <c r="A5" s="276"/>
      <c r="B5" s="276"/>
      <c r="C5" s="276"/>
      <c r="D5" s="276"/>
      <c r="E5" s="276"/>
      <c r="F5" s="276"/>
      <c r="G5" s="276"/>
      <c r="H5" s="276"/>
    </row>
    <row r="6" spans="1:8" ht="15">
      <c r="A6" s="279" t="s">
        <v>87</v>
      </c>
      <c r="B6" s="279"/>
      <c r="C6" s="491" t="s">
        <v>635</v>
      </c>
      <c r="D6" s="491"/>
      <c r="E6" s="241"/>
      <c r="F6" s="241"/>
      <c r="G6" s="241"/>
      <c r="H6" s="43"/>
    </row>
    <row r="7" spans="1:8" ht="15">
      <c r="A7" s="171" t="s">
        <v>5</v>
      </c>
      <c r="B7" s="171"/>
      <c r="C7" s="491" t="s">
        <v>636</v>
      </c>
      <c r="D7" s="491"/>
      <c r="E7" s="43"/>
      <c r="F7" s="43"/>
      <c r="G7" s="43"/>
      <c r="H7" s="43"/>
    </row>
    <row r="8" spans="1:8" ht="15">
      <c r="A8" s="171" t="s">
        <v>224</v>
      </c>
      <c r="B8" s="171"/>
      <c r="C8" s="492">
        <v>2010</v>
      </c>
      <c r="D8" s="492"/>
      <c r="E8" s="171"/>
      <c r="F8" s="171"/>
      <c r="G8" s="171"/>
      <c r="H8" s="171"/>
    </row>
    <row r="9" spans="1:8" ht="15.75" thickBot="1">
      <c r="A9" s="263"/>
      <c r="B9" s="263"/>
      <c r="C9" s="263"/>
      <c r="D9" s="263"/>
      <c r="E9" s="263"/>
      <c r="F9" s="263"/>
      <c r="G9" s="263"/>
      <c r="H9" s="263"/>
    </row>
    <row r="10" spans="1:8" s="219" customFormat="1" ht="12.75">
      <c r="A10" s="394" t="s">
        <v>9</v>
      </c>
      <c r="B10" s="397" t="s">
        <v>91</v>
      </c>
      <c r="C10" s="397" t="s">
        <v>11</v>
      </c>
      <c r="D10" s="397" t="s">
        <v>92</v>
      </c>
      <c r="E10" s="397" t="s">
        <v>93</v>
      </c>
      <c r="F10" s="397"/>
      <c r="G10" s="397" t="s">
        <v>94</v>
      </c>
      <c r="H10" s="399"/>
    </row>
    <row r="11" spans="1:8" s="219" customFormat="1" ht="12.75" customHeight="1">
      <c r="A11" s="395"/>
      <c r="B11" s="265"/>
      <c r="C11" s="265"/>
      <c r="D11" s="265"/>
      <c r="E11" s="493" t="s">
        <v>95</v>
      </c>
      <c r="F11" s="265" t="s">
        <v>96</v>
      </c>
      <c r="G11" s="265"/>
      <c r="H11" s="400"/>
    </row>
    <row r="12" spans="1:8" s="219" customFormat="1" ht="39.75" customHeight="1">
      <c r="A12" s="395"/>
      <c r="B12" s="265"/>
      <c r="C12" s="265"/>
      <c r="D12" s="265"/>
      <c r="E12" s="494"/>
      <c r="F12" s="265"/>
      <c r="G12" s="265"/>
      <c r="H12" s="400"/>
    </row>
    <row r="13" spans="1:8" s="219" customFormat="1" ht="33" customHeight="1">
      <c r="A13" s="476">
        <v>1</v>
      </c>
      <c r="B13" s="469" t="s">
        <v>637</v>
      </c>
      <c r="C13" s="490" t="s">
        <v>638</v>
      </c>
      <c r="D13" s="469" t="s">
        <v>639</v>
      </c>
      <c r="E13" s="483">
        <v>0.75</v>
      </c>
      <c r="F13" s="483">
        <v>0.5</v>
      </c>
      <c r="G13" s="470" t="s">
        <v>640</v>
      </c>
      <c r="H13" s="471"/>
    </row>
    <row r="14" spans="1:8" s="219" customFormat="1" ht="12.75">
      <c r="A14" s="476"/>
      <c r="B14" s="469"/>
      <c r="C14" s="490"/>
      <c r="D14" s="469"/>
      <c r="E14" s="484"/>
      <c r="F14" s="484"/>
      <c r="G14" s="472"/>
      <c r="H14" s="473"/>
    </row>
    <row r="15" spans="1:8" s="219" customFormat="1" ht="10.5" customHeight="1">
      <c r="A15" s="476"/>
      <c r="B15" s="469"/>
      <c r="C15" s="490"/>
      <c r="D15" s="469"/>
      <c r="E15" s="489"/>
      <c r="F15" s="489"/>
      <c r="G15" s="486"/>
      <c r="H15" s="487"/>
    </row>
    <row r="16" spans="1:8" s="219" customFormat="1" ht="12.75" customHeight="1">
      <c r="A16" s="476">
        <v>2</v>
      </c>
      <c r="B16" s="469" t="s">
        <v>637</v>
      </c>
      <c r="C16" s="479" t="s">
        <v>641</v>
      </c>
      <c r="D16" s="469" t="s">
        <v>642</v>
      </c>
      <c r="E16" s="483">
        <v>0.75</v>
      </c>
      <c r="F16" s="483">
        <v>1</v>
      </c>
      <c r="G16" s="470" t="s">
        <v>643</v>
      </c>
      <c r="H16" s="471"/>
    </row>
    <row r="17" spans="1:8" s="219" customFormat="1" ht="12.75">
      <c r="A17" s="476"/>
      <c r="B17" s="469"/>
      <c r="C17" s="480"/>
      <c r="D17" s="469"/>
      <c r="E17" s="484"/>
      <c r="F17" s="484"/>
      <c r="G17" s="472"/>
      <c r="H17" s="473"/>
    </row>
    <row r="18" spans="1:8" s="219" customFormat="1" ht="34.5" customHeight="1">
      <c r="A18" s="476"/>
      <c r="B18" s="469"/>
      <c r="C18" s="488"/>
      <c r="D18" s="469"/>
      <c r="E18" s="489"/>
      <c r="F18" s="489"/>
      <c r="G18" s="486"/>
      <c r="H18" s="487"/>
    </row>
    <row r="19" spans="1:8" s="219" customFormat="1" ht="12.75" customHeight="1">
      <c r="A19" s="476">
        <v>3</v>
      </c>
      <c r="B19" s="461" t="s">
        <v>637</v>
      </c>
      <c r="C19" s="479" t="s">
        <v>644</v>
      </c>
      <c r="D19" s="469" t="s">
        <v>645</v>
      </c>
      <c r="E19" s="483">
        <v>0.75</v>
      </c>
      <c r="F19" s="483">
        <v>1</v>
      </c>
      <c r="G19" s="470" t="s">
        <v>646</v>
      </c>
      <c r="H19" s="471"/>
    </row>
    <row r="20" spans="1:8" s="219" customFormat="1" ht="12.75">
      <c r="A20" s="476"/>
      <c r="B20" s="462"/>
      <c r="C20" s="480"/>
      <c r="D20" s="469"/>
      <c r="E20" s="484"/>
      <c r="F20" s="484"/>
      <c r="G20" s="472"/>
      <c r="H20" s="473"/>
    </row>
    <row r="21" spans="1:8" s="219" customFormat="1" ht="61.5" customHeight="1">
      <c r="A21" s="476"/>
      <c r="B21" s="463"/>
      <c r="C21" s="488"/>
      <c r="D21" s="469"/>
      <c r="E21" s="489"/>
      <c r="F21" s="489"/>
      <c r="G21" s="486"/>
      <c r="H21" s="487"/>
    </row>
    <row r="22" spans="1:8" s="219" customFormat="1" ht="12.75">
      <c r="A22" s="476">
        <v>4</v>
      </c>
      <c r="B22" s="461" t="s">
        <v>637</v>
      </c>
      <c r="C22" s="479" t="s">
        <v>647</v>
      </c>
      <c r="D22" s="469" t="s">
        <v>648</v>
      </c>
      <c r="E22" s="483">
        <v>0.75</v>
      </c>
      <c r="F22" s="483">
        <v>0.5</v>
      </c>
      <c r="G22" s="470" t="s">
        <v>649</v>
      </c>
      <c r="H22" s="471"/>
    </row>
    <row r="23" spans="1:8" s="219" customFormat="1" ht="12.75">
      <c r="A23" s="476"/>
      <c r="B23" s="462"/>
      <c r="C23" s="480"/>
      <c r="D23" s="469"/>
      <c r="E23" s="484"/>
      <c r="F23" s="484"/>
      <c r="G23" s="472"/>
      <c r="H23" s="473"/>
    </row>
    <row r="24" spans="1:8" s="219" customFormat="1" ht="48" customHeight="1">
      <c r="A24" s="476"/>
      <c r="B24" s="463"/>
      <c r="C24" s="488"/>
      <c r="D24" s="469"/>
      <c r="E24" s="489"/>
      <c r="F24" s="489"/>
      <c r="G24" s="486"/>
      <c r="H24" s="487"/>
    </row>
    <row r="25" spans="1:8" s="219" customFormat="1" ht="12.75">
      <c r="A25" s="476">
        <v>5</v>
      </c>
      <c r="B25" s="461" t="s">
        <v>637</v>
      </c>
      <c r="C25" s="479" t="s">
        <v>650</v>
      </c>
      <c r="D25" s="469" t="s">
        <v>639</v>
      </c>
      <c r="E25" s="483">
        <v>0.75</v>
      </c>
      <c r="F25" s="483">
        <v>0.5</v>
      </c>
      <c r="G25" s="470" t="s">
        <v>651</v>
      </c>
      <c r="H25" s="471"/>
    </row>
    <row r="26" spans="1:8" s="219" customFormat="1" ht="12.75">
      <c r="A26" s="476"/>
      <c r="B26" s="462"/>
      <c r="C26" s="480"/>
      <c r="D26" s="469"/>
      <c r="E26" s="484"/>
      <c r="F26" s="484"/>
      <c r="G26" s="472"/>
      <c r="H26" s="473"/>
    </row>
    <row r="27" spans="1:8" s="219" customFormat="1" ht="39" customHeight="1">
      <c r="A27" s="476"/>
      <c r="B27" s="463"/>
      <c r="C27" s="488"/>
      <c r="D27" s="469"/>
      <c r="E27" s="489"/>
      <c r="F27" s="489"/>
      <c r="G27" s="486"/>
      <c r="H27" s="487"/>
    </row>
    <row r="28" spans="1:8" ht="15">
      <c r="A28" s="476">
        <v>6</v>
      </c>
      <c r="B28" s="461" t="s">
        <v>637</v>
      </c>
      <c r="C28" s="479" t="s">
        <v>652</v>
      </c>
      <c r="D28" s="469" t="s">
        <v>639</v>
      </c>
      <c r="E28" s="483">
        <v>0.75</v>
      </c>
      <c r="F28" s="483">
        <v>0</v>
      </c>
      <c r="G28" s="470" t="s">
        <v>653</v>
      </c>
      <c r="H28" s="471"/>
    </row>
    <row r="29" spans="1:8" ht="15">
      <c r="A29" s="476"/>
      <c r="B29" s="462"/>
      <c r="C29" s="480"/>
      <c r="D29" s="469"/>
      <c r="E29" s="484"/>
      <c r="F29" s="484"/>
      <c r="G29" s="472"/>
      <c r="H29" s="473"/>
    </row>
    <row r="30" spans="1:8" ht="24" customHeight="1">
      <c r="A30" s="476"/>
      <c r="B30" s="463"/>
      <c r="C30" s="488"/>
      <c r="D30" s="469"/>
      <c r="E30" s="489"/>
      <c r="F30" s="489"/>
      <c r="G30" s="486"/>
      <c r="H30" s="487"/>
    </row>
    <row r="31" spans="1:8" ht="15">
      <c r="A31" s="476">
        <v>7</v>
      </c>
      <c r="B31" s="461" t="s">
        <v>637</v>
      </c>
      <c r="C31" s="479" t="s">
        <v>654</v>
      </c>
      <c r="D31" s="469" t="s">
        <v>639</v>
      </c>
      <c r="E31" s="483">
        <v>0.75</v>
      </c>
      <c r="F31" s="483">
        <v>0.5</v>
      </c>
      <c r="G31" s="470" t="s">
        <v>655</v>
      </c>
      <c r="H31" s="471"/>
    </row>
    <row r="32" spans="1:8" ht="15">
      <c r="A32" s="476"/>
      <c r="B32" s="462"/>
      <c r="C32" s="480"/>
      <c r="D32" s="469"/>
      <c r="E32" s="484"/>
      <c r="F32" s="484"/>
      <c r="G32" s="472"/>
      <c r="H32" s="473"/>
    </row>
    <row r="33" spans="1:8" ht="51" customHeight="1">
      <c r="A33" s="476"/>
      <c r="B33" s="463"/>
      <c r="C33" s="488"/>
      <c r="D33" s="469"/>
      <c r="E33" s="489"/>
      <c r="F33" s="489"/>
      <c r="G33" s="486"/>
      <c r="H33" s="487"/>
    </row>
    <row r="34" spans="1:8" ht="15">
      <c r="A34" s="476">
        <v>8</v>
      </c>
      <c r="B34" s="461" t="s">
        <v>637</v>
      </c>
      <c r="C34" s="479" t="s">
        <v>656</v>
      </c>
      <c r="D34" s="469" t="s">
        <v>639</v>
      </c>
      <c r="E34" s="483">
        <v>0.75</v>
      </c>
      <c r="F34" s="483">
        <v>0.5</v>
      </c>
      <c r="G34" s="470" t="s">
        <v>657</v>
      </c>
      <c r="H34" s="471"/>
    </row>
    <row r="35" spans="1:8" ht="15">
      <c r="A35" s="476"/>
      <c r="B35" s="462"/>
      <c r="C35" s="480"/>
      <c r="D35" s="469"/>
      <c r="E35" s="484"/>
      <c r="F35" s="484"/>
      <c r="G35" s="472"/>
      <c r="H35" s="473"/>
    </row>
    <row r="36" spans="1:8" ht="24.75" customHeight="1">
      <c r="A36" s="476"/>
      <c r="B36" s="463"/>
      <c r="C36" s="488"/>
      <c r="D36" s="469"/>
      <c r="E36" s="489"/>
      <c r="F36" s="489"/>
      <c r="G36" s="486"/>
      <c r="H36" s="487"/>
    </row>
    <row r="37" spans="1:8" ht="15">
      <c r="A37" s="476">
        <v>9</v>
      </c>
      <c r="B37" s="461" t="s">
        <v>637</v>
      </c>
      <c r="C37" s="479" t="s">
        <v>658</v>
      </c>
      <c r="D37" s="469" t="s">
        <v>659</v>
      </c>
      <c r="E37" s="483">
        <v>0.75</v>
      </c>
      <c r="F37" s="483">
        <v>0.25</v>
      </c>
      <c r="G37" s="470" t="s">
        <v>660</v>
      </c>
      <c r="H37" s="471"/>
    </row>
    <row r="38" spans="1:8" ht="15">
      <c r="A38" s="476"/>
      <c r="B38" s="462"/>
      <c r="C38" s="480"/>
      <c r="D38" s="469"/>
      <c r="E38" s="484"/>
      <c r="F38" s="484"/>
      <c r="G38" s="472"/>
      <c r="H38" s="473"/>
    </row>
    <row r="39" spans="1:8" ht="49.5" customHeight="1">
      <c r="A39" s="476"/>
      <c r="B39" s="463"/>
      <c r="C39" s="488"/>
      <c r="D39" s="469"/>
      <c r="E39" s="489"/>
      <c r="F39" s="489"/>
      <c r="G39" s="486"/>
      <c r="H39" s="487"/>
    </row>
    <row r="40" spans="1:8" ht="12.75" customHeight="1">
      <c r="A40" s="476">
        <v>10</v>
      </c>
      <c r="B40" s="461" t="s">
        <v>637</v>
      </c>
      <c r="C40" s="479" t="s">
        <v>661</v>
      </c>
      <c r="D40" s="469" t="s">
        <v>639</v>
      </c>
      <c r="E40" s="483">
        <v>0.75</v>
      </c>
      <c r="F40" s="483">
        <v>0.25</v>
      </c>
      <c r="G40" s="470" t="s">
        <v>662</v>
      </c>
      <c r="H40" s="471"/>
    </row>
    <row r="41" spans="1:8" ht="15">
      <c r="A41" s="476"/>
      <c r="B41" s="462"/>
      <c r="C41" s="480"/>
      <c r="D41" s="469"/>
      <c r="E41" s="484"/>
      <c r="F41" s="484"/>
      <c r="G41" s="472"/>
      <c r="H41" s="473"/>
    </row>
    <row r="42" spans="1:8" ht="30.75" customHeight="1">
      <c r="A42" s="476"/>
      <c r="B42" s="463"/>
      <c r="C42" s="488"/>
      <c r="D42" s="469"/>
      <c r="E42" s="489"/>
      <c r="F42" s="489"/>
      <c r="G42" s="486"/>
      <c r="H42" s="487"/>
    </row>
    <row r="43" spans="1:8" ht="15">
      <c r="A43" s="476">
        <v>10</v>
      </c>
      <c r="B43" s="461" t="s">
        <v>637</v>
      </c>
      <c r="C43" s="479" t="s">
        <v>663</v>
      </c>
      <c r="D43" s="469" t="s">
        <v>639</v>
      </c>
      <c r="E43" s="483">
        <v>0.75</v>
      </c>
      <c r="F43" s="483">
        <v>0.25</v>
      </c>
      <c r="G43" s="470" t="s">
        <v>662</v>
      </c>
      <c r="H43" s="471"/>
    </row>
    <row r="44" spans="1:8" ht="15">
      <c r="A44" s="476"/>
      <c r="B44" s="462"/>
      <c r="C44" s="480"/>
      <c r="D44" s="469"/>
      <c r="E44" s="484"/>
      <c r="F44" s="484"/>
      <c r="G44" s="472"/>
      <c r="H44" s="473"/>
    </row>
    <row r="45" spans="1:8" ht="15.75" thickBot="1">
      <c r="A45" s="477"/>
      <c r="B45" s="478"/>
      <c r="C45" s="481"/>
      <c r="D45" s="482"/>
      <c r="E45" s="485"/>
      <c r="F45" s="485"/>
      <c r="G45" s="474"/>
      <c r="H45" s="475"/>
    </row>
  </sheetData>
  <sheetProtection/>
  <mergeCells count="94">
    <mergeCell ref="A1:H1"/>
    <mergeCell ref="A2:H2"/>
    <mergeCell ref="A4:H4"/>
    <mergeCell ref="A5:H5"/>
    <mergeCell ref="A6:B6"/>
    <mergeCell ref="C6:D6"/>
    <mergeCell ref="C7:D7"/>
    <mergeCell ref="C8:D8"/>
    <mergeCell ref="A9:H9"/>
    <mergeCell ref="A10:A12"/>
    <mergeCell ref="B10:B12"/>
    <mergeCell ref="C10:C12"/>
    <mergeCell ref="D10:D12"/>
    <mergeCell ref="E10:F10"/>
    <mergeCell ref="G10:H12"/>
    <mergeCell ref="E11:E12"/>
    <mergeCell ref="F11:F12"/>
    <mergeCell ref="A13:A15"/>
    <mergeCell ref="B13:B15"/>
    <mergeCell ref="C13:C15"/>
    <mergeCell ref="D13:D15"/>
    <mergeCell ref="E13:E15"/>
    <mergeCell ref="F13:F15"/>
    <mergeCell ref="G13:H15"/>
    <mergeCell ref="A16:A18"/>
    <mergeCell ref="B16:B18"/>
    <mergeCell ref="C16:C18"/>
    <mergeCell ref="D16:D18"/>
    <mergeCell ref="E16:E18"/>
    <mergeCell ref="F16:F18"/>
    <mergeCell ref="G16:H18"/>
    <mergeCell ref="G19:H21"/>
    <mergeCell ref="A22:A24"/>
    <mergeCell ref="B22:B24"/>
    <mergeCell ref="C22:C24"/>
    <mergeCell ref="D22:D24"/>
    <mergeCell ref="E22:E24"/>
    <mergeCell ref="F22:F24"/>
    <mergeCell ref="G22:H24"/>
    <mergeCell ref="A19:A21"/>
    <mergeCell ref="B19:B21"/>
    <mergeCell ref="C19:C21"/>
    <mergeCell ref="D19:D21"/>
    <mergeCell ref="E19:E21"/>
    <mergeCell ref="F19:F21"/>
    <mergeCell ref="G25:H27"/>
    <mergeCell ref="A28:A30"/>
    <mergeCell ref="B28:B30"/>
    <mergeCell ref="C28:C30"/>
    <mergeCell ref="D28:D30"/>
    <mergeCell ref="E28:E30"/>
    <mergeCell ref="F28:F30"/>
    <mergeCell ref="G28:H30"/>
    <mergeCell ref="A25:A27"/>
    <mergeCell ref="B25:B27"/>
    <mergeCell ref="C25:C27"/>
    <mergeCell ref="D25:D27"/>
    <mergeCell ref="E25:E27"/>
    <mergeCell ref="F25:F27"/>
    <mergeCell ref="G31:H33"/>
    <mergeCell ref="A34:A36"/>
    <mergeCell ref="B34:B36"/>
    <mergeCell ref="C34:C36"/>
    <mergeCell ref="D34:D36"/>
    <mergeCell ref="E34:E36"/>
    <mergeCell ref="F34:F36"/>
    <mergeCell ref="G34:H36"/>
    <mergeCell ref="A31:A33"/>
    <mergeCell ref="B31:B33"/>
    <mergeCell ref="C31:C33"/>
    <mergeCell ref="D31:D33"/>
    <mergeCell ref="E31:E33"/>
    <mergeCell ref="F31:F33"/>
    <mergeCell ref="G37:H39"/>
    <mergeCell ref="A40:A42"/>
    <mergeCell ref="B40:B42"/>
    <mergeCell ref="C40:C42"/>
    <mergeCell ref="D40:D42"/>
    <mergeCell ref="E40:E42"/>
    <mergeCell ref="F40:F42"/>
    <mergeCell ref="G40:H42"/>
    <mergeCell ref="A37:A39"/>
    <mergeCell ref="B37:B39"/>
    <mergeCell ref="C37:C39"/>
    <mergeCell ref="D37:D39"/>
    <mergeCell ref="E37:E39"/>
    <mergeCell ref="F37:F39"/>
    <mergeCell ref="G43:H45"/>
    <mergeCell ref="A43:A45"/>
    <mergeCell ref="B43:B45"/>
    <mergeCell ref="C43:C45"/>
    <mergeCell ref="D43:D45"/>
    <mergeCell ref="E43:E45"/>
    <mergeCell ref="F43:F45"/>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K85"/>
  <sheetViews>
    <sheetView zoomScalePageLayoutView="0" workbookViewId="0" topLeftCell="A5">
      <selection activeCell="D13" sqref="D13:D19"/>
    </sheetView>
  </sheetViews>
  <sheetFormatPr defaultColWidth="11.421875" defaultRowHeight="15"/>
  <cols>
    <col min="1" max="1" width="9.8515625" style="1" customWidth="1"/>
    <col min="2" max="2" width="17.57421875" style="1" customWidth="1"/>
    <col min="3" max="3" width="39.00390625" style="1" customWidth="1"/>
    <col min="4" max="4" width="37.421875" style="1" customWidth="1"/>
    <col min="5" max="5" width="15.00390625" style="1" customWidth="1"/>
    <col min="6" max="6" width="13.8515625" style="1" customWidth="1"/>
    <col min="7" max="7" width="11.421875" style="1" customWidth="1"/>
    <col min="8" max="8" width="28.8515625" style="1" customWidth="1"/>
    <col min="9" max="16384" width="11.421875" style="1" customWidth="1"/>
  </cols>
  <sheetData>
    <row r="1" spans="1:11" ht="15">
      <c r="A1" s="594" t="s">
        <v>664</v>
      </c>
      <c r="B1" s="595"/>
      <c r="C1" s="595"/>
      <c r="D1" s="595"/>
      <c r="E1" s="595"/>
      <c r="F1" s="595"/>
      <c r="G1" s="595"/>
      <c r="H1" s="596"/>
      <c r="K1" s="1">
        <f>35000/700</f>
        <v>50</v>
      </c>
    </row>
    <row r="2" spans="1:8" ht="15">
      <c r="A2" s="597" t="s">
        <v>0</v>
      </c>
      <c r="B2" s="598"/>
      <c r="C2" s="598"/>
      <c r="D2" s="598"/>
      <c r="E2" s="598"/>
      <c r="F2" s="598"/>
      <c r="G2" s="598"/>
      <c r="H2" s="599"/>
    </row>
    <row r="3" spans="1:8" ht="15">
      <c r="A3" s="168"/>
      <c r="B3" s="169"/>
      <c r="C3" s="169"/>
      <c r="D3" s="169"/>
      <c r="E3" s="169"/>
      <c r="F3" s="169"/>
      <c r="G3" s="169"/>
      <c r="H3" s="170"/>
    </row>
    <row r="4" spans="1:8" ht="15.75">
      <c r="A4" s="272" t="s">
        <v>86</v>
      </c>
      <c r="B4" s="273"/>
      <c r="C4" s="273"/>
      <c r="D4" s="273"/>
      <c r="E4" s="273"/>
      <c r="F4" s="273"/>
      <c r="G4" s="273"/>
      <c r="H4" s="274"/>
    </row>
    <row r="5" spans="1:8" ht="15">
      <c r="A5" s="275"/>
      <c r="B5" s="276"/>
      <c r="C5" s="276"/>
      <c r="D5" s="276"/>
      <c r="E5" s="276"/>
      <c r="F5" s="276"/>
      <c r="G5" s="276"/>
      <c r="H5" s="277"/>
    </row>
    <row r="6" spans="1:8" ht="15">
      <c r="A6" s="600" t="s">
        <v>87</v>
      </c>
      <c r="B6" s="600"/>
      <c r="C6" s="593" t="s">
        <v>665</v>
      </c>
      <c r="D6" s="601"/>
      <c r="E6" s="601"/>
      <c r="F6" s="601"/>
      <c r="G6" s="255"/>
      <c r="H6" s="255"/>
    </row>
    <row r="7" spans="1:8" ht="15">
      <c r="A7" s="591" t="s">
        <v>5</v>
      </c>
      <c r="B7" s="592"/>
      <c r="C7" s="593" t="s">
        <v>666</v>
      </c>
      <c r="D7" s="592"/>
      <c r="E7" s="592"/>
      <c r="F7" s="592"/>
      <c r="G7" s="255"/>
      <c r="H7" s="255"/>
    </row>
    <row r="8" spans="1:8" ht="15">
      <c r="A8" s="591" t="s">
        <v>224</v>
      </c>
      <c r="B8" s="592"/>
      <c r="C8" s="256">
        <v>2010</v>
      </c>
      <c r="D8" s="256"/>
      <c r="E8" s="256"/>
      <c r="F8" s="256"/>
      <c r="G8" s="256"/>
      <c r="H8" s="256"/>
    </row>
    <row r="9" spans="1:8" ht="15">
      <c r="A9" s="257" t="s">
        <v>667</v>
      </c>
      <c r="B9" s="257"/>
      <c r="C9" s="257"/>
      <c r="D9" s="257"/>
      <c r="E9" s="257"/>
      <c r="F9" s="257"/>
      <c r="G9" s="257"/>
      <c r="H9" s="257"/>
    </row>
    <row r="10" spans="1:8" ht="15">
      <c r="A10" s="587" t="s">
        <v>9</v>
      </c>
      <c r="B10" s="587" t="s">
        <v>91</v>
      </c>
      <c r="C10" s="587" t="s">
        <v>11</v>
      </c>
      <c r="D10" s="587" t="s">
        <v>92</v>
      </c>
      <c r="E10" s="587" t="s">
        <v>93</v>
      </c>
      <c r="F10" s="587"/>
      <c r="G10" s="587" t="s">
        <v>94</v>
      </c>
      <c r="H10" s="587"/>
    </row>
    <row r="11" spans="1:8" ht="15">
      <c r="A11" s="587"/>
      <c r="B11" s="587"/>
      <c r="C11" s="587"/>
      <c r="D11" s="587"/>
      <c r="E11" s="587" t="s">
        <v>95</v>
      </c>
      <c r="F11" s="587" t="s">
        <v>96</v>
      </c>
      <c r="G11" s="587"/>
      <c r="H11" s="587"/>
    </row>
    <row r="12" spans="1:8" ht="48" customHeight="1">
      <c r="A12" s="587"/>
      <c r="B12" s="587"/>
      <c r="C12" s="587"/>
      <c r="D12" s="587"/>
      <c r="E12" s="587"/>
      <c r="F12" s="587"/>
      <c r="G12" s="587"/>
      <c r="H12" s="587"/>
    </row>
    <row r="13" spans="1:8" ht="18" customHeight="1">
      <c r="A13" s="568" t="s">
        <v>668</v>
      </c>
      <c r="B13" s="569" t="s">
        <v>669</v>
      </c>
      <c r="C13" s="589" t="s">
        <v>670</v>
      </c>
      <c r="D13" s="521" t="s">
        <v>671</v>
      </c>
      <c r="E13" s="576">
        <v>1</v>
      </c>
      <c r="F13" s="576">
        <v>1</v>
      </c>
      <c r="G13" s="518" t="s">
        <v>672</v>
      </c>
      <c r="H13" s="496"/>
    </row>
    <row r="14" spans="1:8" ht="14.25" customHeight="1">
      <c r="A14" s="579"/>
      <c r="B14" s="570"/>
      <c r="C14" s="585"/>
      <c r="D14" s="526"/>
      <c r="E14" s="584"/>
      <c r="F14" s="584"/>
      <c r="G14" s="527"/>
      <c r="H14" s="528"/>
    </row>
    <row r="15" spans="1:8" ht="22.5" customHeight="1">
      <c r="A15" s="579"/>
      <c r="B15" s="570"/>
      <c r="C15" s="585"/>
      <c r="D15" s="526"/>
      <c r="E15" s="584"/>
      <c r="F15" s="584"/>
      <c r="G15" s="527"/>
      <c r="H15" s="528"/>
    </row>
    <row r="16" spans="1:8" ht="18.75" customHeight="1">
      <c r="A16" s="579"/>
      <c r="B16" s="570"/>
      <c r="C16" s="585"/>
      <c r="D16" s="526"/>
      <c r="E16" s="584"/>
      <c r="F16" s="584"/>
      <c r="G16" s="527"/>
      <c r="H16" s="528"/>
    </row>
    <row r="17" spans="1:8" ht="7.5" customHeight="1">
      <c r="A17" s="579"/>
      <c r="B17" s="570"/>
      <c r="C17" s="585"/>
      <c r="D17" s="526"/>
      <c r="E17" s="584"/>
      <c r="F17" s="584"/>
      <c r="G17" s="527"/>
      <c r="H17" s="528"/>
    </row>
    <row r="18" spans="1:8" ht="8.25" customHeight="1">
      <c r="A18" s="579"/>
      <c r="B18" s="570"/>
      <c r="C18" s="585"/>
      <c r="D18" s="526"/>
      <c r="E18" s="584"/>
      <c r="F18" s="584"/>
      <c r="G18" s="527"/>
      <c r="H18" s="528"/>
    </row>
    <row r="19" spans="1:8" ht="32.25" customHeight="1" hidden="1">
      <c r="A19" s="579"/>
      <c r="B19" s="570"/>
      <c r="C19" s="590"/>
      <c r="D19" s="506"/>
      <c r="E19" s="577"/>
      <c r="F19" s="577"/>
      <c r="G19" s="497"/>
      <c r="H19" s="498"/>
    </row>
    <row r="20" spans="1:8" ht="15">
      <c r="A20" s="579"/>
      <c r="B20" s="570"/>
      <c r="C20" s="583" t="s">
        <v>673</v>
      </c>
      <c r="D20" s="521" t="s">
        <v>674</v>
      </c>
      <c r="E20" s="576">
        <v>1</v>
      </c>
      <c r="F20" s="576">
        <v>1</v>
      </c>
      <c r="G20" s="518" t="s">
        <v>672</v>
      </c>
      <c r="H20" s="496"/>
    </row>
    <row r="21" spans="1:8" ht="42" customHeight="1">
      <c r="A21" s="579"/>
      <c r="B21" s="570"/>
      <c r="C21" s="575"/>
      <c r="D21" s="526"/>
      <c r="E21" s="584"/>
      <c r="F21" s="584"/>
      <c r="G21" s="527"/>
      <c r="H21" s="528"/>
    </row>
    <row r="22" spans="1:8" ht="22.5" customHeight="1">
      <c r="A22" s="579"/>
      <c r="B22" s="570"/>
      <c r="C22" s="575"/>
      <c r="D22" s="506"/>
      <c r="E22" s="577"/>
      <c r="F22" s="577"/>
      <c r="G22" s="497"/>
      <c r="H22" s="498"/>
    </row>
    <row r="23" spans="1:8" ht="34.5" customHeight="1">
      <c r="A23" s="579"/>
      <c r="B23" s="570"/>
      <c r="C23" s="585" t="s">
        <v>675</v>
      </c>
      <c r="D23" s="521" t="s">
        <v>676</v>
      </c>
      <c r="E23" s="576">
        <v>1</v>
      </c>
      <c r="F23" s="576">
        <v>1</v>
      </c>
      <c r="G23" s="518" t="s">
        <v>677</v>
      </c>
      <c r="H23" s="496"/>
    </row>
    <row r="24" spans="1:8" ht="75.75" customHeight="1">
      <c r="A24" s="579"/>
      <c r="B24" s="588"/>
      <c r="C24" s="586"/>
      <c r="D24" s="506"/>
      <c r="E24" s="577"/>
      <c r="F24" s="577"/>
      <c r="G24" s="497"/>
      <c r="H24" s="498"/>
    </row>
    <row r="25" spans="1:8" ht="95.25" customHeight="1">
      <c r="A25" s="578" t="s">
        <v>678</v>
      </c>
      <c r="B25" s="569" t="s">
        <v>679</v>
      </c>
      <c r="C25" s="242" t="s">
        <v>680</v>
      </c>
      <c r="D25" s="243" t="s">
        <v>681</v>
      </c>
      <c r="E25" s="244">
        <f>(16211*100)/19000/100</f>
        <v>0.8532105263157895</v>
      </c>
      <c r="F25" s="244">
        <f>(16211*100)/19000/100</f>
        <v>0.8532105263157895</v>
      </c>
      <c r="G25" s="511" t="s">
        <v>682</v>
      </c>
      <c r="H25" s="512"/>
    </row>
    <row r="26" spans="1:8" ht="36" customHeight="1">
      <c r="A26" s="579"/>
      <c r="B26" s="580"/>
      <c r="C26" s="525" t="s">
        <v>683</v>
      </c>
      <c r="D26" s="521" t="s">
        <v>684</v>
      </c>
      <c r="E26" s="507">
        <f>(85824*100)/77407/100</f>
        <v>1.1087369359360266</v>
      </c>
      <c r="F26" s="507">
        <f>(85824*100)/77407/100</f>
        <v>1.1087369359360266</v>
      </c>
      <c r="G26" s="518" t="s">
        <v>685</v>
      </c>
      <c r="H26" s="496"/>
    </row>
    <row r="27" spans="1:8" ht="32.25" customHeight="1">
      <c r="A27" s="579"/>
      <c r="B27" s="580"/>
      <c r="C27" s="573"/>
      <c r="D27" s="506"/>
      <c r="E27" s="551"/>
      <c r="F27" s="551"/>
      <c r="G27" s="497"/>
      <c r="H27" s="498"/>
    </row>
    <row r="28" spans="1:8" ht="61.5" customHeight="1">
      <c r="A28" s="579"/>
      <c r="B28" s="580"/>
      <c r="C28" s="245" t="s">
        <v>686</v>
      </c>
      <c r="D28" s="243" t="s">
        <v>687</v>
      </c>
      <c r="E28" s="244">
        <f>(1000*100)/1000/100</f>
        <v>1</v>
      </c>
      <c r="F28" s="244">
        <f>(1000*100)/1000/100</f>
        <v>1</v>
      </c>
      <c r="G28" s="511" t="s">
        <v>688</v>
      </c>
      <c r="H28" s="512"/>
    </row>
    <row r="29" spans="1:8" ht="96" customHeight="1">
      <c r="A29" s="579"/>
      <c r="B29" s="580"/>
      <c r="C29" s="242" t="s">
        <v>689</v>
      </c>
      <c r="D29" s="243" t="s">
        <v>690</v>
      </c>
      <c r="E29" s="244">
        <f>(2800*100)/2500/100</f>
        <v>1.12</v>
      </c>
      <c r="F29" s="244">
        <f>(2800*100)/2500/100</f>
        <v>1.12</v>
      </c>
      <c r="G29" s="511" t="s">
        <v>691</v>
      </c>
      <c r="H29" s="512"/>
    </row>
    <row r="30" spans="1:8" ht="90.75" customHeight="1">
      <c r="A30" s="579"/>
      <c r="B30" s="580"/>
      <c r="C30" s="242" t="s">
        <v>692</v>
      </c>
      <c r="D30" s="243" t="s">
        <v>693</v>
      </c>
      <c r="E30" s="244">
        <f>(6.5*100)/7/100</f>
        <v>0.9285714285714286</v>
      </c>
      <c r="F30" s="244">
        <f>(6.5*100)/7/100</f>
        <v>0.9285714285714286</v>
      </c>
      <c r="G30" s="511" t="s">
        <v>694</v>
      </c>
      <c r="H30" s="512"/>
    </row>
    <row r="31" spans="1:8" ht="66" customHeight="1">
      <c r="A31" s="579"/>
      <c r="B31" s="581"/>
      <c r="C31" s="242" t="s">
        <v>695</v>
      </c>
      <c r="D31" s="243" t="s">
        <v>696</v>
      </c>
      <c r="E31" s="244">
        <v>0</v>
      </c>
      <c r="F31" s="244">
        <v>0</v>
      </c>
      <c r="G31" s="511" t="s">
        <v>696</v>
      </c>
      <c r="H31" s="512"/>
    </row>
    <row r="32" spans="1:8" ht="46.5" customHeight="1">
      <c r="A32" s="579"/>
      <c r="B32" s="581"/>
      <c r="C32" s="574" t="s">
        <v>697</v>
      </c>
      <c r="D32" s="521" t="s">
        <v>698</v>
      </c>
      <c r="E32" s="576">
        <v>0</v>
      </c>
      <c r="F32" s="576">
        <v>0</v>
      </c>
      <c r="G32" s="518" t="s">
        <v>699</v>
      </c>
      <c r="H32" s="496"/>
    </row>
    <row r="33" spans="1:8" ht="48" customHeight="1">
      <c r="A33" s="579"/>
      <c r="B33" s="581"/>
      <c r="C33" s="575"/>
      <c r="D33" s="506"/>
      <c r="E33" s="577"/>
      <c r="F33" s="577"/>
      <c r="G33" s="497"/>
      <c r="H33" s="498"/>
    </row>
    <row r="34" spans="1:8" ht="60" customHeight="1">
      <c r="A34" s="579"/>
      <c r="B34" s="581"/>
      <c r="C34" s="242" t="s">
        <v>700</v>
      </c>
      <c r="D34" s="243" t="s">
        <v>701</v>
      </c>
      <c r="E34" s="244">
        <f>(6*100)/7.5/100</f>
        <v>0.8</v>
      </c>
      <c r="F34" s="244">
        <f>(6*100)/7.5/100</f>
        <v>0.8</v>
      </c>
      <c r="G34" s="558" t="s">
        <v>702</v>
      </c>
      <c r="H34" s="557"/>
    </row>
    <row r="35" spans="1:8" ht="68.25" customHeight="1">
      <c r="A35" s="579"/>
      <c r="B35" s="582"/>
      <c r="C35" s="242" t="s">
        <v>703</v>
      </c>
      <c r="D35" s="243" t="s">
        <v>704</v>
      </c>
      <c r="E35" s="244">
        <f>(111458*100)/123000/100</f>
        <v>0.9061626016260163</v>
      </c>
      <c r="F35" s="244">
        <f>(111458*100)/123000/100</f>
        <v>0.9061626016260163</v>
      </c>
      <c r="G35" s="558" t="s">
        <v>705</v>
      </c>
      <c r="H35" s="557"/>
    </row>
    <row r="36" spans="1:8" ht="66" customHeight="1">
      <c r="A36" s="568" t="s">
        <v>706</v>
      </c>
      <c r="B36" s="569" t="s">
        <v>707</v>
      </c>
      <c r="C36" s="525" t="s">
        <v>708</v>
      </c>
      <c r="D36" s="521" t="s">
        <v>709</v>
      </c>
      <c r="E36" s="244">
        <f>(200*100)/170/100</f>
        <v>1.1764705882352942</v>
      </c>
      <c r="F36" s="244">
        <f>(200*100)/170/100</f>
        <v>1.1764705882352942</v>
      </c>
      <c r="G36" s="518" t="s">
        <v>710</v>
      </c>
      <c r="H36" s="562"/>
    </row>
    <row r="37" spans="1:8" ht="47.25" customHeight="1">
      <c r="A37" s="568"/>
      <c r="B37" s="570"/>
      <c r="C37" s="573"/>
      <c r="D37" s="556"/>
      <c r="E37" s="244">
        <f>(24*100)/18/100</f>
        <v>1.3333333333333335</v>
      </c>
      <c r="F37" s="244">
        <f>(24*100)/18/100</f>
        <v>1.3333333333333335</v>
      </c>
      <c r="G37" s="565"/>
      <c r="H37" s="566"/>
    </row>
    <row r="38" spans="1:8" ht="63" customHeight="1">
      <c r="A38" s="568"/>
      <c r="B38" s="571"/>
      <c r="C38" s="242" t="s">
        <v>711</v>
      </c>
      <c r="D38" s="243" t="s">
        <v>712</v>
      </c>
      <c r="E38" s="244">
        <v>0</v>
      </c>
      <c r="F38" s="244">
        <v>0</v>
      </c>
      <c r="G38" s="557" t="s">
        <v>712</v>
      </c>
      <c r="H38" s="557"/>
    </row>
    <row r="39" spans="1:8" ht="81.75" customHeight="1">
      <c r="A39" s="568"/>
      <c r="B39" s="571"/>
      <c r="C39" s="246" t="s">
        <v>713</v>
      </c>
      <c r="D39" s="243" t="s">
        <v>714</v>
      </c>
      <c r="E39" s="244">
        <f>(60*100)/55/100</f>
        <v>1.0909090909090908</v>
      </c>
      <c r="F39" s="244">
        <f>(60*100)/55/100</f>
        <v>1.0909090909090908</v>
      </c>
      <c r="G39" s="536" t="s">
        <v>715</v>
      </c>
      <c r="H39" s="512"/>
    </row>
    <row r="40" spans="1:8" ht="70.5" customHeight="1">
      <c r="A40" s="568"/>
      <c r="B40" s="571"/>
      <c r="C40" s="246" t="s">
        <v>716</v>
      </c>
      <c r="D40" s="243" t="s">
        <v>717</v>
      </c>
      <c r="E40" s="244">
        <f>(26*100)/60/100</f>
        <v>0.43333333333333335</v>
      </c>
      <c r="F40" s="244">
        <f>(26*100)/60/100</f>
        <v>0.43333333333333335</v>
      </c>
      <c r="G40" s="511" t="s">
        <v>718</v>
      </c>
      <c r="H40" s="512"/>
    </row>
    <row r="41" spans="1:8" ht="12.75" customHeight="1">
      <c r="A41" s="568"/>
      <c r="B41" s="571"/>
      <c r="C41" s="540" t="s">
        <v>719</v>
      </c>
      <c r="D41" s="559" t="s">
        <v>720</v>
      </c>
      <c r="E41" s="507">
        <f>(33*100)/60/100</f>
        <v>0.55</v>
      </c>
      <c r="F41" s="507">
        <f>(33*100)/60/100</f>
        <v>0.55</v>
      </c>
      <c r="G41" s="518" t="s">
        <v>721</v>
      </c>
      <c r="H41" s="562"/>
    </row>
    <row r="42" spans="1:8" ht="12.75" customHeight="1">
      <c r="A42" s="568"/>
      <c r="B42" s="571"/>
      <c r="C42" s="540"/>
      <c r="D42" s="560"/>
      <c r="E42" s="550"/>
      <c r="F42" s="550"/>
      <c r="G42" s="563"/>
      <c r="H42" s="564"/>
    </row>
    <row r="43" spans="1:8" ht="12.75" customHeight="1">
      <c r="A43" s="568"/>
      <c r="B43" s="571"/>
      <c r="C43" s="540"/>
      <c r="D43" s="560"/>
      <c r="E43" s="550"/>
      <c r="F43" s="550"/>
      <c r="G43" s="563"/>
      <c r="H43" s="564"/>
    </row>
    <row r="44" spans="1:8" ht="75.75" customHeight="1">
      <c r="A44" s="568"/>
      <c r="B44" s="571"/>
      <c r="C44" s="540"/>
      <c r="D44" s="561"/>
      <c r="E44" s="551"/>
      <c r="F44" s="551"/>
      <c r="G44" s="565"/>
      <c r="H44" s="566"/>
    </row>
    <row r="45" spans="1:8" ht="22.5" customHeight="1">
      <c r="A45" s="568"/>
      <c r="B45" s="571"/>
      <c r="C45" s="567" t="s">
        <v>722</v>
      </c>
      <c r="D45" s="521" t="s">
        <v>723</v>
      </c>
      <c r="E45" s="507">
        <v>0</v>
      </c>
      <c r="F45" s="507">
        <v>0</v>
      </c>
      <c r="G45" s="495" t="s">
        <v>723</v>
      </c>
      <c r="H45" s="496"/>
    </row>
    <row r="46" spans="1:8" ht="24" customHeight="1">
      <c r="A46" s="568"/>
      <c r="B46" s="571"/>
      <c r="C46" s="567"/>
      <c r="D46" s="556"/>
      <c r="E46" s="508"/>
      <c r="F46" s="508"/>
      <c r="G46" s="497"/>
      <c r="H46" s="498"/>
    </row>
    <row r="47" spans="1:8" ht="69" customHeight="1">
      <c r="A47" s="568"/>
      <c r="B47" s="571"/>
      <c r="C47" s="552" t="s">
        <v>724</v>
      </c>
      <c r="D47" s="521" t="s">
        <v>725</v>
      </c>
      <c r="E47" s="247">
        <v>23.7</v>
      </c>
      <c r="F47" s="247">
        <v>23.7</v>
      </c>
      <c r="G47" s="557" t="s">
        <v>726</v>
      </c>
      <c r="H47" s="557" t="s">
        <v>726</v>
      </c>
    </row>
    <row r="48" spans="1:8" ht="66.75" customHeight="1">
      <c r="A48" s="568"/>
      <c r="B48" s="571"/>
      <c r="C48" s="553"/>
      <c r="D48" s="555"/>
      <c r="E48" s="248">
        <v>30.8</v>
      </c>
      <c r="F48" s="248">
        <v>30.8</v>
      </c>
      <c r="G48" s="557" t="s">
        <v>727</v>
      </c>
      <c r="H48" s="557" t="s">
        <v>727</v>
      </c>
    </row>
    <row r="49" spans="1:8" ht="55.5" customHeight="1">
      <c r="A49" s="568"/>
      <c r="B49" s="571"/>
      <c r="C49" s="553"/>
      <c r="D49" s="555"/>
      <c r="E49" s="249" t="s">
        <v>728</v>
      </c>
      <c r="F49" s="249" t="s">
        <v>728</v>
      </c>
      <c r="G49" s="557" t="s">
        <v>729</v>
      </c>
      <c r="H49" s="557" t="s">
        <v>729</v>
      </c>
    </row>
    <row r="50" spans="1:8" ht="68.25" customHeight="1">
      <c r="A50" s="568"/>
      <c r="B50" s="571"/>
      <c r="C50" s="553"/>
      <c r="D50" s="555"/>
      <c r="E50" s="244">
        <v>0</v>
      </c>
      <c r="F50" s="244">
        <v>0</v>
      </c>
      <c r="G50" s="558" t="s">
        <v>730</v>
      </c>
      <c r="H50" s="557" t="s">
        <v>731</v>
      </c>
    </row>
    <row r="51" spans="1:8" ht="73.5" customHeight="1">
      <c r="A51" s="568"/>
      <c r="B51" s="571"/>
      <c r="C51" s="553"/>
      <c r="D51" s="555"/>
      <c r="E51" s="244">
        <v>0</v>
      </c>
      <c r="F51" s="244">
        <v>0</v>
      </c>
      <c r="G51" s="558" t="s">
        <v>730</v>
      </c>
      <c r="H51" s="557" t="s">
        <v>731</v>
      </c>
    </row>
    <row r="52" spans="1:8" ht="10.5" customHeight="1" hidden="1">
      <c r="A52" s="568"/>
      <c r="B52" s="571"/>
      <c r="C52" s="553"/>
      <c r="D52" s="555"/>
      <c r="E52" s="550"/>
      <c r="F52" s="550"/>
      <c r="G52" s="527"/>
      <c r="H52" s="528"/>
    </row>
    <row r="53" spans="1:8" ht="20.25" customHeight="1" hidden="1">
      <c r="A53" s="568"/>
      <c r="B53" s="571"/>
      <c r="C53" s="553"/>
      <c r="D53" s="555"/>
      <c r="E53" s="550"/>
      <c r="F53" s="550"/>
      <c r="G53" s="527"/>
      <c r="H53" s="528"/>
    </row>
    <row r="54" spans="1:8" ht="18.75" customHeight="1" hidden="1">
      <c r="A54" s="568"/>
      <c r="B54" s="571"/>
      <c r="C54" s="553"/>
      <c r="D54" s="555"/>
      <c r="E54" s="550"/>
      <c r="F54" s="550"/>
      <c r="G54" s="527"/>
      <c r="H54" s="528"/>
    </row>
    <row r="55" spans="1:8" ht="13.5" customHeight="1" hidden="1">
      <c r="A55" s="568"/>
      <c r="B55" s="571"/>
      <c r="C55" s="553"/>
      <c r="D55" s="555"/>
      <c r="E55" s="550"/>
      <c r="F55" s="550"/>
      <c r="G55" s="527"/>
      <c r="H55" s="528"/>
    </row>
    <row r="56" spans="1:8" ht="45" customHeight="1" hidden="1">
      <c r="A56" s="568"/>
      <c r="B56" s="571"/>
      <c r="C56" s="553"/>
      <c r="D56" s="555"/>
      <c r="E56" s="550"/>
      <c r="F56" s="550"/>
      <c r="G56" s="527"/>
      <c r="H56" s="528"/>
    </row>
    <row r="57" spans="1:8" ht="13.5" customHeight="1" hidden="1">
      <c r="A57" s="568"/>
      <c r="B57" s="571"/>
      <c r="C57" s="554"/>
      <c r="D57" s="556"/>
      <c r="E57" s="551"/>
      <c r="F57" s="551"/>
      <c r="G57" s="497"/>
      <c r="H57" s="498"/>
    </row>
    <row r="58" spans="1:8" ht="21.75" customHeight="1">
      <c r="A58" s="568"/>
      <c r="B58" s="571"/>
      <c r="C58" s="540" t="s">
        <v>732</v>
      </c>
      <c r="D58" s="541" t="s">
        <v>733</v>
      </c>
      <c r="E58" s="507">
        <v>0</v>
      </c>
      <c r="F58" s="507">
        <v>0</v>
      </c>
      <c r="G58" s="543" t="s">
        <v>733</v>
      </c>
      <c r="H58" s="544" t="s">
        <v>733</v>
      </c>
    </row>
    <row r="59" spans="1:8" ht="22.5" customHeight="1">
      <c r="A59" s="568"/>
      <c r="B59" s="571"/>
      <c r="C59" s="540"/>
      <c r="D59" s="542" t="s">
        <v>733</v>
      </c>
      <c r="E59" s="508"/>
      <c r="F59" s="508"/>
      <c r="G59" s="545" t="s">
        <v>733</v>
      </c>
      <c r="H59" s="546" t="s">
        <v>733</v>
      </c>
    </row>
    <row r="60" spans="1:8" ht="30" customHeight="1">
      <c r="A60" s="568"/>
      <c r="B60" s="571"/>
      <c r="C60" s="540" t="s">
        <v>734</v>
      </c>
      <c r="D60" s="521" t="s">
        <v>735</v>
      </c>
      <c r="E60" s="507">
        <v>1</v>
      </c>
      <c r="F60" s="507">
        <v>1</v>
      </c>
      <c r="G60" s="495" t="s">
        <v>736</v>
      </c>
      <c r="H60" s="496"/>
    </row>
    <row r="61" spans="1:8" ht="27.75" customHeight="1">
      <c r="A61" s="568"/>
      <c r="B61" s="571"/>
      <c r="C61" s="540"/>
      <c r="D61" s="548"/>
      <c r="E61" s="550"/>
      <c r="F61" s="550"/>
      <c r="G61" s="527"/>
      <c r="H61" s="528"/>
    </row>
    <row r="62" spans="1:8" ht="54.75" customHeight="1">
      <c r="A62" s="568"/>
      <c r="B62" s="571"/>
      <c r="C62" s="547"/>
      <c r="D62" s="549"/>
      <c r="E62" s="551"/>
      <c r="F62" s="551"/>
      <c r="G62" s="497"/>
      <c r="H62" s="498"/>
    </row>
    <row r="63" spans="1:8" ht="85.5" customHeight="1">
      <c r="A63" s="568"/>
      <c r="B63" s="571"/>
      <c r="C63" s="246" t="s">
        <v>737</v>
      </c>
      <c r="D63" s="243" t="s">
        <v>738</v>
      </c>
      <c r="E63" s="244">
        <v>1</v>
      </c>
      <c r="F63" s="244">
        <v>1</v>
      </c>
      <c r="G63" s="534" t="s">
        <v>739</v>
      </c>
      <c r="H63" s="535"/>
    </row>
    <row r="64" spans="1:8" ht="96" customHeight="1">
      <c r="A64" s="568"/>
      <c r="B64" s="571"/>
      <c r="C64" s="250" t="s">
        <v>740</v>
      </c>
      <c r="D64" s="251" t="s">
        <v>741</v>
      </c>
      <c r="E64" s="244">
        <f>(90*100)/212/100</f>
        <v>0.4245283018867924</v>
      </c>
      <c r="F64" s="244">
        <f>(90*100)/212/100</f>
        <v>0.4245283018867924</v>
      </c>
      <c r="G64" s="511" t="s">
        <v>742</v>
      </c>
      <c r="H64" s="512"/>
    </row>
    <row r="65" spans="1:8" ht="64.5" customHeight="1">
      <c r="A65" s="568"/>
      <c r="B65" s="571"/>
      <c r="C65" s="250" t="s">
        <v>743</v>
      </c>
      <c r="D65" s="243" t="s">
        <v>744</v>
      </c>
      <c r="E65" s="244">
        <f>(60*30)/60/100</f>
        <v>0.3</v>
      </c>
      <c r="F65" s="244">
        <f>(60*30)/60/100</f>
        <v>0.3</v>
      </c>
      <c r="G65" s="536" t="s">
        <v>745</v>
      </c>
      <c r="H65" s="512"/>
    </row>
    <row r="66" spans="1:8" ht="36" customHeight="1">
      <c r="A66" s="568"/>
      <c r="B66" s="571"/>
      <c r="C66" s="537" t="s">
        <v>746</v>
      </c>
      <c r="D66" s="505" t="s">
        <v>747</v>
      </c>
      <c r="E66" s="244">
        <f>(212*100)/212/100</f>
        <v>1</v>
      </c>
      <c r="F66" s="244">
        <f>(212*100)/212/100</f>
        <v>1</v>
      </c>
      <c r="G66" s="495" t="s">
        <v>748</v>
      </c>
      <c r="H66" s="496"/>
    </row>
    <row r="67" spans="1:8" ht="33.75" customHeight="1">
      <c r="A67" s="568"/>
      <c r="B67" s="571"/>
      <c r="C67" s="538"/>
      <c r="D67" s="526"/>
      <c r="E67" s="244">
        <f>(1916*100)/3831/100</f>
        <v>0.5001305142260507</v>
      </c>
      <c r="F67" s="244">
        <f>(1916*100)/3831/100</f>
        <v>0.5001305142260507</v>
      </c>
      <c r="G67" s="527"/>
      <c r="H67" s="528"/>
    </row>
    <row r="68" spans="1:8" ht="34.5" customHeight="1">
      <c r="A68" s="568"/>
      <c r="B68" s="571"/>
      <c r="C68" s="539"/>
      <c r="D68" s="506"/>
      <c r="E68" s="252">
        <f>(26/60)*(100)/100</f>
        <v>0.43333333333333335</v>
      </c>
      <c r="F68" s="252">
        <f>(26/60)*(100)/100</f>
        <v>0.43333333333333335</v>
      </c>
      <c r="G68" s="497"/>
      <c r="H68" s="498"/>
    </row>
    <row r="69" spans="1:8" ht="34.5" customHeight="1">
      <c r="A69" s="568"/>
      <c r="B69" s="571"/>
      <c r="C69" s="525" t="s">
        <v>749</v>
      </c>
      <c r="D69" s="505" t="s">
        <v>750</v>
      </c>
      <c r="E69" s="252">
        <f>(230/230)*(100)/100</f>
        <v>1</v>
      </c>
      <c r="F69" s="252">
        <f>(230/230)*(100)/100</f>
        <v>1</v>
      </c>
      <c r="G69" s="495" t="s">
        <v>751</v>
      </c>
      <c r="H69" s="496"/>
    </row>
    <row r="70" spans="1:8" ht="29.25" customHeight="1">
      <c r="A70" s="568"/>
      <c r="B70" s="571"/>
      <c r="C70" s="526"/>
      <c r="D70" s="526"/>
      <c r="E70" s="252">
        <f>(1150*50)/1916/100</f>
        <v>0.3001043841336117</v>
      </c>
      <c r="F70" s="252">
        <f>(1150*50)/1916/100</f>
        <v>0.3001043841336117</v>
      </c>
      <c r="G70" s="527"/>
      <c r="H70" s="528"/>
    </row>
    <row r="71" spans="1:8" ht="55.5" customHeight="1">
      <c r="A71" s="568"/>
      <c r="B71" s="572"/>
      <c r="C71" s="506"/>
      <c r="D71" s="506"/>
      <c r="E71" s="252">
        <f>(16*60)/26/100</f>
        <v>0.3692307692307692</v>
      </c>
      <c r="F71" s="252">
        <f>(16*60)/26/100</f>
        <v>0.3692307692307692</v>
      </c>
      <c r="G71" s="497"/>
      <c r="H71" s="498"/>
    </row>
    <row r="72" spans="1:8" ht="27.75" customHeight="1">
      <c r="A72" s="529" t="s">
        <v>752</v>
      </c>
      <c r="B72" s="531" t="s">
        <v>753</v>
      </c>
      <c r="C72" s="522" t="s">
        <v>754</v>
      </c>
      <c r="D72" s="505" t="s">
        <v>755</v>
      </c>
      <c r="E72" s="507">
        <f>(6/6)*100/100</f>
        <v>1</v>
      </c>
      <c r="F72" s="507">
        <f>(6/6)*100/100</f>
        <v>1</v>
      </c>
      <c r="G72" s="495" t="s">
        <v>756</v>
      </c>
      <c r="H72" s="496"/>
    </row>
    <row r="73" spans="1:8" ht="24.75" customHeight="1">
      <c r="A73" s="530"/>
      <c r="B73" s="532"/>
      <c r="C73" s="520"/>
      <c r="D73" s="506"/>
      <c r="E73" s="508"/>
      <c r="F73" s="508"/>
      <c r="G73" s="497"/>
      <c r="H73" s="498"/>
    </row>
    <row r="74" spans="1:8" ht="45.75" customHeight="1">
      <c r="A74" s="530"/>
      <c r="B74" s="532"/>
      <c r="C74" s="519" t="s">
        <v>757</v>
      </c>
      <c r="D74" s="521" t="s">
        <v>758</v>
      </c>
      <c r="E74" s="507">
        <f>(30*100)/90/100</f>
        <v>0.33333333333333337</v>
      </c>
      <c r="F74" s="507">
        <f>(30*100)/90/100</f>
        <v>0.33333333333333337</v>
      </c>
      <c r="G74" s="518" t="s">
        <v>759</v>
      </c>
      <c r="H74" s="496"/>
    </row>
    <row r="75" spans="1:8" ht="48" customHeight="1">
      <c r="A75" s="530"/>
      <c r="B75" s="532"/>
      <c r="C75" s="520"/>
      <c r="D75" s="506"/>
      <c r="E75" s="508"/>
      <c r="F75" s="508"/>
      <c r="G75" s="497"/>
      <c r="H75" s="498"/>
    </row>
    <row r="76" spans="1:8" ht="62.25" customHeight="1">
      <c r="A76" s="530"/>
      <c r="B76" s="533"/>
      <c r="C76" s="522" t="s">
        <v>760</v>
      </c>
      <c r="D76" s="243" t="s">
        <v>761</v>
      </c>
      <c r="E76" s="244">
        <f>(30*100)/90/100</f>
        <v>0.33333333333333337</v>
      </c>
      <c r="F76" s="253">
        <f>(30*100)/90/100</f>
        <v>0.33333333333333337</v>
      </c>
      <c r="G76" s="509" t="s">
        <v>762</v>
      </c>
      <c r="H76" s="510"/>
    </row>
    <row r="77" spans="1:8" ht="46.5" customHeight="1">
      <c r="A77" s="530"/>
      <c r="B77" s="533"/>
      <c r="C77" s="523"/>
      <c r="D77" s="243" t="s">
        <v>763</v>
      </c>
      <c r="E77" s="244">
        <f>(5*100)/20/100</f>
        <v>0.25</v>
      </c>
      <c r="F77" s="244">
        <f>(5*100)/20/100</f>
        <v>0.25</v>
      </c>
      <c r="G77" s="509" t="s">
        <v>764</v>
      </c>
      <c r="H77" s="510"/>
    </row>
    <row r="78" spans="1:8" ht="80.25" customHeight="1">
      <c r="A78" s="530"/>
      <c r="B78" s="533"/>
      <c r="C78" s="523"/>
      <c r="D78" s="243" t="s">
        <v>765</v>
      </c>
      <c r="E78" s="244">
        <f>(2735*70)/2735/100</f>
        <v>0.7</v>
      </c>
      <c r="F78" s="244">
        <f>(2735*70)/2735/100</f>
        <v>0.7</v>
      </c>
      <c r="G78" s="509" t="s">
        <v>766</v>
      </c>
      <c r="H78" s="510" t="s">
        <v>766</v>
      </c>
    </row>
    <row r="79" spans="1:8" ht="64.5" customHeight="1">
      <c r="A79" s="530"/>
      <c r="B79" s="533"/>
      <c r="C79" s="523"/>
      <c r="D79" s="243" t="s">
        <v>767</v>
      </c>
      <c r="E79" s="244">
        <f>(2735*60)/2735/100</f>
        <v>0.6</v>
      </c>
      <c r="F79" s="244">
        <f>(2735*60)/2735/100</f>
        <v>0.6</v>
      </c>
      <c r="G79" s="509" t="s">
        <v>768</v>
      </c>
      <c r="H79" s="510"/>
    </row>
    <row r="80" spans="1:8" ht="61.5" customHeight="1">
      <c r="A80" s="530"/>
      <c r="B80" s="533"/>
      <c r="C80" s="524"/>
      <c r="D80" s="243" t="s">
        <v>769</v>
      </c>
      <c r="E80" s="244">
        <f>(25*100)/60/100</f>
        <v>0.41666666666666663</v>
      </c>
      <c r="F80" s="244">
        <f>(25*100)/60/100</f>
        <v>0.41666666666666663</v>
      </c>
      <c r="G80" s="509" t="s">
        <v>770</v>
      </c>
      <c r="H80" s="510"/>
    </row>
    <row r="81" spans="1:8" ht="81.75" customHeight="1">
      <c r="A81" s="530"/>
      <c r="B81" s="533"/>
      <c r="C81" s="246" t="s">
        <v>771</v>
      </c>
      <c r="D81" s="254" t="s">
        <v>772</v>
      </c>
      <c r="E81" s="244">
        <f>(90*100)/90/100</f>
        <v>1</v>
      </c>
      <c r="F81" s="244">
        <f>(90*100)/90/100</f>
        <v>1</v>
      </c>
      <c r="G81" s="511" t="s">
        <v>773</v>
      </c>
      <c r="H81" s="512"/>
    </row>
    <row r="82" spans="1:8" ht="27" customHeight="1">
      <c r="A82" s="501" t="s">
        <v>774</v>
      </c>
      <c r="B82" s="514" t="s">
        <v>775</v>
      </c>
      <c r="C82" s="516" t="s">
        <v>776</v>
      </c>
      <c r="D82" s="505" t="s">
        <v>777</v>
      </c>
      <c r="E82" s="507">
        <f>(60*100)/60/100</f>
        <v>1</v>
      </c>
      <c r="F82" s="507">
        <f>(60*100)/60/100</f>
        <v>1</v>
      </c>
      <c r="G82" s="518" t="s">
        <v>778</v>
      </c>
      <c r="H82" s="496"/>
    </row>
    <row r="83" spans="1:8" ht="38.25" customHeight="1">
      <c r="A83" s="513"/>
      <c r="B83" s="515"/>
      <c r="C83" s="517"/>
      <c r="D83" s="506"/>
      <c r="E83" s="508">
        <v>1</v>
      </c>
      <c r="F83" s="508">
        <v>1</v>
      </c>
      <c r="G83" s="497"/>
      <c r="H83" s="498"/>
    </row>
    <row r="84" spans="1:8" ht="63" customHeight="1">
      <c r="A84" s="499" t="s">
        <v>779</v>
      </c>
      <c r="B84" s="501" t="s">
        <v>780</v>
      </c>
      <c r="C84" s="503" t="s">
        <v>781</v>
      </c>
      <c r="D84" s="505" t="s">
        <v>782</v>
      </c>
      <c r="E84" s="507">
        <f>(60*100)/60/100</f>
        <v>1</v>
      </c>
      <c r="F84" s="507">
        <f>(60*100)/60/100</f>
        <v>1</v>
      </c>
      <c r="G84" s="495" t="s">
        <v>783</v>
      </c>
      <c r="H84" s="496"/>
    </row>
    <row r="85" spans="1:8" ht="51" customHeight="1">
      <c r="A85" s="500"/>
      <c r="B85" s="502"/>
      <c r="C85" s="504"/>
      <c r="D85" s="506"/>
      <c r="E85" s="508">
        <v>1</v>
      </c>
      <c r="F85" s="508">
        <v>1</v>
      </c>
      <c r="G85" s="497"/>
      <c r="H85" s="498"/>
    </row>
  </sheetData>
  <sheetProtection/>
  <mergeCells count="133">
    <mergeCell ref="A7:B7"/>
    <mergeCell ref="C7:F7"/>
    <mergeCell ref="A8:B8"/>
    <mergeCell ref="A10:A12"/>
    <mergeCell ref="B10:B12"/>
    <mergeCell ref="C10:C12"/>
    <mergeCell ref="D10:D12"/>
    <mergeCell ref="E10:F10"/>
    <mergeCell ref="A1:H1"/>
    <mergeCell ref="A2:H2"/>
    <mergeCell ref="A4:H4"/>
    <mergeCell ref="A5:H5"/>
    <mergeCell ref="A6:B6"/>
    <mergeCell ref="C6:F6"/>
    <mergeCell ref="G10:H12"/>
    <mergeCell ref="E11:E12"/>
    <mergeCell ref="F11:F12"/>
    <mergeCell ref="A13:A24"/>
    <mergeCell ref="B13:B24"/>
    <mergeCell ref="C13:C19"/>
    <mergeCell ref="D13:D19"/>
    <mergeCell ref="E13:E19"/>
    <mergeCell ref="F13:F19"/>
    <mergeCell ref="G13:H19"/>
    <mergeCell ref="C20:C22"/>
    <mergeCell ref="D20:D22"/>
    <mergeCell ref="E20:E22"/>
    <mergeCell ref="F20:F22"/>
    <mergeCell ref="G20:H22"/>
    <mergeCell ref="C23:C24"/>
    <mergeCell ref="D23:D24"/>
    <mergeCell ref="E23:E24"/>
    <mergeCell ref="F23:F24"/>
    <mergeCell ref="G23:H24"/>
    <mergeCell ref="G30:H30"/>
    <mergeCell ref="G31:H31"/>
    <mergeCell ref="C32:C33"/>
    <mergeCell ref="D32:D33"/>
    <mergeCell ref="E32:E33"/>
    <mergeCell ref="F32:F33"/>
    <mergeCell ref="G32:H33"/>
    <mergeCell ref="A25:A35"/>
    <mergeCell ref="B25:B35"/>
    <mergeCell ref="G25:H25"/>
    <mergeCell ref="C26:C27"/>
    <mergeCell ref="D26:D27"/>
    <mergeCell ref="E26:E27"/>
    <mergeCell ref="F26:F27"/>
    <mergeCell ref="G26:H27"/>
    <mergeCell ref="G28:H28"/>
    <mergeCell ref="G29:H29"/>
    <mergeCell ref="G34:H34"/>
    <mergeCell ref="G35:H35"/>
    <mergeCell ref="A36:A71"/>
    <mergeCell ref="B36:B71"/>
    <mergeCell ref="C36:C37"/>
    <mergeCell ref="D36:D37"/>
    <mergeCell ref="G36:H37"/>
    <mergeCell ref="G38:H38"/>
    <mergeCell ref="G39:H39"/>
    <mergeCell ref="G40:H40"/>
    <mergeCell ref="C41:C44"/>
    <mergeCell ref="D41:D44"/>
    <mergeCell ref="E41:E44"/>
    <mergeCell ref="F41:F44"/>
    <mergeCell ref="G41:H44"/>
    <mergeCell ref="C45:C46"/>
    <mergeCell ref="D45:D46"/>
    <mergeCell ref="E45:E46"/>
    <mergeCell ref="F45:F46"/>
    <mergeCell ref="G45:H46"/>
    <mergeCell ref="C47:C57"/>
    <mergeCell ref="D47:D57"/>
    <mergeCell ref="G47:H47"/>
    <mergeCell ref="G48:H48"/>
    <mergeCell ref="G49:H49"/>
    <mergeCell ref="G50:H50"/>
    <mergeCell ref="G51:H51"/>
    <mergeCell ref="E52:E57"/>
    <mergeCell ref="F52:F57"/>
    <mergeCell ref="G52:H57"/>
    <mergeCell ref="G63:H63"/>
    <mergeCell ref="G64:H64"/>
    <mergeCell ref="G65:H65"/>
    <mergeCell ref="C66:C68"/>
    <mergeCell ref="D66:D68"/>
    <mergeCell ref="G66:H68"/>
    <mergeCell ref="C58:C59"/>
    <mergeCell ref="D58:D59"/>
    <mergeCell ref="E58:E59"/>
    <mergeCell ref="F58:F59"/>
    <mergeCell ref="G58:H59"/>
    <mergeCell ref="C60:C62"/>
    <mergeCell ref="D60:D62"/>
    <mergeCell ref="E60:E62"/>
    <mergeCell ref="F60:F62"/>
    <mergeCell ref="G60:H62"/>
    <mergeCell ref="C69:C71"/>
    <mergeCell ref="D69:D71"/>
    <mergeCell ref="G69:H71"/>
    <mergeCell ref="A72:A81"/>
    <mergeCell ref="B72:B81"/>
    <mergeCell ref="C72:C73"/>
    <mergeCell ref="D72:D73"/>
    <mergeCell ref="E72:E73"/>
    <mergeCell ref="F72:F73"/>
    <mergeCell ref="G72:H73"/>
    <mergeCell ref="C74:C75"/>
    <mergeCell ref="D74:D75"/>
    <mergeCell ref="E74:E75"/>
    <mergeCell ref="F74:F75"/>
    <mergeCell ref="G74:H75"/>
    <mergeCell ref="C76:C80"/>
    <mergeCell ref="G76:H76"/>
    <mergeCell ref="G77:H77"/>
    <mergeCell ref="G78:H78"/>
    <mergeCell ref="G79:H79"/>
    <mergeCell ref="G84:H85"/>
    <mergeCell ref="A84:A85"/>
    <mergeCell ref="B84:B85"/>
    <mergeCell ref="C84:C85"/>
    <mergeCell ref="D84:D85"/>
    <mergeCell ref="E84:E85"/>
    <mergeCell ref="F84:F85"/>
    <mergeCell ref="G80:H80"/>
    <mergeCell ref="G81:H81"/>
    <mergeCell ref="A82:A83"/>
    <mergeCell ref="B82:B83"/>
    <mergeCell ref="C82:C83"/>
    <mergeCell ref="D82:D83"/>
    <mergeCell ref="E82:E83"/>
    <mergeCell ref="F82:F83"/>
    <mergeCell ref="G82:H83"/>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40"/>
  <sheetViews>
    <sheetView zoomScalePageLayoutView="0" workbookViewId="0" topLeftCell="A1">
      <selection activeCell="A1" sqref="A1:IV65536"/>
    </sheetView>
  </sheetViews>
  <sheetFormatPr defaultColWidth="11.421875" defaultRowHeight="15"/>
  <cols>
    <col min="1" max="1" width="11.421875" style="35" customWidth="1"/>
    <col min="2" max="2" width="27.7109375" style="1" customWidth="1"/>
    <col min="3" max="3" width="34.28125" style="1" customWidth="1"/>
    <col min="4" max="4" width="15.7109375" style="1" customWidth="1"/>
    <col min="5" max="5" width="26.7109375" style="37" bestFit="1" customWidth="1"/>
    <col min="6" max="6" width="19.57421875" style="37" bestFit="1" customWidth="1"/>
    <col min="7" max="7" width="27.8515625" style="1" customWidth="1"/>
    <col min="8" max="16384" width="11.421875" style="1" customWidth="1"/>
  </cols>
  <sheetData>
    <row r="1" spans="1:7" ht="15">
      <c r="A1" s="280" t="s">
        <v>0</v>
      </c>
      <c r="B1" s="280"/>
      <c r="C1" s="280"/>
      <c r="D1" s="280"/>
      <c r="E1" s="280"/>
      <c r="F1" s="280"/>
      <c r="G1" s="280"/>
    </row>
    <row r="2" spans="1:7" ht="15">
      <c r="A2" s="280" t="s">
        <v>1</v>
      </c>
      <c r="B2" s="280"/>
      <c r="C2" s="280"/>
      <c r="D2" s="280"/>
      <c r="E2" s="280"/>
      <c r="F2" s="280"/>
      <c r="G2" s="280"/>
    </row>
    <row r="3" spans="1:7" ht="15">
      <c r="A3" s="281" t="s">
        <v>2</v>
      </c>
      <c r="B3" s="281"/>
      <c r="C3" s="281"/>
      <c r="D3" s="281"/>
      <c r="E3" s="281"/>
      <c r="F3" s="281"/>
      <c r="G3" s="281"/>
    </row>
    <row r="4" spans="1:7" ht="15">
      <c r="A4" s="282" t="s">
        <v>3</v>
      </c>
      <c r="B4" s="282"/>
      <c r="C4" s="2" t="s">
        <v>4</v>
      </c>
      <c r="D4" s="3"/>
      <c r="E4" s="4"/>
      <c r="F4" s="4"/>
      <c r="G4" s="3"/>
    </row>
    <row r="5" spans="1:7" ht="15">
      <c r="A5" s="283" t="s">
        <v>5</v>
      </c>
      <c r="B5" s="283"/>
      <c r="C5" s="5" t="s">
        <v>6</v>
      </c>
      <c r="D5" s="3"/>
      <c r="E5" s="4"/>
      <c r="F5" s="4"/>
      <c r="G5" s="3"/>
    </row>
    <row r="6" spans="1:7" ht="15.75" thickBot="1">
      <c r="A6" s="6" t="s">
        <v>7</v>
      </c>
      <c r="B6" s="7"/>
      <c r="C6" s="7" t="s">
        <v>8</v>
      </c>
      <c r="D6" s="7"/>
      <c r="E6" s="6"/>
      <c r="F6" s="6"/>
      <c r="G6" s="7"/>
    </row>
    <row r="7" spans="1:7" ht="34.5" customHeight="1" thickBot="1">
      <c r="A7" s="8" t="s">
        <v>9</v>
      </c>
      <c r="B7" s="8" t="s">
        <v>10</v>
      </c>
      <c r="C7" s="8" t="s">
        <v>11</v>
      </c>
      <c r="D7" s="8" t="s">
        <v>12</v>
      </c>
      <c r="E7" s="8" t="s">
        <v>13</v>
      </c>
      <c r="F7" s="8" t="s">
        <v>14</v>
      </c>
      <c r="G7" s="8" t="s">
        <v>15</v>
      </c>
    </row>
    <row r="8" spans="1:7" ht="45.75" customHeight="1">
      <c r="A8" s="9">
        <v>1</v>
      </c>
      <c r="B8" s="10" t="s">
        <v>16</v>
      </c>
      <c r="C8" s="11" t="s">
        <v>17</v>
      </c>
      <c r="D8" s="12">
        <v>19000000</v>
      </c>
      <c r="E8" s="13" t="s">
        <v>18</v>
      </c>
      <c r="F8" s="14" t="s">
        <v>19</v>
      </c>
      <c r="G8" s="15" t="s">
        <v>20</v>
      </c>
    </row>
    <row r="9" spans="1:7" ht="45.75" customHeight="1">
      <c r="A9" s="16">
        <v>2</v>
      </c>
      <c r="B9" s="17" t="s">
        <v>16</v>
      </c>
      <c r="C9" s="18" t="s">
        <v>21</v>
      </c>
      <c r="D9" s="19">
        <v>20000000</v>
      </c>
      <c r="E9" s="20" t="s">
        <v>18</v>
      </c>
      <c r="F9" s="21" t="s">
        <v>22</v>
      </c>
      <c r="G9" s="22" t="s">
        <v>23</v>
      </c>
    </row>
    <row r="10" spans="1:7" ht="45.75" customHeight="1">
      <c r="A10" s="16">
        <v>3</v>
      </c>
      <c r="B10" s="17" t="s">
        <v>16</v>
      </c>
      <c r="C10" s="18" t="s">
        <v>24</v>
      </c>
      <c r="D10" s="19">
        <v>34350000</v>
      </c>
      <c r="E10" s="20" t="s">
        <v>18</v>
      </c>
      <c r="F10" s="21" t="s">
        <v>25</v>
      </c>
      <c r="G10" s="22" t="s">
        <v>26</v>
      </c>
    </row>
    <row r="11" spans="1:7" ht="45.75" customHeight="1">
      <c r="A11" s="16">
        <v>4</v>
      </c>
      <c r="B11" s="17" t="s">
        <v>16</v>
      </c>
      <c r="C11" s="18" t="s">
        <v>27</v>
      </c>
      <c r="D11" s="19">
        <v>10600000</v>
      </c>
      <c r="E11" s="20" t="s">
        <v>18</v>
      </c>
      <c r="F11" s="21" t="s">
        <v>25</v>
      </c>
      <c r="G11" s="22" t="s">
        <v>26</v>
      </c>
    </row>
    <row r="12" spans="1:7" ht="33.75">
      <c r="A12" s="16">
        <v>5</v>
      </c>
      <c r="B12" s="17" t="s">
        <v>16</v>
      </c>
      <c r="C12" s="18" t="s">
        <v>28</v>
      </c>
      <c r="D12" s="19">
        <v>10600000</v>
      </c>
      <c r="E12" s="20" t="s">
        <v>18</v>
      </c>
      <c r="F12" s="21" t="s">
        <v>22</v>
      </c>
      <c r="G12" s="22" t="s">
        <v>29</v>
      </c>
    </row>
    <row r="13" spans="1:7" ht="33.75">
      <c r="A13" s="16">
        <v>6</v>
      </c>
      <c r="B13" s="17" t="s">
        <v>16</v>
      </c>
      <c r="C13" s="18" t="s">
        <v>30</v>
      </c>
      <c r="D13" s="19">
        <v>49000000</v>
      </c>
      <c r="E13" s="20" t="s">
        <v>18</v>
      </c>
      <c r="F13" s="21" t="s">
        <v>31</v>
      </c>
      <c r="G13" s="22" t="s">
        <v>32</v>
      </c>
    </row>
    <row r="14" spans="1:7" ht="33.75">
      <c r="A14" s="16">
        <v>7</v>
      </c>
      <c r="B14" s="17" t="s">
        <v>16</v>
      </c>
      <c r="C14" s="18" t="s">
        <v>33</v>
      </c>
      <c r="D14" s="19">
        <v>15000000</v>
      </c>
      <c r="E14" s="20" t="s">
        <v>18</v>
      </c>
      <c r="F14" s="21" t="s">
        <v>34</v>
      </c>
      <c r="G14" s="22" t="s">
        <v>35</v>
      </c>
    </row>
    <row r="15" spans="1:7" ht="33.75">
      <c r="A15" s="16">
        <v>8</v>
      </c>
      <c r="B15" s="17" t="s">
        <v>16</v>
      </c>
      <c r="C15" s="18" t="s">
        <v>36</v>
      </c>
      <c r="D15" s="19">
        <v>30000000</v>
      </c>
      <c r="E15" s="20" t="s">
        <v>18</v>
      </c>
      <c r="F15" s="21" t="s">
        <v>22</v>
      </c>
      <c r="G15" s="22" t="s">
        <v>37</v>
      </c>
    </row>
    <row r="16" spans="1:7" ht="33.75">
      <c r="A16" s="16">
        <v>9</v>
      </c>
      <c r="B16" s="17" t="s">
        <v>16</v>
      </c>
      <c r="C16" s="18" t="s">
        <v>38</v>
      </c>
      <c r="D16" s="19"/>
      <c r="E16" s="20" t="s">
        <v>18</v>
      </c>
      <c r="F16" s="21" t="s">
        <v>39</v>
      </c>
      <c r="G16" s="22" t="s">
        <v>40</v>
      </c>
    </row>
    <row r="17" spans="1:7" ht="25.5">
      <c r="A17" s="16">
        <v>10</v>
      </c>
      <c r="B17" s="17" t="s">
        <v>16</v>
      </c>
      <c r="C17" s="18" t="s">
        <v>41</v>
      </c>
      <c r="D17" s="19">
        <v>80000000</v>
      </c>
      <c r="E17" s="20" t="s">
        <v>18</v>
      </c>
      <c r="F17" s="21" t="s">
        <v>22</v>
      </c>
      <c r="G17" s="22" t="s">
        <v>42</v>
      </c>
    </row>
    <row r="18" spans="1:7" ht="25.5">
      <c r="A18" s="16">
        <v>11</v>
      </c>
      <c r="B18" s="17" t="s">
        <v>16</v>
      </c>
      <c r="C18" s="18" t="s">
        <v>43</v>
      </c>
      <c r="D18" s="19">
        <v>266800000</v>
      </c>
      <c r="E18" s="20" t="s">
        <v>18</v>
      </c>
      <c r="F18" s="21" t="s">
        <v>22</v>
      </c>
      <c r="G18" s="22" t="s">
        <v>44</v>
      </c>
    </row>
    <row r="19" spans="1:7" ht="25.5">
      <c r="A19" s="16">
        <v>12</v>
      </c>
      <c r="B19" s="17" t="s">
        <v>16</v>
      </c>
      <c r="C19" s="18" t="s">
        <v>45</v>
      </c>
      <c r="D19" s="19">
        <v>5300000</v>
      </c>
      <c r="E19" s="20" t="s">
        <v>18</v>
      </c>
      <c r="F19" s="21" t="s">
        <v>19</v>
      </c>
      <c r="G19" s="22" t="s">
        <v>46</v>
      </c>
    </row>
    <row r="20" spans="1:7" ht="47.25" customHeight="1">
      <c r="A20" s="16">
        <v>13</v>
      </c>
      <c r="B20" s="17" t="s">
        <v>16</v>
      </c>
      <c r="C20" s="18" t="s">
        <v>47</v>
      </c>
      <c r="D20" s="19">
        <v>70000000</v>
      </c>
      <c r="E20" s="20" t="s">
        <v>18</v>
      </c>
      <c r="F20" s="21" t="s">
        <v>19</v>
      </c>
      <c r="G20" s="22" t="s">
        <v>48</v>
      </c>
    </row>
    <row r="21" spans="1:7" ht="25.5">
      <c r="A21" s="16">
        <v>15</v>
      </c>
      <c r="B21" s="17" t="s">
        <v>16</v>
      </c>
      <c r="C21" s="18" t="s">
        <v>49</v>
      </c>
      <c r="D21" s="19">
        <v>55000000</v>
      </c>
      <c r="E21" s="20" t="s">
        <v>18</v>
      </c>
      <c r="F21" s="21" t="s">
        <v>50</v>
      </c>
      <c r="G21" s="22" t="s">
        <v>51</v>
      </c>
    </row>
    <row r="22" spans="1:7" ht="25.5">
      <c r="A22" s="16">
        <v>16</v>
      </c>
      <c r="B22" s="17" t="s">
        <v>16</v>
      </c>
      <c r="C22" s="18" t="s">
        <v>52</v>
      </c>
      <c r="D22" s="19">
        <v>20000000</v>
      </c>
      <c r="E22" s="20" t="s">
        <v>18</v>
      </c>
      <c r="F22" s="21" t="s">
        <v>39</v>
      </c>
      <c r="G22" s="22" t="s">
        <v>46</v>
      </c>
    </row>
    <row r="23" spans="1:7" ht="33.75">
      <c r="A23" s="16">
        <v>17</v>
      </c>
      <c r="B23" s="17" t="s">
        <v>16</v>
      </c>
      <c r="C23" s="18" t="s">
        <v>53</v>
      </c>
      <c r="D23" s="19">
        <v>10600000</v>
      </c>
      <c r="E23" s="20" t="s">
        <v>18</v>
      </c>
      <c r="F23" s="21" t="s">
        <v>22</v>
      </c>
      <c r="G23" s="22" t="s">
        <v>46</v>
      </c>
    </row>
    <row r="24" spans="1:7" ht="25.5">
      <c r="A24" s="16">
        <v>18</v>
      </c>
      <c r="B24" s="17" t="s">
        <v>16</v>
      </c>
      <c r="C24" s="18" t="s">
        <v>54</v>
      </c>
      <c r="D24" s="19">
        <v>100000000</v>
      </c>
      <c r="E24" s="20" t="s">
        <v>18</v>
      </c>
      <c r="F24" s="21" t="s">
        <v>22</v>
      </c>
      <c r="G24" s="22" t="s">
        <v>46</v>
      </c>
    </row>
    <row r="25" spans="1:7" ht="36" customHeight="1">
      <c r="A25" s="16">
        <v>19</v>
      </c>
      <c r="B25" s="17" t="s">
        <v>16</v>
      </c>
      <c r="C25" s="18" t="s">
        <v>55</v>
      </c>
      <c r="D25" s="18"/>
      <c r="E25" s="20" t="s">
        <v>18</v>
      </c>
      <c r="F25" s="21" t="s">
        <v>56</v>
      </c>
      <c r="G25" s="22" t="s">
        <v>46</v>
      </c>
    </row>
    <row r="26" spans="1:7" ht="36" customHeight="1">
      <c r="A26" s="16">
        <v>20</v>
      </c>
      <c r="B26" s="17" t="s">
        <v>16</v>
      </c>
      <c r="C26" s="18" t="s">
        <v>57</v>
      </c>
      <c r="D26" s="18"/>
      <c r="E26" s="20" t="s">
        <v>18</v>
      </c>
      <c r="F26" s="23" t="s">
        <v>58</v>
      </c>
      <c r="G26" s="22" t="s">
        <v>46</v>
      </c>
    </row>
    <row r="27" spans="1:7" ht="36" customHeight="1">
      <c r="A27" s="16">
        <v>21</v>
      </c>
      <c r="B27" s="17" t="s">
        <v>16</v>
      </c>
      <c r="C27" s="18" t="s">
        <v>59</v>
      </c>
      <c r="D27" s="18"/>
      <c r="E27" s="20" t="s">
        <v>18</v>
      </c>
      <c r="F27" s="21" t="s">
        <v>60</v>
      </c>
      <c r="G27" s="22" t="s">
        <v>46</v>
      </c>
    </row>
    <row r="28" spans="1:7" ht="25.5">
      <c r="A28" s="16">
        <v>22</v>
      </c>
      <c r="B28" s="17" t="s">
        <v>16</v>
      </c>
      <c r="C28" s="18" t="s">
        <v>61</v>
      </c>
      <c r="D28" s="18"/>
      <c r="E28" s="20" t="s">
        <v>18</v>
      </c>
      <c r="F28" s="21" t="s">
        <v>62</v>
      </c>
      <c r="G28" s="22" t="s">
        <v>46</v>
      </c>
    </row>
    <row r="29" spans="1:7" ht="49.5" customHeight="1">
      <c r="A29" s="16">
        <v>23</v>
      </c>
      <c r="B29" s="17" t="s">
        <v>16</v>
      </c>
      <c r="C29" s="18" t="s">
        <v>63</v>
      </c>
      <c r="D29" s="19">
        <v>5300000</v>
      </c>
      <c r="E29" s="20" t="s">
        <v>18</v>
      </c>
      <c r="F29" s="21" t="s">
        <v>19</v>
      </c>
      <c r="G29" s="22" t="s">
        <v>46</v>
      </c>
    </row>
    <row r="30" spans="1:7" ht="49.5" customHeight="1">
      <c r="A30" s="16">
        <v>24</v>
      </c>
      <c r="B30" s="17" t="s">
        <v>16</v>
      </c>
      <c r="C30" s="18" t="s">
        <v>64</v>
      </c>
      <c r="D30" s="19">
        <v>84000000</v>
      </c>
      <c r="E30" s="20" t="s">
        <v>18</v>
      </c>
      <c r="F30" s="21" t="s">
        <v>62</v>
      </c>
      <c r="G30" s="22" t="s">
        <v>46</v>
      </c>
    </row>
    <row r="31" spans="1:7" ht="49.5" customHeight="1">
      <c r="A31" s="16">
        <v>25</v>
      </c>
      <c r="B31" s="17" t="s">
        <v>16</v>
      </c>
      <c r="C31" s="18" t="s">
        <v>65</v>
      </c>
      <c r="D31" s="19">
        <v>20000000</v>
      </c>
      <c r="E31" s="20" t="s">
        <v>18</v>
      </c>
      <c r="F31" s="21" t="s">
        <v>19</v>
      </c>
      <c r="G31" s="24" t="s">
        <v>66</v>
      </c>
    </row>
    <row r="32" spans="1:7" ht="49.5" customHeight="1">
      <c r="A32" s="16">
        <v>26</v>
      </c>
      <c r="B32" s="17" t="s">
        <v>16</v>
      </c>
      <c r="C32" s="18" t="s">
        <v>67</v>
      </c>
      <c r="D32" s="19"/>
      <c r="E32" s="20" t="s">
        <v>18</v>
      </c>
      <c r="F32" s="21" t="s">
        <v>50</v>
      </c>
      <c r="G32" s="24" t="s">
        <v>68</v>
      </c>
    </row>
    <row r="33" spans="1:7" ht="49.5" customHeight="1">
      <c r="A33" s="16">
        <v>27</v>
      </c>
      <c r="B33" s="17" t="s">
        <v>16</v>
      </c>
      <c r="C33" s="18" t="s">
        <v>69</v>
      </c>
      <c r="D33" s="19">
        <v>50000000</v>
      </c>
      <c r="E33" s="20" t="s">
        <v>18</v>
      </c>
      <c r="F33" s="21" t="s">
        <v>22</v>
      </c>
      <c r="G33" s="24" t="s">
        <v>70</v>
      </c>
    </row>
    <row r="34" spans="1:7" ht="35.25" customHeight="1">
      <c r="A34" s="16">
        <v>28</v>
      </c>
      <c r="B34" s="17" t="s">
        <v>71</v>
      </c>
      <c r="C34" s="18" t="s">
        <v>72</v>
      </c>
      <c r="D34" s="25">
        <v>0</v>
      </c>
      <c r="E34" s="26" t="s">
        <v>73</v>
      </c>
      <c r="F34" s="27" t="s">
        <v>60</v>
      </c>
      <c r="G34" s="22" t="s">
        <v>74</v>
      </c>
    </row>
    <row r="35" spans="1:7" ht="35.25" customHeight="1">
      <c r="A35" s="16">
        <v>29</v>
      </c>
      <c r="B35" s="17" t="s">
        <v>71</v>
      </c>
      <c r="C35" s="18" t="s">
        <v>75</v>
      </c>
      <c r="D35" s="25">
        <v>0</v>
      </c>
      <c r="E35" s="26" t="s">
        <v>73</v>
      </c>
      <c r="F35" s="27" t="s">
        <v>60</v>
      </c>
      <c r="G35" s="22" t="s">
        <v>76</v>
      </c>
    </row>
    <row r="36" spans="1:7" ht="57.75" customHeight="1">
      <c r="A36" s="16">
        <v>30</v>
      </c>
      <c r="B36" s="17" t="s">
        <v>71</v>
      </c>
      <c r="C36" s="18" t="s">
        <v>77</v>
      </c>
      <c r="D36" s="25">
        <v>254784741</v>
      </c>
      <c r="E36" s="26" t="s">
        <v>73</v>
      </c>
      <c r="F36" s="27" t="s">
        <v>60</v>
      </c>
      <c r="G36" s="22" t="s">
        <v>78</v>
      </c>
    </row>
    <row r="37" spans="1:7" ht="57.75" customHeight="1">
      <c r="A37" s="16">
        <v>31</v>
      </c>
      <c r="B37" s="17" t="s">
        <v>71</v>
      </c>
      <c r="C37" s="18" t="s">
        <v>79</v>
      </c>
      <c r="D37" s="25">
        <v>150800000</v>
      </c>
      <c r="E37" s="26" t="s">
        <v>73</v>
      </c>
      <c r="F37" s="27" t="s">
        <v>60</v>
      </c>
      <c r="G37" s="22" t="s">
        <v>80</v>
      </c>
    </row>
    <row r="38" spans="1:7" ht="57.75" customHeight="1">
      <c r="A38" s="16">
        <v>32</v>
      </c>
      <c r="B38" s="17" t="s">
        <v>71</v>
      </c>
      <c r="C38" s="18" t="s">
        <v>81</v>
      </c>
      <c r="D38" s="25">
        <v>50000000</v>
      </c>
      <c r="E38" s="26" t="s">
        <v>73</v>
      </c>
      <c r="F38" s="27" t="s">
        <v>60</v>
      </c>
      <c r="G38" s="22" t="s">
        <v>82</v>
      </c>
    </row>
    <row r="39" spans="1:7" ht="57.75" customHeight="1" thickBot="1">
      <c r="A39" s="28">
        <v>33</v>
      </c>
      <c r="B39" s="29" t="s">
        <v>71</v>
      </c>
      <c r="C39" s="30" t="s">
        <v>83</v>
      </c>
      <c r="D39" s="31">
        <v>55650002</v>
      </c>
      <c r="E39" s="32" t="s">
        <v>73</v>
      </c>
      <c r="F39" s="33" t="s">
        <v>60</v>
      </c>
      <c r="G39" s="34" t="s">
        <v>84</v>
      </c>
    </row>
    <row r="40" ht="15">
      <c r="B40" s="36"/>
    </row>
  </sheetData>
  <sheetProtection/>
  <mergeCells count="5">
    <mergeCell ref="A1:G1"/>
    <mergeCell ref="A2:G2"/>
    <mergeCell ref="A3:G3"/>
    <mergeCell ref="A4:B4"/>
    <mergeCell ref="A5:B5"/>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K40"/>
  <sheetViews>
    <sheetView tabSelected="1" zoomScalePageLayoutView="0" workbookViewId="0" topLeftCell="A1">
      <selection activeCell="D14" sqref="D14"/>
    </sheetView>
  </sheetViews>
  <sheetFormatPr defaultColWidth="11.421875" defaultRowHeight="15"/>
  <cols>
    <col min="1" max="1" width="5.00390625" style="101" customWidth="1"/>
    <col min="2" max="2" width="18.00390625" style="0" customWidth="1"/>
    <col min="3" max="3" width="23.421875" style="0" customWidth="1"/>
    <col min="4" max="4" width="40.8515625" style="0" customWidth="1"/>
    <col min="5" max="5" width="7.28125" style="0" customWidth="1"/>
    <col min="6" max="6" width="7.140625" style="0" customWidth="1"/>
    <col min="7" max="7" width="16.421875" style="102" customWidth="1"/>
    <col min="8" max="8" width="7.28125" style="0" customWidth="1"/>
  </cols>
  <sheetData>
    <row r="1" spans="1:11" ht="15">
      <c r="A1" s="266" t="s">
        <v>85</v>
      </c>
      <c r="B1" s="267"/>
      <c r="C1" s="267"/>
      <c r="D1" s="267"/>
      <c r="E1" s="267"/>
      <c r="F1" s="267"/>
      <c r="G1" s="267"/>
      <c r="H1" s="268"/>
      <c r="K1">
        <f>35000/700</f>
        <v>50</v>
      </c>
    </row>
    <row r="2" spans="1:8" ht="15">
      <c r="A2" s="269" t="s">
        <v>0</v>
      </c>
      <c r="B2" s="270"/>
      <c r="C2" s="270"/>
      <c r="D2" s="270"/>
      <c r="E2" s="270"/>
      <c r="F2" s="270"/>
      <c r="G2" s="270"/>
      <c r="H2" s="271"/>
    </row>
    <row r="3" spans="1:8" ht="15">
      <c r="A3" s="38"/>
      <c r="B3" s="39"/>
      <c r="C3" s="39"/>
      <c r="D3" s="39"/>
      <c r="E3" s="39"/>
      <c r="F3" s="39"/>
      <c r="G3" s="40"/>
      <c r="H3" s="41"/>
    </row>
    <row r="4" spans="1:8" ht="15.75">
      <c r="A4" s="272" t="s">
        <v>86</v>
      </c>
      <c r="B4" s="273"/>
      <c r="C4" s="273"/>
      <c r="D4" s="273"/>
      <c r="E4" s="273"/>
      <c r="F4" s="273"/>
      <c r="G4" s="273"/>
      <c r="H4" s="274"/>
    </row>
    <row r="5" spans="1:8" ht="15">
      <c r="A5" s="275"/>
      <c r="B5" s="276"/>
      <c r="C5" s="276"/>
      <c r="D5" s="276"/>
      <c r="E5" s="276"/>
      <c r="F5" s="276"/>
      <c r="G5" s="276"/>
      <c r="H5" s="277"/>
    </row>
    <row r="6" spans="1:8" ht="15">
      <c r="A6" s="309" t="s">
        <v>87</v>
      </c>
      <c r="B6" s="310"/>
      <c r="C6" s="42" t="s">
        <v>88</v>
      </c>
      <c r="D6" s="43"/>
      <c r="E6" s="43"/>
      <c r="F6" s="43"/>
      <c r="G6" s="44"/>
      <c r="H6" s="45"/>
    </row>
    <row r="7" spans="1:8" ht="15">
      <c r="A7" s="278" t="s">
        <v>89</v>
      </c>
      <c r="B7" s="279"/>
      <c r="C7" s="279"/>
      <c r="D7" s="279"/>
      <c r="E7" s="43"/>
      <c r="F7" s="43"/>
      <c r="G7" s="44"/>
      <c r="H7" s="45"/>
    </row>
    <row r="8" spans="1:8" ht="15">
      <c r="A8" s="46" t="s">
        <v>90</v>
      </c>
      <c r="B8" s="47"/>
      <c r="C8" s="48">
        <v>2010</v>
      </c>
      <c r="D8" s="49"/>
      <c r="E8" s="49"/>
      <c r="F8" s="49"/>
      <c r="G8" s="50"/>
      <c r="H8" s="51"/>
    </row>
    <row r="9" spans="1:8" ht="15">
      <c r="A9" s="262"/>
      <c r="B9" s="263"/>
      <c r="C9" s="263"/>
      <c r="D9" s="263"/>
      <c r="E9" s="263"/>
      <c r="F9" s="263"/>
      <c r="G9" s="263"/>
      <c r="H9" s="264"/>
    </row>
    <row r="10" spans="1:8" ht="15">
      <c r="A10" s="307" t="s">
        <v>9</v>
      </c>
      <c r="B10" s="307" t="s">
        <v>91</v>
      </c>
      <c r="C10" s="307" t="s">
        <v>11</v>
      </c>
      <c r="D10" s="307" t="s">
        <v>92</v>
      </c>
      <c r="E10" s="307" t="s">
        <v>93</v>
      </c>
      <c r="F10" s="307"/>
      <c r="G10" s="307" t="s">
        <v>94</v>
      </c>
      <c r="H10" s="307"/>
    </row>
    <row r="11" spans="1:8" ht="15">
      <c r="A11" s="307"/>
      <c r="B11" s="307"/>
      <c r="C11" s="307"/>
      <c r="D11" s="307"/>
      <c r="E11" s="308" t="s">
        <v>95</v>
      </c>
      <c r="F11" s="308" t="s">
        <v>96</v>
      </c>
      <c r="G11" s="307"/>
      <c r="H11" s="307"/>
    </row>
    <row r="12" spans="1:8" ht="69.75" customHeight="1">
      <c r="A12" s="307"/>
      <c r="B12" s="307"/>
      <c r="C12" s="307"/>
      <c r="D12" s="307"/>
      <c r="E12" s="308"/>
      <c r="F12" s="308"/>
      <c r="G12" s="307"/>
      <c r="H12" s="307"/>
    </row>
    <row r="13" spans="1:8" ht="174" customHeight="1">
      <c r="A13" s="52">
        <v>1</v>
      </c>
      <c r="B13" s="53" t="s">
        <v>88</v>
      </c>
      <c r="C13" s="54" t="s">
        <v>97</v>
      </c>
      <c r="D13" s="55" t="s">
        <v>98</v>
      </c>
      <c r="E13" s="56">
        <v>1</v>
      </c>
      <c r="F13" s="56">
        <v>1</v>
      </c>
      <c r="G13" s="284" t="s">
        <v>99</v>
      </c>
      <c r="H13" s="285"/>
    </row>
    <row r="14" spans="1:9" ht="60.75" customHeight="1">
      <c r="A14" s="57">
        <v>2</v>
      </c>
      <c r="B14" s="58" t="s">
        <v>88</v>
      </c>
      <c r="C14" s="59" t="s">
        <v>100</v>
      </c>
      <c r="D14" s="60" t="s">
        <v>101</v>
      </c>
      <c r="E14" s="61">
        <v>1</v>
      </c>
      <c r="F14" s="61">
        <v>0.7</v>
      </c>
      <c r="G14" s="297" t="s">
        <v>102</v>
      </c>
      <c r="H14" s="298"/>
      <c r="I14" s="62"/>
    </row>
    <row r="15" spans="1:9" ht="60" customHeight="1">
      <c r="A15" s="52">
        <v>3</v>
      </c>
      <c r="B15" s="63" t="s">
        <v>88</v>
      </c>
      <c r="C15" s="64" t="s">
        <v>103</v>
      </c>
      <c r="D15" s="65" t="s">
        <v>104</v>
      </c>
      <c r="E15" s="56">
        <v>1</v>
      </c>
      <c r="F15" s="56">
        <v>1</v>
      </c>
      <c r="G15" s="299" t="s">
        <v>105</v>
      </c>
      <c r="H15" s="300"/>
      <c r="I15" s="66"/>
    </row>
    <row r="16" spans="1:8" ht="120.75" customHeight="1">
      <c r="A16" s="52">
        <v>4</v>
      </c>
      <c r="B16" s="63" t="s">
        <v>88</v>
      </c>
      <c r="C16" s="67" t="s">
        <v>106</v>
      </c>
      <c r="D16" s="68" t="s">
        <v>107</v>
      </c>
      <c r="E16" s="69">
        <v>1</v>
      </c>
      <c r="F16" s="69">
        <v>0</v>
      </c>
      <c r="G16" s="301" t="s">
        <v>108</v>
      </c>
      <c r="H16" s="301"/>
    </row>
    <row r="17" spans="1:8" ht="88.5" customHeight="1">
      <c r="A17" s="52">
        <v>5</v>
      </c>
      <c r="B17" s="63" t="s">
        <v>88</v>
      </c>
      <c r="C17" s="67" t="s">
        <v>109</v>
      </c>
      <c r="D17" s="65" t="s">
        <v>110</v>
      </c>
      <c r="E17" s="56">
        <v>1</v>
      </c>
      <c r="F17" s="56">
        <v>0.5</v>
      </c>
      <c r="G17" s="284" t="s">
        <v>111</v>
      </c>
      <c r="H17" s="285"/>
    </row>
    <row r="18" spans="1:8" ht="129" customHeight="1">
      <c r="A18" s="52">
        <v>6</v>
      </c>
      <c r="B18" s="63" t="s">
        <v>88</v>
      </c>
      <c r="C18" s="70" t="s">
        <v>112</v>
      </c>
      <c r="D18" s="65" t="s">
        <v>113</v>
      </c>
      <c r="E18" s="56">
        <v>1</v>
      </c>
      <c r="F18" s="56">
        <v>0.8</v>
      </c>
      <c r="G18" s="302" t="s">
        <v>114</v>
      </c>
      <c r="H18" s="302"/>
    </row>
    <row r="19" spans="1:8" ht="97.5" customHeight="1">
      <c r="A19" s="52">
        <v>7</v>
      </c>
      <c r="B19" s="63" t="s">
        <v>88</v>
      </c>
      <c r="C19" s="54" t="s">
        <v>115</v>
      </c>
      <c r="D19" s="71" t="s">
        <v>116</v>
      </c>
      <c r="E19" s="56">
        <v>1</v>
      </c>
      <c r="F19" s="56">
        <v>1</v>
      </c>
      <c r="G19" s="284" t="s">
        <v>117</v>
      </c>
      <c r="H19" s="285"/>
    </row>
    <row r="20" spans="1:8" ht="144.75" customHeight="1">
      <c r="A20" s="72">
        <v>8</v>
      </c>
      <c r="B20" s="53" t="s">
        <v>88</v>
      </c>
      <c r="C20" s="54" t="s">
        <v>118</v>
      </c>
      <c r="D20" s="73" t="s">
        <v>119</v>
      </c>
      <c r="E20" s="56">
        <v>1</v>
      </c>
      <c r="F20" s="56">
        <v>1</v>
      </c>
      <c r="G20" s="303" t="s">
        <v>120</v>
      </c>
      <c r="H20" s="304"/>
    </row>
    <row r="21" spans="1:8" ht="130.5" customHeight="1">
      <c r="A21" s="52">
        <v>9</v>
      </c>
      <c r="B21" s="63" t="s">
        <v>88</v>
      </c>
      <c r="C21" s="54" t="s">
        <v>121</v>
      </c>
      <c r="D21" s="74" t="s">
        <v>122</v>
      </c>
      <c r="E21" s="56">
        <v>1</v>
      </c>
      <c r="F21" s="56">
        <v>1</v>
      </c>
      <c r="G21" s="303" t="s">
        <v>123</v>
      </c>
      <c r="H21" s="304"/>
    </row>
    <row r="22" spans="1:8" ht="276.75" customHeight="1">
      <c r="A22" s="52">
        <v>10</v>
      </c>
      <c r="B22" s="53" t="s">
        <v>88</v>
      </c>
      <c r="C22" s="54" t="s">
        <v>124</v>
      </c>
      <c r="D22" s="67" t="s">
        <v>125</v>
      </c>
      <c r="E22" s="56">
        <v>1</v>
      </c>
      <c r="F22" s="56">
        <v>0.3</v>
      </c>
      <c r="G22" s="303" t="s">
        <v>123</v>
      </c>
      <c r="H22" s="304"/>
    </row>
    <row r="23" spans="1:8" ht="234" customHeight="1">
      <c r="A23" s="52">
        <v>11</v>
      </c>
      <c r="B23" s="63" t="s">
        <v>88</v>
      </c>
      <c r="C23" s="54" t="s">
        <v>126</v>
      </c>
      <c r="D23" s="67" t="s">
        <v>127</v>
      </c>
      <c r="E23" s="56">
        <v>1</v>
      </c>
      <c r="F23" s="56">
        <v>1</v>
      </c>
      <c r="G23" s="305"/>
      <c r="H23" s="306"/>
    </row>
    <row r="24" spans="1:8" ht="201.75" customHeight="1">
      <c r="A24" s="52">
        <v>12</v>
      </c>
      <c r="B24" s="63" t="s">
        <v>88</v>
      </c>
      <c r="C24" s="54" t="s">
        <v>128</v>
      </c>
      <c r="D24" s="75" t="s">
        <v>129</v>
      </c>
      <c r="E24" s="76">
        <v>1</v>
      </c>
      <c r="F24" s="56">
        <v>1</v>
      </c>
      <c r="G24" s="284" t="s">
        <v>130</v>
      </c>
      <c r="H24" s="285"/>
    </row>
    <row r="25" spans="1:8" ht="88.5" customHeight="1">
      <c r="A25" s="52">
        <v>13</v>
      </c>
      <c r="B25" s="63" t="s">
        <v>88</v>
      </c>
      <c r="C25" s="54" t="s">
        <v>131</v>
      </c>
      <c r="D25" s="77" t="s">
        <v>132</v>
      </c>
      <c r="E25" s="56">
        <v>0.5</v>
      </c>
      <c r="F25" s="56">
        <v>0</v>
      </c>
      <c r="G25" s="284" t="s">
        <v>133</v>
      </c>
      <c r="H25" s="285"/>
    </row>
    <row r="26" spans="1:8" ht="99.75">
      <c r="A26" s="52">
        <v>14</v>
      </c>
      <c r="B26" s="63" t="s">
        <v>88</v>
      </c>
      <c r="C26" s="54" t="s">
        <v>134</v>
      </c>
      <c r="D26" s="78" t="s">
        <v>135</v>
      </c>
      <c r="E26" s="56">
        <v>1</v>
      </c>
      <c r="F26" s="56">
        <v>1</v>
      </c>
      <c r="G26" s="284" t="s">
        <v>136</v>
      </c>
      <c r="H26" s="285"/>
    </row>
    <row r="27" spans="1:8" ht="97.5" customHeight="1">
      <c r="A27" s="52">
        <v>15</v>
      </c>
      <c r="B27" s="63" t="s">
        <v>88</v>
      </c>
      <c r="C27" s="79" t="s">
        <v>137</v>
      </c>
      <c r="D27" s="65" t="s">
        <v>138</v>
      </c>
      <c r="E27" s="56">
        <v>1</v>
      </c>
      <c r="F27" s="56">
        <v>1</v>
      </c>
      <c r="G27" s="291"/>
      <c r="H27" s="292"/>
    </row>
    <row r="28" spans="1:8" ht="409.5" customHeight="1">
      <c r="A28" s="52">
        <v>16</v>
      </c>
      <c r="B28" s="63" t="s">
        <v>88</v>
      </c>
      <c r="C28" s="79" t="s">
        <v>139</v>
      </c>
      <c r="D28" s="80" t="s">
        <v>140</v>
      </c>
      <c r="E28" s="56">
        <v>0.72</v>
      </c>
      <c r="F28" s="56">
        <v>0.71</v>
      </c>
      <c r="G28" s="293" t="s">
        <v>141</v>
      </c>
      <c r="H28" s="293"/>
    </row>
    <row r="29" spans="1:8" ht="128.25">
      <c r="A29" s="52">
        <v>17</v>
      </c>
      <c r="B29" s="53" t="s">
        <v>88</v>
      </c>
      <c r="C29" s="81" t="s">
        <v>142</v>
      </c>
      <c r="D29" s="82" t="s">
        <v>143</v>
      </c>
      <c r="E29" s="56">
        <v>0.72</v>
      </c>
      <c r="F29" s="56">
        <v>1</v>
      </c>
      <c r="G29" s="293"/>
      <c r="H29" s="293"/>
    </row>
    <row r="30" spans="1:8" ht="131.25" customHeight="1">
      <c r="A30" s="52">
        <v>18</v>
      </c>
      <c r="B30" s="294" t="s">
        <v>88</v>
      </c>
      <c r="C30" s="83" t="s">
        <v>144</v>
      </c>
      <c r="D30" s="84" t="s">
        <v>145</v>
      </c>
      <c r="E30" s="56">
        <v>1</v>
      </c>
      <c r="F30" s="56">
        <v>0</v>
      </c>
      <c r="G30" s="284" t="s">
        <v>146</v>
      </c>
      <c r="H30" s="285"/>
    </row>
    <row r="31" spans="1:8" ht="66" customHeight="1">
      <c r="A31" s="52">
        <v>19</v>
      </c>
      <c r="B31" s="295"/>
      <c r="C31" s="85" t="s">
        <v>147</v>
      </c>
      <c r="D31" s="84" t="s">
        <v>148</v>
      </c>
      <c r="E31" s="56">
        <v>1</v>
      </c>
      <c r="F31" s="56">
        <v>1</v>
      </c>
      <c r="G31" s="291" t="s">
        <v>149</v>
      </c>
      <c r="H31" s="292"/>
    </row>
    <row r="32" spans="1:8" ht="317.25" customHeight="1">
      <c r="A32" s="52">
        <v>20</v>
      </c>
      <c r="B32" s="295"/>
      <c r="C32" s="86" t="s">
        <v>150</v>
      </c>
      <c r="D32" s="87" t="s">
        <v>151</v>
      </c>
      <c r="E32" s="69">
        <v>1</v>
      </c>
      <c r="F32" s="88">
        <v>0.76</v>
      </c>
      <c r="G32" s="286"/>
      <c r="H32" s="296"/>
    </row>
    <row r="33" spans="1:8" ht="248.25" customHeight="1">
      <c r="A33" s="52">
        <v>21</v>
      </c>
      <c r="B33" s="53" t="s">
        <v>88</v>
      </c>
      <c r="C33" s="89" t="s">
        <v>152</v>
      </c>
      <c r="D33" s="87" t="s">
        <v>153</v>
      </c>
      <c r="E33" s="69">
        <v>1</v>
      </c>
      <c r="F33" s="69">
        <v>0.7</v>
      </c>
      <c r="G33" s="286"/>
      <c r="H33" s="287"/>
    </row>
    <row r="34" spans="1:8" ht="95.25" customHeight="1">
      <c r="A34" s="52">
        <v>22</v>
      </c>
      <c r="B34" s="90" t="s">
        <v>88</v>
      </c>
      <c r="C34" s="91" t="s">
        <v>154</v>
      </c>
      <c r="D34" s="92" t="s">
        <v>155</v>
      </c>
      <c r="E34" s="56">
        <v>1</v>
      </c>
      <c r="F34" s="56">
        <v>1</v>
      </c>
      <c r="G34" s="288" t="s">
        <v>156</v>
      </c>
      <c r="H34" s="289"/>
    </row>
    <row r="35" spans="1:8" ht="409.5" customHeight="1" thickBot="1">
      <c r="A35" s="52">
        <v>23</v>
      </c>
      <c r="B35" s="63" t="s">
        <v>88</v>
      </c>
      <c r="C35" s="93" t="s">
        <v>157</v>
      </c>
      <c r="D35" s="94" t="s">
        <v>158</v>
      </c>
      <c r="E35" s="56">
        <v>1</v>
      </c>
      <c r="F35" s="56">
        <v>0.7</v>
      </c>
      <c r="G35" s="284" t="s">
        <v>159</v>
      </c>
      <c r="H35" s="290"/>
    </row>
    <row r="36" spans="1:8" ht="99.75">
      <c r="A36" s="57">
        <v>24</v>
      </c>
      <c r="B36" s="53" t="s">
        <v>88</v>
      </c>
      <c r="C36" s="95" t="s">
        <v>160</v>
      </c>
      <c r="D36" s="96" t="s">
        <v>161</v>
      </c>
      <c r="E36" s="97">
        <v>1</v>
      </c>
      <c r="F36" s="97">
        <v>1</v>
      </c>
      <c r="G36" s="284" t="s">
        <v>162</v>
      </c>
      <c r="H36" s="285"/>
    </row>
    <row r="37" spans="1:8" ht="215.25" customHeight="1">
      <c r="A37" s="52">
        <v>25</v>
      </c>
      <c r="B37" s="63" t="s">
        <v>88</v>
      </c>
      <c r="C37" s="98" t="s">
        <v>163</v>
      </c>
      <c r="D37" s="99" t="s">
        <v>164</v>
      </c>
      <c r="E37" s="56">
        <v>1</v>
      </c>
      <c r="F37" s="56">
        <v>1</v>
      </c>
      <c r="G37" s="284" t="s">
        <v>165</v>
      </c>
      <c r="H37" s="285"/>
    </row>
    <row r="38" spans="1:8" ht="196.5" customHeight="1">
      <c r="A38" s="52">
        <v>26</v>
      </c>
      <c r="B38" s="63" t="s">
        <v>88</v>
      </c>
      <c r="C38" s="98" t="s">
        <v>166</v>
      </c>
      <c r="D38" s="99" t="s">
        <v>167</v>
      </c>
      <c r="E38" s="56">
        <v>1</v>
      </c>
      <c r="F38" s="56">
        <v>1</v>
      </c>
      <c r="G38" s="284" t="s">
        <v>168</v>
      </c>
      <c r="H38" s="285"/>
    </row>
    <row r="39" spans="1:8" ht="186.75" customHeight="1">
      <c r="A39" s="52">
        <v>27</v>
      </c>
      <c r="B39" s="63" t="s">
        <v>88</v>
      </c>
      <c r="C39" s="99" t="s">
        <v>169</v>
      </c>
      <c r="D39" s="99" t="s">
        <v>170</v>
      </c>
      <c r="E39" s="56">
        <v>1</v>
      </c>
      <c r="F39" s="56">
        <v>0.8</v>
      </c>
      <c r="G39" s="284" t="s">
        <v>171</v>
      </c>
      <c r="H39" s="285"/>
    </row>
    <row r="40" spans="1:8" ht="165" customHeight="1">
      <c r="A40" s="52">
        <v>28</v>
      </c>
      <c r="B40" s="63" t="s">
        <v>88</v>
      </c>
      <c r="C40" s="100" t="s">
        <v>172</v>
      </c>
      <c r="D40" s="99" t="s">
        <v>173</v>
      </c>
      <c r="E40" s="56">
        <v>1</v>
      </c>
      <c r="F40" s="56">
        <v>0.5</v>
      </c>
      <c r="G40" s="284" t="s">
        <v>174</v>
      </c>
      <c r="H40" s="285"/>
    </row>
  </sheetData>
  <sheetProtection/>
  <mergeCells count="43">
    <mergeCell ref="A7:D7"/>
    <mergeCell ref="A1:H1"/>
    <mergeCell ref="A2:H2"/>
    <mergeCell ref="A4:H4"/>
    <mergeCell ref="A5:H5"/>
    <mergeCell ref="A6:B6"/>
    <mergeCell ref="A9:H9"/>
    <mergeCell ref="A10:A12"/>
    <mergeCell ref="B10:B12"/>
    <mergeCell ref="C10:C12"/>
    <mergeCell ref="D10:D12"/>
    <mergeCell ref="E10:F10"/>
    <mergeCell ref="G10:H12"/>
    <mergeCell ref="E11:E12"/>
    <mergeCell ref="F11:F12"/>
    <mergeCell ref="G24:H24"/>
    <mergeCell ref="G13:H13"/>
    <mergeCell ref="G14:H14"/>
    <mergeCell ref="G15:H15"/>
    <mergeCell ref="G16:H16"/>
    <mergeCell ref="G17:H17"/>
    <mergeCell ref="G18:H18"/>
    <mergeCell ref="G19:H19"/>
    <mergeCell ref="G20:H20"/>
    <mergeCell ref="G21:H21"/>
    <mergeCell ref="G22:H22"/>
    <mergeCell ref="G23:H23"/>
    <mergeCell ref="G25:H25"/>
    <mergeCell ref="G26:H26"/>
    <mergeCell ref="G27:H27"/>
    <mergeCell ref="G28:H29"/>
    <mergeCell ref="B30:B32"/>
    <mergeCell ref="G30:H30"/>
    <mergeCell ref="G31:H31"/>
    <mergeCell ref="G32:H32"/>
    <mergeCell ref="G39:H39"/>
    <mergeCell ref="G40:H40"/>
    <mergeCell ref="G33:H33"/>
    <mergeCell ref="G34:H34"/>
    <mergeCell ref="G35:H35"/>
    <mergeCell ref="G36:H36"/>
    <mergeCell ref="G37:H37"/>
    <mergeCell ref="G38:H38"/>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G28"/>
  <sheetViews>
    <sheetView zoomScalePageLayoutView="0" workbookViewId="0" topLeftCell="A1">
      <selection activeCell="C4" sqref="C4"/>
    </sheetView>
  </sheetViews>
  <sheetFormatPr defaultColWidth="11.421875" defaultRowHeight="25.5" customHeight="1"/>
  <cols>
    <col min="1" max="1" width="7.00390625" style="0" customWidth="1"/>
    <col min="2" max="2" width="24.8515625" style="0" customWidth="1"/>
    <col min="3" max="3" width="55.57421875" style="0" customWidth="1"/>
    <col min="4" max="4" width="30.421875" style="0" customWidth="1"/>
    <col min="5" max="6" width="13.57421875" style="104" customWidth="1"/>
    <col min="7" max="7" width="27.57421875" style="101" customWidth="1"/>
  </cols>
  <sheetData>
    <row r="1" ht="17.25" customHeight="1">
      <c r="A1" s="103" t="s">
        <v>175</v>
      </c>
    </row>
    <row r="2" ht="17.25" customHeight="1">
      <c r="A2" s="103" t="s">
        <v>0</v>
      </c>
    </row>
    <row r="3" ht="17.25" customHeight="1">
      <c r="A3" s="103"/>
    </row>
    <row r="4" ht="17.25" customHeight="1">
      <c r="A4" s="103" t="s">
        <v>176</v>
      </c>
    </row>
    <row r="5" ht="17.25" customHeight="1">
      <c r="A5" s="103"/>
    </row>
    <row r="6" ht="17.25" customHeight="1">
      <c r="A6" s="103" t="s">
        <v>177</v>
      </c>
    </row>
    <row r="7" ht="17.25" customHeight="1">
      <c r="A7" s="103" t="s">
        <v>178</v>
      </c>
    </row>
    <row r="8" ht="17.25" customHeight="1">
      <c r="A8" s="103" t="s">
        <v>179</v>
      </c>
    </row>
    <row r="9" ht="17.25" customHeight="1"/>
    <row r="10" spans="1:7" s="105" customFormat="1" ht="16.5" customHeight="1">
      <c r="A10" s="313" t="s">
        <v>9</v>
      </c>
      <c r="B10" s="311" t="s">
        <v>91</v>
      </c>
      <c r="C10" s="311" t="s">
        <v>11</v>
      </c>
      <c r="D10" s="311" t="s">
        <v>92</v>
      </c>
      <c r="E10" s="315" t="s">
        <v>180</v>
      </c>
      <c r="F10" s="316"/>
      <c r="G10" s="311" t="s">
        <v>94</v>
      </c>
    </row>
    <row r="11" spans="1:7" s="105" customFormat="1" ht="42.75" customHeight="1">
      <c r="A11" s="314"/>
      <c r="B11" s="312"/>
      <c r="C11" s="312"/>
      <c r="D11" s="312"/>
      <c r="E11" s="106" t="s">
        <v>181</v>
      </c>
      <c r="F11" s="106" t="s">
        <v>96</v>
      </c>
      <c r="G11" s="312"/>
    </row>
    <row r="12" spans="1:7" s="105" customFormat="1" ht="46.5" customHeight="1">
      <c r="A12" s="107">
        <v>1</v>
      </c>
      <c r="B12" s="108" t="s">
        <v>182</v>
      </c>
      <c r="C12" s="109" t="s">
        <v>183</v>
      </c>
      <c r="D12" s="110" t="s">
        <v>184</v>
      </c>
      <c r="E12" s="111">
        <v>100</v>
      </c>
      <c r="F12" s="112">
        <v>200</v>
      </c>
      <c r="G12" s="113"/>
    </row>
    <row r="13" spans="1:7" s="105" customFormat="1" ht="42" customHeight="1">
      <c r="A13" s="107">
        <v>2</v>
      </c>
      <c r="B13" s="108" t="s">
        <v>182</v>
      </c>
      <c r="C13" s="109" t="s">
        <v>185</v>
      </c>
      <c r="D13" s="109" t="s">
        <v>186</v>
      </c>
      <c r="E13" s="111">
        <v>100</v>
      </c>
      <c r="F13" s="114">
        <v>386</v>
      </c>
      <c r="G13" s="113"/>
    </row>
    <row r="14" spans="1:7" s="105" customFormat="1" ht="59.25" customHeight="1">
      <c r="A14" s="107">
        <v>3</v>
      </c>
      <c r="B14" s="108" t="s">
        <v>187</v>
      </c>
      <c r="C14" s="109" t="s">
        <v>188</v>
      </c>
      <c r="D14" s="109" t="s">
        <v>189</v>
      </c>
      <c r="E14" s="111">
        <v>100</v>
      </c>
      <c r="F14" s="115">
        <v>66.6</v>
      </c>
      <c r="G14" s="113" t="s">
        <v>190</v>
      </c>
    </row>
    <row r="15" spans="1:7" s="105" customFormat="1" ht="62.25" customHeight="1">
      <c r="A15" s="107">
        <v>4</v>
      </c>
      <c r="B15" s="108" t="s">
        <v>187</v>
      </c>
      <c r="C15" s="109" t="s">
        <v>191</v>
      </c>
      <c r="D15" s="109" t="s">
        <v>192</v>
      </c>
      <c r="E15" s="111">
        <v>100</v>
      </c>
      <c r="F15" s="115">
        <v>78</v>
      </c>
      <c r="G15" s="116" t="s">
        <v>193</v>
      </c>
    </row>
    <row r="16" spans="1:7" s="105" customFormat="1" ht="60" customHeight="1">
      <c r="A16" s="107">
        <v>5</v>
      </c>
      <c r="B16" s="108" t="s">
        <v>182</v>
      </c>
      <c r="C16" s="109" t="s">
        <v>194</v>
      </c>
      <c r="D16" s="109" t="s">
        <v>195</v>
      </c>
      <c r="E16" s="111">
        <v>100</v>
      </c>
      <c r="F16" s="115">
        <v>20</v>
      </c>
      <c r="G16" s="113" t="s">
        <v>196</v>
      </c>
    </row>
    <row r="17" spans="1:7" s="105" customFormat="1" ht="68.25" customHeight="1">
      <c r="A17" s="107">
        <v>6</v>
      </c>
      <c r="B17" s="108" t="s">
        <v>182</v>
      </c>
      <c r="C17" s="109" t="s">
        <v>197</v>
      </c>
      <c r="D17" s="109" t="s">
        <v>198</v>
      </c>
      <c r="E17" s="111">
        <v>100</v>
      </c>
      <c r="F17" s="115">
        <v>100</v>
      </c>
      <c r="G17" s="113"/>
    </row>
    <row r="28" ht="25.5" customHeight="1">
      <c r="A28" s="117"/>
    </row>
  </sheetData>
  <sheetProtection/>
  <mergeCells count="6">
    <mergeCell ref="G10:G11"/>
    <mergeCell ref="A10:A11"/>
    <mergeCell ref="B10:B11"/>
    <mergeCell ref="C10:C11"/>
    <mergeCell ref="D10:D11"/>
    <mergeCell ref="E10:F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J10" sqref="J10"/>
    </sheetView>
  </sheetViews>
  <sheetFormatPr defaultColWidth="11.421875" defaultRowHeight="15"/>
  <cols>
    <col min="1" max="1" width="8.7109375" style="0" customWidth="1"/>
    <col min="2" max="2" width="17.140625" style="0" customWidth="1"/>
    <col min="3" max="3" width="19.28125" style="0" customWidth="1"/>
    <col min="4" max="4" width="20.57421875" style="0" customWidth="1"/>
    <col min="5" max="5" width="15.00390625" style="0" customWidth="1"/>
    <col min="6" max="6" width="13.421875" style="0" customWidth="1"/>
    <col min="7" max="7" width="11.421875" style="0" customWidth="1"/>
    <col min="8" max="8" width="13.7109375" style="0" customWidth="1"/>
  </cols>
  <sheetData>
    <row r="1" spans="1:8" ht="36" customHeight="1" thickBot="1">
      <c r="A1" s="345" t="s">
        <v>0</v>
      </c>
      <c r="B1" s="346"/>
      <c r="C1" s="346"/>
      <c r="D1" s="346"/>
      <c r="E1" s="346"/>
      <c r="F1" s="346"/>
      <c r="G1" s="346"/>
      <c r="H1" s="347"/>
    </row>
    <row r="2" spans="1:8" ht="28.5" customHeight="1" thickBot="1">
      <c r="A2" s="345" t="s">
        <v>199</v>
      </c>
      <c r="B2" s="346"/>
      <c r="C2" s="346"/>
      <c r="D2" s="346"/>
      <c r="E2" s="346"/>
      <c r="F2" s="346"/>
      <c r="G2" s="346"/>
      <c r="H2" s="347"/>
    </row>
    <row r="3" spans="1:8" ht="16.5" thickBot="1">
      <c r="A3" s="340" t="s">
        <v>2</v>
      </c>
      <c r="B3" s="341"/>
      <c r="C3" s="341"/>
      <c r="D3" s="341"/>
      <c r="E3" s="341"/>
      <c r="F3" s="341"/>
      <c r="G3" s="341"/>
      <c r="H3" s="342"/>
    </row>
    <row r="4" spans="1:8" ht="15.75" thickBot="1">
      <c r="A4" s="343" t="s">
        <v>3</v>
      </c>
      <c r="B4" s="344"/>
      <c r="C4" s="323" t="s">
        <v>200</v>
      </c>
      <c r="D4" s="324"/>
      <c r="E4" s="324"/>
      <c r="F4" s="324"/>
      <c r="G4" s="324"/>
      <c r="H4" s="325"/>
    </row>
    <row r="5" spans="1:8" ht="15.75" thickBot="1">
      <c r="A5" s="321" t="s">
        <v>5</v>
      </c>
      <c r="B5" s="322"/>
      <c r="C5" s="323" t="s">
        <v>201</v>
      </c>
      <c r="D5" s="324"/>
      <c r="E5" s="324"/>
      <c r="F5" s="324"/>
      <c r="G5" s="324"/>
      <c r="H5" s="325"/>
    </row>
    <row r="6" spans="1:8" ht="15.75" thickBot="1">
      <c r="A6" s="188" t="s">
        <v>7</v>
      </c>
      <c r="B6" s="189">
        <v>2010</v>
      </c>
      <c r="C6" s="326"/>
      <c r="D6" s="327"/>
      <c r="E6" s="327"/>
      <c r="F6" s="327"/>
      <c r="G6" s="327"/>
      <c r="H6" s="328"/>
    </row>
    <row r="7" spans="1:8" ht="15.75" customHeight="1" thickBot="1">
      <c r="A7" s="329" t="s">
        <v>202</v>
      </c>
      <c r="B7" s="329" t="s">
        <v>203</v>
      </c>
      <c r="C7" s="329" t="s">
        <v>11</v>
      </c>
      <c r="D7" s="329" t="s">
        <v>92</v>
      </c>
      <c r="E7" s="332" t="s">
        <v>93</v>
      </c>
      <c r="F7" s="333"/>
      <c r="G7" s="334" t="s">
        <v>94</v>
      </c>
      <c r="H7" s="335"/>
    </row>
    <row r="8" spans="1:8" ht="15" customHeight="1">
      <c r="A8" s="330"/>
      <c r="B8" s="330"/>
      <c r="C8" s="330"/>
      <c r="D8" s="330"/>
      <c r="E8" s="329" t="s">
        <v>95</v>
      </c>
      <c r="F8" s="319" t="s">
        <v>96</v>
      </c>
      <c r="G8" s="336"/>
      <c r="H8" s="337"/>
    </row>
    <row r="9" spans="1:8" ht="48" customHeight="1" thickBot="1">
      <c r="A9" s="331"/>
      <c r="B9" s="331"/>
      <c r="C9" s="331"/>
      <c r="D9" s="331"/>
      <c r="E9" s="331"/>
      <c r="F9" s="320"/>
      <c r="G9" s="338"/>
      <c r="H9" s="339"/>
    </row>
    <row r="10" spans="1:8" ht="307.5" customHeight="1" thickBot="1">
      <c r="A10" s="190">
        <v>1</v>
      </c>
      <c r="B10" s="191" t="s">
        <v>204</v>
      </c>
      <c r="C10" s="192" t="s">
        <v>435</v>
      </c>
      <c r="D10" s="193" t="s">
        <v>205</v>
      </c>
      <c r="E10" s="194">
        <v>1</v>
      </c>
      <c r="F10" s="194">
        <v>1</v>
      </c>
      <c r="G10" s="317" t="s">
        <v>436</v>
      </c>
      <c r="H10" s="318"/>
    </row>
    <row r="11" spans="1:8" ht="153.75" customHeight="1" thickBot="1">
      <c r="A11" s="190">
        <v>2</v>
      </c>
      <c r="B11" s="191" t="s">
        <v>206</v>
      </c>
      <c r="C11" s="193" t="s">
        <v>207</v>
      </c>
      <c r="D11" s="193" t="s">
        <v>205</v>
      </c>
      <c r="E11" s="195">
        <v>0.2046</v>
      </c>
      <c r="F11" s="195">
        <v>0.2046</v>
      </c>
      <c r="G11" s="317" t="s">
        <v>208</v>
      </c>
      <c r="H11" s="318"/>
    </row>
    <row r="12" spans="1:8" ht="383.25" thickBot="1">
      <c r="A12" s="190">
        <v>3</v>
      </c>
      <c r="B12" s="191" t="s">
        <v>209</v>
      </c>
      <c r="C12" s="196" t="s">
        <v>210</v>
      </c>
      <c r="D12" s="193" t="s">
        <v>205</v>
      </c>
      <c r="E12" s="194">
        <v>0.6</v>
      </c>
      <c r="F12" s="194">
        <v>0.6</v>
      </c>
      <c r="G12" s="317" t="s">
        <v>211</v>
      </c>
      <c r="H12" s="318"/>
    </row>
    <row r="13" spans="1:8" ht="294" thickBot="1">
      <c r="A13" s="190">
        <v>4</v>
      </c>
      <c r="B13" s="191" t="s">
        <v>212</v>
      </c>
      <c r="C13" s="193" t="s">
        <v>437</v>
      </c>
      <c r="D13" s="193" t="s">
        <v>205</v>
      </c>
      <c r="E13" s="194">
        <v>1</v>
      </c>
      <c r="F13" s="194">
        <v>1</v>
      </c>
      <c r="G13" s="317" t="s">
        <v>213</v>
      </c>
      <c r="H13" s="318"/>
    </row>
    <row r="14" spans="1:8" ht="268.5" customHeight="1" thickBot="1">
      <c r="A14" s="190">
        <v>5</v>
      </c>
      <c r="B14" s="191" t="s">
        <v>214</v>
      </c>
      <c r="C14" s="193" t="s">
        <v>438</v>
      </c>
      <c r="D14" s="193" t="s">
        <v>205</v>
      </c>
      <c r="E14" s="194">
        <v>1</v>
      </c>
      <c r="F14" s="194">
        <v>1</v>
      </c>
      <c r="G14" s="317" t="s">
        <v>215</v>
      </c>
      <c r="H14" s="318"/>
    </row>
    <row r="15" spans="1:8" ht="320.25" customHeight="1" thickBot="1">
      <c r="A15" s="190">
        <v>6</v>
      </c>
      <c r="B15" s="191" t="s">
        <v>216</v>
      </c>
      <c r="C15" s="197" t="s">
        <v>439</v>
      </c>
      <c r="D15" s="193" t="s">
        <v>205</v>
      </c>
      <c r="E15" s="194">
        <v>1</v>
      </c>
      <c r="F15" s="194">
        <v>1</v>
      </c>
      <c r="G15" s="317" t="s">
        <v>217</v>
      </c>
      <c r="H15" s="318"/>
    </row>
    <row r="16" spans="1:8" ht="153.75" customHeight="1" thickBot="1">
      <c r="A16" s="190">
        <v>7</v>
      </c>
      <c r="B16" s="191" t="s">
        <v>218</v>
      </c>
      <c r="C16" s="198" t="s">
        <v>440</v>
      </c>
      <c r="D16" s="193" t="s">
        <v>205</v>
      </c>
      <c r="E16" s="194">
        <v>0.8</v>
      </c>
      <c r="F16" s="194">
        <v>1</v>
      </c>
      <c r="G16" s="317" t="s">
        <v>219</v>
      </c>
      <c r="H16" s="318"/>
    </row>
    <row r="17" spans="1:8" ht="153.75" customHeight="1" thickBot="1">
      <c r="A17" s="190">
        <v>8</v>
      </c>
      <c r="B17" s="191" t="s">
        <v>220</v>
      </c>
      <c r="C17" s="198" t="s">
        <v>441</v>
      </c>
      <c r="D17" s="193" t="s">
        <v>205</v>
      </c>
      <c r="E17" s="194">
        <v>1</v>
      </c>
      <c r="F17" s="194">
        <v>1</v>
      </c>
      <c r="G17" s="317" t="s">
        <v>221</v>
      </c>
      <c r="H17" s="318"/>
    </row>
    <row r="18" ht="12.75" customHeight="1"/>
  </sheetData>
  <sheetProtection/>
  <mergeCells count="24">
    <mergeCell ref="A3:H3"/>
    <mergeCell ref="A4:B4"/>
    <mergeCell ref="C4:H4"/>
    <mergeCell ref="A1:H1"/>
    <mergeCell ref="A2:H2"/>
    <mergeCell ref="A5:B5"/>
    <mergeCell ref="C5:H5"/>
    <mergeCell ref="C6:H6"/>
    <mergeCell ref="A7:A9"/>
    <mergeCell ref="B7:B9"/>
    <mergeCell ref="C7:C9"/>
    <mergeCell ref="D7:D9"/>
    <mergeCell ref="E7:F7"/>
    <mergeCell ref="G7:H9"/>
    <mergeCell ref="E8:E9"/>
    <mergeCell ref="G15:H15"/>
    <mergeCell ref="G16:H16"/>
    <mergeCell ref="G17:H17"/>
    <mergeCell ref="F8:F9"/>
    <mergeCell ref="G10:H10"/>
    <mergeCell ref="G11:H11"/>
    <mergeCell ref="G12:H12"/>
    <mergeCell ref="G13:H13"/>
    <mergeCell ref="G14:H14"/>
  </mergeCells>
  <conditionalFormatting sqref="E10:F17">
    <cfRule type="cellIs" priority="1" dxfId="3" operator="between">
      <formula>0.71</formula>
      <formula>1</formula>
    </cfRule>
    <cfRule type="cellIs" priority="2" dxfId="2" operator="between">
      <formula>0.51</formula>
      <formula>0.7</formula>
    </cfRule>
    <cfRule type="cellIs" priority="3" dxfId="1" operator="between">
      <formula>0.41</formula>
      <formula>0.5</formula>
    </cfRule>
    <cfRule type="cellIs" priority="4" dxfId="0" operator="between">
      <formula>0</formula>
      <formula>0.4</formula>
    </cfRule>
  </conditionalFormatting>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K20"/>
  <sheetViews>
    <sheetView zoomScalePageLayoutView="0" workbookViewId="0" topLeftCell="A1">
      <selection activeCell="E6" sqref="E6"/>
    </sheetView>
  </sheetViews>
  <sheetFormatPr defaultColWidth="11.28125" defaultRowHeight="15"/>
  <cols>
    <col min="1" max="1" width="8.7109375" style="118" customWidth="1"/>
    <col min="2" max="2" width="27.28125" style="118" customWidth="1"/>
    <col min="3" max="3" width="34.7109375" style="118" customWidth="1"/>
    <col min="4" max="4" width="20.57421875" style="118" customWidth="1"/>
    <col min="5" max="5" width="15.00390625" style="118" customWidth="1"/>
    <col min="6" max="6" width="13.421875" style="118" customWidth="1"/>
    <col min="7" max="7" width="11.28125" style="118" customWidth="1"/>
    <col min="8" max="8" width="13.7109375" style="118" customWidth="1"/>
    <col min="9" max="16384" width="11.28125" style="118" customWidth="1"/>
  </cols>
  <sheetData>
    <row r="1" spans="1:11" ht="12.75">
      <c r="A1" s="350" t="s">
        <v>85</v>
      </c>
      <c r="B1" s="350"/>
      <c r="C1" s="350"/>
      <c r="D1" s="350"/>
      <c r="E1" s="350"/>
      <c r="F1" s="350"/>
      <c r="G1" s="350"/>
      <c r="H1" s="350"/>
      <c r="K1" s="118">
        <f>35000/700</f>
        <v>50</v>
      </c>
    </row>
    <row r="2" spans="1:8" ht="12.75">
      <c r="A2" s="351" t="s">
        <v>0</v>
      </c>
      <c r="B2" s="351"/>
      <c r="C2" s="351"/>
      <c r="D2" s="351"/>
      <c r="E2" s="351"/>
      <c r="F2" s="351"/>
      <c r="G2" s="351"/>
      <c r="H2" s="351"/>
    </row>
    <row r="3" spans="1:8" ht="12.75">
      <c r="A3" s="119"/>
      <c r="B3" s="120"/>
      <c r="C3" s="120"/>
      <c r="D3" s="120"/>
      <c r="E3" s="120"/>
      <c r="F3" s="120"/>
      <c r="G3" s="120"/>
      <c r="H3" s="121"/>
    </row>
    <row r="4" spans="1:8" ht="15.75">
      <c r="A4" s="352" t="s">
        <v>86</v>
      </c>
      <c r="B4" s="352"/>
      <c r="C4" s="352"/>
      <c r="D4" s="352"/>
      <c r="E4" s="352"/>
      <c r="F4" s="352"/>
      <c r="G4" s="352"/>
      <c r="H4" s="352"/>
    </row>
    <row r="5" spans="1:8" ht="12.75">
      <c r="A5" s="353"/>
      <c r="B5" s="353"/>
      <c r="C5" s="353"/>
      <c r="D5" s="353"/>
      <c r="E5" s="353"/>
      <c r="F5" s="353"/>
      <c r="G5" s="353"/>
      <c r="H5" s="353"/>
    </row>
    <row r="6" spans="1:8" ht="12.75">
      <c r="A6" s="354" t="s">
        <v>87</v>
      </c>
      <c r="B6" s="354"/>
      <c r="C6" s="122" t="s">
        <v>222</v>
      </c>
      <c r="D6" s="123"/>
      <c r="E6" s="123"/>
      <c r="F6" s="123"/>
      <c r="G6" s="123"/>
      <c r="H6" s="124"/>
    </row>
    <row r="7" spans="1:8" ht="12.75">
      <c r="A7" s="125" t="s">
        <v>5</v>
      </c>
      <c r="B7" s="126"/>
      <c r="C7" s="127" t="s">
        <v>223</v>
      </c>
      <c r="D7" s="123"/>
      <c r="E7" s="123"/>
      <c r="F7" s="123"/>
      <c r="G7" s="123"/>
      <c r="H7" s="124"/>
    </row>
    <row r="8" spans="1:8" ht="12.75">
      <c r="A8" s="125" t="s">
        <v>224</v>
      </c>
      <c r="B8" s="126"/>
      <c r="C8" s="128">
        <v>2010</v>
      </c>
      <c r="D8" s="126"/>
      <c r="E8" s="126"/>
      <c r="F8" s="126"/>
      <c r="G8" s="126"/>
      <c r="H8" s="129"/>
    </row>
    <row r="9" spans="1:8" ht="12.75">
      <c r="A9" s="355"/>
      <c r="B9" s="355"/>
      <c r="C9" s="355"/>
      <c r="D9" s="355"/>
      <c r="E9" s="355"/>
      <c r="F9" s="355"/>
      <c r="G9" s="355"/>
      <c r="H9" s="355"/>
    </row>
    <row r="10" spans="1:8" ht="12.75" customHeight="1">
      <c r="A10" s="349" t="s">
        <v>9</v>
      </c>
      <c r="B10" s="349" t="s">
        <v>91</v>
      </c>
      <c r="C10" s="349" t="s">
        <v>11</v>
      </c>
      <c r="D10" s="349" t="s">
        <v>92</v>
      </c>
      <c r="E10" s="349" t="s">
        <v>93</v>
      </c>
      <c r="F10" s="349"/>
      <c r="G10" s="349" t="s">
        <v>94</v>
      </c>
      <c r="H10" s="349"/>
    </row>
    <row r="11" spans="1:8" ht="12.75" customHeight="1">
      <c r="A11" s="349"/>
      <c r="B11" s="349"/>
      <c r="C11" s="349"/>
      <c r="D11" s="349"/>
      <c r="E11" s="349" t="s">
        <v>95</v>
      </c>
      <c r="F11" s="349" t="s">
        <v>96</v>
      </c>
      <c r="G11" s="349"/>
      <c r="H11" s="349"/>
    </row>
    <row r="12" spans="1:8" ht="48" customHeight="1">
      <c r="A12" s="349"/>
      <c r="B12" s="349"/>
      <c r="C12" s="349"/>
      <c r="D12" s="349"/>
      <c r="E12" s="349"/>
      <c r="F12" s="349"/>
      <c r="G12" s="349"/>
      <c r="H12" s="349"/>
    </row>
    <row r="13" spans="1:8" ht="60">
      <c r="A13" s="130">
        <v>1</v>
      </c>
      <c r="B13" s="131" t="s">
        <v>225</v>
      </c>
      <c r="C13" s="131" t="s">
        <v>226</v>
      </c>
      <c r="D13" s="132" t="s">
        <v>227</v>
      </c>
      <c r="E13" s="133">
        <v>0.75</v>
      </c>
      <c r="F13" s="133">
        <v>1</v>
      </c>
      <c r="G13" s="348" t="s">
        <v>228</v>
      </c>
      <c r="H13" s="348"/>
    </row>
    <row r="14" spans="1:8" ht="75">
      <c r="A14" s="130">
        <v>2</v>
      </c>
      <c r="B14" s="131" t="s">
        <v>225</v>
      </c>
      <c r="C14" s="131" t="s">
        <v>229</v>
      </c>
      <c r="D14" s="113" t="s">
        <v>230</v>
      </c>
      <c r="E14" s="133">
        <v>0.75</v>
      </c>
      <c r="F14" s="133">
        <v>0.8</v>
      </c>
      <c r="G14" s="348" t="s">
        <v>231</v>
      </c>
      <c r="H14" s="348"/>
    </row>
    <row r="15" spans="1:8" ht="96.75" customHeight="1">
      <c r="A15" s="130">
        <v>3</v>
      </c>
      <c r="B15" s="131" t="s">
        <v>225</v>
      </c>
      <c r="C15" s="131" t="s">
        <v>232</v>
      </c>
      <c r="D15" s="113" t="s">
        <v>233</v>
      </c>
      <c r="E15" s="133">
        <v>0.75</v>
      </c>
      <c r="F15" s="133">
        <v>0.85</v>
      </c>
      <c r="G15" s="348" t="s">
        <v>234</v>
      </c>
      <c r="H15" s="348"/>
    </row>
    <row r="16" spans="1:8" ht="60">
      <c r="A16" s="130">
        <v>4</v>
      </c>
      <c r="B16" s="131" t="s">
        <v>225</v>
      </c>
      <c r="C16" s="131" t="s">
        <v>235</v>
      </c>
      <c r="D16" s="113" t="s">
        <v>236</v>
      </c>
      <c r="E16" s="133">
        <v>0.75</v>
      </c>
      <c r="F16" s="133">
        <v>0.86</v>
      </c>
      <c r="G16" s="348" t="s">
        <v>237</v>
      </c>
      <c r="H16" s="348"/>
    </row>
    <row r="17" spans="1:8" ht="60">
      <c r="A17" s="130">
        <v>5</v>
      </c>
      <c r="B17" s="131" t="s">
        <v>225</v>
      </c>
      <c r="C17" s="131" t="s">
        <v>238</v>
      </c>
      <c r="D17" s="113" t="s">
        <v>239</v>
      </c>
      <c r="E17" s="133">
        <v>0.75</v>
      </c>
      <c r="F17" s="133">
        <v>0.75</v>
      </c>
      <c r="G17" s="348" t="s">
        <v>240</v>
      </c>
      <c r="H17" s="348"/>
    </row>
    <row r="18" spans="1:8" ht="36.75" customHeight="1">
      <c r="A18" s="130">
        <v>6</v>
      </c>
      <c r="B18" s="131" t="s">
        <v>225</v>
      </c>
      <c r="C18" s="131" t="s">
        <v>241</v>
      </c>
      <c r="D18" s="113" t="s">
        <v>242</v>
      </c>
      <c r="E18" s="133">
        <v>0.75</v>
      </c>
      <c r="F18" s="133">
        <v>0.65</v>
      </c>
      <c r="G18" s="348" t="s">
        <v>234</v>
      </c>
      <c r="H18" s="348"/>
    </row>
    <row r="19" spans="1:8" ht="48.75" customHeight="1">
      <c r="A19" s="130">
        <v>7</v>
      </c>
      <c r="B19" s="131" t="s">
        <v>225</v>
      </c>
      <c r="C19" s="131" t="s">
        <v>243</v>
      </c>
      <c r="D19" s="113" t="s">
        <v>244</v>
      </c>
      <c r="E19" s="133">
        <v>0.75</v>
      </c>
      <c r="F19" s="133">
        <v>0.8</v>
      </c>
      <c r="G19" s="348" t="s">
        <v>245</v>
      </c>
      <c r="H19" s="348"/>
    </row>
    <row r="20" spans="1:8" ht="36.75" customHeight="1">
      <c r="A20" s="130">
        <v>8</v>
      </c>
      <c r="B20" s="131" t="s">
        <v>225</v>
      </c>
      <c r="C20" s="131" t="s">
        <v>246</v>
      </c>
      <c r="D20" s="113" t="s">
        <v>247</v>
      </c>
      <c r="E20" s="133">
        <v>0.75</v>
      </c>
      <c r="F20" s="133">
        <v>0.95</v>
      </c>
      <c r="G20" s="348" t="s">
        <v>248</v>
      </c>
      <c r="H20" s="348"/>
    </row>
  </sheetData>
  <sheetProtection/>
  <mergeCells count="22">
    <mergeCell ref="G10:H12"/>
    <mergeCell ref="E11:E12"/>
    <mergeCell ref="F11:F12"/>
    <mergeCell ref="A1:H1"/>
    <mergeCell ref="A2:H2"/>
    <mergeCell ref="A4:H4"/>
    <mergeCell ref="A5:H5"/>
    <mergeCell ref="A6:B6"/>
    <mergeCell ref="A9:H9"/>
    <mergeCell ref="A10:A12"/>
    <mergeCell ref="B10:B12"/>
    <mergeCell ref="C10:C12"/>
    <mergeCell ref="D10:D12"/>
    <mergeCell ref="E10:F10"/>
    <mergeCell ref="G19:H19"/>
    <mergeCell ref="G20:H20"/>
    <mergeCell ref="G13:H13"/>
    <mergeCell ref="G14:H14"/>
    <mergeCell ref="G15:H15"/>
    <mergeCell ref="G16:H16"/>
    <mergeCell ref="G17:H17"/>
    <mergeCell ref="G18:H18"/>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M39"/>
  <sheetViews>
    <sheetView zoomScalePageLayoutView="0" workbookViewId="0" topLeftCell="A1">
      <selection activeCell="K14" sqref="K14"/>
    </sheetView>
  </sheetViews>
  <sheetFormatPr defaultColWidth="11.421875" defaultRowHeight="15"/>
  <cols>
    <col min="1" max="1" width="8.7109375" style="0" customWidth="1"/>
    <col min="2" max="2" width="27.28125" style="0" customWidth="1"/>
    <col min="3" max="3" width="23.57421875" style="0" customWidth="1"/>
    <col min="4" max="4" width="20.57421875" style="0" customWidth="1"/>
    <col min="5" max="5" width="15.00390625" style="0" customWidth="1"/>
    <col min="6" max="6" width="13.421875" style="0" customWidth="1"/>
    <col min="7" max="7" width="11.421875" style="0" customWidth="1"/>
    <col min="8" max="8" width="13.7109375" style="0" customWidth="1"/>
  </cols>
  <sheetData>
    <row r="1" spans="1:8" ht="15">
      <c r="A1" s="266" t="s">
        <v>85</v>
      </c>
      <c r="B1" s="267"/>
      <c r="C1" s="267"/>
      <c r="D1" s="267"/>
      <c r="E1" s="267"/>
      <c r="F1" s="267"/>
      <c r="G1" s="267"/>
      <c r="H1" s="268"/>
    </row>
    <row r="2" spans="1:8" ht="15">
      <c r="A2" s="269" t="s">
        <v>0</v>
      </c>
      <c r="B2" s="270"/>
      <c r="C2" s="270"/>
      <c r="D2" s="270"/>
      <c r="E2" s="270"/>
      <c r="F2" s="270"/>
      <c r="G2" s="270"/>
      <c r="H2" s="271"/>
    </row>
    <row r="3" spans="1:8" ht="15">
      <c r="A3" s="38"/>
      <c r="B3" s="39"/>
      <c r="C3" s="39"/>
      <c r="D3" s="39"/>
      <c r="E3" s="39"/>
      <c r="F3" s="39"/>
      <c r="G3" s="39"/>
      <c r="H3" s="41"/>
    </row>
    <row r="4" spans="1:8" ht="15.75">
      <c r="A4" s="272" t="s">
        <v>86</v>
      </c>
      <c r="B4" s="273"/>
      <c r="C4" s="273"/>
      <c r="D4" s="273"/>
      <c r="E4" s="273"/>
      <c r="F4" s="273"/>
      <c r="G4" s="273"/>
      <c r="H4" s="274"/>
    </row>
    <row r="5" spans="1:8" ht="15">
      <c r="A5" s="275"/>
      <c r="B5" s="276"/>
      <c r="C5" s="276"/>
      <c r="D5" s="276"/>
      <c r="E5" s="276"/>
      <c r="F5" s="276"/>
      <c r="G5" s="276"/>
      <c r="H5" s="277"/>
    </row>
    <row r="6" spans="1:8" ht="15">
      <c r="A6" s="278" t="s">
        <v>87</v>
      </c>
      <c r="B6" s="279"/>
      <c r="C6" s="134" t="s">
        <v>249</v>
      </c>
      <c r="D6" s="43"/>
      <c r="E6" s="43"/>
      <c r="F6" s="43"/>
      <c r="G6" s="43"/>
      <c r="H6" s="45"/>
    </row>
    <row r="7" spans="1:8" ht="15">
      <c r="A7" s="135" t="s">
        <v>5</v>
      </c>
      <c r="B7" s="49"/>
      <c r="C7" s="136" t="s">
        <v>250</v>
      </c>
      <c r="D7" s="43"/>
      <c r="E7" s="43"/>
      <c r="F7" s="43"/>
      <c r="G7" s="43"/>
      <c r="H7" s="45"/>
    </row>
    <row r="8" spans="1:8" ht="15">
      <c r="A8" s="135" t="s">
        <v>224</v>
      </c>
      <c r="B8" s="49"/>
      <c r="C8" s="137">
        <v>2010</v>
      </c>
      <c r="D8" s="49"/>
      <c r="E8" s="49"/>
      <c r="F8" s="49"/>
      <c r="G8" s="49"/>
      <c r="H8" s="51"/>
    </row>
    <row r="9" spans="1:8" ht="15">
      <c r="A9" s="262"/>
      <c r="B9" s="263"/>
      <c r="C9" s="263"/>
      <c r="D9" s="263"/>
      <c r="E9" s="263"/>
      <c r="F9" s="263"/>
      <c r="G9" s="263"/>
      <c r="H9" s="264"/>
    </row>
    <row r="10" spans="1:8" ht="15" customHeight="1">
      <c r="A10" s="265" t="s">
        <v>9</v>
      </c>
      <c r="B10" s="265" t="s">
        <v>91</v>
      </c>
      <c r="C10" s="265" t="s">
        <v>11</v>
      </c>
      <c r="D10" s="265" t="s">
        <v>92</v>
      </c>
      <c r="E10" s="265" t="s">
        <v>93</v>
      </c>
      <c r="F10" s="265"/>
      <c r="G10" s="265" t="s">
        <v>94</v>
      </c>
      <c r="H10" s="265"/>
    </row>
    <row r="11" spans="1:8" ht="15" customHeight="1">
      <c r="A11" s="265"/>
      <c r="B11" s="265"/>
      <c r="C11" s="265"/>
      <c r="D11" s="265"/>
      <c r="E11" s="265" t="s">
        <v>95</v>
      </c>
      <c r="F11" s="265" t="s">
        <v>96</v>
      </c>
      <c r="G11" s="265"/>
      <c r="H11" s="265"/>
    </row>
    <row r="12" spans="1:8" ht="15">
      <c r="A12" s="265"/>
      <c r="B12" s="265"/>
      <c r="C12" s="265"/>
      <c r="D12" s="265"/>
      <c r="E12" s="265"/>
      <c r="F12" s="265"/>
      <c r="G12" s="265"/>
      <c r="H12" s="265"/>
    </row>
    <row r="13" spans="1:8" ht="101.25">
      <c r="A13" s="369">
        <v>1</v>
      </c>
      <c r="B13" s="383" t="s">
        <v>251</v>
      </c>
      <c r="C13" s="138" t="s">
        <v>252</v>
      </c>
      <c r="D13" s="140" t="s">
        <v>253</v>
      </c>
      <c r="E13" s="139">
        <v>0.25</v>
      </c>
      <c r="F13" s="139">
        <v>0.2</v>
      </c>
      <c r="G13" s="362" t="s">
        <v>254</v>
      </c>
      <c r="H13" s="362"/>
    </row>
    <row r="14" spans="1:8" ht="90">
      <c r="A14" s="370"/>
      <c r="B14" s="384"/>
      <c r="C14" s="141" t="s">
        <v>255</v>
      </c>
      <c r="D14" s="140" t="s">
        <v>256</v>
      </c>
      <c r="E14" s="139">
        <v>0.3</v>
      </c>
      <c r="F14" s="139">
        <v>0.2</v>
      </c>
      <c r="G14" s="362" t="s">
        <v>257</v>
      </c>
      <c r="H14" s="362"/>
    </row>
    <row r="15" spans="1:8" ht="101.25">
      <c r="A15" s="370"/>
      <c r="B15" s="384"/>
      <c r="C15" s="142" t="s">
        <v>258</v>
      </c>
      <c r="D15" s="140" t="s">
        <v>259</v>
      </c>
      <c r="E15" s="139">
        <v>0.25</v>
      </c>
      <c r="F15" s="139">
        <v>0.2</v>
      </c>
      <c r="G15" s="362" t="s">
        <v>260</v>
      </c>
      <c r="H15" s="362"/>
    </row>
    <row r="16" spans="1:8" ht="78.75">
      <c r="A16" s="370"/>
      <c r="B16" s="384"/>
      <c r="C16" s="142" t="s">
        <v>261</v>
      </c>
      <c r="D16" s="140" t="s">
        <v>262</v>
      </c>
      <c r="E16" s="139">
        <v>0.25</v>
      </c>
      <c r="F16" s="139">
        <v>0.2</v>
      </c>
      <c r="G16" s="362" t="s">
        <v>263</v>
      </c>
      <c r="H16" s="362"/>
    </row>
    <row r="17" spans="1:8" ht="67.5">
      <c r="A17" s="371"/>
      <c r="B17" s="385"/>
      <c r="C17" s="143" t="s">
        <v>264</v>
      </c>
      <c r="D17" s="140" t="s">
        <v>265</v>
      </c>
      <c r="E17" s="139">
        <v>0.5</v>
      </c>
      <c r="F17" s="139">
        <v>0.2</v>
      </c>
      <c r="G17" s="362" t="s">
        <v>266</v>
      </c>
      <c r="H17" s="362"/>
    </row>
    <row r="18" spans="1:8" ht="101.25">
      <c r="A18" s="369">
        <v>2</v>
      </c>
      <c r="B18" s="380" t="s">
        <v>267</v>
      </c>
      <c r="C18" s="144" t="s">
        <v>268</v>
      </c>
      <c r="D18" s="140" t="s">
        <v>269</v>
      </c>
      <c r="E18" s="139">
        <v>0.2</v>
      </c>
      <c r="F18" s="139">
        <v>0.2</v>
      </c>
      <c r="G18" s="362" t="s">
        <v>270</v>
      </c>
      <c r="H18" s="362"/>
    </row>
    <row r="19" spans="1:8" ht="90">
      <c r="A19" s="370"/>
      <c r="B19" s="381"/>
      <c r="C19" s="145" t="s">
        <v>271</v>
      </c>
      <c r="D19" s="140" t="s">
        <v>272</v>
      </c>
      <c r="E19" s="139">
        <v>0.25</v>
      </c>
      <c r="F19" s="139">
        <v>0.2</v>
      </c>
      <c r="G19" s="362" t="s">
        <v>273</v>
      </c>
      <c r="H19" s="362"/>
    </row>
    <row r="20" spans="1:8" ht="101.25">
      <c r="A20" s="370"/>
      <c r="B20" s="381"/>
      <c r="C20" s="145" t="s">
        <v>274</v>
      </c>
      <c r="D20" s="140" t="s">
        <v>275</v>
      </c>
      <c r="E20" s="139">
        <v>0.5</v>
      </c>
      <c r="F20" s="139">
        <v>0.2</v>
      </c>
      <c r="G20" s="362" t="s">
        <v>276</v>
      </c>
      <c r="H20" s="362"/>
    </row>
    <row r="21" spans="1:8" ht="45">
      <c r="A21" s="370"/>
      <c r="B21" s="381"/>
      <c r="C21" s="145" t="s">
        <v>277</v>
      </c>
      <c r="D21" s="140" t="s">
        <v>278</v>
      </c>
      <c r="E21" s="139">
        <v>0.25</v>
      </c>
      <c r="F21" s="139">
        <v>0.2</v>
      </c>
      <c r="G21" s="362" t="s">
        <v>279</v>
      </c>
      <c r="H21" s="362"/>
    </row>
    <row r="22" spans="1:8" ht="45" customHeight="1">
      <c r="A22" s="371"/>
      <c r="B22" s="382"/>
      <c r="C22" s="145" t="s">
        <v>280</v>
      </c>
      <c r="D22" s="140" t="s">
        <v>281</v>
      </c>
      <c r="E22" s="139">
        <v>0.5</v>
      </c>
      <c r="F22" s="139">
        <v>0.2</v>
      </c>
      <c r="G22" s="362" t="s">
        <v>282</v>
      </c>
      <c r="H22" s="362"/>
    </row>
    <row r="23" spans="1:8" ht="337.5">
      <c r="A23" s="363">
        <v>3</v>
      </c>
      <c r="B23" s="377" t="s">
        <v>283</v>
      </c>
      <c r="C23" s="146" t="s">
        <v>284</v>
      </c>
      <c r="D23" s="140" t="s">
        <v>285</v>
      </c>
      <c r="E23" s="139">
        <v>0.25</v>
      </c>
      <c r="F23" s="139">
        <v>0.25</v>
      </c>
      <c r="G23" s="362" t="s">
        <v>286</v>
      </c>
      <c r="H23" s="362"/>
    </row>
    <row r="24" spans="1:8" ht="78.75" customHeight="1">
      <c r="A24" s="364"/>
      <c r="B24" s="378"/>
      <c r="C24" s="147" t="s">
        <v>287</v>
      </c>
      <c r="D24" s="140" t="s">
        <v>288</v>
      </c>
      <c r="E24" s="139">
        <v>0.25</v>
      </c>
      <c r="F24" s="139">
        <v>0.25</v>
      </c>
      <c r="G24" s="362" t="s">
        <v>289</v>
      </c>
      <c r="H24" s="362"/>
    </row>
    <row r="25" spans="1:8" ht="146.25">
      <c r="A25" s="364"/>
      <c r="B25" s="378"/>
      <c r="C25" s="146" t="s">
        <v>290</v>
      </c>
      <c r="D25" s="140" t="s">
        <v>291</v>
      </c>
      <c r="E25" s="139">
        <v>0.2</v>
      </c>
      <c r="F25" s="139">
        <v>0.25</v>
      </c>
      <c r="G25" s="362" t="s">
        <v>292</v>
      </c>
      <c r="H25" s="362"/>
    </row>
    <row r="26" spans="1:8" ht="135.75" thickBot="1">
      <c r="A26" s="365"/>
      <c r="B26" s="379"/>
      <c r="C26" s="148" t="s">
        <v>293</v>
      </c>
      <c r="D26" s="140" t="s">
        <v>294</v>
      </c>
      <c r="E26" s="139">
        <v>0.5</v>
      </c>
      <c r="F26" s="139">
        <v>0.25</v>
      </c>
      <c r="G26" s="362" t="s">
        <v>295</v>
      </c>
      <c r="H26" s="362"/>
    </row>
    <row r="27" spans="1:8" ht="306">
      <c r="A27" s="363">
        <v>4</v>
      </c>
      <c r="B27" s="366" t="s">
        <v>296</v>
      </c>
      <c r="C27" s="149" t="s">
        <v>297</v>
      </c>
      <c r="D27" s="140" t="s">
        <v>298</v>
      </c>
      <c r="E27" s="139">
        <v>0.25</v>
      </c>
      <c r="F27" s="139">
        <v>0.5</v>
      </c>
      <c r="G27" s="362" t="s">
        <v>299</v>
      </c>
      <c r="H27" s="362"/>
    </row>
    <row r="28" spans="1:8" ht="78.75">
      <c r="A28" s="364"/>
      <c r="B28" s="367"/>
      <c r="C28" s="150" t="s">
        <v>300</v>
      </c>
      <c r="D28" s="140" t="s">
        <v>301</v>
      </c>
      <c r="E28" s="139">
        <v>0.25</v>
      </c>
      <c r="F28" s="139">
        <v>0.25</v>
      </c>
      <c r="G28" s="362" t="s">
        <v>302</v>
      </c>
      <c r="H28" s="362"/>
    </row>
    <row r="29" spans="1:8" ht="101.25">
      <c r="A29" s="365"/>
      <c r="B29" s="368"/>
      <c r="C29" s="151" t="s">
        <v>303</v>
      </c>
      <c r="D29" s="140" t="s">
        <v>304</v>
      </c>
      <c r="E29" s="139">
        <v>0.25</v>
      </c>
      <c r="F29" s="139">
        <v>0.25</v>
      </c>
      <c r="G29" s="362" t="s">
        <v>305</v>
      </c>
      <c r="H29" s="362"/>
    </row>
    <row r="30" spans="1:8" ht="15" customHeight="1">
      <c r="A30" s="369">
        <v>5</v>
      </c>
      <c r="B30" s="372" t="s">
        <v>306</v>
      </c>
      <c r="C30" s="375" t="s">
        <v>307</v>
      </c>
      <c r="D30" s="375" t="s">
        <v>308</v>
      </c>
      <c r="E30" s="356">
        <v>0.25</v>
      </c>
      <c r="F30" s="356">
        <v>0.5</v>
      </c>
      <c r="G30" s="358" t="s">
        <v>309</v>
      </c>
      <c r="H30" s="359"/>
    </row>
    <row r="31" spans="1:8" ht="15">
      <c r="A31" s="370"/>
      <c r="B31" s="373"/>
      <c r="C31" s="376"/>
      <c r="D31" s="376"/>
      <c r="E31" s="357"/>
      <c r="F31" s="357"/>
      <c r="G31" s="360"/>
      <c r="H31" s="361"/>
    </row>
    <row r="32" spans="1:8" ht="67.5" customHeight="1">
      <c r="A32" s="371"/>
      <c r="B32" s="374"/>
      <c r="C32" s="143" t="s">
        <v>264</v>
      </c>
      <c r="D32" s="140" t="s">
        <v>310</v>
      </c>
      <c r="E32" s="139">
        <v>0.5</v>
      </c>
      <c r="F32" s="139">
        <v>0.5</v>
      </c>
      <c r="G32" s="362" t="s">
        <v>295</v>
      </c>
      <c r="H32" s="362"/>
    </row>
    <row r="36" spans="2:13" ht="15">
      <c r="B36" s="102"/>
      <c r="C36" s="102"/>
      <c r="D36" s="102"/>
      <c r="E36" s="102"/>
      <c r="F36" s="102"/>
      <c r="G36" s="102"/>
      <c r="H36" s="102"/>
      <c r="I36" s="102"/>
      <c r="J36" s="102"/>
      <c r="K36" s="102"/>
      <c r="L36" s="102"/>
      <c r="M36" s="102"/>
    </row>
    <row r="37" spans="2:13" ht="15">
      <c r="B37" s="102" t="s">
        <v>311</v>
      </c>
      <c r="C37" s="102"/>
      <c r="D37" s="102"/>
      <c r="E37" s="102"/>
      <c r="F37" s="102"/>
      <c r="G37" s="102"/>
      <c r="H37" s="102"/>
      <c r="I37" s="102"/>
      <c r="J37" s="102"/>
      <c r="K37" s="102"/>
      <c r="L37" s="102"/>
      <c r="M37" s="102"/>
    </row>
    <row r="38" spans="2:13" ht="15">
      <c r="B38" s="102" t="s">
        <v>312</v>
      </c>
      <c r="C38" s="102"/>
      <c r="D38" s="102"/>
      <c r="E38" s="102"/>
      <c r="F38" s="102"/>
      <c r="G38" s="102"/>
      <c r="H38" s="102"/>
      <c r="I38" s="102"/>
      <c r="J38" s="102"/>
      <c r="K38" s="102"/>
      <c r="L38" s="102"/>
      <c r="M38" s="102"/>
    </row>
    <row r="39" spans="2:13" ht="15">
      <c r="B39" s="102" t="s">
        <v>313</v>
      </c>
      <c r="C39" s="102"/>
      <c r="D39" s="102"/>
      <c r="E39" s="102"/>
      <c r="F39" s="102"/>
      <c r="G39" s="102"/>
      <c r="H39" s="102"/>
      <c r="I39" s="102"/>
      <c r="J39" s="102"/>
      <c r="K39" s="102"/>
      <c r="L39" s="102"/>
      <c r="M39" s="102"/>
    </row>
  </sheetData>
  <sheetProtection/>
  <mergeCells count="47">
    <mergeCell ref="G10:H12"/>
    <mergeCell ref="E11:E12"/>
    <mergeCell ref="F11:F12"/>
    <mergeCell ref="A1:H1"/>
    <mergeCell ref="A2:H2"/>
    <mergeCell ref="A4:H4"/>
    <mergeCell ref="A5:H5"/>
    <mergeCell ref="A6:B6"/>
    <mergeCell ref="A9:H9"/>
    <mergeCell ref="A10:A12"/>
    <mergeCell ref="B10:B12"/>
    <mergeCell ref="C10:C12"/>
    <mergeCell ref="D10:D12"/>
    <mergeCell ref="E10:F10"/>
    <mergeCell ref="A13:A17"/>
    <mergeCell ref="B13:B17"/>
    <mergeCell ref="G13:H13"/>
    <mergeCell ref="G14:H14"/>
    <mergeCell ref="G15:H15"/>
    <mergeCell ref="G16:H16"/>
    <mergeCell ref="G17:H17"/>
    <mergeCell ref="A18:A22"/>
    <mergeCell ref="B18:B22"/>
    <mergeCell ref="G18:H18"/>
    <mergeCell ref="G19:H19"/>
    <mergeCell ref="G20:H20"/>
    <mergeCell ref="G21:H21"/>
    <mergeCell ref="G22:H22"/>
    <mergeCell ref="A23:A26"/>
    <mergeCell ref="B23:B26"/>
    <mergeCell ref="G23:H23"/>
    <mergeCell ref="G24:H24"/>
    <mergeCell ref="G25:H25"/>
    <mergeCell ref="G26:H26"/>
    <mergeCell ref="F30:F31"/>
    <mergeCell ref="G30:H31"/>
    <mergeCell ref="G32:H32"/>
    <mergeCell ref="A27:A29"/>
    <mergeCell ref="B27:B29"/>
    <mergeCell ref="G27:H27"/>
    <mergeCell ref="G28:H28"/>
    <mergeCell ref="G29:H29"/>
    <mergeCell ref="A30:A32"/>
    <mergeCell ref="B30:B32"/>
    <mergeCell ref="C30:C31"/>
    <mergeCell ref="D30:D31"/>
    <mergeCell ref="E30:E31"/>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K30"/>
  <sheetViews>
    <sheetView zoomScalePageLayoutView="0" workbookViewId="0" topLeftCell="A1">
      <selection activeCell="E7" sqref="E7"/>
    </sheetView>
  </sheetViews>
  <sheetFormatPr defaultColWidth="11.421875" defaultRowHeight="15"/>
  <cols>
    <col min="1" max="1" width="8.7109375" style="0" customWidth="1"/>
    <col min="2" max="2" width="26.28125" style="0" customWidth="1"/>
    <col min="3" max="3" width="39.8515625" style="0" customWidth="1"/>
    <col min="4" max="4" width="17.140625" style="0" customWidth="1"/>
    <col min="5" max="5" width="15.140625" style="0" customWidth="1"/>
    <col min="6" max="6" width="15.57421875" style="0" customWidth="1"/>
    <col min="7" max="7" width="11.421875" style="0" customWidth="1"/>
    <col min="8" max="8" width="18.57421875" style="0" customWidth="1"/>
  </cols>
  <sheetData>
    <row r="1" spans="1:11" ht="15">
      <c r="A1" s="266" t="s">
        <v>85</v>
      </c>
      <c r="B1" s="267"/>
      <c r="C1" s="267"/>
      <c r="D1" s="267"/>
      <c r="E1" s="267"/>
      <c r="F1" s="267"/>
      <c r="G1" s="267"/>
      <c r="H1" s="268"/>
      <c r="K1">
        <f>35000/700</f>
        <v>50</v>
      </c>
    </row>
    <row r="2" spans="1:8" ht="15">
      <c r="A2" s="269" t="s">
        <v>0</v>
      </c>
      <c r="B2" s="270"/>
      <c r="C2" s="270"/>
      <c r="D2" s="270"/>
      <c r="E2" s="270"/>
      <c r="F2" s="270"/>
      <c r="G2" s="270"/>
      <c r="H2" s="271"/>
    </row>
    <row r="3" spans="1:8" ht="15">
      <c r="A3" s="38"/>
      <c r="B3" s="39"/>
      <c r="C3" s="39"/>
      <c r="D3" s="39"/>
      <c r="E3" s="39"/>
      <c r="F3" s="39"/>
      <c r="G3" s="39"/>
      <c r="H3" s="41"/>
    </row>
    <row r="4" spans="1:8" ht="15.75">
      <c r="A4" s="272" t="s">
        <v>86</v>
      </c>
      <c r="B4" s="273"/>
      <c r="C4" s="273"/>
      <c r="D4" s="273"/>
      <c r="E4" s="273"/>
      <c r="F4" s="273"/>
      <c r="G4" s="273"/>
      <c r="H4" s="274"/>
    </row>
    <row r="5" spans="1:8" ht="15">
      <c r="A5" s="275"/>
      <c r="B5" s="276"/>
      <c r="C5" s="276"/>
      <c r="D5" s="276"/>
      <c r="E5" s="276"/>
      <c r="F5" s="276"/>
      <c r="G5" s="276"/>
      <c r="H5" s="277"/>
    </row>
    <row r="6" spans="1:8" ht="15">
      <c r="A6" s="278" t="s">
        <v>87</v>
      </c>
      <c r="B6" s="279"/>
      <c r="C6" s="134" t="s">
        <v>314</v>
      </c>
      <c r="D6" s="43"/>
      <c r="E6" s="43"/>
      <c r="F6" s="43"/>
      <c r="G6" s="43"/>
      <c r="H6" s="45"/>
    </row>
    <row r="7" spans="1:8" ht="15">
      <c r="A7" s="135" t="s">
        <v>5</v>
      </c>
      <c r="B7" s="49"/>
      <c r="C7" s="134" t="s">
        <v>315</v>
      </c>
      <c r="D7" s="43"/>
      <c r="E7" s="43"/>
      <c r="F7" s="43"/>
      <c r="G7" s="43"/>
      <c r="H7" s="45"/>
    </row>
    <row r="8" spans="1:8" ht="15">
      <c r="A8" s="135" t="s">
        <v>224</v>
      </c>
      <c r="B8" s="49"/>
      <c r="C8" s="48">
        <v>2010</v>
      </c>
      <c r="D8" s="49"/>
      <c r="E8" s="49"/>
      <c r="F8" s="49"/>
      <c r="G8" s="49"/>
      <c r="H8" s="51"/>
    </row>
    <row r="9" spans="1:8" ht="15">
      <c r="A9" s="262"/>
      <c r="B9" s="263"/>
      <c r="C9" s="263"/>
      <c r="D9" s="263"/>
      <c r="E9" s="263"/>
      <c r="F9" s="263"/>
      <c r="G9" s="263"/>
      <c r="H9" s="264"/>
    </row>
    <row r="10" spans="1:8" ht="15">
      <c r="A10" s="265" t="s">
        <v>9</v>
      </c>
      <c r="B10" s="265" t="s">
        <v>91</v>
      </c>
      <c r="C10" s="265" t="s">
        <v>11</v>
      </c>
      <c r="D10" s="265" t="s">
        <v>92</v>
      </c>
      <c r="E10" s="265" t="s">
        <v>93</v>
      </c>
      <c r="F10" s="265"/>
      <c r="G10" s="265" t="s">
        <v>94</v>
      </c>
      <c r="H10" s="265"/>
    </row>
    <row r="11" spans="1:8" ht="15">
      <c r="A11" s="265"/>
      <c r="B11" s="265"/>
      <c r="C11" s="265"/>
      <c r="D11" s="265"/>
      <c r="E11" s="265" t="s">
        <v>95</v>
      </c>
      <c r="F11" s="265" t="s">
        <v>96</v>
      </c>
      <c r="G11" s="265"/>
      <c r="H11" s="265"/>
    </row>
    <row r="12" spans="1:8" ht="39.75" customHeight="1">
      <c r="A12" s="265"/>
      <c r="B12" s="265"/>
      <c r="C12" s="265"/>
      <c r="D12" s="265"/>
      <c r="E12" s="265"/>
      <c r="F12" s="265"/>
      <c r="G12" s="265"/>
      <c r="H12" s="265"/>
    </row>
    <row r="13" spans="1:8" ht="64.5" customHeight="1">
      <c r="A13" s="152">
        <v>1</v>
      </c>
      <c r="B13" s="113" t="s">
        <v>316</v>
      </c>
      <c r="C13" s="113" t="s">
        <v>317</v>
      </c>
      <c r="D13" s="113" t="s">
        <v>318</v>
      </c>
      <c r="E13" s="153">
        <v>0.75</v>
      </c>
      <c r="F13" s="153">
        <v>0.5</v>
      </c>
      <c r="G13" s="258"/>
      <c r="H13" s="258"/>
    </row>
    <row r="14" spans="1:8" ht="66" customHeight="1">
      <c r="A14" s="152">
        <v>2</v>
      </c>
      <c r="B14" s="113" t="s">
        <v>319</v>
      </c>
      <c r="C14" s="155" t="s">
        <v>320</v>
      </c>
      <c r="D14" s="113" t="s">
        <v>318</v>
      </c>
      <c r="E14" s="153">
        <v>0.75</v>
      </c>
      <c r="F14" s="153">
        <v>0.6</v>
      </c>
      <c r="G14" s="258"/>
      <c r="H14" s="258"/>
    </row>
    <row r="15" spans="1:8" ht="40.5" customHeight="1">
      <c r="A15" s="152">
        <v>3</v>
      </c>
      <c r="B15" s="113" t="s">
        <v>321</v>
      </c>
      <c r="C15" s="155" t="s">
        <v>322</v>
      </c>
      <c r="D15" s="113" t="s">
        <v>318</v>
      </c>
      <c r="E15" s="153">
        <v>0.75</v>
      </c>
      <c r="F15" s="153">
        <v>0.85</v>
      </c>
      <c r="G15" s="258"/>
      <c r="H15" s="258"/>
    </row>
    <row r="16" spans="1:8" ht="56.25" customHeight="1">
      <c r="A16" s="152">
        <v>4</v>
      </c>
      <c r="B16" s="113" t="s">
        <v>323</v>
      </c>
      <c r="C16" s="155" t="s">
        <v>324</v>
      </c>
      <c r="D16" s="113" t="s">
        <v>318</v>
      </c>
      <c r="E16" s="153">
        <v>0.75</v>
      </c>
      <c r="F16" s="153">
        <v>0.7</v>
      </c>
      <c r="G16" s="258"/>
      <c r="H16" s="258"/>
    </row>
    <row r="17" spans="1:8" ht="33.75" customHeight="1">
      <c r="A17" s="152">
        <v>5</v>
      </c>
      <c r="B17" s="113" t="s">
        <v>325</v>
      </c>
      <c r="C17" s="155" t="s">
        <v>326</v>
      </c>
      <c r="D17" s="113" t="s">
        <v>318</v>
      </c>
      <c r="E17" s="153">
        <v>0.75</v>
      </c>
      <c r="F17" s="153">
        <v>0.75</v>
      </c>
      <c r="G17" s="258"/>
      <c r="H17" s="258"/>
    </row>
    <row r="18" spans="1:8" ht="57.75" customHeight="1">
      <c r="A18" s="152">
        <v>6</v>
      </c>
      <c r="B18" s="113" t="s">
        <v>327</v>
      </c>
      <c r="C18" s="155" t="s">
        <v>328</v>
      </c>
      <c r="D18" s="113" t="s">
        <v>318</v>
      </c>
      <c r="E18" s="153">
        <v>0.75</v>
      </c>
      <c r="F18" s="153">
        <v>0.5</v>
      </c>
      <c r="G18" s="258"/>
      <c r="H18" s="258"/>
    </row>
    <row r="19" spans="1:8" ht="69" customHeight="1">
      <c r="A19" s="152">
        <v>7</v>
      </c>
      <c r="B19" s="113" t="s">
        <v>329</v>
      </c>
      <c r="C19" s="155" t="s">
        <v>330</v>
      </c>
      <c r="D19" s="113" t="s">
        <v>318</v>
      </c>
      <c r="E19" s="153">
        <v>0.75</v>
      </c>
      <c r="F19" s="153">
        <v>0.65</v>
      </c>
      <c r="G19" s="258"/>
      <c r="H19" s="258"/>
    </row>
    <row r="20" spans="1:8" ht="63.75" customHeight="1">
      <c r="A20" s="152">
        <v>8</v>
      </c>
      <c r="B20" s="113" t="s">
        <v>331</v>
      </c>
      <c r="C20" s="155" t="s">
        <v>332</v>
      </c>
      <c r="D20" s="113" t="s">
        <v>318</v>
      </c>
      <c r="E20" s="153">
        <v>0.75</v>
      </c>
      <c r="F20" s="153">
        <v>1</v>
      </c>
      <c r="G20" s="258"/>
      <c r="H20" s="258"/>
    </row>
    <row r="21" spans="1:8" ht="78" customHeight="1">
      <c r="A21" s="152">
        <v>9</v>
      </c>
      <c r="B21" s="113" t="s">
        <v>333</v>
      </c>
      <c r="C21" s="155" t="s">
        <v>334</v>
      </c>
      <c r="D21" s="113" t="s">
        <v>318</v>
      </c>
      <c r="E21" s="153">
        <v>0.75</v>
      </c>
      <c r="F21" s="153">
        <v>0.8</v>
      </c>
      <c r="G21" s="258"/>
      <c r="H21" s="258"/>
    </row>
    <row r="22" spans="1:8" ht="51.75" customHeight="1">
      <c r="A22" s="152">
        <v>10</v>
      </c>
      <c r="B22" s="113" t="s">
        <v>335</v>
      </c>
      <c r="C22" s="155" t="s">
        <v>336</v>
      </c>
      <c r="D22" s="113" t="s">
        <v>318</v>
      </c>
      <c r="E22" s="153">
        <v>0.75</v>
      </c>
      <c r="F22" s="153">
        <v>0.6</v>
      </c>
      <c r="G22" s="258"/>
      <c r="H22" s="258"/>
    </row>
    <row r="23" spans="1:8" ht="41.25" customHeight="1">
      <c r="A23" s="152">
        <v>11</v>
      </c>
      <c r="B23" s="113" t="s">
        <v>337</v>
      </c>
      <c r="C23" s="155" t="s">
        <v>338</v>
      </c>
      <c r="D23" s="113" t="s">
        <v>318</v>
      </c>
      <c r="E23" s="153">
        <v>0.75</v>
      </c>
      <c r="F23" s="153">
        <v>0.6</v>
      </c>
      <c r="G23" s="258"/>
      <c r="H23" s="258"/>
    </row>
    <row r="24" spans="1:8" ht="51" customHeight="1">
      <c r="A24" s="152">
        <v>12</v>
      </c>
      <c r="B24" s="113" t="s">
        <v>339</v>
      </c>
      <c r="C24" s="155" t="s">
        <v>340</v>
      </c>
      <c r="D24" s="113" t="s">
        <v>318</v>
      </c>
      <c r="E24" s="153">
        <v>0.75</v>
      </c>
      <c r="F24" s="153">
        <v>0.85</v>
      </c>
      <c r="G24" s="258"/>
      <c r="H24" s="258"/>
    </row>
    <row r="25" spans="1:8" ht="63" customHeight="1">
      <c r="A25" s="152">
        <v>13</v>
      </c>
      <c r="B25" s="113" t="s">
        <v>341</v>
      </c>
      <c r="C25" s="155" t="s">
        <v>342</v>
      </c>
      <c r="D25" s="113" t="s">
        <v>318</v>
      </c>
      <c r="E25" s="153">
        <v>0.75</v>
      </c>
      <c r="F25" s="153">
        <v>0.85</v>
      </c>
      <c r="G25" s="258"/>
      <c r="H25" s="258"/>
    </row>
    <row r="26" spans="1:8" ht="78.75" customHeight="1">
      <c r="A26" s="152">
        <v>14</v>
      </c>
      <c r="B26" s="113" t="s">
        <v>343</v>
      </c>
      <c r="C26" s="113" t="s">
        <v>344</v>
      </c>
      <c r="D26" s="113" t="s">
        <v>318</v>
      </c>
      <c r="E26" s="153">
        <v>0.75</v>
      </c>
      <c r="F26" s="153">
        <v>0.5</v>
      </c>
      <c r="G26" s="258"/>
      <c r="H26" s="258"/>
    </row>
    <row r="27" spans="1:8" ht="54" customHeight="1">
      <c r="A27" s="152">
        <v>15</v>
      </c>
      <c r="B27" s="155" t="s">
        <v>345</v>
      </c>
      <c r="C27" s="113" t="s">
        <v>346</v>
      </c>
      <c r="D27" s="113" t="s">
        <v>318</v>
      </c>
      <c r="E27" s="153">
        <v>0.75</v>
      </c>
      <c r="F27" s="153">
        <v>0.4</v>
      </c>
      <c r="G27" s="258"/>
      <c r="H27" s="258"/>
    </row>
    <row r="28" spans="1:8" ht="39.75" customHeight="1">
      <c r="A28" s="152">
        <v>16</v>
      </c>
      <c r="B28" s="155" t="s">
        <v>347</v>
      </c>
      <c r="C28" s="113" t="s">
        <v>348</v>
      </c>
      <c r="D28" s="113" t="s">
        <v>318</v>
      </c>
      <c r="E28" s="153">
        <v>0.75</v>
      </c>
      <c r="F28" s="153">
        <v>0.2</v>
      </c>
      <c r="G28" s="258"/>
      <c r="H28" s="258"/>
    </row>
    <row r="29" spans="1:8" ht="54.75" customHeight="1">
      <c r="A29" s="152">
        <v>17</v>
      </c>
      <c r="B29" s="113" t="s">
        <v>349</v>
      </c>
      <c r="C29" s="113" t="s">
        <v>350</v>
      </c>
      <c r="D29" s="113" t="s">
        <v>318</v>
      </c>
      <c r="E29" s="153">
        <v>0.75</v>
      </c>
      <c r="F29" s="153">
        <v>0.8</v>
      </c>
      <c r="G29" s="258"/>
      <c r="H29" s="258"/>
    </row>
    <row r="30" ht="15">
      <c r="E30" s="153"/>
    </row>
  </sheetData>
  <sheetProtection/>
  <mergeCells count="31">
    <mergeCell ref="G10:H12"/>
    <mergeCell ref="E11:E12"/>
    <mergeCell ref="F11:F12"/>
    <mergeCell ref="A1:H1"/>
    <mergeCell ref="A2:H2"/>
    <mergeCell ref="A4:H4"/>
    <mergeCell ref="A5:H5"/>
    <mergeCell ref="A6:B6"/>
    <mergeCell ref="A9:H9"/>
    <mergeCell ref="A10:A12"/>
    <mergeCell ref="B10:B12"/>
    <mergeCell ref="C10:C12"/>
    <mergeCell ref="D10:D12"/>
    <mergeCell ref="E10:F10"/>
    <mergeCell ref="G24:H24"/>
    <mergeCell ref="G13:H13"/>
    <mergeCell ref="G14:H14"/>
    <mergeCell ref="G15:H15"/>
    <mergeCell ref="G16:H16"/>
    <mergeCell ref="G17:H17"/>
    <mergeCell ref="G18:H18"/>
    <mergeCell ref="G19:H19"/>
    <mergeCell ref="G20:H20"/>
    <mergeCell ref="G21:H21"/>
    <mergeCell ref="G22:H22"/>
    <mergeCell ref="G23:H23"/>
    <mergeCell ref="G25:H25"/>
    <mergeCell ref="G26:H26"/>
    <mergeCell ref="G27:H27"/>
    <mergeCell ref="G28:H28"/>
    <mergeCell ref="G29:H29"/>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H19"/>
  <sheetViews>
    <sheetView zoomScalePageLayoutView="0" workbookViewId="0" topLeftCell="A1">
      <selection activeCell="I10" sqref="I10"/>
    </sheetView>
  </sheetViews>
  <sheetFormatPr defaultColWidth="11.421875" defaultRowHeight="15"/>
  <cols>
    <col min="1" max="1" width="8.7109375" style="0" customWidth="1"/>
    <col min="2" max="2" width="27.28125" style="0" customWidth="1"/>
    <col min="3" max="3" width="23.57421875" style="0" customWidth="1"/>
    <col min="4" max="4" width="20.57421875" style="0" customWidth="1"/>
    <col min="5" max="5" width="15.00390625" style="0" customWidth="1"/>
    <col min="6" max="6" width="13.421875" style="0" customWidth="1"/>
    <col min="7" max="7" width="11.421875" style="0" customWidth="1"/>
    <col min="8" max="8" width="13.7109375" style="0" customWidth="1"/>
  </cols>
  <sheetData>
    <row r="1" spans="1:8" ht="15">
      <c r="A1" s="266" t="s">
        <v>85</v>
      </c>
      <c r="B1" s="267"/>
      <c r="C1" s="267"/>
      <c r="D1" s="267"/>
      <c r="E1" s="267"/>
      <c r="F1" s="267"/>
      <c r="G1" s="267"/>
      <c r="H1" s="268"/>
    </row>
    <row r="2" spans="1:8" ht="15">
      <c r="A2" s="269" t="s">
        <v>0</v>
      </c>
      <c r="B2" s="270"/>
      <c r="C2" s="270"/>
      <c r="D2" s="270"/>
      <c r="E2" s="270"/>
      <c r="F2" s="270"/>
      <c r="G2" s="270"/>
      <c r="H2" s="271"/>
    </row>
    <row r="3" spans="1:8" ht="15">
      <c r="A3" s="38"/>
      <c r="B3" s="39"/>
      <c r="C3" s="39"/>
      <c r="D3" s="39"/>
      <c r="E3" s="39"/>
      <c r="F3" s="39"/>
      <c r="G3" s="39"/>
      <c r="H3" s="41"/>
    </row>
    <row r="4" spans="1:8" ht="15.75">
      <c r="A4" s="272" t="s">
        <v>86</v>
      </c>
      <c r="B4" s="273"/>
      <c r="C4" s="273"/>
      <c r="D4" s="273"/>
      <c r="E4" s="273"/>
      <c r="F4" s="273"/>
      <c r="G4" s="273"/>
      <c r="H4" s="274"/>
    </row>
    <row r="5" spans="1:8" ht="15">
      <c r="A5" s="275"/>
      <c r="B5" s="276"/>
      <c r="C5" s="276"/>
      <c r="D5" s="276"/>
      <c r="E5" s="276"/>
      <c r="F5" s="276"/>
      <c r="G5" s="276"/>
      <c r="H5" s="277"/>
    </row>
    <row r="6" spans="1:8" ht="15">
      <c r="A6" s="278" t="s">
        <v>87</v>
      </c>
      <c r="B6" s="279"/>
      <c r="C6" s="42" t="s">
        <v>395</v>
      </c>
      <c r="D6" s="43"/>
      <c r="E6" s="43"/>
      <c r="F6" s="43"/>
      <c r="G6" s="43"/>
      <c r="H6" s="45"/>
    </row>
    <row r="7" spans="1:8" ht="15">
      <c r="A7" s="135" t="s">
        <v>5</v>
      </c>
      <c r="B7" s="49"/>
      <c r="C7" s="42" t="s">
        <v>396</v>
      </c>
      <c r="D7" s="43"/>
      <c r="E7" s="43"/>
      <c r="F7" s="43"/>
      <c r="G7" s="43"/>
      <c r="H7" s="45"/>
    </row>
    <row r="8" spans="1:8" ht="15">
      <c r="A8" s="135" t="s">
        <v>224</v>
      </c>
      <c r="B8" s="49"/>
      <c r="C8" s="48">
        <v>2010</v>
      </c>
      <c r="D8" s="49"/>
      <c r="E8" s="49"/>
      <c r="F8" s="49"/>
      <c r="G8" s="49"/>
      <c r="H8" s="51"/>
    </row>
    <row r="9" spans="1:8" ht="15">
      <c r="A9" s="262"/>
      <c r="B9" s="263"/>
      <c r="C9" s="263"/>
      <c r="D9" s="263"/>
      <c r="E9" s="263"/>
      <c r="F9" s="263"/>
      <c r="G9" s="263"/>
      <c r="H9" s="264"/>
    </row>
    <row r="10" spans="1:8" ht="15">
      <c r="A10" s="265" t="s">
        <v>9</v>
      </c>
      <c r="B10" s="265" t="s">
        <v>91</v>
      </c>
      <c r="C10" s="265" t="s">
        <v>11</v>
      </c>
      <c r="D10" s="265" t="s">
        <v>92</v>
      </c>
      <c r="E10" s="265" t="s">
        <v>93</v>
      </c>
      <c r="F10" s="265"/>
      <c r="G10" s="265" t="s">
        <v>94</v>
      </c>
      <c r="H10" s="265"/>
    </row>
    <row r="11" spans="1:8" ht="15">
      <c r="A11" s="265"/>
      <c r="B11" s="265"/>
      <c r="C11" s="265"/>
      <c r="D11" s="265"/>
      <c r="E11" s="265" t="s">
        <v>95</v>
      </c>
      <c r="F11" s="265" t="s">
        <v>96</v>
      </c>
      <c r="G11" s="265"/>
      <c r="H11" s="265"/>
    </row>
    <row r="12" spans="1:8" ht="15">
      <c r="A12" s="265"/>
      <c r="B12" s="265"/>
      <c r="C12" s="265"/>
      <c r="D12" s="265"/>
      <c r="E12" s="265"/>
      <c r="F12" s="265"/>
      <c r="G12" s="265"/>
      <c r="H12" s="265"/>
    </row>
    <row r="13" spans="1:8" ht="140.25">
      <c r="A13" s="152">
        <v>1</v>
      </c>
      <c r="B13" s="172" t="s">
        <v>397</v>
      </c>
      <c r="C13" s="172" t="s">
        <v>398</v>
      </c>
      <c r="D13" s="172" t="s">
        <v>399</v>
      </c>
      <c r="E13" s="173">
        <v>0.75</v>
      </c>
      <c r="F13" s="173">
        <v>0.75</v>
      </c>
      <c r="G13" s="386" t="s">
        <v>400</v>
      </c>
      <c r="H13" s="387"/>
    </row>
    <row r="14" spans="1:8" ht="89.25">
      <c r="A14" s="152">
        <v>2</v>
      </c>
      <c r="B14" s="172" t="s">
        <v>401</v>
      </c>
      <c r="C14" s="172" t="s">
        <v>402</v>
      </c>
      <c r="D14" s="172" t="s">
        <v>403</v>
      </c>
      <c r="E14" s="173">
        <v>0.75</v>
      </c>
      <c r="F14" s="173">
        <v>0.75</v>
      </c>
      <c r="G14" s="386" t="s">
        <v>400</v>
      </c>
      <c r="H14" s="387"/>
    </row>
    <row r="15" spans="1:8" ht="255">
      <c r="A15" s="152">
        <v>3</v>
      </c>
      <c r="B15" s="174" t="s">
        <v>404</v>
      </c>
      <c r="C15" s="172" t="s">
        <v>405</v>
      </c>
      <c r="D15" s="172" t="s">
        <v>406</v>
      </c>
      <c r="E15" s="173">
        <v>0.75</v>
      </c>
      <c r="F15" s="173">
        <v>0.75</v>
      </c>
      <c r="G15" s="386" t="s">
        <v>400</v>
      </c>
      <c r="H15" s="387"/>
    </row>
    <row r="16" spans="1:8" ht="114.75">
      <c r="A16" s="152">
        <v>4</v>
      </c>
      <c r="B16" s="172" t="s">
        <v>407</v>
      </c>
      <c r="C16" s="172" t="s">
        <v>408</v>
      </c>
      <c r="D16" s="172" t="s">
        <v>409</v>
      </c>
      <c r="E16" s="173">
        <v>0.75</v>
      </c>
      <c r="F16" s="173">
        <v>0.75</v>
      </c>
      <c r="G16" s="386" t="s">
        <v>400</v>
      </c>
      <c r="H16" s="387"/>
    </row>
    <row r="17" spans="1:8" ht="153">
      <c r="A17" s="152">
        <v>5</v>
      </c>
      <c r="B17" s="174" t="s">
        <v>410</v>
      </c>
      <c r="C17" s="172" t="s">
        <v>411</v>
      </c>
      <c r="D17" s="172" t="s">
        <v>412</v>
      </c>
      <c r="E17" s="173">
        <v>0.75</v>
      </c>
      <c r="F17" s="173">
        <v>0.75</v>
      </c>
      <c r="G17" s="386" t="s">
        <v>400</v>
      </c>
      <c r="H17" s="387"/>
    </row>
    <row r="18" spans="1:8" ht="102">
      <c r="A18" s="152">
        <v>6</v>
      </c>
      <c r="B18" s="174" t="s">
        <v>413</v>
      </c>
      <c r="C18" s="172" t="s">
        <v>414</v>
      </c>
      <c r="D18" s="172" t="s">
        <v>415</v>
      </c>
      <c r="E18" s="173">
        <v>0.75</v>
      </c>
      <c r="F18" s="173">
        <v>0.75</v>
      </c>
      <c r="G18" s="386" t="s">
        <v>400</v>
      </c>
      <c r="H18" s="387"/>
    </row>
    <row r="19" spans="1:8" ht="38.25">
      <c r="A19" s="152">
        <v>7</v>
      </c>
      <c r="B19" s="172" t="s">
        <v>416</v>
      </c>
      <c r="C19" s="172" t="s">
        <v>417</v>
      </c>
      <c r="D19" s="172" t="s">
        <v>418</v>
      </c>
      <c r="E19" s="173">
        <v>0.5</v>
      </c>
      <c r="F19" s="173">
        <v>0.5</v>
      </c>
      <c r="G19" s="386" t="s">
        <v>419</v>
      </c>
      <c r="H19" s="387"/>
    </row>
  </sheetData>
  <sheetProtection/>
  <mergeCells count="21">
    <mergeCell ref="G19:H19"/>
    <mergeCell ref="G13:H13"/>
    <mergeCell ref="G14:H14"/>
    <mergeCell ref="G15:H15"/>
    <mergeCell ref="G16:H16"/>
    <mergeCell ref="G17:H17"/>
    <mergeCell ref="G18:H18"/>
    <mergeCell ref="G10:H12"/>
    <mergeCell ref="E11:E12"/>
    <mergeCell ref="F11:F12"/>
    <mergeCell ref="A1:H1"/>
    <mergeCell ref="A2:H2"/>
    <mergeCell ref="A4:H4"/>
    <mergeCell ref="A5:H5"/>
    <mergeCell ref="A6:B6"/>
    <mergeCell ref="A9:H9"/>
    <mergeCell ref="A10:A12"/>
    <mergeCell ref="B10:B12"/>
    <mergeCell ref="C10:C12"/>
    <mergeCell ref="D10:D12"/>
    <mergeCell ref="E10:F10"/>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dc:creator>
  <cp:keywords/>
  <dc:description/>
  <cp:lastModifiedBy>Mayra</cp:lastModifiedBy>
  <dcterms:created xsi:type="dcterms:W3CDTF">2011-03-02T00:34:16Z</dcterms:created>
  <dcterms:modified xsi:type="dcterms:W3CDTF">2013-11-18T05:21:14Z</dcterms:modified>
  <cp:category/>
  <cp:version/>
  <cp:contentType/>
  <cp:contentStatus/>
</cp:coreProperties>
</file>