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96" windowWidth="15600" windowHeight="8190" activeTab="0"/>
  </bookViews>
  <sheets>
    <sheet name="EDUCACION" sheetId="1" r:id="rId1"/>
    <sheet name="SALUD" sheetId="2" r:id="rId2"/>
    <sheet name="AGUA POT_ Y S_B_" sheetId="3" r:id="rId3"/>
    <sheet name="CULTURA" sheetId="4" r:id="rId4"/>
    <sheet name="DEPORTE" sheetId="5" r:id="rId5"/>
    <sheet name="OTROS SECTORES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4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sharedStrings.xml><?xml version="1.0" encoding="utf-8"?>
<sst xmlns="http://schemas.openxmlformats.org/spreadsheetml/2006/main" count="239" uniqueCount="127">
  <si>
    <t>PLAN OPERATIVO ANUAL DE INVERSION</t>
  </si>
  <si>
    <t xml:space="preserve">EJE / AREA/ DIMENSIÓN: </t>
  </si>
  <si>
    <t>SOCIAL</t>
  </si>
  <si>
    <t>SECTOR:</t>
  </si>
  <si>
    <t>EDUCACIÓN</t>
  </si>
  <si>
    <t xml:space="preserve">PROYECTO Y SUS ACCIONES </t>
  </si>
  <si>
    <t xml:space="preserve">FUENTES DE RECURSOS DE INVERSIÓN EN EL PRESENTE AÑO </t>
  </si>
  <si>
    <t xml:space="preserve">NOMBRE DEL PROYECTO </t>
  </si>
  <si>
    <t>SGP</t>
  </si>
  <si>
    <t>PROPIOS</t>
  </si>
  <si>
    <t>NACIONALES</t>
  </si>
  <si>
    <t xml:space="preserve">DEPARTAMENTALES </t>
  </si>
  <si>
    <t xml:space="preserve">REGALIAS </t>
  </si>
  <si>
    <t xml:space="preserve">CREDITO </t>
  </si>
  <si>
    <t>OTROS</t>
  </si>
  <si>
    <t xml:space="preserve"> $ TOTAL PROGRAMADO</t>
  </si>
  <si>
    <t>SALUD</t>
  </si>
  <si>
    <t>CULTURA</t>
  </si>
  <si>
    <t>OTROS SECTORES</t>
  </si>
  <si>
    <t>BOYACA</t>
  </si>
  <si>
    <t xml:space="preserve">DEPARTAMENTO:     </t>
  </si>
  <si>
    <t xml:space="preserve">MUNICIPIO : </t>
  </si>
  <si>
    <t xml:space="preserve">TOTAL </t>
  </si>
  <si>
    <t>TOTAL</t>
  </si>
  <si>
    <t>AGUA POTABLE Y SANEAMIENTO BÁSICO</t>
  </si>
  <si>
    <t xml:space="preserve">DEPROTE Y RECREACIÓN </t>
  </si>
  <si>
    <t>OTROS**</t>
  </si>
  <si>
    <r>
      <t>PLAN DE DESARROLLO</t>
    </r>
    <r>
      <rPr>
        <sz val="9"/>
        <rFont val="Arial"/>
        <family val="2"/>
      </rPr>
      <t xml:space="preserve">:       </t>
    </r>
  </si>
  <si>
    <t>CALIDAD DE LA EDUCACION</t>
  </si>
  <si>
    <t xml:space="preserve">AFILIACION AL REGIMEN SUBSIDIADO - CONTINUIDAD </t>
  </si>
  <si>
    <t xml:space="preserve">SALUD PUBLICA </t>
  </si>
  <si>
    <t>JUSTICIA</t>
  </si>
  <si>
    <t>FOSYGA</t>
  </si>
  <si>
    <t>EQUIPAMIENTO MUNICIPAL</t>
  </si>
  <si>
    <t>Saneamiento básico</t>
  </si>
  <si>
    <t>DESARROLLO COMUNITARIO</t>
  </si>
  <si>
    <t>TOPAGA</t>
  </si>
  <si>
    <t>Apoyo calidad educativa</t>
  </si>
  <si>
    <t>Canasta educativa</t>
  </si>
  <si>
    <t>Programa de Alimentación Complementaria escolar</t>
  </si>
  <si>
    <t>MUNICIPIO DE TOPAGA</t>
  </si>
  <si>
    <t>Mantenimiento acueducto las playas</t>
  </si>
  <si>
    <t>Mantenimiento acueducto urbano</t>
  </si>
  <si>
    <t>Ampliación acueducto urbano</t>
  </si>
  <si>
    <t>Mantenimiento acueducto rurales</t>
  </si>
  <si>
    <t>Ampliación y mantenimiento alcantarillados rurales</t>
  </si>
  <si>
    <t>Ampliación y mantenimiento alcantarillado urbano</t>
  </si>
  <si>
    <t>Subsidios Nivel 1,2 y 3 Sisben</t>
  </si>
  <si>
    <t>INVERSION CON RECURSOS ESTAMPILLA PRO CULTURA</t>
  </si>
  <si>
    <t>SECTOR AGROPECUARIO</t>
  </si>
  <si>
    <t>SECTOR MEDIO AMBIENTE</t>
  </si>
  <si>
    <t>Compra predio para Reforestación</t>
  </si>
  <si>
    <t>Reforestación</t>
  </si>
  <si>
    <t>Archivo Municipal</t>
  </si>
  <si>
    <t>Mantenimiento Parque Once de Julio</t>
  </si>
  <si>
    <t>Hogares de Paso</t>
  </si>
  <si>
    <t>Desarrollo Comunitario</t>
  </si>
  <si>
    <t>Consejo Territorial de Planeación</t>
  </si>
  <si>
    <t>Apoyo Feria Artesanal</t>
  </si>
  <si>
    <t>REGALIAS</t>
  </si>
  <si>
    <t>CARLOS ALBERTO ALVAREZ BARRERA</t>
  </si>
  <si>
    <t>SECRETARIO DE HACIENDA MUNICIPAL</t>
  </si>
  <si>
    <t>VIGENCIA 2012</t>
  </si>
  <si>
    <t>Mantenimiento Establecimientos Educativos</t>
  </si>
  <si>
    <t>Dotación Establecimientos Educativos</t>
  </si>
  <si>
    <t>Pago Servicios Públicos Establecimientos Educativos</t>
  </si>
  <si>
    <t>Transferencias Instituciones Educativas</t>
  </si>
  <si>
    <t>Cofinanciar Programas del Sector</t>
  </si>
  <si>
    <t>Disposición Final Residuos Sólidos</t>
  </si>
  <si>
    <t>Plan Departamental de Aguas</t>
  </si>
  <si>
    <t>Unidad de servicios públicos</t>
  </si>
  <si>
    <t>Mantenimiento Escenarios Deportivos</t>
  </si>
  <si>
    <t>Dotación Elementos Deportivos Establecimientos Educativos</t>
  </si>
  <si>
    <t>Olimpiadas Interveredales</t>
  </si>
  <si>
    <t>Apoyo Eventos Deportivos</t>
  </si>
  <si>
    <t>Olimpiadas Tercera Edad</t>
  </si>
  <si>
    <t>Apoyo Juegos Interescolares</t>
  </si>
  <si>
    <t>Apoyo Campeonato Intermunicipal de Futbol</t>
  </si>
  <si>
    <t>Apoyo Eventos Deportivos Vado Castro</t>
  </si>
  <si>
    <t>Apoyo Eventos Culturales</t>
  </si>
  <si>
    <t>Apoyo Aguinaldo Topaguense</t>
  </si>
  <si>
    <t>SECTOR VIVIENDA DE INTERES SOCIAL</t>
  </si>
  <si>
    <t>Cofinanciación Proyectos de Vivienda de Interés Social</t>
  </si>
  <si>
    <t>SECTOR TRANSPORTE</t>
  </si>
  <si>
    <t>Mantenimiento y Mejoramiento de la Malla Vial Urbana</t>
  </si>
  <si>
    <t>Mantenimiento y Mejoramiento de la Malla Vial Rural</t>
  </si>
  <si>
    <t>Pago Personal UMATA</t>
  </si>
  <si>
    <t>Asistencia Técnica Agropecuaria</t>
  </si>
  <si>
    <t>Dotación Umata</t>
  </si>
  <si>
    <t>Compra Insumos Agropecuarios</t>
  </si>
  <si>
    <t>Apoyo Gestión Ambiental y Clubes Defensores del agua</t>
  </si>
  <si>
    <t>FORTALECIMIENTO INSTITUCIONAL</t>
  </si>
  <si>
    <t>Programas  de Capacitación Funcionarios Municipales</t>
  </si>
  <si>
    <t>Estudios Diseños y Consultoria</t>
  </si>
  <si>
    <t>Actualización y Soporte Técnico Software del Municipio</t>
  </si>
  <si>
    <t>Fortalecimiento Institucional</t>
  </si>
  <si>
    <t>ATENCION A GRUPOS VULNERABLES</t>
  </si>
  <si>
    <t>Programas Familias en Acción</t>
  </si>
  <si>
    <t>Programa Atención Población Discapacitada</t>
  </si>
  <si>
    <t>Programa Atención Adulto Mayor</t>
  </si>
  <si>
    <t>Programa Atención Población Desplazada</t>
  </si>
  <si>
    <t>Infancia, Adolecencia y Familia</t>
  </si>
  <si>
    <t>Programa para la Niñez</t>
  </si>
  <si>
    <t>Programa de Atención Integral a la Primera Infancia (PAIPI)</t>
  </si>
  <si>
    <t>Programa de Atención a la Población Pobre y Vulnerable</t>
  </si>
  <si>
    <t>Cofinanciación Proyectos de Inversión en el Sector</t>
  </si>
  <si>
    <t>Mantenimiento Alcaldia Municipal</t>
  </si>
  <si>
    <t>SECTOR SERVICIOS PUBLICOS</t>
  </si>
  <si>
    <t>Pago Alumbrado Público</t>
  </si>
  <si>
    <t>Mantenimiento y Ampliación de la Red de Electrificación y Alumbrado Público</t>
  </si>
  <si>
    <t>PREVENCION Y ATENCION DE DESASTRES</t>
  </si>
  <si>
    <t>Prevención y Control de Desastres</t>
  </si>
  <si>
    <t>Salario Comisario de Familia</t>
  </si>
  <si>
    <t>Programas de Prevención Infancia y Adolecencia</t>
  </si>
  <si>
    <t>Grupo Interdisciplinario Comisaria de Familia</t>
  </si>
  <si>
    <t>Sostenimiento CESPA</t>
  </si>
  <si>
    <t>PROMOCION Y DESARROLLO</t>
  </si>
  <si>
    <t>Apoyo al Desarrollo Empresarial, Industrial y Generación de Empleo</t>
  </si>
  <si>
    <t>Cofinanciar Programas y Proyectos</t>
  </si>
  <si>
    <t>Dia del Campesino</t>
  </si>
  <si>
    <t>Apoyo Restaurantes Escolares</t>
  </si>
  <si>
    <t>Elecciones de Juventudes</t>
  </si>
  <si>
    <t>EXTRACCIÓN DE MATERIALES</t>
  </si>
  <si>
    <t>PARTICIPACIÓN FONDO NACIONAL DE REGALÍAS</t>
  </si>
  <si>
    <t>PLAN ALIMENTARIO PARA APRENDER "PAPA"</t>
  </si>
  <si>
    <t>Plan de Asistencia al Escolar "PAE"</t>
  </si>
  <si>
    <t>PAGO INTERVENTOR SISBEN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</si>
</sst>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\-??_ ;_ @_ "/>
    <numFmt numFmtId="173" formatCode="_ * #,##0_ ;_ * \-#,##0_ ;_ * \-??_ ;_ @_ "/>
    <numFmt numFmtId="174" formatCode="#,#00;\(#,#00\)"/>
    <numFmt numFmtId="175" formatCode="#,#00.00;\(#,#00.00\)"/>
    <numFmt numFmtId="176" formatCode="#,#00.0;\(#,#00.0\)"/>
    <numFmt numFmtId="177" formatCode="_ * #,##0.0_ ;_ * \-#,##0.0_ ;_ * \-??_ ;_ @_ "/>
  </numFmts>
  <fonts count="46">
    <font>
      <sz val="10"/>
      <name val="Arial"/>
      <family val="0"/>
    </font>
    <font>
      <b/>
      <sz val="8"/>
      <color indexed="8"/>
      <name val="Times New Roman"/>
      <family val="1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173" fontId="5" fillId="0" borderId="10" xfId="46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Border="1" applyAlignment="1">
      <alignment horizontal="right"/>
    </xf>
    <xf numFmtId="173" fontId="2" fillId="0" borderId="10" xfId="46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/>
    </xf>
    <xf numFmtId="173" fontId="2" fillId="0" borderId="12" xfId="46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justify" vertical="top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wrapText="1"/>
    </xf>
    <xf numFmtId="174" fontId="7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vertical="top"/>
    </xf>
    <xf numFmtId="174" fontId="8" fillId="0" borderId="10" xfId="0" applyNumberFormat="1" applyFont="1" applyFill="1" applyBorder="1" applyAlignment="1">
      <alignment horizontal="right"/>
    </xf>
    <xf numFmtId="174" fontId="6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173" fontId="6" fillId="0" borderId="11" xfId="48" applyNumberFormat="1" applyFont="1" applyFill="1" applyBorder="1" applyAlignment="1" applyProtection="1">
      <alignment horizontal="right" vertical="center" wrapText="1"/>
      <protection/>
    </xf>
    <xf numFmtId="173" fontId="2" fillId="0" borderId="11" xfId="48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74" fontId="11" fillId="0" borderId="11" xfId="0" applyNumberFormat="1" applyFont="1" applyFill="1" applyBorder="1" applyAlignment="1">
      <alignment horizontal="right" vertical="center"/>
    </xf>
    <xf numFmtId="174" fontId="7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174" fontId="8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3" fontId="6" fillId="0" borderId="13" xfId="48" applyNumberFormat="1" applyFont="1" applyFill="1" applyBorder="1" applyAlignment="1" applyProtection="1">
      <alignment horizontal="justify" vertical="center" wrapText="1"/>
      <protection/>
    </xf>
    <xf numFmtId="173" fontId="0" fillId="0" borderId="13" xfId="48" applyNumberFormat="1" applyFont="1" applyFill="1" applyBorder="1" applyAlignment="1" applyProtection="1">
      <alignment horizontal="justify" vertical="center" wrapText="1"/>
      <protection/>
    </xf>
    <xf numFmtId="4" fontId="7" fillId="0" borderId="10" xfId="0" applyNumberFormat="1" applyFont="1" applyBorder="1" applyAlignment="1">
      <alignment horizontal="right"/>
    </xf>
    <xf numFmtId="173" fontId="4" fillId="34" borderId="11" xfId="49" applyNumberFormat="1" applyFont="1" applyFill="1" applyBorder="1" applyAlignment="1" applyProtection="1">
      <alignment horizontal="right" vertical="top" wrapText="1"/>
      <protection/>
    </xf>
    <xf numFmtId="0" fontId="6" fillId="34" borderId="15" xfId="54" applyFont="1" applyFill="1" applyBorder="1" applyAlignment="1">
      <alignment vertical="top" wrapText="1"/>
      <protection/>
    </xf>
    <xf numFmtId="0" fontId="9" fillId="0" borderId="13" xfId="0" applyFont="1" applyFill="1" applyBorder="1" applyAlignment="1">
      <alignment horizontal="left" vertical="center" wrapText="1"/>
    </xf>
    <xf numFmtId="173" fontId="9" fillId="34" borderId="11" xfId="49" applyNumberFormat="1" applyFont="1" applyFill="1" applyBorder="1" applyAlignment="1" applyProtection="1">
      <alignment horizontal="right" vertical="top" wrapText="1"/>
      <protection/>
    </xf>
    <xf numFmtId="173" fontId="4" fillId="0" borderId="11" xfId="49" applyNumberFormat="1" applyFont="1" applyFill="1" applyBorder="1" applyAlignment="1" applyProtection="1">
      <alignment horizontal="right" vertical="top" wrapText="1"/>
      <protection/>
    </xf>
    <xf numFmtId="173" fontId="10" fillId="34" borderId="11" xfId="49" applyNumberFormat="1" applyFont="1" applyFill="1" applyBorder="1" applyAlignment="1" applyProtection="1">
      <alignment horizontal="right" vertical="top" wrapText="1"/>
      <protection/>
    </xf>
    <xf numFmtId="172" fontId="2" fillId="0" borderId="0" xfId="46" applyFont="1" applyAlignment="1">
      <alignment/>
    </xf>
    <xf numFmtId="172" fontId="2" fillId="33" borderId="10" xfId="46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173" fontId="5" fillId="0" borderId="11" xfId="48" applyNumberFormat="1" applyFont="1" applyFill="1" applyBorder="1" applyAlignment="1" applyProtection="1">
      <alignment horizontal="right" vertical="center" wrapText="1"/>
      <protection/>
    </xf>
    <xf numFmtId="172" fontId="2" fillId="0" borderId="10" xfId="46" applyFont="1" applyFill="1" applyBorder="1" applyAlignment="1">
      <alignment horizontal="right"/>
    </xf>
    <xf numFmtId="172" fontId="2" fillId="0" borderId="10" xfId="46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0" fontId="2" fillId="34" borderId="13" xfId="54" applyFont="1" applyFill="1" applyBorder="1" applyAlignment="1">
      <alignment vertical="top" wrapText="1"/>
      <protection/>
    </xf>
    <xf numFmtId="4" fontId="5" fillId="0" borderId="10" xfId="0" applyNumberFormat="1" applyFont="1" applyBorder="1" applyAlignment="1">
      <alignment/>
    </xf>
    <xf numFmtId="173" fontId="2" fillId="0" borderId="16" xfId="48" applyNumberFormat="1" applyFont="1" applyFill="1" applyBorder="1" applyAlignment="1" applyProtection="1">
      <alignment horizontal="right" vertical="center" wrapText="1"/>
      <protection/>
    </xf>
    <xf numFmtId="173" fontId="8" fillId="34" borderId="17" xfId="49" applyNumberFormat="1" applyFont="1" applyFill="1" applyBorder="1" applyAlignment="1" applyProtection="1">
      <alignment horizontal="right" vertical="top" wrapText="1"/>
      <protection/>
    </xf>
    <xf numFmtId="173" fontId="2" fillId="0" borderId="17" xfId="48" applyNumberFormat="1" applyFont="1" applyFill="1" applyBorder="1" applyAlignment="1" applyProtection="1">
      <alignment horizontal="right" vertical="center" wrapText="1"/>
      <protection/>
    </xf>
    <xf numFmtId="172" fontId="5" fillId="0" borderId="10" xfId="46" applyFont="1" applyBorder="1" applyAlignment="1">
      <alignment/>
    </xf>
    <xf numFmtId="0" fontId="2" fillId="0" borderId="18" xfId="0" applyFont="1" applyBorder="1" applyAlignment="1">
      <alignment horizontal="justify" vertical="center" wrapText="1"/>
    </xf>
    <xf numFmtId="172" fontId="2" fillId="0" borderId="12" xfId="46" applyFont="1" applyFill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173" fontId="2" fillId="34" borderId="10" xfId="48" applyNumberFormat="1" applyFont="1" applyFill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173" fontId="5" fillId="34" borderId="10" xfId="48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horizontal="left" wrapText="1"/>
    </xf>
    <xf numFmtId="175" fontId="4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174" fontId="4" fillId="0" borderId="11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2" fontId="5" fillId="0" borderId="10" xfId="46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73" fontId="10" fillId="0" borderId="11" xfId="49" applyNumberFormat="1" applyFont="1" applyFill="1" applyBorder="1" applyAlignment="1" applyProtection="1">
      <alignment horizontal="right" vertical="top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175" fontId="4" fillId="0" borderId="16" xfId="0" applyNumberFormat="1" applyFont="1" applyFill="1" applyBorder="1" applyAlignment="1">
      <alignment horizontal="right"/>
    </xf>
    <xf numFmtId="173" fontId="2" fillId="34" borderId="19" xfId="49" applyNumberFormat="1" applyFont="1" applyFill="1" applyBorder="1" applyAlignment="1" applyProtection="1">
      <alignment horizontal="right" vertical="top" wrapText="1"/>
      <protection/>
    </xf>
    <xf numFmtId="173" fontId="2" fillId="0" borderId="10" xfId="46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4" xfId="48"/>
    <cellStyle name="Millares 5" xfId="49"/>
    <cellStyle name="Currency" xfId="50"/>
    <cellStyle name="Currency [0]" xfId="51"/>
    <cellStyle name="Neutral" xfId="52"/>
    <cellStyle name="Normal 3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tabSelected="1" zoomScalePageLayoutView="0" workbookViewId="0" topLeftCell="A1">
      <selection activeCell="A30" sqref="A30"/>
    </sheetView>
  </sheetViews>
  <sheetFormatPr defaultColWidth="11.421875" defaultRowHeight="17.25" customHeight="1"/>
  <cols>
    <col min="1" max="1" width="46.28125" style="37" customWidth="1"/>
    <col min="2" max="2" width="21.57421875" style="37" customWidth="1"/>
    <col min="3" max="9" width="17.8515625" style="37" customWidth="1"/>
    <col min="10" max="19" width="11.7109375" style="37" customWidth="1"/>
    <col min="20" max="16384" width="11.421875" style="37" customWidth="1"/>
  </cols>
  <sheetData>
    <row r="2" ht="13.5" customHeight="1"/>
    <row r="3" spans="1:9" ht="17.25" customHeight="1">
      <c r="A3" s="93" t="s">
        <v>40</v>
      </c>
      <c r="B3" s="93"/>
      <c r="C3" s="93"/>
      <c r="D3" s="93"/>
      <c r="E3" s="93"/>
      <c r="F3" s="93"/>
      <c r="G3" s="93"/>
      <c r="H3" s="93"/>
      <c r="I3" s="93"/>
    </row>
    <row r="4" spans="1:9" ht="17.2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</row>
    <row r="5" spans="1:9" ht="17.25" customHeight="1">
      <c r="A5" s="93" t="s">
        <v>62</v>
      </c>
      <c r="B5" s="93"/>
      <c r="C5" s="93"/>
      <c r="D5" s="93"/>
      <c r="E5" s="93"/>
      <c r="F5" s="93"/>
      <c r="G5" s="93"/>
      <c r="H5" s="93"/>
      <c r="I5" s="93"/>
    </row>
    <row r="7" spans="1:2" ht="17.25" customHeight="1">
      <c r="A7" s="38" t="s">
        <v>20</v>
      </c>
      <c r="B7" s="11" t="s">
        <v>19</v>
      </c>
    </row>
    <row r="8" spans="1:2" ht="17.25" customHeight="1">
      <c r="A8" s="38" t="s">
        <v>21</v>
      </c>
      <c r="B8" s="11" t="s">
        <v>36</v>
      </c>
    </row>
    <row r="9" spans="1:2" ht="17.25" customHeight="1">
      <c r="A9" s="38" t="s">
        <v>27</v>
      </c>
      <c r="B9" s="11"/>
    </row>
    <row r="12" spans="1:2" ht="17.25" customHeight="1">
      <c r="A12" s="38" t="s">
        <v>1</v>
      </c>
      <c r="B12" s="11" t="s">
        <v>2</v>
      </c>
    </row>
    <row r="13" spans="1:2" ht="17.25" customHeight="1">
      <c r="A13" s="38" t="s">
        <v>3</v>
      </c>
      <c r="B13" s="11" t="s">
        <v>4</v>
      </c>
    </row>
    <row r="14" ht="17.25" customHeight="1">
      <c r="E14" s="39"/>
    </row>
    <row r="15" spans="1:9" ht="17.25" customHeight="1">
      <c r="A15" s="91" t="s">
        <v>5</v>
      </c>
      <c r="B15" s="94" t="s">
        <v>6</v>
      </c>
      <c r="C15" s="94"/>
      <c r="D15" s="94"/>
      <c r="E15" s="94"/>
      <c r="F15" s="94"/>
      <c r="G15" s="94"/>
      <c r="H15" s="94"/>
      <c r="I15" s="94"/>
    </row>
    <row r="16" spans="1:9" ht="17.25" customHeight="1">
      <c r="A16" s="92"/>
      <c r="B16" s="94"/>
      <c r="C16" s="94"/>
      <c r="D16" s="94"/>
      <c r="E16" s="94"/>
      <c r="F16" s="94"/>
      <c r="G16" s="94"/>
      <c r="H16" s="94"/>
      <c r="I16" s="94"/>
    </row>
    <row r="17" spans="1:9" ht="38.25" customHeight="1">
      <c r="A17" s="34" t="s">
        <v>7</v>
      </c>
      <c r="B17" s="34" t="s">
        <v>8</v>
      </c>
      <c r="C17" s="34" t="s">
        <v>9</v>
      </c>
      <c r="D17" s="34" t="s">
        <v>10</v>
      </c>
      <c r="E17" s="34" t="s">
        <v>11</v>
      </c>
      <c r="F17" s="34" t="s">
        <v>12</v>
      </c>
      <c r="G17" s="34" t="s">
        <v>13</v>
      </c>
      <c r="H17" s="34" t="s">
        <v>14</v>
      </c>
      <c r="I17" s="34" t="s">
        <v>15</v>
      </c>
    </row>
    <row r="18" spans="1:9" s="39" customFormat="1" ht="17.25" customHeight="1">
      <c r="A18" s="40" t="s">
        <v>28</v>
      </c>
      <c r="B18" s="41">
        <f>SUM(B19:B27)</f>
        <v>88426890</v>
      </c>
      <c r="C18" s="41">
        <f>SUM(C19:C27)</f>
        <v>0</v>
      </c>
      <c r="D18" s="42">
        <f>SUM(D19:D24)</f>
        <v>0</v>
      </c>
      <c r="E18" s="42">
        <f>SUM(E19:E24)</f>
        <v>0</v>
      </c>
      <c r="F18" s="42">
        <f>SUM(F19:F24)</f>
        <v>0</v>
      </c>
      <c r="G18" s="42">
        <f>SUM(G19:G24)</f>
        <v>0</v>
      </c>
      <c r="H18" s="42">
        <f>SUM(H19:H24)</f>
        <v>0</v>
      </c>
      <c r="I18" s="8">
        <f>SUM(B18:H18)</f>
        <v>88426890</v>
      </c>
    </row>
    <row r="19" spans="1:9" ht="17.25" customHeight="1">
      <c r="A19" s="75" t="s">
        <v>37</v>
      </c>
      <c r="B19" s="76">
        <v>6000000</v>
      </c>
      <c r="C19" s="10"/>
      <c r="D19" s="10"/>
      <c r="E19" s="10"/>
      <c r="F19" s="10"/>
      <c r="G19" s="10"/>
      <c r="H19" s="10"/>
      <c r="I19" s="10">
        <f aca="true" t="shared" si="0" ref="I19:I25">SUM(B19:H19)</f>
        <v>6000000</v>
      </c>
    </row>
    <row r="20" spans="1:9" ht="17.25" customHeight="1">
      <c r="A20" s="75" t="s">
        <v>38</v>
      </c>
      <c r="B20" s="76">
        <v>5065000</v>
      </c>
      <c r="C20" s="43"/>
      <c r="D20" s="10"/>
      <c r="E20" s="10">
        <v>0</v>
      </c>
      <c r="F20" s="10"/>
      <c r="G20" s="10"/>
      <c r="H20" s="10">
        <v>0</v>
      </c>
      <c r="I20" s="10">
        <f t="shared" si="0"/>
        <v>5065000</v>
      </c>
    </row>
    <row r="21" spans="1:9" ht="27" customHeight="1">
      <c r="A21" s="75" t="s">
        <v>63</v>
      </c>
      <c r="B21" s="76">
        <v>1000000</v>
      </c>
      <c r="C21" s="44">
        <v>0</v>
      </c>
      <c r="D21" s="10"/>
      <c r="E21" s="10"/>
      <c r="F21" s="10"/>
      <c r="G21" s="10"/>
      <c r="H21" s="10"/>
      <c r="I21" s="10">
        <f t="shared" si="0"/>
        <v>1000000</v>
      </c>
    </row>
    <row r="22" spans="1:9" ht="17.25" customHeight="1">
      <c r="A22" s="75" t="s">
        <v>64</v>
      </c>
      <c r="B22" s="76">
        <v>1000000</v>
      </c>
      <c r="C22" s="10"/>
      <c r="D22" s="10"/>
      <c r="E22" s="10"/>
      <c r="F22" s="10"/>
      <c r="G22" s="10"/>
      <c r="H22" s="10"/>
      <c r="I22" s="10">
        <f t="shared" si="0"/>
        <v>1000000</v>
      </c>
    </row>
    <row r="23" spans="1:9" ht="28.5" customHeight="1">
      <c r="A23" s="75" t="s">
        <v>65</v>
      </c>
      <c r="B23" s="76">
        <v>3000000</v>
      </c>
      <c r="C23" s="11"/>
      <c r="D23" s="11"/>
      <c r="E23" s="11"/>
      <c r="F23" s="11"/>
      <c r="G23" s="11"/>
      <c r="H23" s="11"/>
      <c r="I23" s="10">
        <f t="shared" si="0"/>
        <v>3000000</v>
      </c>
    </row>
    <row r="24" spans="1:9" ht="17.25" customHeight="1">
      <c r="A24" s="75" t="s">
        <v>66</v>
      </c>
      <c r="B24" s="76">
        <v>60644000</v>
      </c>
      <c r="C24" s="11"/>
      <c r="D24" s="11"/>
      <c r="E24" s="11"/>
      <c r="F24" s="11"/>
      <c r="G24" s="11"/>
      <c r="H24" s="11"/>
      <c r="I24" s="10">
        <f t="shared" si="0"/>
        <v>60644000</v>
      </c>
    </row>
    <row r="25" spans="1:9" s="78" customFormat="1" ht="17.25" customHeight="1">
      <c r="A25" s="47" t="s">
        <v>39</v>
      </c>
      <c r="B25" s="76">
        <v>11717890</v>
      </c>
      <c r="C25" s="53"/>
      <c r="D25" s="77"/>
      <c r="E25" s="77"/>
      <c r="F25" s="77"/>
      <c r="G25" s="77"/>
      <c r="H25" s="77"/>
      <c r="I25" s="10">
        <f t="shared" si="0"/>
        <v>11717890</v>
      </c>
    </row>
    <row r="26" spans="1:9" s="78" customFormat="1" ht="17.25" customHeight="1">
      <c r="A26" s="79" t="s">
        <v>124</v>
      </c>
      <c r="B26" s="76"/>
      <c r="C26" s="53"/>
      <c r="D26" s="77"/>
      <c r="E26" s="76">
        <v>34558538</v>
      </c>
      <c r="F26" s="77"/>
      <c r="G26" s="77"/>
      <c r="H26" s="77"/>
      <c r="I26" s="10"/>
    </row>
    <row r="27" spans="1:9" s="78" customFormat="1" ht="17.25" customHeight="1">
      <c r="A27" s="79" t="s">
        <v>125</v>
      </c>
      <c r="B27" s="85"/>
      <c r="C27" s="85"/>
      <c r="D27" s="77"/>
      <c r="E27" s="76">
        <v>80537484</v>
      </c>
      <c r="F27" s="77"/>
      <c r="G27" s="77"/>
      <c r="H27" s="77"/>
      <c r="I27" s="10"/>
    </row>
    <row r="28" spans="1:9" s="78" customFormat="1" ht="17.25" customHeight="1">
      <c r="A28" s="45" t="s">
        <v>22</v>
      </c>
      <c r="B28" s="86">
        <f>B18</f>
        <v>88426890</v>
      </c>
      <c r="C28" s="86">
        <f aca="true" t="shared" si="1" ref="C28:H28">C18</f>
        <v>0</v>
      </c>
      <c r="D28" s="86">
        <f t="shared" si="1"/>
        <v>0</v>
      </c>
      <c r="E28" s="86">
        <f t="shared" si="1"/>
        <v>0</v>
      </c>
      <c r="F28" s="86">
        <f t="shared" si="1"/>
        <v>0</v>
      </c>
      <c r="G28" s="86">
        <f t="shared" si="1"/>
        <v>0</v>
      </c>
      <c r="H28" s="86">
        <f t="shared" si="1"/>
        <v>0</v>
      </c>
      <c r="I28" s="86">
        <f>I18</f>
        <v>88426890</v>
      </c>
    </row>
  </sheetData>
  <sheetProtection/>
  <mergeCells count="5">
    <mergeCell ref="A15:A16"/>
    <mergeCell ref="A3:I3"/>
    <mergeCell ref="A4:I4"/>
    <mergeCell ref="A5:I5"/>
    <mergeCell ref="B15:I16"/>
  </mergeCells>
  <printOptions/>
  <pageMargins left="1.299212598425197" right="1.299212598425197" top="0.4724409448818898" bottom="0.7874015748031497" header="0.5118110236220472" footer="0.5118110236220472"/>
  <pageSetup fitToHeight="1" fitToWidth="1" horizontalDpi="300" verticalDpi="300" orientation="landscape" paperSize="5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1"/>
  <sheetViews>
    <sheetView zoomScalePageLayoutView="0" workbookViewId="0" topLeftCell="A1">
      <selection activeCell="A20" sqref="A20"/>
    </sheetView>
  </sheetViews>
  <sheetFormatPr defaultColWidth="11.421875" defaultRowHeight="17.25" customHeight="1"/>
  <cols>
    <col min="1" max="1" width="46.28125" style="2" customWidth="1"/>
    <col min="2" max="2" width="23.28125" style="2" customWidth="1"/>
    <col min="3" max="9" width="20.8515625" style="2" customWidth="1"/>
    <col min="10" max="19" width="11.7109375" style="2" customWidth="1"/>
    <col min="20" max="16384" width="11.421875" style="2" customWidth="1"/>
  </cols>
  <sheetData>
    <row r="3" spans="1:9" s="37" customFormat="1" ht="17.25" customHeight="1">
      <c r="A3" s="93" t="s">
        <v>40</v>
      </c>
      <c r="B3" s="93"/>
      <c r="C3" s="93"/>
      <c r="D3" s="93"/>
      <c r="E3" s="93"/>
      <c r="F3" s="93"/>
      <c r="G3" s="93"/>
      <c r="H3" s="93"/>
      <c r="I3" s="93"/>
    </row>
    <row r="4" spans="1:9" s="37" customFormat="1" ht="17.2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</row>
    <row r="5" spans="1:9" s="37" customFormat="1" ht="17.25" customHeight="1">
      <c r="A5" s="93" t="s">
        <v>62</v>
      </c>
      <c r="B5" s="93"/>
      <c r="C5" s="93"/>
      <c r="D5" s="93"/>
      <c r="E5" s="93"/>
      <c r="F5" s="93"/>
      <c r="G5" s="93"/>
      <c r="H5" s="93"/>
      <c r="I5" s="93"/>
    </row>
    <row r="6" s="37" customFormat="1" ht="17.25" customHeight="1"/>
    <row r="7" spans="1:2" s="37" customFormat="1" ht="17.25" customHeight="1">
      <c r="A7" s="38" t="s">
        <v>20</v>
      </c>
      <c r="B7" s="11" t="s">
        <v>19</v>
      </c>
    </row>
    <row r="8" spans="1:2" s="37" customFormat="1" ht="17.25" customHeight="1">
      <c r="A8" s="38" t="s">
        <v>21</v>
      </c>
      <c r="B8" s="11" t="s">
        <v>36</v>
      </c>
    </row>
    <row r="9" spans="1:2" s="37" customFormat="1" ht="17.25" customHeight="1">
      <c r="A9" s="38" t="s">
        <v>27</v>
      </c>
      <c r="B9" s="11"/>
    </row>
    <row r="12" spans="1:2" ht="17.25" customHeight="1">
      <c r="A12" s="3" t="s">
        <v>1</v>
      </c>
      <c r="B12" s="20" t="s">
        <v>2</v>
      </c>
    </row>
    <row r="13" spans="1:2" ht="17.25" customHeight="1">
      <c r="A13" s="3" t="s">
        <v>3</v>
      </c>
      <c r="B13" s="20" t="s">
        <v>16</v>
      </c>
    </row>
    <row r="14" ht="17.25" customHeight="1">
      <c r="E14" s="5"/>
    </row>
    <row r="15" spans="1:9" ht="17.25" customHeight="1">
      <c r="A15" s="91" t="s">
        <v>5</v>
      </c>
      <c r="B15" s="94" t="s">
        <v>6</v>
      </c>
      <c r="C15" s="94"/>
      <c r="D15" s="94"/>
      <c r="E15" s="94"/>
      <c r="F15" s="94"/>
      <c r="G15" s="94"/>
      <c r="H15" s="94"/>
      <c r="I15" s="94"/>
    </row>
    <row r="16" spans="1:9" ht="17.25" customHeight="1">
      <c r="A16" s="92"/>
      <c r="B16" s="94"/>
      <c r="C16" s="94"/>
      <c r="D16" s="94"/>
      <c r="E16" s="94"/>
      <c r="F16" s="94"/>
      <c r="G16" s="94"/>
      <c r="H16" s="94"/>
      <c r="I16" s="94"/>
    </row>
    <row r="17" spans="1:9" ht="47.25" customHeight="1">
      <c r="A17" s="6" t="s">
        <v>7</v>
      </c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32</v>
      </c>
      <c r="I17" s="6" t="s">
        <v>15</v>
      </c>
    </row>
    <row r="18" spans="1:9" ht="17.25" customHeight="1">
      <c r="A18" s="25" t="s">
        <v>29</v>
      </c>
      <c r="B18" s="76">
        <v>365281728.85</v>
      </c>
      <c r="C18" s="76">
        <v>31933369</v>
      </c>
      <c r="D18" s="9"/>
      <c r="E18" s="76">
        <v>50729967</v>
      </c>
      <c r="F18" s="22"/>
      <c r="G18" s="22"/>
      <c r="H18" s="76">
        <v>299014039.15</v>
      </c>
      <c r="I18" s="24">
        <f>SUM(B18:H18)</f>
        <v>746959104</v>
      </c>
    </row>
    <row r="19" spans="1:9" ht="16.5" customHeight="1">
      <c r="A19" s="26" t="s">
        <v>30</v>
      </c>
      <c r="B19" s="76">
        <v>15436123</v>
      </c>
      <c r="C19" s="31">
        <v>0</v>
      </c>
      <c r="D19" s="4"/>
      <c r="E19" s="4"/>
      <c r="F19" s="4"/>
      <c r="G19" s="4"/>
      <c r="H19" s="4"/>
      <c r="I19" s="24">
        <f>SUM(B19:H19)</f>
        <v>15436123</v>
      </c>
    </row>
    <row r="20" spans="1:9" ht="16.5" customHeight="1">
      <c r="A20" s="79" t="s">
        <v>126</v>
      </c>
      <c r="B20" s="53"/>
      <c r="C20" s="76">
        <v>14000000</v>
      </c>
      <c r="D20" s="4"/>
      <c r="E20" s="4"/>
      <c r="F20" s="4"/>
      <c r="G20" s="4"/>
      <c r="H20" s="4"/>
      <c r="I20" s="24"/>
    </row>
    <row r="21" spans="1:9" s="5" customFormat="1" ht="17.25" customHeight="1">
      <c r="A21" s="17" t="s">
        <v>23</v>
      </c>
      <c r="B21" s="28">
        <f>+B19+B18</f>
        <v>380717851.85</v>
      </c>
      <c r="C21" s="28">
        <f aca="true" t="shared" si="0" ref="C21:I21">+C19+C18</f>
        <v>31933369</v>
      </c>
      <c r="D21" s="28">
        <f t="shared" si="0"/>
        <v>0</v>
      </c>
      <c r="E21" s="28">
        <f t="shared" si="0"/>
        <v>50729967</v>
      </c>
      <c r="F21" s="28">
        <f t="shared" si="0"/>
        <v>0</v>
      </c>
      <c r="G21" s="28">
        <f t="shared" si="0"/>
        <v>0</v>
      </c>
      <c r="H21" s="28">
        <f t="shared" si="0"/>
        <v>299014039.15</v>
      </c>
      <c r="I21" s="28">
        <f t="shared" si="0"/>
        <v>762395227</v>
      </c>
    </row>
  </sheetData>
  <sheetProtection/>
  <mergeCells count="5">
    <mergeCell ref="A15:A16"/>
    <mergeCell ref="B15:I16"/>
    <mergeCell ref="A3:I3"/>
    <mergeCell ref="A4:I4"/>
    <mergeCell ref="A5:I5"/>
  </mergeCells>
  <printOptions/>
  <pageMargins left="1.299212598425197" right="1.299212598425197" top="0.4724409448818898" bottom="0.7874015748031497" header="0.5118110236220472" footer="0.5118110236220472"/>
  <pageSetup fitToHeight="1" fitToWidth="1" horizontalDpi="300" verticalDpi="300" orientation="landscape" paperSize="5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4" sqref="A4"/>
    </sheetView>
  </sheetViews>
  <sheetFormatPr defaultColWidth="11.421875" defaultRowHeight="15.75" customHeight="1" outlineLevelRow="1"/>
  <cols>
    <col min="1" max="1" width="69.00390625" style="2" customWidth="1"/>
    <col min="2" max="2" width="22.140625" style="2" customWidth="1"/>
    <col min="3" max="9" width="17.28125" style="2" customWidth="1"/>
    <col min="10" max="19" width="11.7109375" style="2" customWidth="1"/>
    <col min="20" max="16384" width="11.421875" style="2" customWidth="1"/>
  </cols>
  <sheetData>
    <row r="1" spans="1:9" s="37" customFormat="1" ht="17.25" customHeight="1">
      <c r="A1" s="93" t="s">
        <v>40</v>
      </c>
      <c r="B1" s="93"/>
      <c r="C1" s="93"/>
      <c r="D1" s="93"/>
      <c r="E1" s="93"/>
      <c r="F1" s="93"/>
      <c r="G1" s="93"/>
      <c r="H1" s="93"/>
      <c r="I1" s="93"/>
    </row>
    <row r="2" spans="1:9" s="37" customFormat="1" ht="17.2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</row>
    <row r="3" spans="1:9" s="37" customFormat="1" ht="17.25" customHeight="1">
      <c r="A3" s="93" t="s">
        <v>62</v>
      </c>
      <c r="B3" s="93"/>
      <c r="C3" s="93"/>
      <c r="D3" s="93"/>
      <c r="E3" s="93"/>
      <c r="F3" s="93"/>
      <c r="G3" s="93"/>
      <c r="H3" s="93"/>
      <c r="I3" s="93"/>
    </row>
    <row r="4" s="37" customFormat="1" ht="17.25" customHeight="1"/>
    <row r="5" spans="1:2" s="37" customFormat="1" ht="17.25" customHeight="1">
      <c r="A5" s="38" t="s">
        <v>20</v>
      </c>
      <c r="B5" s="11" t="s">
        <v>19</v>
      </c>
    </row>
    <row r="6" spans="1:2" s="37" customFormat="1" ht="17.25" customHeight="1">
      <c r="A6" s="38" t="s">
        <v>21</v>
      </c>
      <c r="B6" s="11" t="s">
        <v>36</v>
      </c>
    </row>
    <row r="7" spans="1:2" s="37" customFormat="1" ht="17.25" customHeight="1">
      <c r="A7" s="38" t="s">
        <v>27</v>
      </c>
      <c r="B7" s="11"/>
    </row>
    <row r="9" spans="1:3" ht="15.75" customHeight="1">
      <c r="A9" s="3" t="s">
        <v>1</v>
      </c>
      <c r="B9" s="95" t="s">
        <v>2</v>
      </c>
      <c r="C9" s="96"/>
    </row>
    <row r="10" spans="1:3" ht="15.75" customHeight="1">
      <c r="A10" s="3" t="s">
        <v>3</v>
      </c>
      <c r="B10" s="20" t="s">
        <v>24</v>
      </c>
      <c r="C10" s="4"/>
    </row>
    <row r="11" ht="15.75" customHeight="1">
      <c r="E11" s="5"/>
    </row>
    <row r="12" spans="1:9" ht="15.75" customHeight="1">
      <c r="A12" s="91" t="s">
        <v>5</v>
      </c>
      <c r="B12" s="94" t="s">
        <v>6</v>
      </c>
      <c r="C12" s="94"/>
      <c r="D12" s="94"/>
      <c r="E12" s="94"/>
      <c r="F12" s="94"/>
      <c r="G12" s="94"/>
      <c r="H12" s="94"/>
      <c r="I12" s="94"/>
    </row>
    <row r="13" spans="1:9" ht="15.75" customHeight="1">
      <c r="A13" s="92"/>
      <c r="B13" s="94"/>
      <c r="C13" s="94"/>
      <c r="D13" s="94"/>
      <c r="E13" s="94"/>
      <c r="F13" s="94"/>
      <c r="G13" s="94"/>
      <c r="H13" s="94"/>
      <c r="I13" s="94"/>
    </row>
    <row r="14" spans="1:9" ht="34.5" customHeight="1">
      <c r="A14" s="6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6" t="s">
        <v>13</v>
      </c>
      <c r="H14" s="6" t="s">
        <v>14</v>
      </c>
      <c r="I14" s="6" t="s">
        <v>15</v>
      </c>
    </row>
    <row r="15" spans="1:9" s="18" customFormat="1" ht="11.25" outlineLevel="1">
      <c r="A15" s="79" t="s">
        <v>41</v>
      </c>
      <c r="B15" s="80">
        <v>20000000</v>
      </c>
      <c r="C15" s="19"/>
      <c r="D15" s="19"/>
      <c r="E15" s="19"/>
      <c r="F15" s="19"/>
      <c r="G15" s="19"/>
      <c r="H15" s="19"/>
      <c r="I15" s="32">
        <f>SUM(B15:H15)</f>
        <v>20000000</v>
      </c>
    </row>
    <row r="16" spans="1:9" s="18" customFormat="1" ht="11.25" outlineLevel="1">
      <c r="A16" s="79" t="s">
        <v>42</v>
      </c>
      <c r="B16" s="80">
        <v>5000000</v>
      </c>
      <c r="C16" s="19"/>
      <c r="D16" s="19"/>
      <c r="E16" s="19"/>
      <c r="F16" s="19"/>
      <c r="G16" s="19"/>
      <c r="H16" s="19"/>
      <c r="I16" s="32">
        <f aca="true" t="shared" si="0" ref="I16:I26">SUM(B16:H16)</f>
        <v>5000000</v>
      </c>
    </row>
    <row r="17" spans="1:9" s="18" customFormat="1" ht="11.25" outlineLevel="1">
      <c r="A17" s="79" t="s">
        <v>43</v>
      </c>
      <c r="B17" s="80">
        <v>5000000</v>
      </c>
      <c r="C17" s="19"/>
      <c r="D17" s="19"/>
      <c r="E17" s="19"/>
      <c r="F17" s="19"/>
      <c r="G17" s="19"/>
      <c r="H17" s="19"/>
      <c r="I17" s="32">
        <f t="shared" si="0"/>
        <v>5000000</v>
      </c>
    </row>
    <row r="18" spans="1:9" s="18" customFormat="1" ht="11.25" outlineLevel="1">
      <c r="A18" s="79" t="s">
        <v>44</v>
      </c>
      <c r="B18" s="80">
        <v>5000000</v>
      </c>
      <c r="C18" s="19"/>
      <c r="D18" s="19"/>
      <c r="E18" s="19"/>
      <c r="F18" s="19"/>
      <c r="G18" s="19"/>
      <c r="H18" s="19"/>
      <c r="I18" s="32">
        <f t="shared" si="0"/>
        <v>5000000</v>
      </c>
    </row>
    <row r="19" spans="1:9" s="18" customFormat="1" ht="11.25" outlineLevel="1">
      <c r="A19" s="79" t="s">
        <v>45</v>
      </c>
      <c r="B19" s="80">
        <v>5000000</v>
      </c>
      <c r="C19" s="19"/>
      <c r="D19" s="19"/>
      <c r="E19" s="19"/>
      <c r="F19" s="19"/>
      <c r="G19" s="19"/>
      <c r="H19" s="19"/>
      <c r="I19" s="32">
        <f t="shared" si="0"/>
        <v>5000000</v>
      </c>
    </row>
    <row r="20" spans="1:9" s="18" customFormat="1" ht="11.25" outlineLevel="1">
      <c r="A20" s="79" t="s">
        <v>46</v>
      </c>
      <c r="B20" s="80">
        <v>5000000</v>
      </c>
      <c r="C20" s="19"/>
      <c r="D20" s="19"/>
      <c r="E20" s="19"/>
      <c r="F20" s="19"/>
      <c r="G20" s="19"/>
      <c r="H20" s="19"/>
      <c r="I20" s="32">
        <f t="shared" si="0"/>
        <v>5000000</v>
      </c>
    </row>
    <row r="21" spans="1:9" s="18" customFormat="1" ht="11.25" outlineLevel="1">
      <c r="A21" s="79" t="s">
        <v>34</v>
      </c>
      <c r="B21" s="80">
        <v>10016910</v>
      </c>
      <c r="C21" s="19"/>
      <c r="D21" s="19"/>
      <c r="E21" s="19"/>
      <c r="F21" s="19"/>
      <c r="G21" s="19"/>
      <c r="H21" s="19"/>
      <c r="I21" s="32">
        <f t="shared" si="0"/>
        <v>10016910</v>
      </c>
    </row>
    <row r="22" spans="1:9" s="18" customFormat="1" ht="11.25" outlineLevel="1">
      <c r="A22" s="79" t="s">
        <v>67</v>
      </c>
      <c r="B22" s="80">
        <v>16000000</v>
      </c>
      <c r="C22" s="19"/>
      <c r="D22" s="19"/>
      <c r="E22" s="19"/>
      <c r="F22" s="19"/>
      <c r="G22" s="19"/>
      <c r="H22" s="19"/>
      <c r="I22" s="32">
        <f t="shared" si="0"/>
        <v>16000000</v>
      </c>
    </row>
    <row r="23" spans="1:9" s="18" customFormat="1" ht="11.25" outlineLevel="1">
      <c r="A23" s="79" t="s">
        <v>47</v>
      </c>
      <c r="B23" s="80">
        <v>50000000</v>
      </c>
      <c r="C23" s="19"/>
      <c r="D23" s="19"/>
      <c r="E23" s="19"/>
      <c r="F23" s="19"/>
      <c r="G23" s="19"/>
      <c r="H23" s="19"/>
      <c r="I23" s="32">
        <f t="shared" si="0"/>
        <v>50000000</v>
      </c>
    </row>
    <row r="24" spans="1:9" s="18" customFormat="1" ht="11.25" outlineLevel="1">
      <c r="A24" s="79" t="s">
        <v>68</v>
      </c>
      <c r="B24" s="80">
        <v>22000000</v>
      </c>
      <c r="C24" s="19"/>
      <c r="D24" s="19"/>
      <c r="E24" s="19"/>
      <c r="F24" s="19"/>
      <c r="G24" s="19"/>
      <c r="H24" s="19"/>
      <c r="I24" s="32">
        <f t="shared" si="0"/>
        <v>22000000</v>
      </c>
    </row>
    <row r="25" spans="1:9" s="18" customFormat="1" ht="11.25" outlineLevel="1">
      <c r="A25" s="79" t="s">
        <v>69</v>
      </c>
      <c r="B25" s="80">
        <v>60000000</v>
      </c>
      <c r="C25" s="19"/>
      <c r="D25" s="19"/>
      <c r="E25" s="19"/>
      <c r="F25" s="19"/>
      <c r="G25" s="19"/>
      <c r="H25" s="19"/>
      <c r="I25" s="32">
        <f t="shared" si="0"/>
        <v>60000000</v>
      </c>
    </row>
    <row r="26" spans="1:9" s="18" customFormat="1" ht="11.25" outlineLevel="1">
      <c r="A26" s="79" t="s">
        <v>70</v>
      </c>
      <c r="B26" s="80">
        <v>12246861</v>
      </c>
      <c r="C26" s="19"/>
      <c r="D26" s="19"/>
      <c r="E26" s="19"/>
      <c r="F26" s="19"/>
      <c r="G26" s="19"/>
      <c r="H26" s="19"/>
      <c r="I26" s="32">
        <f t="shared" si="0"/>
        <v>12246861</v>
      </c>
    </row>
    <row r="27" spans="1:9" s="18" customFormat="1" ht="11.25" outlineLevel="1">
      <c r="A27" s="50"/>
      <c r="B27" s="35"/>
      <c r="C27" s="19"/>
      <c r="D27" s="19"/>
      <c r="E27" s="19"/>
      <c r="F27" s="19"/>
      <c r="G27" s="19"/>
      <c r="H27" s="19"/>
      <c r="I27" s="32"/>
    </row>
    <row r="28" spans="1:9" s="15" customFormat="1" ht="15.75" customHeight="1">
      <c r="A28" s="30" t="s">
        <v>23</v>
      </c>
      <c r="B28" s="14">
        <f aca="true" t="shared" si="1" ref="B28:I28">SUM(B15:B27)</f>
        <v>215263771</v>
      </c>
      <c r="C28" s="14">
        <f t="shared" si="1"/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14">
        <f t="shared" si="1"/>
        <v>215263771</v>
      </c>
    </row>
  </sheetData>
  <sheetProtection/>
  <mergeCells count="6">
    <mergeCell ref="A1:I1"/>
    <mergeCell ref="A2:I2"/>
    <mergeCell ref="A12:A13"/>
    <mergeCell ref="B12:I13"/>
    <mergeCell ref="A3:I3"/>
    <mergeCell ref="B9:C9"/>
  </mergeCells>
  <printOptions/>
  <pageMargins left="1.299212598425197" right="1.299212598425197" top="0.4724409448818898" bottom="0.7874015748031497" header="0.5118110236220472" footer="0.5118110236220472"/>
  <pageSetup fitToHeight="1" fitToWidth="1" horizontalDpi="300" verticalDpi="300" orientation="landscape" paperSize="5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zoomScalePageLayoutView="0" workbookViewId="0" topLeftCell="A1">
      <selection activeCell="A6" sqref="A6"/>
    </sheetView>
  </sheetViews>
  <sheetFormatPr defaultColWidth="11.421875" defaultRowHeight="15.75" customHeight="1" outlineLevelRow="1"/>
  <cols>
    <col min="1" max="1" width="69.00390625" style="2" customWidth="1"/>
    <col min="2" max="9" width="18.140625" style="2" customWidth="1"/>
    <col min="10" max="19" width="11.7109375" style="2" customWidth="1"/>
    <col min="20" max="16384" width="11.421875" style="2" customWidth="1"/>
  </cols>
  <sheetData>
    <row r="3" spans="1:9" s="37" customFormat="1" ht="17.25" customHeight="1">
      <c r="A3" s="93" t="s">
        <v>40</v>
      </c>
      <c r="B3" s="93"/>
      <c r="C3" s="93"/>
      <c r="D3" s="93"/>
      <c r="E3" s="93"/>
      <c r="F3" s="93"/>
      <c r="G3" s="93"/>
      <c r="H3" s="93"/>
      <c r="I3" s="93"/>
    </row>
    <row r="4" spans="1:9" s="37" customFormat="1" ht="17.2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</row>
    <row r="5" spans="1:9" s="37" customFormat="1" ht="17.25" customHeight="1">
      <c r="A5" s="93" t="s">
        <v>62</v>
      </c>
      <c r="B5" s="93"/>
      <c r="C5" s="93"/>
      <c r="D5" s="93"/>
      <c r="E5" s="93"/>
      <c r="F5" s="93"/>
      <c r="G5" s="93"/>
      <c r="H5" s="93"/>
      <c r="I5" s="93"/>
    </row>
    <row r="6" s="37" customFormat="1" ht="17.25" customHeight="1"/>
    <row r="7" spans="1:2" s="37" customFormat="1" ht="17.25" customHeight="1">
      <c r="A7" s="38" t="s">
        <v>20</v>
      </c>
      <c r="B7" s="11" t="s">
        <v>19</v>
      </c>
    </row>
    <row r="8" spans="1:2" s="37" customFormat="1" ht="17.25" customHeight="1">
      <c r="A8" s="38" t="s">
        <v>21</v>
      </c>
      <c r="B8" s="11" t="s">
        <v>36</v>
      </c>
    </row>
    <row r="9" spans="1:2" s="37" customFormat="1" ht="17.25" customHeight="1">
      <c r="A9" s="38" t="s">
        <v>27</v>
      </c>
      <c r="B9" s="11"/>
    </row>
    <row r="12" spans="1:3" ht="15.75" customHeight="1">
      <c r="A12" s="3" t="s">
        <v>1</v>
      </c>
      <c r="B12" s="95" t="s">
        <v>2</v>
      </c>
      <c r="C12" s="96"/>
    </row>
    <row r="13" spans="1:3" ht="15.75" customHeight="1">
      <c r="A13" s="3" t="s">
        <v>3</v>
      </c>
      <c r="B13" s="95" t="s">
        <v>17</v>
      </c>
      <c r="C13" s="96"/>
    </row>
    <row r="14" ht="15.75" customHeight="1">
      <c r="E14" s="5"/>
    </row>
    <row r="15" spans="1:9" ht="15.75" customHeight="1">
      <c r="A15" s="91" t="s">
        <v>5</v>
      </c>
      <c r="B15" s="94" t="s">
        <v>6</v>
      </c>
      <c r="C15" s="94"/>
      <c r="D15" s="94"/>
      <c r="E15" s="94"/>
      <c r="F15" s="94"/>
      <c r="G15" s="94"/>
      <c r="H15" s="94"/>
      <c r="I15" s="94"/>
    </row>
    <row r="16" spans="1:9" ht="15.75" customHeight="1">
      <c r="A16" s="92"/>
      <c r="B16" s="94"/>
      <c r="C16" s="94"/>
      <c r="D16" s="94"/>
      <c r="E16" s="94"/>
      <c r="F16" s="94"/>
      <c r="G16" s="94"/>
      <c r="H16" s="94"/>
      <c r="I16" s="94"/>
    </row>
    <row r="17" spans="1:9" ht="28.5" customHeight="1">
      <c r="A17" s="6" t="s">
        <v>7</v>
      </c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26</v>
      </c>
      <c r="I17" s="6" t="s">
        <v>15</v>
      </c>
    </row>
    <row r="18" spans="1:9" ht="15.75" customHeight="1">
      <c r="A18" s="79" t="s">
        <v>79</v>
      </c>
      <c r="B18" s="49">
        <v>15000000</v>
      </c>
      <c r="C18" s="10"/>
      <c r="D18" s="10"/>
      <c r="E18" s="10"/>
      <c r="F18" s="10"/>
      <c r="G18" s="10"/>
      <c r="H18" s="10"/>
      <c r="I18" s="10">
        <f>SUM(B18:H18)</f>
        <v>15000000</v>
      </c>
    </row>
    <row r="19" spans="1:9" ht="15.75" customHeight="1">
      <c r="A19" s="79" t="s">
        <v>80</v>
      </c>
      <c r="B19" s="35">
        <v>6986491</v>
      </c>
      <c r="C19" s="10"/>
      <c r="D19" s="10"/>
      <c r="E19" s="10"/>
      <c r="F19" s="10"/>
      <c r="G19" s="10"/>
      <c r="H19" s="10"/>
      <c r="I19" s="10">
        <f>SUM(B19:H19)</f>
        <v>6986491</v>
      </c>
    </row>
    <row r="20" spans="1:9" s="5" customFormat="1" ht="15.75" customHeight="1">
      <c r="A20" s="51" t="s">
        <v>48</v>
      </c>
      <c r="B20" s="52">
        <v>0</v>
      </c>
      <c r="C20" s="52">
        <v>29866212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s="18" customFormat="1" ht="11.25" customHeight="1" outlineLevel="1">
      <c r="A21" s="29"/>
      <c r="B21" s="19"/>
      <c r="C21" s="19"/>
      <c r="D21" s="19"/>
      <c r="E21" s="19"/>
      <c r="F21" s="19"/>
      <c r="G21" s="19"/>
      <c r="H21" s="31">
        <v>0</v>
      </c>
      <c r="I21" s="13">
        <f>SUM(B21:H21)</f>
        <v>0</v>
      </c>
    </row>
    <row r="22" spans="1:9" s="15" customFormat="1" ht="15.75" customHeight="1">
      <c r="A22" s="1" t="s">
        <v>23</v>
      </c>
      <c r="B22" s="14">
        <f>SUM(B18:B20)</f>
        <v>21986491</v>
      </c>
      <c r="C22" s="14">
        <f aca="true" t="shared" si="0" ref="C22:I22">SUM(C18:C20)</f>
        <v>29866212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21986491</v>
      </c>
    </row>
    <row r="23" s="5" customFormat="1" ht="15.75" customHeight="1">
      <c r="A23" s="16"/>
    </row>
  </sheetData>
  <sheetProtection/>
  <mergeCells count="7">
    <mergeCell ref="A3:I3"/>
    <mergeCell ref="A4:I4"/>
    <mergeCell ref="A5:I5"/>
    <mergeCell ref="B12:C12"/>
    <mergeCell ref="A15:A16"/>
    <mergeCell ref="B15:I16"/>
    <mergeCell ref="B13:C13"/>
  </mergeCells>
  <printOptions/>
  <pageMargins left="1.299212598425197" right="1.299212598425197" top="0.4724409448818898" bottom="0.7874015748031497" header="0.5118110236220472" footer="0.5118110236220472"/>
  <pageSetup fitToHeight="1" fitToWidth="1" horizontalDpi="300" verticalDpi="300" orientation="landscape" paperSize="5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6"/>
  <sheetViews>
    <sheetView zoomScalePageLayoutView="0" workbookViewId="0" topLeftCell="A1">
      <selection activeCell="A6" sqref="A6"/>
    </sheetView>
  </sheetViews>
  <sheetFormatPr defaultColWidth="11.421875" defaultRowHeight="15.75" customHeight="1" outlineLevelRow="1"/>
  <cols>
    <col min="1" max="1" width="69.00390625" style="2" customWidth="1"/>
    <col min="2" max="9" width="23.00390625" style="2" customWidth="1"/>
    <col min="10" max="19" width="11.7109375" style="2" customWidth="1"/>
    <col min="20" max="16384" width="11.421875" style="2" customWidth="1"/>
  </cols>
  <sheetData>
    <row r="3" spans="1:9" s="37" customFormat="1" ht="17.25" customHeight="1">
      <c r="A3" s="93" t="s">
        <v>40</v>
      </c>
      <c r="B3" s="93"/>
      <c r="C3" s="93"/>
      <c r="D3" s="93"/>
      <c r="E3" s="93"/>
      <c r="F3" s="93"/>
      <c r="G3" s="93"/>
      <c r="H3" s="93"/>
      <c r="I3" s="93"/>
    </row>
    <row r="4" spans="1:9" s="37" customFormat="1" ht="17.2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</row>
    <row r="5" spans="1:9" s="37" customFormat="1" ht="17.25" customHeight="1">
      <c r="A5" s="93" t="s">
        <v>62</v>
      </c>
      <c r="B5" s="93"/>
      <c r="C5" s="93"/>
      <c r="D5" s="93"/>
      <c r="E5" s="93"/>
      <c r="F5" s="93"/>
      <c r="G5" s="93"/>
      <c r="H5" s="93"/>
      <c r="I5" s="93"/>
    </row>
    <row r="6" s="37" customFormat="1" ht="17.25" customHeight="1"/>
    <row r="7" spans="1:2" s="37" customFormat="1" ht="17.25" customHeight="1">
      <c r="A7" s="38" t="s">
        <v>20</v>
      </c>
      <c r="B7" s="11" t="s">
        <v>19</v>
      </c>
    </row>
    <row r="8" spans="1:2" s="37" customFormat="1" ht="17.25" customHeight="1">
      <c r="A8" s="38" t="s">
        <v>21</v>
      </c>
      <c r="B8" s="11" t="s">
        <v>36</v>
      </c>
    </row>
    <row r="9" spans="1:2" s="37" customFormat="1" ht="17.25" customHeight="1">
      <c r="A9" s="38" t="s">
        <v>27</v>
      </c>
      <c r="B9" s="11"/>
    </row>
    <row r="12" spans="1:3" ht="15.75" customHeight="1">
      <c r="A12" s="3" t="s">
        <v>1</v>
      </c>
      <c r="B12" s="95" t="s">
        <v>2</v>
      </c>
      <c r="C12" s="96"/>
    </row>
    <row r="13" spans="1:3" ht="15.75" customHeight="1">
      <c r="A13" s="3" t="s">
        <v>3</v>
      </c>
      <c r="B13" s="95" t="s">
        <v>25</v>
      </c>
      <c r="C13" s="96"/>
    </row>
    <row r="14" ht="15.75" customHeight="1">
      <c r="E14" s="5"/>
    </row>
    <row r="15" spans="1:9" ht="15.75" customHeight="1">
      <c r="A15" s="91" t="s">
        <v>5</v>
      </c>
      <c r="B15" s="94" t="s">
        <v>6</v>
      </c>
      <c r="C15" s="94"/>
      <c r="D15" s="94"/>
      <c r="E15" s="94"/>
      <c r="F15" s="94"/>
      <c r="G15" s="94"/>
      <c r="H15" s="94"/>
      <c r="I15" s="94"/>
    </row>
    <row r="16" spans="1:9" ht="15.75" customHeight="1">
      <c r="A16" s="92"/>
      <c r="B16" s="94"/>
      <c r="C16" s="94"/>
      <c r="D16" s="94"/>
      <c r="E16" s="94"/>
      <c r="F16" s="94"/>
      <c r="G16" s="94"/>
      <c r="H16" s="94"/>
      <c r="I16" s="94"/>
    </row>
    <row r="17" spans="1:9" ht="38.25" customHeight="1">
      <c r="A17" s="6" t="s">
        <v>7</v>
      </c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6" t="s">
        <v>15</v>
      </c>
    </row>
    <row r="18" spans="1:9" s="5" customFormat="1" ht="15.75" customHeight="1">
      <c r="A18" s="79" t="s">
        <v>71</v>
      </c>
      <c r="B18" s="76">
        <v>4147513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7">
        <f aca="true" t="shared" si="0" ref="I18:I23">SUM(B18:H18)</f>
        <v>4147513</v>
      </c>
    </row>
    <row r="19" spans="1:9" ht="15.75" customHeight="1">
      <c r="A19" s="79" t="s">
        <v>72</v>
      </c>
      <c r="B19" s="76">
        <v>4641845</v>
      </c>
      <c r="C19" s="13"/>
      <c r="D19" s="13"/>
      <c r="E19" s="13"/>
      <c r="F19" s="13"/>
      <c r="G19" s="13"/>
      <c r="H19" s="13"/>
      <c r="I19" s="7">
        <f t="shared" si="0"/>
        <v>4641845</v>
      </c>
    </row>
    <row r="20" spans="1:9" ht="15.75" customHeight="1">
      <c r="A20" s="79" t="s">
        <v>73</v>
      </c>
      <c r="B20" s="76">
        <v>6000000</v>
      </c>
      <c r="C20" s="10"/>
      <c r="D20" s="10"/>
      <c r="E20" s="10"/>
      <c r="F20" s="10"/>
      <c r="G20" s="10"/>
      <c r="H20" s="10"/>
      <c r="I20" s="7">
        <f t="shared" si="0"/>
        <v>6000000</v>
      </c>
    </row>
    <row r="21" spans="1:9" ht="21" customHeight="1">
      <c r="A21" s="79" t="s">
        <v>74</v>
      </c>
      <c r="B21" s="76">
        <v>9228538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7">
        <f t="shared" si="0"/>
        <v>9228538</v>
      </c>
    </row>
    <row r="22" spans="1:9" s="18" customFormat="1" ht="12" outlineLevel="1">
      <c r="A22" s="79" t="s">
        <v>75</v>
      </c>
      <c r="B22" s="76">
        <v>4000000</v>
      </c>
      <c r="C22" s="19"/>
      <c r="D22" s="19"/>
      <c r="E22" s="19"/>
      <c r="F22" s="19"/>
      <c r="G22" s="19"/>
      <c r="H22" s="19"/>
      <c r="I22" s="7">
        <f t="shared" si="0"/>
        <v>4000000</v>
      </c>
    </row>
    <row r="23" spans="1:9" s="18" customFormat="1" ht="12" outlineLevel="1">
      <c r="A23" s="79" t="s">
        <v>76</v>
      </c>
      <c r="B23" s="76">
        <v>3000000</v>
      </c>
      <c r="C23" s="19"/>
      <c r="D23" s="19"/>
      <c r="E23" s="19"/>
      <c r="F23" s="19"/>
      <c r="G23" s="19"/>
      <c r="H23" s="19"/>
      <c r="I23" s="7">
        <f t="shared" si="0"/>
        <v>3000000</v>
      </c>
    </row>
    <row r="24" spans="1:9" s="18" customFormat="1" ht="12" outlineLevel="1">
      <c r="A24" s="79" t="s">
        <v>77</v>
      </c>
      <c r="B24" s="76">
        <v>3000000</v>
      </c>
      <c r="C24" s="19"/>
      <c r="D24" s="19"/>
      <c r="E24" s="19"/>
      <c r="F24" s="19"/>
      <c r="G24" s="19"/>
      <c r="H24" s="19"/>
      <c r="I24" s="81"/>
    </row>
    <row r="25" spans="1:9" s="18" customFormat="1" ht="12" outlineLevel="1">
      <c r="A25" s="79" t="s">
        <v>78</v>
      </c>
      <c r="B25" s="76">
        <v>500000</v>
      </c>
      <c r="C25" s="19"/>
      <c r="D25" s="19"/>
      <c r="E25" s="19"/>
      <c r="F25" s="19"/>
      <c r="G25" s="19"/>
      <c r="H25" s="19"/>
      <c r="I25" s="81"/>
    </row>
    <row r="26" spans="1:9" s="15" customFormat="1" ht="15.75" customHeight="1">
      <c r="A26" s="1" t="s">
        <v>23</v>
      </c>
      <c r="B26" s="14">
        <f>SUM(B18:B23)</f>
        <v>31017896</v>
      </c>
      <c r="C26" s="14">
        <f aca="true" t="shared" si="1" ref="C26:H26">SUM(C18:C23)</f>
        <v>0</v>
      </c>
      <c r="D26" s="14">
        <f t="shared" si="1"/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14">
        <f>SUM(I18:I23)</f>
        <v>31017896</v>
      </c>
    </row>
  </sheetData>
  <sheetProtection/>
  <mergeCells count="7">
    <mergeCell ref="A3:I3"/>
    <mergeCell ref="A4:I4"/>
    <mergeCell ref="A5:I5"/>
    <mergeCell ref="B12:C12"/>
    <mergeCell ref="A15:A16"/>
    <mergeCell ref="B15:I16"/>
    <mergeCell ref="B13:C13"/>
  </mergeCells>
  <printOptions/>
  <pageMargins left="1.299212598425197" right="1.299212598425197" top="0.4724409448818898" bottom="0.7874015748031497" header="0.5118110236220472" footer="0.5118110236220472"/>
  <pageSetup fitToHeight="1" fitToWidth="1" horizontalDpi="300" verticalDpi="300" orientation="landscape" paperSize="5" scale="5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I93"/>
  <sheetViews>
    <sheetView zoomScalePageLayoutView="0" workbookViewId="0" topLeftCell="A1">
      <selection activeCell="B9" sqref="B9"/>
    </sheetView>
  </sheetViews>
  <sheetFormatPr defaultColWidth="11.421875" defaultRowHeight="10.5" customHeight="1"/>
  <cols>
    <col min="1" max="1" width="69.00390625" style="2" customWidth="1"/>
    <col min="2" max="2" width="23.7109375" style="2" customWidth="1"/>
    <col min="3" max="3" width="18.7109375" style="55" customWidth="1"/>
    <col min="4" max="8" width="18.7109375" style="2" customWidth="1"/>
    <col min="9" max="9" width="23.28125" style="2" customWidth="1"/>
    <col min="10" max="19" width="11.7109375" style="2" customWidth="1"/>
    <col min="20" max="16384" width="11.421875" style="2" customWidth="1"/>
  </cols>
  <sheetData>
    <row r="3" spans="1:9" s="37" customFormat="1" ht="17.25" customHeight="1">
      <c r="A3" s="93" t="s">
        <v>40</v>
      </c>
      <c r="B3" s="93"/>
      <c r="C3" s="93"/>
      <c r="D3" s="93"/>
      <c r="E3" s="93"/>
      <c r="F3" s="93"/>
      <c r="G3" s="93"/>
      <c r="H3" s="93"/>
      <c r="I3" s="93"/>
    </row>
    <row r="4" spans="1:9" s="37" customFormat="1" ht="17.2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</row>
    <row r="5" spans="1:9" s="37" customFormat="1" ht="17.25" customHeight="1">
      <c r="A5" s="93" t="s">
        <v>62</v>
      </c>
      <c r="B5" s="93"/>
      <c r="C5" s="93"/>
      <c r="D5" s="93"/>
      <c r="E5" s="93"/>
      <c r="F5" s="93"/>
      <c r="G5" s="93"/>
      <c r="H5" s="93"/>
      <c r="I5" s="93"/>
    </row>
    <row r="6" s="37" customFormat="1" ht="17.25" customHeight="1"/>
    <row r="7" spans="1:2" s="37" customFormat="1" ht="17.25" customHeight="1">
      <c r="A7" s="38" t="s">
        <v>20</v>
      </c>
      <c r="B7" s="11" t="s">
        <v>19</v>
      </c>
    </row>
    <row r="8" spans="1:2" s="37" customFormat="1" ht="17.25" customHeight="1">
      <c r="A8" s="38" t="s">
        <v>21</v>
      </c>
      <c r="B8" s="11" t="s">
        <v>36</v>
      </c>
    </row>
    <row r="9" spans="1:2" s="37" customFormat="1" ht="17.25" customHeight="1">
      <c r="A9" s="38" t="s">
        <v>27</v>
      </c>
      <c r="B9" s="11"/>
    </row>
    <row r="12" spans="1:3" ht="10.5" customHeight="1">
      <c r="A12" s="3" t="s">
        <v>1</v>
      </c>
      <c r="B12" s="95" t="s">
        <v>2</v>
      </c>
      <c r="C12" s="96"/>
    </row>
    <row r="13" spans="1:3" ht="10.5" customHeight="1">
      <c r="A13" s="3" t="s">
        <v>3</v>
      </c>
      <c r="B13" s="95" t="s">
        <v>18</v>
      </c>
      <c r="C13" s="96"/>
    </row>
    <row r="14" ht="10.5" customHeight="1">
      <c r="E14" s="5"/>
    </row>
    <row r="15" spans="1:9" ht="10.5" customHeight="1">
      <c r="A15" s="91" t="s">
        <v>5</v>
      </c>
      <c r="B15" s="94" t="s">
        <v>6</v>
      </c>
      <c r="C15" s="94"/>
      <c r="D15" s="94"/>
      <c r="E15" s="94"/>
      <c r="F15" s="94"/>
      <c r="G15" s="94"/>
      <c r="H15" s="94"/>
      <c r="I15" s="94"/>
    </row>
    <row r="16" spans="1:9" ht="10.5" customHeight="1">
      <c r="A16" s="92"/>
      <c r="B16" s="94"/>
      <c r="C16" s="94"/>
      <c r="D16" s="94"/>
      <c r="E16" s="94"/>
      <c r="F16" s="94"/>
      <c r="G16" s="94"/>
      <c r="H16" s="94"/>
      <c r="I16" s="94"/>
    </row>
    <row r="17" spans="1:9" ht="16.5" customHeight="1">
      <c r="A17" s="34" t="s">
        <v>7</v>
      </c>
      <c r="B17" s="34" t="s">
        <v>8</v>
      </c>
      <c r="C17" s="56" t="s">
        <v>9</v>
      </c>
      <c r="D17" s="34" t="s">
        <v>10</v>
      </c>
      <c r="E17" s="34" t="s">
        <v>11</v>
      </c>
      <c r="F17" s="34" t="s">
        <v>12</v>
      </c>
      <c r="G17" s="34" t="s">
        <v>13</v>
      </c>
      <c r="H17" s="34" t="s">
        <v>14</v>
      </c>
      <c r="I17" s="34" t="s">
        <v>15</v>
      </c>
    </row>
    <row r="18" spans="1:9" s="5" customFormat="1" ht="16.5" customHeight="1">
      <c r="A18" s="23" t="s">
        <v>81</v>
      </c>
      <c r="B18" s="82">
        <v>5716992</v>
      </c>
      <c r="C18" s="83">
        <f>+C19+C20</f>
        <v>15000000</v>
      </c>
      <c r="D18" s="27"/>
      <c r="E18" s="27"/>
      <c r="F18" s="27"/>
      <c r="G18" s="27"/>
      <c r="H18" s="27"/>
      <c r="I18" s="8">
        <f aca="true" t="shared" si="0" ref="I18:I85">SUM(B18:H18)</f>
        <v>20716992</v>
      </c>
    </row>
    <row r="19" spans="1:9" ht="16.5" customHeight="1">
      <c r="A19" s="79" t="s">
        <v>82</v>
      </c>
      <c r="B19" s="76">
        <v>5716992</v>
      </c>
      <c r="C19" s="76">
        <v>15000000</v>
      </c>
      <c r="D19" s="11"/>
      <c r="E19" s="11"/>
      <c r="F19" s="11"/>
      <c r="G19" s="11"/>
      <c r="H19" s="11"/>
      <c r="I19" s="10">
        <f t="shared" si="0"/>
        <v>20716992</v>
      </c>
    </row>
    <row r="20" spans="1:9" s="5" customFormat="1" ht="16.5" customHeight="1">
      <c r="A20" s="23" t="s">
        <v>83</v>
      </c>
      <c r="B20" s="82">
        <v>10000000</v>
      </c>
      <c r="C20" s="67"/>
      <c r="D20" s="48"/>
      <c r="E20" s="48"/>
      <c r="F20" s="48"/>
      <c r="G20" s="48"/>
      <c r="H20" s="48"/>
      <c r="I20" s="8">
        <f t="shared" si="0"/>
        <v>10000000</v>
      </c>
    </row>
    <row r="21" spans="1:9" s="5" customFormat="1" ht="16.5" customHeight="1">
      <c r="A21" s="79" t="s">
        <v>84</v>
      </c>
      <c r="B21" s="76">
        <v>5000000</v>
      </c>
      <c r="C21" s="90">
        <v>25977636</v>
      </c>
      <c r="D21" s="27"/>
      <c r="E21" s="27"/>
      <c r="F21" s="27"/>
      <c r="G21" s="27"/>
      <c r="H21" s="27"/>
      <c r="I21" s="10">
        <f t="shared" si="0"/>
        <v>30977636</v>
      </c>
    </row>
    <row r="22" spans="1:9" ht="16.5" customHeight="1">
      <c r="A22" s="79" t="s">
        <v>85</v>
      </c>
      <c r="B22" s="76">
        <v>5000000</v>
      </c>
      <c r="C22" s="60"/>
      <c r="D22" s="48"/>
      <c r="E22" s="48"/>
      <c r="F22" s="48"/>
      <c r="G22" s="48"/>
      <c r="H22" s="48"/>
      <c r="I22" s="10">
        <f t="shared" si="0"/>
        <v>5000000</v>
      </c>
    </row>
    <row r="23" spans="1:9" s="5" customFormat="1" ht="16.5" customHeight="1">
      <c r="A23" s="23" t="s">
        <v>49</v>
      </c>
      <c r="B23" s="82">
        <v>35000000</v>
      </c>
      <c r="C23" s="67"/>
      <c r="D23" s="17"/>
      <c r="E23" s="17"/>
      <c r="F23" s="17"/>
      <c r="G23" s="17"/>
      <c r="H23" s="48"/>
      <c r="I23" s="8">
        <f t="shared" si="0"/>
        <v>35000000</v>
      </c>
    </row>
    <row r="24" spans="1:9" ht="16.5" customHeight="1">
      <c r="A24" s="79" t="s">
        <v>86</v>
      </c>
      <c r="B24" s="76">
        <v>0</v>
      </c>
      <c r="C24" s="60"/>
      <c r="D24" s="4"/>
      <c r="E24" s="4"/>
      <c r="F24" s="4"/>
      <c r="G24" s="4"/>
      <c r="H24" s="61"/>
      <c r="I24" s="10">
        <f t="shared" si="0"/>
        <v>0</v>
      </c>
    </row>
    <row r="25" spans="1:9" ht="16.5" customHeight="1">
      <c r="A25" s="79" t="s">
        <v>87</v>
      </c>
      <c r="B25" s="76">
        <v>30000000</v>
      </c>
      <c r="C25" s="60"/>
      <c r="D25" s="4"/>
      <c r="E25" s="4"/>
      <c r="F25" s="4"/>
      <c r="G25" s="4"/>
      <c r="H25" s="61"/>
      <c r="I25" s="10">
        <f t="shared" si="0"/>
        <v>30000000</v>
      </c>
    </row>
    <row r="26" spans="1:9" ht="16.5" customHeight="1">
      <c r="A26" s="79" t="s">
        <v>88</v>
      </c>
      <c r="B26" s="76">
        <v>0</v>
      </c>
      <c r="C26" s="59">
        <f>SUM(C27:C31)</f>
        <v>0</v>
      </c>
      <c r="D26" s="27"/>
      <c r="E26" s="27"/>
      <c r="F26" s="27"/>
      <c r="G26" s="27"/>
      <c r="H26" s="27"/>
      <c r="I26" s="10">
        <f t="shared" si="0"/>
        <v>0</v>
      </c>
    </row>
    <row r="27" spans="1:9" s="5" customFormat="1" ht="16.5" customHeight="1">
      <c r="A27" s="79" t="s">
        <v>89</v>
      </c>
      <c r="B27" s="76">
        <v>5000000</v>
      </c>
      <c r="C27" s="60"/>
      <c r="D27" s="17"/>
      <c r="E27" s="17"/>
      <c r="F27" s="17"/>
      <c r="G27" s="17"/>
      <c r="H27" s="48"/>
      <c r="I27" s="10">
        <f t="shared" si="0"/>
        <v>5000000</v>
      </c>
    </row>
    <row r="28" spans="1:9" s="5" customFormat="1" ht="16.5" customHeight="1">
      <c r="A28" s="23" t="s">
        <v>50</v>
      </c>
      <c r="B28" s="82">
        <v>20999000</v>
      </c>
      <c r="C28" s="67"/>
      <c r="D28" s="17"/>
      <c r="E28" s="17"/>
      <c r="F28" s="17"/>
      <c r="G28" s="17"/>
      <c r="H28" s="48"/>
      <c r="I28" s="8">
        <f t="shared" si="0"/>
        <v>20999000</v>
      </c>
    </row>
    <row r="29" spans="1:9" ht="16.5" customHeight="1">
      <c r="A29" s="79" t="s">
        <v>51</v>
      </c>
      <c r="B29" s="76">
        <v>10000000</v>
      </c>
      <c r="C29" s="60"/>
      <c r="D29" s="4"/>
      <c r="E29" s="4"/>
      <c r="F29" s="4"/>
      <c r="G29" s="4"/>
      <c r="H29" s="61"/>
      <c r="I29" s="10">
        <f t="shared" si="0"/>
        <v>10000000</v>
      </c>
    </row>
    <row r="30" spans="1:9" ht="16.5" customHeight="1">
      <c r="A30" s="79" t="s">
        <v>90</v>
      </c>
      <c r="B30" s="76">
        <v>1000000</v>
      </c>
      <c r="C30" s="60"/>
      <c r="D30" s="4"/>
      <c r="E30" s="4"/>
      <c r="F30" s="4"/>
      <c r="G30" s="4"/>
      <c r="H30" s="61"/>
      <c r="I30" s="10">
        <f t="shared" si="0"/>
        <v>1000000</v>
      </c>
    </row>
    <row r="31" spans="1:9" ht="16.5" customHeight="1">
      <c r="A31" s="79" t="s">
        <v>52</v>
      </c>
      <c r="B31" s="76">
        <v>9999000</v>
      </c>
      <c r="C31" s="60"/>
      <c r="D31" s="4"/>
      <c r="E31" s="4"/>
      <c r="F31" s="4"/>
      <c r="G31" s="4"/>
      <c r="H31" s="61"/>
      <c r="I31" s="10">
        <f t="shared" si="0"/>
        <v>9999000</v>
      </c>
    </row>
    <row r="32" spans="1:9" s="84" customFormat="1" ht="16.5" customHeight="1">
      <c r="A32" s="23" t="s">
        <v>91</v>
      </c>
      <c r="B32" s="82">
        <v>62272372</v>
      </c>
      <c r="C32" s="83">
        <f>+C33+C34</f>
        <v>10000000</v>
      </c>
      <c r="D32" s="27"/>
      <c r="E32" s="27"/>
      <c r="F32" s="27"/>
      <c r="G32" s="27"/>
      <c r="H32" s="27"/>
      <c r="I32" s="8">
        <f t="shared" si="0"/>
        <v>72272372</v>
      </c>
    </row>
    <row r="33" spans="1:9" s="5" customFormat="1" ht="16.5" customHeight="1">
      <c r="A33" s="79" t="s">
        <v>92</v>
      </c>
      <c r="B33" s="76">
        <v>5000000</v>
      </c>
      <c r="C33" s="76">
        <v>10000000</v>
      </c>
      <c r="D33" s="17"/>
      <c r="E33" s="17"/>
      <c r="F33" s="17"/>
      <c r="G33" s="17"/>
      <c r="H33" s="17"/>
      <c r="I33" s="10">
        <f t="shared" si="0"/>
        <v>15000000</v>
      </c>
    </row>
    <row r="34" spans="1:9" ht="16.5" customHeight="1">
      <c r="A34" s="79" t="s">
        <v>93</v>
      </c>
      <c r="B34" s="76">
        <v>8000000</v>
      </c>
      <c r="C34" s="60"/>
      <c r="D34" s="4"/>
      <c r="E34" s="4"/>
      <c r="F34" s="4"/>
      <c r="G34" s="4"/>
      <c r="H34" s="4"/>
      <c r="I34" s="10">
        <f t="shared" si="0"/>
        <v>8000000</v>
      </c>
    </row>
    <row r="35" spans="1:9" s="5" customFormat="1" ht="16.5" customHeight="1">
      <c r="A35" s="79" t="s">
        <v>53</v>
      </c>
      <c r="B35" s="76">
        <v>1000000</v>
      </c>
      <c r="C35" s="59"/>
      <c r="D35" s="27"/>
      <c r="E35" s="27"/>
      <c r="F35" s="27"/>
      <c r="G35" s="27"/>
      <c r="H35" s="27"/>
      <c r="I35" s="10">
        <f t="shared" si="0"/>
        <v>1000000</v>
      </c>
    </row>
    <row r="36" spans="1:9" ht="16.5" customHeight="1">
      <c r="A36" s="79" t="s">
        <v>94</v>
      </c>
      <c r="B36" s="76">
        <v>1000</v>
      </c>
      <c r="C36" s="60"/>
      <c r="D36" s="4"/>
      <c r="E36" s="4"/>
      <c r="F36" s="4"/>
      <c r="G36" s="4"/>
      <c r="H36" s="4"/>
      <c r="I36" s="10">
        <f t="shared" si="0"/>
        <v>1000</v>
      </c>
    </row>
    <row r="37" spans="1:9" ht="16.5" customHeight="1">
      <c r="A37" s="79" t="s">
        <v>95</v>
      </c>
      <c r="B37" s="76">
        <v>48271372</v>
      </c>
      <c r="C37" s="76">
        <v>15000000</v>
      </c>
      <c r="D37" s="27"/>
      <c r="E37" s="27"/>
      <c r="F37" s="27"/>
      <c r="G37" s="27"/>
      <c r="H37" s="27"/>
      <c r="I37" s="10">
        <f t="shared" si="0"/>
        <v>63271372</v>
      </c>
    </row>
    <row r="38" spans="1:9" s="5" customFormat="1" ht="16.5" customHeight="1">
      <c r="A38" s="23" t="s">
        <v>96</v>
      </c>
      <c r="B38" s="82">
        <v>85426628</v>
      </c>
      <c r="C38" s="67"/>
      <c r="D38" s="17"/>
      <c r="E38" s="17"/>
      <c r="F38" s="17"/>
      <c r="G38" s="17"/>
      <c r="H38" s="17"/>
      <c r="I38" s="8">
        <f t="shared" si="0"/>
        <v>85426628</v>
      </c>
    </row>
    <row r="39" spans="1:9" s="5" customFormat="1" ht="16.5" customHeight="1">
      <c r="A39" s="79" t="s">
        <v>97</v>
      </c>
      <c r="B39" s="76">
        <v>20000000</v>
      </c>
      <c r="C39" s="60"/>
      <c r="D39" s="17"/>
      <c r="E39" s="17"/>
      <c r="F39" s="17"/>
      <c r="G39" s="17"/>
      <c r="H39" s="17"/>
      <c r="I39" s="10">
        <f t="shared" si="0"/>
        <v>20000000</v>
      </c>
    </row>
    <row r="40" spans="1:9" ht="16.5" customHeight="1">
      <c r="A40" s="79" t="s">
        <v>98</v>
      </c>
      <c r="B40" s="76">
        <v>5000000</v>
      </c>
      <c r="C40" s="60"/>
      <c r="D40" s="4"/>
      <c r="E40" s="4"/>
      <c r="F40" s="4"/>
      <c r="G40" s="4"/>
      <c r="H40" s="4"/>
      <c r="I40" s="10">
        <f t="shared" si="0"/>
        <v>5000000</v>
      </c>
    </row>
    <row r="41" spans="1:9" ht="16.5" customHeight="1">
      <c r="A41" s="79" t="s">
        <v>99</v>
      </c>
      <c r="B41" s="76">
        <v>3998000</v>
      </c>
      <c r="C41" s="60"/>
      <c r="D41" s="4"/>
      <c r="E41" s="4"/>
      <c r="F41" s="4"/>
      <c r="G41" s="4"/>
      <c r="H41" s="4"/>
      <c r="I41" s="10">
        <f t="shared" si="0"/>
        <v>3998000</v>
      </c>
    </row>
    <row r="42" spans="1:9" ht="16.5" customHeight="1">
      <c r="A42" s="79" t="s">
        <v>100</v>
      </c>
      <c r="B42" s="76">
        <v>18428628</v>
      </c>
      <c r="C42" s="60"/>
      <c r="D42" s="4"/>
      <c r="E42" s="4"/>
      <c r="F42" s="4"/>
      <c r="G42" s="4"/>
      <c r="H42" s="4"/>
      <c r="I42" s="10">
        <f t="shared" si="0"/>
        <v>18428628</v>
      </c>
    </row>
    <row r="43" spans="1:9" s="5" customFormat="1" ht="16.5" customHeight="1">
      <c r="A43" s="79" t="s">
        <v>101</v>
      </c>
      <c r="B43" s="76">
        <v>8000000</v>
      </c>
      <c r="C43" s="59"/>
      <c r="D43" s="27"/>
      <c r="E43" s="27"/>
      <c r="F43" s="27"/>
      <c r="G43" s="27"/>
      <c r="H43" s="27"/>
      <c r="I43" s="10">
        <f t="shared" si="0"/>
        <v>8000000</v>
      </c>
    </row>
    <row r="44" spans="1:9" ht="16.5" customHeight="1">
      <c r="A44" s="79" t="s">
        <v>102</v>
      </c>
      <c r="B44" s="76">
        <v>10000000</v>
      </c>
      <c r="C44" s="59"/>
      <c r="D44" s="4"/>
      <c r="E44" s="4"/>
      <c r="F44" s="4"/>
      <c r="G44" s="4"/>
      <c r="H44" s="4"/>
      <c r="I44" s="10">
        <f t="shared" si="0"/>
        <v>10000000</v>
      </c>
    </row>
    <row r="45" spans="1:9" ht="16.5" customHeight="1">
      <c r="A45" s="79" t="s">
        <v>103</v>
      </c>
      <c r="B45" s="76">
        <v>10000000</v>
      </c>
      <c r="C45" s="59"/>
      <c r="D45" s="4"/>
      <c r="E45" s="4"/>
      <c r="F45" s="4"/>
      <c r="G45" s="4"/>
      <c r="H45" s="4"/>
      <c r="I45" s="10">
        <f t="shared" si="0"/>
        <v>10000000</v>
      </c>
    </row>
    <row r="46" spans="1:9" ht="16.5" customHeight="1">
      <c r="A46" s="79" t="s">
        <v>104</v>
      </c>
      <c r="B46" s="76">
        <v>5000000</v>
      </c>
      <c r="C46" s="60"/>
      <c r="D46" s="4"/>
      <c r="E46" s="4"/>
      <c r="F46" s="4"/>
      <c r="G46" s="4"/>
      <c r="H46" s="4"/>
      <c r="I46" s="10">
        <f t="shared" si="0"/>
        <v>5000000</v>
      </c>
    </row>
    <row r="47" spans="1:9" ht="16.5" customHeight="1">
      <c r="A47" s="79" t="s">
        <v>105</v>
      </c>
      <c r="B47" s="76">
        <v>5000000</v>
      </c>
      <c r="C47" s="60"/>
      <c r="D47" s="4"/>
      <c r="E47" s="4"/>
      <c r="F47" s="4"/>
      <c r="G47" s="4"/>
      <c r="H47" s="4"/>
      <c r="I47" s="10">
        <f t="shared" si="0"/>
        <v>5000000</v>
      </c>
    </row>
    <row r="48" spans="1:9" s="5" customFormat="1" ht="16.5" customHeight="1">
      <c r="A48" s="23" t="s">
        <v>33</v>
      </c>
      <c r="B48" s="82">
        <v>27041357</v>
      </c>
      <c r="C48" s="67"/>
      <c r="D48" s="17"/>
      <c r="E48" s="17"/>
      <c r="F48" s="17"/>
      <c r="G48" s="17"/>
      <c r="H48" s="48"/>
      <c r="I48" s="8">
        <f t="shared" si="0"/>
        <v>27041357</v>
      </c>
    </row>
    <row r="49" spans="1:9" ht="16.5" customHeight="1">
      <c r="A49" s="79" t="s">
        <v>106</v>
      </c>
      <c r="B49" s="76">
        <v>15041357</v>
      </c>
      <c r="C49" s="60"/>
      <c r="D49" s="4"/>
      <c r="E49" s="4"/>
      <c r="F49" s="4"/>
      <c r="G49" s="4"/>
      <c r="H49" s="4"/>
      <c r="I49" s="10">
        <f t="shared" si="0"/>
        <v>15041357</v>
      </c>
    </row>
    <row r="50" spans="1:9" ht="16.5" customHeight="1">
      <c r="A50" s="79" t="s">
        <v>54</v>
      </c>
      <c r="B50" s="76">
        <v>12000000</v>
      </c>
      <c r="C50" s="59"/>
      <c r="D50" s="27"/>
      <c r="E50" s="27"/>
      <c r="F50" s="27"/>
      <c r="G50" s="27"/>
      <c r="H50" s="27"/>
      <c r="I50" s="10">
        <f t="shared" si="0"/>
        <v>12000000</v>
      </c>
    </row>
    <row r="51" spans="1:9" s="5" customFormat="1" ht="16.5" customHeight="1">
      <c r="A51" s="23" t="s">
        <v>107</v>
      </c>
      <c r="B51" s="82">
        <v>25000000</v>
      </c>
      <c r="C51" s="67"/>
      <c r="D51" s="17"/>
      <c r="E51" s="17"/>
      <c r="F51" s="17"/>
      <c r="G51" s="17"/>
      <c r="H51" s="48"/>
      <c r="I51" s="8">
        <f t="shared" si="0"/>
        <v>25000000</v>
      </c>
    </row>
    <row r="52" spans="1:9" ht="16.5" customHeight="1">
      <c r="A52" s="79" t="s">
        <v>108</v>
      </c>
      <c r="B52" s="76">
        <v>15000000</v>
      </c>
      <c r="C52" s="60"/>
      <c r="D52" s="4"/>
      <c r="E52" s="4"/>
      <c r="F52" s="4"/>
      <c r="G52" s="4"/>
      <c r="H52" s="61"/>
      <c r="I52" s="10">
        <f t="shared" si="0"/>
        <v>15000000</v>
      </c>
    </row>
    <row r="53" spans="1:9" ht="16.5" customHeight="1">
      <c r="A53" s="79" t="s">
        <v>109</v>
      </c>
      <c r="B53" s="76">
        <v>10000000</v>
      </c>
      <c r="C53" s="60"/>
      <c r="D53" s="4"/>
      <c r="E53" s="4"/>
      <c r="F53" s="4"/>
      <c r="G53" s="4"/>
      <c r="H53" s="61"/>
      <c r="I53" s="10">
        <f t="shared" si="0"/>
        <v>10000000</v>
      </c>
    </row>
    <row r="54" spans="1:9" s="5" customFormat="1" ht="16.5" customHeight="1">
      <c r="A54" s="23" t="s">
        <v>110</v>
      </c>
      <c r="B54" s="82">
        <v>10000000</v>
      </c>
      <c r="C54" s="83"/>
      <c r="D54" s="17"/>
      <c r="E54" s="17"/>
      <c r="F54" s="17"/>
      <c r="G54" s="17"/>
      <c r="H54" s="48"/>
      <c r="I54" s="8">
        <f t="shared" si="0"/>
        <v>10000000</v>
      </c>
    </row>
    <row r="55" spans="1:9" s="5" customFormat="1" ht="16.5" customHeight="1">
      <c r="A55" s="79" t="s">
        <v>111</v>
      </c>
      <c r="B55" s="76">
        <v>10000000</v>
      </c>
      <c r="C55" s="58"/>
      <c r="D55" s="63"/>
      <c r="E55" s="63"/>
      <c r="F55" s="63"/>
      <c r="G55" s="63"/>
      <c r="H55" s="63"/>
      <c r="I55" s="10">
        <f t="shared" si="0"/>
        <v>10000000</v>
      </c>
    </row>
    <row r="56" spans="1:9" s="5" customFormat="1" ht="16.5" customHeight="1">
      <c r="A56" s="23" t="s">
        <v>31</v>
      </c>
      <c r="B56" s="82">
        <v>75000000</v>
      </c>
      <c r="C56" s="83"/>
      <c r="D56" s="27"/>
      <c r="E56" s="27"/>
      <c r="F56" s="27"/>
      <c r="G56" s="27"/>
      <c r="H56" s="27"/>
      <c r="I56" s="8">
        <f t="shared" si="0"/>
        <v>75000000</v>
      </c>
    </row>
    <row r="57" spans="1:9" ht="16.5" customHeight="1">
      <c r="A57" s="79" t="s">
        <v>112</v>
      </c>
      <c r="B57" s="76">
        <v>27000000</v>
      </c>
      <c r="C57" s="60"/>
      <c r="D57" s="4"/>
      <c r="E57" s="4"/>
      <c r="F57" s="4"/>
      <c r="G57" s="4"/>
      <c r="H57" s="4"/>
      <c r="I57" s="10">
        <f t="shared" si="0"/>
        <v>27000000</v>
      </c>
    </row>
    <row r="58" spans="1:9" ht="16.5" customHeight="1">
      <c r="A58" s="79" t="s">
        <v>55</v>
      </c>
      <c r="B58" s="76">
        <v>6000000</v>
      </c>
      <c r="C58" s="65"/>
      <c r="D58" s="4"/>
      <c r="E58" s="4"/>
      <c r="F58" s="4"/>
      <c r="G58" s="4"/>
      <c r="H58" s="4"/>
      <c r="I58" s="10"/>
    </row>
    <row r="59" spans="1:9" ht="16.5" customHeight="1">
      <c r="A59" s="79" t="s">
        <v>113</v>
      </c>
      <c r="B59" s="76">
        <v>1000000</v>
      </c>
      <c r="C59" s="66"/>
      <c r="D59" s="4"/>
      <c r="E59" s="4"/>
      <c r="F59" s="4"/>
      <c r="G59" s="4"/>
      <c r="H59" s="4"/>
      <c r="I59" s="10"/>
    </row>
    <row r="60" spans="1:9" ht="16.5" customHeight="1">
      <c r="A60" s="79" t="s">
        <v>114</v>
      </c>
      <c r="B60" s="76">
        <v>38000000</v>
      </c>
      <c r="C60" s="66"/>
      <c r="D60" s="4"/>
      <c r="E60" s="4"/>
      <c r="F60" s="4"/>
      <c r="G60" s="4"/>
      <c r="H60" s="4"/>
      <c r="I60" s="10"/>
    </row>
    <row r="61" spans="1:9" ht="16.5" customHeight="1">
      <c r="A61" s="79" t="s">
        <v>115</v>
      </c>
      <c r="B61" s="76">
        <v>3000000</v>
      </c>
      <c r="C61" s="58"/>
      <c r="D61" s="27"/>
      <c r="E61" s="27"/>
      <c r="F61" s="27"/>
      <c r="G61" s="27"/>
      <c r="H61" s="27"/>
      <c r="I61" s="10">
        <f t="shared" si="0"/>
        <v>3000000</v>
      </c>
    </row>
    <row r="62" spans="1:9" s="5" customFormat="1" ht="16.5" customHeight="1">
      <c r="A62" s="23" t="s">
        <v>116</v>
      </c>
      <c r="B62" s="82">
        <v>55000000</v>
      </c>
      <c r="C62" s="67"/>
      <c r="D62" s="17"/>
      <c r="E62" s="17"/>
      <c r="F62" s="17"/>
      <c r="G62" s="17"/>
      <c r="H62" s="17"/>
      <c r="I62" s="8">
        <f t="shared" si="0"/>
        <v>55000000</v>
      </c>
    </row>
    <row r="63" spans="1:9" ht="16.5" customHeight="1">
      <c r="A63" s="79" t="s">
        <v>117</v>
      </c>
      <c r="B63" s="76">
        <v>5000000</v>
      </c>
      <c r="C63" s="54"/>
      <c r="D63" s="4"/>
      <c r="E63" s="4"/>
      <c r="F63" s="4"/>
      <c r="G63" s="4"/>
      <c r="H63" s="4"/>
      <c r="I63" s="10"/>
    </row>
    <row r="64" spans="1:9" ht="16.5" customHeight="1">
      <c r="A64" s="79" t="s">
        <v>118</v>
      </c>
      <c r="B64" s="76">
        <v>50000000</v>
      </c>
      <c r="C64" s="60"/>
      <c r="D64" s="4"/>
      <c r="E64" s="4"/>
      <c r="F64" s="4"/>
      <c r="G64" s="4"/>
      <c r="H64" s="4"/>
      <c r="I64" s="10">
        <f t="shared" si="0"/>
        <v>50000000</v>
      </c>
    </row>
    <row r="65" spans="1:9" s="5" customFormat="1" ht="16.5" customHeight="1">
      <c r="A65" s="23" t="s">
        <v>35</v>
      </c>
      <c r="B65" s="82">
        <v>82300000</v>
      </c>
      <c r="C65" s="67"/>
      <c r="D65" s="17"/>
      <c r="E65" s="17"/>
      <c r="F65" s="17"/>
      <c r="G65" s="17"/>
      <c r="H65" s="17"/>
      <c r="I65" s="8">
        <f t="shared" si="0"/>
        <v>82300000</v>
      </c>
    </row>
    <row r="66" spans="1:9" ht="16.5" customHeight="1">
      <c r="A66" s="79" t="s">
        <v>119</v>
      </c>
      <c r="B66" s="76">
        <v>22000000</v>
      </c>
      <c r="C66" s="60"/>
      <c r="D66" s="4"/>
      <c r="E66" s="4"/>
      <c r="F66" s="4"/>
      <c r="G66" s="4"/>
      <c r="H66" s="4"/>
      <c r="I66" s="10">
        <f t="shared" si="0"/>
        <v>22000000</v>
      </c>
    </row>
    <row r="67" spans="1:9" ht="16.5" customHeight="1">
      <c r="A67" s="79" t="s">
        <v>56</v>
      </c>
      <c r="B67" s="76">
        <v>1000000</v>
      </c>
      <c r="C67" s="60"/>
      <c r="D67" s="4"/>
      <c r="E67" s="4"/>
      <c r="F67" s="4"/>
      <c r="G67" s="4"/>
      <c r="H67" s="4"/>
      <c r="I67" s="10">
        <f t="shared" si="0"/>
        <v>1000000</v>
      </c>
    </row>
    <row r="68" spans="1:9" s="5" customFormat="1" ht="16.5" customHeight="1">
      <c r="A68" s="79" t="s">
        <v>57</v>
      </c>
      <c r="B68" s="76">
        <v>1000000</v>
      </c>
      <c r="C68" s="59"/>
      <c r="D68" s="27"/>
      <c r="E68" s="27"/>
      <c r="F68" s="27"/>
      <c r="G68" s="27"/>
      <c r="H68" s="27"/>
      <c r="I68" s="10">
        <f t="shared" si="0"/>
        <v>1000000</v>
      </c>
    </row>
    <row r="69" spans="1:9" s="5" customFormat="1" ht="16.5" customHeight="1">
      <c r="A69" s="79" t="s">
        <v>58</v>
      </c>
      <c r="B69" s="76">
        <v>40000000</v>
      </c>
      <c r="C69" s="60"/>
      <c r="D69" s="17"/>
      <c r="E69" s="17"/>
      <c r="F69" s="17"/>
      <c r="G69" s="17"/>
      <c r="H69" s="17"/>
      <c r="I69" s="10">
        <f t="shared" si="0"/>
        <v>40000000</v>
      </c>
    </row>
    <row r="70" spans="1:9" ht="16.5" customHeight="1">
      <c r="A70" s="79" t="s">
        <v>120</v>
      </c>
      <c r="B70" s="76">
        <v>17000000</v>
      </c>
      <c r="C70" s="60"/>
      <c r="D70" s="4"/>
      <c r="E70" s="4"/>
      <c r="F70" s="4"/>
      <c r="G70" s="4"/>
      <c r="H70" s="4"/>
      <c r="I70" s="10">
        <f t="shared" si="0"/>
        <v>17000000</v>
      </c>
    </row>
    <row r="71" spans="1:9" ht="16.5" customHeight="1">
      <c r="A71" s="79" t="s">
        <v>121</v>
      </c>
      <c r="B71" s="88">
        <v>1300000</v>
      </c>
      <c r="C71" s="59"/>
      <c r="D71" s="4"/>
      <c r="E71" s="4"/>
      <c r="F71" s="4"/>
      <c r="G71" s="4"/>
      <c r="H71" s="4"/>
      <c r="I71" s="10">
        <f t="shared" si="0"/>
        <v>1300000</v>
      </c>
    </row>
    <row r="72" spans="1:9" s="5" customFormat="1" ht="16.5" customHeight="1">
      <c r="A72" s="87" t="s">
        <v>59</v>
      </c>
      <c r="B72" s="17"/>
      <c r="C72" s="67"/>
      <c r="D72" s="17"/>
      <c r="E72" s="17"/>
      <c r="F72" s="82">
        <v>2000000</v>
      </c>
      <c r="G72" s="17"/>
      <c r="H72" s="17"/>
      <c r="I72" s="8">
        <f>SUM(C72:H72)</f>
        <v>2000000</v>
      </c>
    </row>
    <row r="73" spans="1:9" s="5" customFormat="1" ht="16.5" customHeight="1">
      <c r="A73" s="29" t="s">
        <v>122</v>
      </c>
      <c r="B73" s="17"/>
      <c r="C73" s="59"/>
      <c r="D73" s="27"/>
      <c r="E73" s="27"/>
      <c r="F73" s="76">
        <v>1000000</v>
      </c>
      <c r="G73" s="27"/>
      <c r="H73" s="27"/>
      <c r="I73" s="10">
        <f>SUM(C73:H73)</f>
        <v>1000000</v>
      </c>
    </row>
    <row r="74" spans="1:9" ht="16.5" customHeight="1">
      <c r="A74" s="29" t="s">
        <v>123</v>
      </c>
      <c r="B74" s="4"/>
      <c r="C74" s="60"/>
      <c r="D74" s="4"/>
      <c r="E74" s="4"/>
      <c r="F74" s="76">
        <v>1000000</v>
      </c>
      <c r="G74" s="4"/>
      <c r="H74" s="4"/>
      <c r="I74" s="10">
        <f>SUM(C74:H74)</f>
        <v>1000000</v>
      </c>
    </row>
    <row r="75" spans="1:9" s="5" customFormat="1" ht="16.5" customHeight="1">
      <c r="A75" s="62"/>
      <c r="B75" s="89"/>
      <c r="C75" s="67"/>
      <c r="D75" s="17"/>
      <c r="E75" s="17"/>
      <c r="F75" s="17"/>
      <c r="G75" s="17"/>
      <c r="H75" s="17"/>
      <c r="I75" s="10">
        <f t="shared" si="0"/>
        <v>0</v>
      </c>
    </row>
    <row r="76" spans="1:9" ht="16.5" customHeight="1">
      <c r="A76" s="62"/>
      <c r="B76" s="36"/>
      <c r="C76" s="59"/>
      <c r="D76" s="4"/>
      <c r="E76" s="4"/>
      <c r="F76" s="4"/>
      <c r="G76" s="4"/>
      <c r="H76" s="4"/>
      <c r="I76" s="10">
        <f t="shared" si="0"/>
        <v>0</v>
      </c>
    </row>
    <row r="77" spans="1:9" ht="16.5" customHeight="1">
      <c r="A77" s="62"/>
      <c r="B77" s="36"/>
      <c r="C77" s="60"/>
      <c r="D77" s="4"/>
      <c r="E77" s="4"/>
      <c r="F77" s="4"/>
      <c r="G77" s="4"/>
      <c r="H77" s="4"/>
      <c r="I77" s="10">
        <f t="shared" si="0"/>
        <v>0</v>
      </c>
    </row>
    <row r="78" spans="1:9" ht="16.5" customHeight="1">
      <c r="A78" s="57"/>
      <c r="B78" s="58"/>
      <c r="C78" s="59"/>
      <c r="D78" s="4"/>
      <c r="E78" s="4"/>
      <c r="F78" s="4"/>
      <c r="G78" s="4"/>
      <c r="H78" s="4"/>
      <c r="I78" s="10">
        <f t="shared" si="0"/>
        <v>0</v>
      </c>
    </row>
    <row r="79" spans="1:9" ht="16.5" customHeight="1">
      <c r="A79" s="68"/>
      <c r="B79" s="64"/>
      <c r="C79" s="69"/>
      <c r="D79" s="12"/>
      <c r="E79" s="12"/>
      <c r="F79" s="12"/>
      <c r="G79" s="12"/>
      <c r="H79" s="12"/>
      <c r="I79" s="13">
        <f t="shared" si="0"/>
        <v>0</v>
      </c>
    </row>
    <row r="80" spans="1:9" s="5" customFormat="1" ht="16.5" customHeight="1">
      <c r="A80" s="70"/>
      <c r="B80" s="71"/>
      <c r="C80" s="60"/>
      <c r="D80" s="17"/>
      <c r="E80" s="17"/>
      <c r="F80" s="17"/>
      <c r="G80" s="17"/>
      <c r="H80" s="17"/>
      <c r="I80" s="10">
        <f t="shared" si="0"/>
        <v>0</v>
      </c>
    </row>
    <row r="81" spans="1:9" s="5" customFormat="1" ht="16.5" customHeight="1">
      <c r="A81" s="73"/>
      <c r="B81" s="74"/>
      <c r="C81" s="67"/>
      <c r="D81" s="17"/>
      <c r="E81" s="17"/>
      <c r="F81" s="72">
        <f>+F82+F83+F84</f>
        <v>2000000</v>
      </c>
      <c r="G81" s="17"/>
      <c r="H81" s="17"/>
      <c r="I81" s="10">
        <f t="shared" si="0"/>
        <v>2000000</v>
      </c>
    </row>
    <row r="82" spans="1:9" s="5" customFormat="1" ht="16.5" customHeight="1">
      <c r="A82" s="46"/>
      <c r="B82" s="17"/>
      <c r="C82" s="60"/>
      <c r="D82" s="17"/>
      <c r="E82" s="17"/>
      <c r="F82" s="35">
        <v>1000000</v>
      </c>
      <c r="G82" s="17"/>
      <c r="H82" s="17"/>
      <c r="I82" s="10">
        <f t="shared" si="0"/>
        <v>1000000</v>
      </c>
    </row>
    <row r="83" spans="1:9" s="5" customFormat="1" ht="16.5" customHeight="1">
      <c r="A83" s="46"/>
      <c r="B83" s="17"/>
      <c r="C83" s="60"/>
      <c r="D83" s="17"/>
      <c r="E83" s="17"/>
      <c r="F83" s="35">
        <v>500000</v>
      </c>
      <c r="G83" s="17"/>
      <c r="H83" s="17"/>
      <c r="I83" s="10">
        <f t="shared" si="0"/>
        <v>500000</v>
      </c>
    </row>
    <row r="84" spans="1:9" s="5" customFormat="1" ht="16.5" customHeight="1">
      <c r="A84" s="46"/>
      <c r="B84" s="17"/>
      <c r="C84" s="60"/>
      <c r="D84" s="17"/>
      <c r="E84" s="17"/>
      <c r="F84" s="35">
        <v>500000</v>
      </c>
      <c r="G84" s="17"/>
      <c r="H84" s="17"/>
      <c r="I84" s="10">
        <f t="shared" si="0"/>
        <v>500000</v>
      </c>
    </row>
    <row r="85" spans="1:9" s="5" customFormat="1" ht="16.5" customHeight="1">
      <c r="A85" s="17" t="s">
        <v>23</v>
      </c>
      <c r="B85" s="72" t="e">
        <f>+B78+B71+B69+B64+B61+B55+B49+B40+B34+B30+B26+B19+#REF!</f>
        <v>#REF!</v>
      </c>
      <c r="C85" s="72" t="e">
        <f>+C78+C71+C69+C64+C61+C55+C49+C40+C34+C30+C26+C19+#REF!</f>
        <v>#REF!</v>
      </c>
      <c r="D85" s="72" t="e">
        <f>+D78+D71+D69+D64+D61+D55+D49+D40+D34+D30+D26+D19+#REF!</f>
        <v>#REF!</v>
      </c>
      <c r="E85" s="72" t="e">
        <f>+E78+E71+E69+E64+E61+E55+E49+E40+E34+E30+E26+E19+#REF!</f>
        <v>#REF!</v>
      </c>
      <c r="F85" s="72" t="e">
        <f>+F78+F71+F69+F64+F61+F55+F49+F40+F34+F30+F26+F19+#REF!+F81</f>
        <v>#REF!</v>
      </c>
      <c r="G85" s="17"/>
      <c r="H85" s="17"/>
      <c r="I85" s="8" t="e">
        <f t="shared" si="0"/>
        <v>#REF!</v>
      </c>
    </row>
    <row r="90" ht="16.5" customHeight="1">
      <c r="A90" s="5" t="s">
        <v>60</v>
      </c>
    </row>
    <row r="91" ht="16.5" customHeight="1">
      <c r="A91" s="5" t="s">
        <v>61</v>
      </c>
    </row>
    <row r="92" ht="10.5" customHeight="1">
      <c r="A92" s="5"/>
    </row>
    <row r="93" ht="10.5" customHeight="1">
      <c r="A93" s="5"/>
    </row>
  </sheetData>
  <sheetProtection/>
  <mergeCells count="7">
    <mergeCell ref="A15:A16"/>
    <mergeCell ref="B15:I16"/>
    <mergeCell ref="B12:C12"/>
    <mergeCell ref="B13:C13"/>
    <mergeCell ref="A3:I3"/>
    <mergeCell ref="A4:I4"/>
    <mergeCell ref="A5:I5"/>
  </mergeCells>
  <printOptions/>
  <pageMargins left="1.299212598425197" right="1.299212598425197" top="0.4724409448818898" bottom="0.7874015748031497" header="0.5118110236220472" footer="0.5118110236220472"/>
  <pageSetup horizontalDpi="300" verticalDpi="300" orientation="landscape" paperSize="5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Mayra Leguizamon</cp:lastModifiedBy>
  <cp:lastPrinted>2009-12-28T01:24:35Z</cp:lastPrinted>
  <dcterms:created xsi:type="dcterms:W3CDTF">2005-01-05T14:33:37Z</dcterms:created>
  <dcterms:modified xsi:type="dcterms:W3CDTF">2013-09-26T21:35:23Z</dcterms:modified>
  <cp:category/>
  <cp:version/>
  <cp:contentType/>
  <cp:contentStatus/>
  <cp:revision>1</cp:revision>
</cp:coreProperties>
</file>