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15" activeTab="0"/>
  </bookViews>
  <sheets>
    <sheet name="Identif y Analisis" sheetId="1" r:id="rId1"/>
    <sheet name="MAPA DE RIESGOS" sheetId="2" state="hidden" r:id="rId2"/>
    <sheet name="Formulacion de controles" sheetId="3" state="hidden" r:id="rId3"/>
  </sheets>
  <definedNames>
    <definedName name="_xlfn.IFERROR" hidden="1">#NAME?</definedName>
    <definedName name="_xlnm.Print_Area" localSheetId="2">'Formulacion de controles'!$A$1:$L$20</definedName>
    <definedName name="BuiltIn_AutoFilter___3">#REF!</definedName>
    <definedName name="_xlnm.Print_Titles" localSheetId="2">'Formulacion de controles'!$A:$B,'Formulacion de controles'!$2:$4</definedName>
    <definedName name="VALOR">'Identif y Analisis'!#REF!</definedName>
  </definedNames>
  <calcPr fullCalcOnLoad="1"/>
</workbook>
</file>

<file path=xl/sharedStrings.xml><?xml version="1.0" encoding="utf-8"?>
<sst xmlns="http://schemas.openxmlformats.org/spreadsheetml/2006/main" count="411" uniqueCount="242">
  <si>
    <t>ZONA DE RIESGO ACEPTABLE</t>
  </si>
  <si>
    <t>ZONA DE RIESGO TOLERABLE</t>
  </si>
  <si>
    <t>ZONA DE RIESGO MODERADO</t>
  </si>
  <si>
    <t>ZONA DE RIESGO IMPORTANTE</t>
  </si>
  <si>
    <t>ZONA DE RIESGO INACEPTABLE</t>
  </si>
  <si>
    <t>Asumir el riesgo</t>
  </si>
  <si>
    <t>Evitar el riesgo</t>
  </si>
  <si>
    <t>Reducir el riesgo, Compartir o Transferir</t>
  </si>
  <si>
    <t>Asumir el riesgo, Reducir el riesgo</t>
  </si>
  <si>
    <t>Reducir el riesgo, Evitar el riesgo , Compartir o Transferir</t>
  </si>
  <si>
    <t>ZONA DE RIESGO ACEPTABLE
Asumir el riesgo</t>
  </si>
  <si>
    <t>ZONA DE RIESGO TOLERABLE
Reducir el riesgo, Compartir o Transferir</t>
  </si>
  <si>
    <t>ZONA DE RIESGO MODERADO
Reducir el riesgo, Compartir o Transferir</t>
  </si>
  <si>
    <t>ZONA DE RIESGO TOLERABLE
Asumir el riesgo, Reducir el riesgo</t>
  </si>
  <si>
    <t>ZONA DE RIESGO MODERADO
Reducir el riesgo, Evitar, Compartir, Transferir</t>
  </si>
  <si>
    <t>ZONA DE RIESGO IMPORTANTE
Reducir el riesgo, Evitar, Compartir o Transferir</t>
  </si>
  <si>
    <t>ZONA DE RIESGO MODERADO
Evitar el riesgo</t>
  </si>
  <si>
    <t>ZONA DE RIESGO INCEPTABLE
Evitar el riesgo, reducir el riesgo, Compartir o Transferir</t>
  </si>
  <si>
    <t>TIPO</t>
  </si>
  <si>
    <t>Manual</t>
  </si>
  <si>
    <t>Automático</t>
  </si>
  <si>
    <t>Preventivo</t>
  </si>
  <si>
    <t>Detectivo</t>
  </si>
  <si>
    <t>Correctivo</t>
  </si>
  <si>
    <t>Asumir</t>
  </si>
  <si>
    <t>Mitigar</t>
  </si>
  <si>
    <t>Transferir</t>
  </si>
  <si>
    <t>Distribuir</t>
  </si>
  <si>
    <t>Eliminar</t>
  </si>
  <si>
    <t>alta</t>
  </si>
  <si>
    <t>baja</t>
  </si>
  <si>
    <t>media</t>
  </si>
  <si>
    <t>RIESGO</t>
  </si>
  <si>
    <t>Si</t>
  </si>
  <si>
    <t>No</t>
  </si>
  <si>
    <t>No se utiliza</t>
  </si>
  <si>
    <t>Aveces se utiliza</t>
  </si>
  <si>
    <t>Se utiliza regularmente</t>
  </si>
  <si>
    <t>MAPA DE RIESGOS</t>
  </si>
  <si>
    <t xml:space="preserve">PROCESO </t>
  </si>
  <si>
    <t>IMPACTO</t>
  </si>
  <si>
    <t>PROBABILIDAD</t>
  </si>
  <si>
    <t>GRADO DE EXPOSICIÓN</t>
  </si>
  <si>
    <t>CONTROLES EXISTENTES</t>
  </si>
  <si>
    <t>VALORACIÓN DE RIESGOS</t>
  </si>
  <si>
    <t>OPCIONES DE MANEJO</t>
  </si>
  <si>
    <t>ACCIONES</t>
  </si>
  <si>
    <t>RESPONSABLES</t>
  </si>
  <si>
    <t>CRONOGRAMAS</t>
  </si>
  <si>
    <t>INDICADORES</t>
  </si>
  <si>
    <t>Operativo</t>
  </si>
  <si>
    <t>Financiero</t>
  </si>
  <si>
    <t>Cumplimiento</t>
  </si>
  <si>
    <t>EFICACIA</t>
  </si>
  <si>
    <t>EFICIENCIA</t>
  </si>
  <si>
    <t>EFECTIVIDAD</t>
  </si>
  <si>
    <t>Control efectivo, no documentado</t>
  </si>
  <si>
    <t>Control  no efectivo</t>
  </si>
  <si>
    <t>Control efectivo
 y documentado</t>
  </si>
  <si>
    <t>BENEFICIO</t>
  </si>
  <si>
    <t>COSTO</t>
  </si>
  <si>
    <t>VALORACION DE EFICIENCIA</t>
  </si>
  <si>
    <t>ALTO</t>
  </si>
  <si>
    <t>MEDIO</t>
  </si>
  <si>
    <t>BAJO</t>
  </si>
  <si>
    <t>BENFICIO</t>
  </si>
  <si>
    <t>MEDIA</t>
  </si>
  <si>
    <t>ALTA</t>
  </si>
  <si>
    <t>BAJA</t>
  </si>
  <si>
    <t>VALORACION</t>
  </si>
  <si>
    <t>MUY BAJA</t>
  </si>
  <si>
    <t>MUY ALTA</t>
  </si>
  <si>
    <t>SE IMPLEMENTA?</t>
  </si>
  <si>
    <t>ACTIVIDAD</t>
  </si>
  <si>
    <t>FORMULACION DE CONTROLES</t>
  </si>
  <si>
    <t>CONTROL</t>
  </si>
  <si>
    <t>MATRIZ DE IDENTIFICACIÓN, EVALUACIÓN Y CALIFICACIÓN DE RIESGOS</t>
  </si>
  <si>
    <t>·</t>
  </si>
  <si>
    <t>(2) OBJETIVO</t>
  </si>
  <si>
    <t>(1) PROCESO</t>
  </si>
  <si>
    <t>(3) COD</t>
  </si>
  <si>
    <t>Tecnología</t>
  </si>
  <si>
    <t>Estratégico</t>
  </si>
  <si>
    <t>Reducir el riesgo, Evitar el riesgo, Compartir o Transferir</t>
  </si>
  <si>
    <t>Evitar el riesgo, Reducir el riesgo, Compartir o Transferir</t>
  </si>
  <si>
    <t>(4)  DESCRIPCION DEL RIESGO</t>
  </si>
  <si>
    <t>(5) CLASIFICACIÓN</t>
  </si>
  <si>
    <t>(6) GENERADOR</t>
  </si>
  <si>
    <t>Planeación Inadecuada</t>
  </si>
  <si>
    <t>Incumplimiento de procedimientos</t>
  </si>
  <si>
    <t>Falta de entrenamiento</t>
  </si>
  <si>
    <t>Recursos inadecuados o insuficientes</t>
  </si>
  <si>
    <t>Metodo no definido o inadecuado</t>
  </si>
  <si>
    <t>(7) CAUSAS</t>
  </si>
  <si>
    <t>(8) EFECTOS</t>
  </si>
  <si>
    <t xml:space="preserve"> (9) VALOR</t>
  </si>
  <si>
    <t xml:space="preserve"> (10) PROBABILIDAD</t>
  </si>
  <si>
    <t>(11) VALOR</t>
  </si>
  <si>
    <t xml:space="preserve"> (12) IMPACTO</t>
  </si>
  <si>
    <t>(13) GRADO DE EXPOSICIÓN</t>
  </si>
  <si>
    <t>Perdida de la informacion por contaminacion con Virus informaticos</t>
  </si>
  <si>
    <t>Perdida de equipos por robo</t>
  </si>
  <si>
    <t>Perdida de la informacion por problemas en el fluido electrico</t>
  </si>
  <si>
    <t>Personas</t>
  </si>
  <si>
    <t>Fallas en la tecnología</t>
  </si>
  <si>
    <t>Instalaciones</t>
  </si>
  <si>
    <t>Daño de la información</t>
  </si>
  <si>
    <t>Manipulacion de claves de acceso a equipos</t>
  </si>
  <si>
    <t>Ingreso de personal no autorizadas a las oficinas</t>
  </si>
  <si>
    <t>Daño de bienes e informacion</t>
  </si>
  <si>
    <t>Perdida y/o alteracion de la informacion y daño de bienes</t>
  </si>
  <si>
    <t>GESTION DE PAGOS</t>
  </si>
  <si>
    <t xml:space="preserve">La no disponibilidad de recursos </t>
  </si>
  <si>
    <t>Errores en los procedimientos</t>
  </si>
  <si>
    <t>El incumplimiento de las obligaciones contraidas</t>
  </si>
  <si>
    <t>Perdida economica y de informacion</t>
  </si>
  <si>
    <t>Daño y alteracion de la información</t>
  </si>
  <si>
    <t>Falta de copias de seguridad</t>
  </si>
  <si>
    <t>Perdida de la informacion</t>
  </si>
  <si>
    <t>Cumplir con las obligaciones adquiridas con los proveedores y servidores con transparencia y equidad</t>
  </si>
  <si>
    <t>Pérdida de cheques firmados y cuentas pagadas</t>
  </si>
  <si>
    <t>Cheques pagados por el banco pero no confirmados por la tesoreria</t>
  </si>
  <si>
    <t>Perdida de recursos financieros</t>
  </si>
  <si>
    <t>Pago de cuentas a proveedores sin cumplimiento de requisitos</t>
  </si>
  <si>
    <t>GESTION DE RECAUDOS</t>
  </si>
  <si>
    <t xml:space="preserve">Cumplir con el debido  recaudo de todos los ingresos presupuestados con transparencia y eficacia  dando aplicación a la normatividad </t>
  </si>
  <si>
    <t xml:space="preserve">Perdida del dinero recaudado </t>
  </si>
  <si>
    <t>No poseer  poliza de manejo</t>
  </si>
  <si>
    <t>Ingreso de billetes falsos</t>
  </si>
  <si>
    <t>Incumplimiento de las obligaciones contraidas</t>
  </si>
  <si>
    <t>Perdida de dineros por parte del recaudador</t>
  </si>
  <si>
    <t>Perdida de dineros</t>
  </si>
  <si>
    <t>Perdida de recursos financieros por no existir entidad Bancaria en el Municipio.</t>
  </si>
  <si>
    <t>Perdida de recursos financieros por traslado de recursos a otros Municipios, para su consignación.</t>
  </si>
  <si>
    <t>GESTIÓN INTEGRAL EN SALUD</t>
  </si>
  <si>
    <t>Direccionar e inspeccionar  el sistema general de seguridad social en salud del municipio, garantizando la cobertura y el acceso a los servicios de salud con eficiencia, efectividad y calidad, como tambien desarrollar acciones individuales y colectivas de promocion de la salud y prevencion de la enfermedad para mejorar el bienestar de la poblacion.</t>
  </si>
  <si>
    <t>perdidad de la informacion de la poblacion vinculada, afiliada al regimen subsidiado o priorizada</t>
  </si>
  <si>
    <t>incumplimiento de los criterios de priorizacion para la afiliacion al regimen subsidiado de la poblacion pobre y vulnerable</t>
  </si>
  <si>
    <t>empresas promotoras de salud del regimen subsidiado contratadas pierdan viabilidad financiera</t>
  </si>
  <si>
    <t xml:space="preserve">instituciones prestadodoras de servicios de salud contratadas pierdan viabilidad financiera </t>
  </si>
  <si>
    <t>no reportar  oportunamente los eventos de interes en salud publica de notificacion obligatoria</t>
  </si>
  <si>
    <t>perdida de los documentos</t>
  </si>
  <si>
    <t>incumplimiento de las metas establecidas en el plan territorial de salud publica.</t>
  </si>
  <si>
    <t>incremento en los indices de morbilidad y mortalidad</t>
  </si>
  <si>
    <t>poblacion pobre y vulnerable fuera del SGSSS</t>
  </si>
  <si>
    <t>poblacion afiliada al Régimen Subsidiado sin servicios de salud, incremento en los indices de morbilidad y mortalidad</t>
  </si>
  <si>
    <t>poblacion afiliada al Régimen Subsidiado y vinculada sin servicios de salud, incremento en los indices de morbilidad y mortalidad</t>
  </si>
  <si>
    <t xml:space="preserve">Perdidad de la información </t>
  </si>
  <si>
    <t>CONTRATACION ESTATAL</t>
  </si>
  <si>
    <t>EJECUTAR LOS  RECURSOS DEL SISTEMA GENERAL DE PARTICIPACIONES Y RECUSOS PROPIOS</t>
  </si>
  <si>
    <t>Documentos incompletos de los contratistas</t>
  </si>
  <si>
    <t>Perdida de  Contratos  y documentos por manipulacion de terceros</t>
  </si>
  <si>
    <t>1GP</t>
  </si>
  <si>
    <t>2GP</t>
  </si>
  <si>
    <t>3GP</t>
  </si>
  <si>
    <t>4GP</t>
  </si>
  <si>
    <t>5GP</t>
  </si>
  <si>
    <t>6GP</t>
  </si>
  <si>
    <t>7GP</t>
  </si>
  <si>
    <t>8GP</t>
  </si>
  <si>
    <t>9GP</t>
  </si>
  <si>
    <t>10GP</t>
  </si>
  <si>
    <t>11GR</t>
  </si>
  <si>
    <t>12GR</t>
  </si>
  <si>
    <t>13GR</t>
  </si>
  <si>
    <t>14GR</t>
  </si>
  <si>
    <t>15GR</t>
  </si>
  <si>
    <t>16GR</t>
  </si>
  <si>
    <t>17GR</t>
  </si>
  <si>
    <t>18GR</t>
  </si>
  <si>
    <t>19GR</t>
  </si>
  <si>
    <t>20GIS</t>
  </si>
  <si>
    <t>21GIS</t>
  </si>
  <si>
    <t>22GIS</t>
  </si>
  <si>
    <t>23GIS</t>
  </si>
  <si>
    <t>24GIS</t>
  </si>
  <si>
    <t>25GIS</t>
  </si>
  <si>
    <t>26GIS</t>
  </si>
  <si>
    <t>sanciones, multas por incumplimiento a las norma  de contratacion</t>
  </si>
  <si>
    <t>27CE</t>
  </si>
  <si>
    <t>28CE</t>
  </si>
  <si>
    <t>29CE</t>
  </si>
  <si>
    <t xml:space="preserve">Perdida de la información </t>
  </si>
  <si>
    <t>30CE</t>
  </si>
  <si>
    <t>Ingreso de personal no autorizado a la oficina</t>
  </si>
  <si>
    <t>31CE</t>
  </si>
  <si>
    <t>Perdida de la documentacion y/o alteración de la información.</t>
  </si>
  <si>
    <t xml:space="preserve">La no aplicación de la normatividad vigente </t>
  </si>
  <si>
    <t>El no cumplimiento con el cronograma de tiempos para contratar.</t>
  </si>
  <si>
    <t xml:space="preserve">El incumplimiento de las normas, verse incluido en un proceso con entidades de control. </t>
  </si>
  <si>
    <t>32CE</t>
  </si>
  <si>
    <t>33CE</t>
  </si>
  <si>
    <t>No poder contratar</t>
  </si>
  <si>
    <t>GESTION SISTEMAS DE INFORMACION</t>
  </si>
  <si>
    <t>Establecer un mecanismo tecnico, equitativo y uniforme de identificacion, control y evaluacion, para la elaboracon de proyectos, programas sociales, diagnosticos y servir de apoyo en general tanto a la comunidad como a la entidad territorial y entes de control, mediante la sistematizacion de toda la informacion.</t>
  </si>
  <si>
    <t>34GSI</t>
  </si>
  <si>
    <t>El inadecuado manejo de la base de datos</t>
  </si>
  <si>
    <t>Manipulacion de la informacion con intensiones ventajosas</t>
  </si>
  <si>
    <t>35GSI</t>
  </si>
  <si>
    <t>36GSI</t>
  </si>
  <si>
    <t>Perdida y/o alteracion de la informacion.</t>
  </si>
  <si>
    <t>La no publicación de la información de la entidad Territorial en la pagina web</t>
  </si>
  <si>
    <t>37GSI</t>
  </si>
  <si>
    <t>No cumplimiento de la norma de publicidad de todos los hechos economicos, sociales, presupuestales, etc. De la Entidad Territorial.</t>
  </si>
  <si>
    <t>38GSI</t>
  </si>
  <si>
    <t>Reactivar la economia del sector agropecuario, basada en una produccion sostenible y proyectada, amigable con el medio ambiente.</t>
  </si>
  <si>
    <t>Que las comunidades no atiendan el llamado  para la concertacion de lineas base</t>
  </si>
  <si>
    <t>No hay respaldo financiero de entes externos</t>
  </si>
  <si>
    <t>UNIDAD DE PRODUCTIVIDAD Y EMPRESARISMO</t>
  </si>
  <si>
    <t>La no inclusion en los proyectos</t>
  </si>
  <si>
    <t>40UPE</t>
  </si>
  <si>
    <t>39UPE</t>
  </si>
  <si>
    <t>Disminucion de la inversion en el sector</t>
  </si>
  <si>
    <t>La apatia asociarse de nuestros campesinos</t>
  </si>
  <si>
    <t>41UPE</t>
  </si>
  <si>
    <t>La perdida de recursos de las convocatorias nacinales para este sector</t>
  </si>
  <si>
    <t>PLANIFICACION DEL DESARROLLO</t>
  </si>
  <si>
    <t>Diseñar lineas estrategicas que permitan el desarrollo  del Municipio de Florencia Cauca con sus potenciales locales, sociales, economicos, turisticas, institucionales, etc.</t>
  </si>
  <si>
    <t>42PD</t>
  </si>
  <si>
    <t>Falta de recursos para desarrollar los proyectos en las diferentes areas (educacion, agua potable, vivienda, medioa ambiente, vias, etc)</t>
  </si>
  <si>
    <t>El no poder desarrollar los programas de plan de desarrollo</t>
  </si>
  <si>
    <t>43PD</t>
  </si>
  <si>
    <t>Mala planeacion de las obras en diferentes areas</t>
  </si>
  <si>
    <t>44PD</t>
  </si>
  <si>
    <t>Falta de personal en la oficina de planeacion</t>
  </si>
  <si>
    <t xml:space="preserve">No poder desarrollar los programas </t>
  </si>
  <si>
    <t>45PD</t>
  </si>
  <si>
    <t>El cambio climatico</t>
  </si>
  <si>
    <t>Desastres Naturales</t>
  </si>
  <si>
    <t>El no poder ejecutar las obras programadas y/o perdida de obras construidas</t>
  </si>
  <si>
    <t>RESCATE CUTURAL</t>
  </si>
  <si>
    <t xml:space="preserve">Implementar politicas, que permitan el rescate de nuestra cultura florenciana. </t>
  </si>
  <si>
    <t>46RC</t>
  </si>
  <si>
    <t>No existe un registro de la cultura florenciana</t>
  </si>
  <si>
    <t>No tener una identidad</t>
  </si>
  <si>
    <t>47RC</t>
  </si>
  <si>
    <t>No hay contrrol de instrumentos musicales</t>
  </si>
  <si>
    <t>La perdida de los instrumentos</t>
  </si>
  <si>
    <t>REPUBLICA DE COLOMBIA</t>
  </si>
  <si>
    <t>NIT 800.188.492-1</t>
  </si>
  <si>
    <t>DEPARTAMENTO DEL CAUCA</t>
  </si>
  <si>
    <t>MUNICIPIO DE FLORENCIA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</si>
</sst>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[$€-2]\ * #,##0.00_ ;_ [$€-2]\ * \-#,##0.00_ ;_ [$€-2]\ * &quot;-&quot;??_ "/>
    <numFmt numFmtId="195" formatCode="#,##0.00\ &quot;€&quot;"/>
    <numFmt numFmtId="196" formatCode="[$-C0A]dddd\,\ dd&quot; de &quot;mmmm&quot; de &quot;yyyy"/>
    <numFmt numFmtId="197" formatCode="[$-C0A]d\-mmm\-yy;@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7.5"/>
      <color indexed="36"/>
      <name val="Century Gothic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19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/>
      <protection/>
    </xf>
    <xf numFmtId="0" fontId="2" fillId="0" borderId="10" xfId="55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Border="1">
      <alignment/>
      <protection/>
    </xf>
    <xf numFmtId="0" fontId="2" fillId="0" borderId="0" xfId="55" applyFont="1">
      <alignment/>
      <protection/>
    </xf>
    <xf numFmtId="49" fontId="5" fillId="0" borderId="10" xfId="56" applyNumberFormat="1" applyFont="1" applyBorder="1" applyAlignment="1">
      <alignment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left" vertical="center" wrapTex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justify" vertical="center" wrapText="1"/>
      <protection/>
    </xf>
    <xf numFmtId="49" fontId="5" fillId="0" borderId="10" xfId="56" applyNumberFormat="1" applyFont="1" applyBorder="1" applyAlignment="1">
      <alignment horizontal="justify"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5" applyBorder="1" applyAlignment="1">
      <alignment horizontal="center" vertical="center"/>
      <protection/>
    </xf>
    <xf numFmtId="0" fontId="2" fillId="0" borderId="0" xfId="55" applyFont="1" applyAlignment="1">
      <alignment wrapText="1"/>
      <protection/>
    </xf>
    <xf numFmtId="0" fontId="2" fillId="0" borderId="0" xfId="55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NumberForma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5" applyFont="1" applyFill="1">
      <alignment/>
      <protection/>
    </xf>
    <xf numFmtId="0" fontId="2" fillId="0" borderId="10" xfId="55" applyFill="1" applyBorder="1" applyAlignment="1">
      <alignment horizontal="center" vertical="center"/>
      <protection/>
    </xf>
    <xf numFmtId="0" fontId="2" fillId="0" borderId="12" xfId="55" applyBorder="1" applyAlignment="1">
      <alignment horizontal="center" vertical="center"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0" xfId="55" applyFill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0" xfId="55" applyBorder="1" applyAlignment="1">
      <alignment vertical="center"/>
      <protection/>
    </xf>
    <xf numFmtId="0" fontId="2" fillId="0" borderId="12" xfId="55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55" applyBorder="1">
      <alignment/>
      <protection/>
    </xf>
    <xf numFmtId="0" fontId="8" fillId="32" borderId="12" xfId="55" applyFont="1" applyFill="1" applyBorder="1" applyAlignment="1">
      <alignment horizontal="center" vertical="center"/>
      <protection/>
    </xf>
    <xf numFmtId="0" fontId="9" fillId="32" borderId="12" xfId="55" applyFont="1" applyFill="1" applyBorder="1" applyAlignment="1">
      <alignment horizontal="center" vertical="center"/>
      <protection/>
    </xf>
    <xf numFmtId="49" fontId="2" fillId="0" borderId="10" xfId="56" applyNumberFormat="1" applyBorder="1" applyAlignment="1">
      <alignment horizontal="justify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5" fillId="0" borderId="15" xfId="56" applyNumberFormat="1" applyFont="1" applyFill="1" applyBorder="1" applyAlignment="1">
      <alignment horizontal="justify" vertical="center" wrapText="1"/>
      <protection/>
    </xf>
    <xf numFmtId="49" fontId="5" fillId="0" borderId="15" xfId="56" applyNumberFormat="1" applyFont="1" applyFill="1" applyBorder="1" applyAlignment="1">
      <alignment horizontal="center" vertical="center" wrapText="1"/>
      <protection/>
    </xf>
    <xf numFmtId="49" fontId="5" fillId="0" borderId="15" xfId="56" applyNumberFormat="1" applyFont="1" applyBorder="1" applyAlignment="1">
      <alignment vertical="center" wrapText="1"/>
      <protection/>
    </xf>
    <xf numFmtId="49" fontId="5" fillId="0" borderId="16" xfId="56" applyNumberFormat="1" applyFont="1" applyBorder="1" applyAlignment="1">
      <alignment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49" fontId="5" fillId="0" borderId="18" xfId="56" applyNumberFormat="1" applyFont="1" applyBorder="1" applyAlignment="1">
      <alignment vertical="center" wrapText="1"/>
      <protection/>
    </xf>
    <xf numFmtId="49" fontId="5" fillId="0" borderId="17" xfId="56" applyNumberFormat="1" applyFont="1" applyBorder="1" applyAlignment="1">
      <alignment horizontal="center" vertical="center" wrapText="1"/>
      <protection/>
    </xf>
    <xf numFmtId="49" fontId="5" fillId="0" borderId="18" xfId="56" applyNumberFormat="1" applyFont="1" applyBorder="1" applyAlignment="1">
      <alignment horizontal="justify" vertical="center" wrapText="1"/>
      <protection/>
    </xf>
    <xf numFmtId="49" fontId="5" fillId="0" borderId="18" xfId="56" applyNumberFormat="1" applyFont="1" applyBorder="1" applyAlignment="1">
      <alignment horizontal="center" vertical="center" wrapText="1"/>
      <protection/>
    </xf>
    <xf numFmtId="49" fontId="2" fillId="0" borderId="18" xfId="56" applyNumberFormat="1" applyBorder="1" applyAlignment="1">
      <alignment horizontal="justify" vertical="center" wrapText="1"/>
      <protection/>
    </xf>
    <xf numFmtId="49" fontId="5" fillId="0" borderId="19" xfId="56" applyNumberFormat="1" applyFont="1" applyBorder="1" applyAlignment="1">
      <alignment horizontal="center" vertical="center" wrapText="1"/>
      <protection/>
    </xf>
    <xf numFmtId="49" fontId="5" fillId="0" borderId="12" xfId="56" applyNumberFormat="1" applyFont="1" applyFill="1" applyBorder="1" applyAlignment="1">
      <alignment horizontal="center" vertical="center" wrapText="1"/>
      <protection/>
    </xf>
    <xf numFmtId="49" fontId="5" fillId="0" borderId="12" xfId="56" applyNumberFormat="1" applyFont="1" applyFill="1" applyBorder="1" applyAlignment="1">
      <alignment vertical="center" wrapText="1"/>
      <protection/>
    </xf>
    <xf numFmtId="49" fontId="5" fillId="0" borderId="12" xfId="56" applyNumberFormat="1" applyFont="1" applyBorder="1" applyAlignment="1">
      <alignment horizontal="center" vertical="center" wrapText="1"/>
      <protection/>
    </xf>
    <xf numFmtId="49" fontId="5" fillId="0" borderId="12" xfId="56" applyNumberFormat="1" applyFont="1" applyBorder="1" applyAlignment="1">
      <alignment horizontal="left" vertical="center" wrapText="1"/>
      <protection/>
    </xf>
    <xf numFmtId="49" fontId="2" fillId="0" borderId="12" xfId="56" applyNumberFormat="1" applyBorder="1" applyAlignment="1">
      <alignment horizontal="justify" vertical="center" wrapText="1"/>
      <protection/>
    </xf>
    <xf numFmtId="49" fontId="2" fillId="0" borderId="20" xfId="56" applyNumberFormat="1" applyBorder="1" applyAlignment="1">
      <alignment horizontal="justify" vertical="center" wrapText="1"/>
      <protection/>
    </xf>
    <xf numFmtId="0" fontId="5" fillId="0" borderId="0" xfId="56" applyFont="1" applyFill="1" applyAlignment="1">
      <alignment vertical="center" wrapText="1"/>
      <protection/>
    </xf>
    <xf numFmtId="0" fontId="4" fillId="0" borderId="0" xfId="56" applyFont="1" applyFill="1" applyAlignment="1">
      <alignment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49" fontId="4" fillId="0" borderId="22" xfId="56" applyNumberFormat="1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49" fontId="5" fillId="0" borderId="0" xfId="56" applyNumberFormat="1" applyFont="1" applyAlignment="1">
      <alignment vertical="center" wrapText="1"/>
      <protection/>
    </xf>
    <xf numFmtId="0" fontId="5" fillId="0" borderId="0" xfId="56" applyFont="1" applyAlignment="1">
      <alignment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2" fillId="0" borderId="10" xfId="47" applyFont="1" applyFill="1" applyBorder="1" applyAlignment="1" applyProtection="1">
      <alignment horizontal="left" vertical="center" wrapText="1"/>
      <protection/>
    </xf>
    <xf numFmtId="0" fontId="2" fillId="0" borderId="10" xfId="47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" fillId="34" borderId="18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5" xfId="0" applyFont="1" applyFill="1" applyBorder="1" applyAlignment="1" applyProtection="1">
      <alignment vertical="center" wrapText="1"/>
      <protection locked="0"/>
    </xf>
    <xf numFmtId="49" fontId="2" fillId="32" borderId="15" xfId="0" applyNumberFormat="1" applyFont="1" applyFill="1" applyBorder="1" applyAlignment="1" applyProtection="1">
      <alignment vertical="center" wrapText="1"/>
      <protection locked="0"/>
    </xf>
    <xf numFmtId="0" fontId="2" fillId="32" borderId="16" xfId="0" applyFont="1" applyFill="1" applyBorder="1" applyAlignment="1" applyProtection="1">
      <alignment vertical="center" wrapText="1"/>
      <protection locked="0"/>
    </xf>
    <xf numFmtId="0" fontId="2" fillId="32" borderId="17" xfId="0" applyFont="1" applyFill="1" applyBorder="1" applyAlignment="1" applyProtection="1">
      <alignment vertical="center" wrapText="1"/>
      <protection locked="0"/>
    </xf>
    <xf numFmtId="0" fontId="2" fillId="32" borderId="10" xfId="0" applyFont="1" applyFill="1" applyBorder="1" applyAlignment="1" applyProtection="1">
      <alignment vertical="center" wrapText="1"/>
      <protection locked="0"/>
    </xf>
    <xf numFmtId="49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8" xfId="0" applyFont="1" applyFill="1" applyBorder="1" applyAlignment="1" applyProtection="1">
      <alignment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2" fillId="32" borderId="19" xfId="0" applyFont="1" applyFill="1" applyBorder="1" applyAlignment="1" applyProtection="1">
      <alignment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20" xfId="0" applyFont="1" applyFill="1" applyBorder="1" applyAlignment="1" applyProtection="1">
      <alignment vertical="center" wrapText="1"/>
      <protection locked="0"/>
    </xf>
    <xf numFmtId="0" fontId="3" fillId="32" borderId="0" xfId="0" applyFont="1" applyFill="1" applyAlignment="1" applyProtection="1">
      <alignment vertical="center" wrapText="1"/>
      <protection locked="0"/>
    </xf>
    <xf numFmtId="0" fontId="5" fillId="32" borderId="0" xfId="0" applyFont="1" applyFill="1" applyAlignment="1" applyProtection="1">
      <alignment vertical="center" wrapText="1"/>
      <protection locked="0"/>
    </xf>
    <xf numFmtId="0" fontId="2" fillId="32" borderId="0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2" fillId="35" borderId="31" xfId="0" applyFont="1" applyFill="1" applyBorder="1" applyAlignment="1" applyProtection="1">
      <alignment horizontal="center" vertical="center" wrapText="1"/>
      <protection locked="0"/>
    </xf>
    <xf numFmtId="0" fontId="12" fillId="35" borderId="32" xfId="0" applyFont="1" applyFill="1" applyBorder="1" applyAlignment="1" applyProtection="1">
      <alignment horizontal="center" vertical="center" wrapText="1"/>
      <protection locked="0"/>
    </xf>
    <xf numFmtId="0" fontId="12" fillId="35" borderId="3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center" vertical="center" wrapText="1"/>
      <protection/>
    </xf>
    <xf numFmtId="0" fontId="4" fillId="0" borderId="33" xfId="56" applyFont="1" applyFill="1" applyBorder="1" applyAlignment="1">
      <alignment horizontal="center" vertical="center" wrapText="1"/>
      <protection/>
    </xf>
    <xf numFmtId="0" fontId="4" fillId="0" borderId="36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vertical="center" wrapText="1"/>
      <protection/>
    </xf>
    <xf numFmtId="0" fontId="4" fillId="0" borderId="38" xfId="56" applyFont="1" applyFill="1" applyBorder="1" applyAlignment="1">
      <alignment horizontal="center" vertical="center" wrapText="1"/>
      <protection/>
    </xf>
    <xf numFmtId="0" fontId="4" fillId="0" borderId="39" xfId="56" applyFont="1" applyFill="1" applyBorder="1" applyAlignment="1">
      <alignment horizontal="center" vertical="center" wrapText="1"/>
      <protection/>
    </xf>
    <xf numFmtId="0" fontId="4" fillId="0" borderId="40" xfId="56" applyFont="1" applyFill="1" applyBorder="1" applyAlignment="1">
      <alignment horizontal="center" vertical="center" wrapText="1"/>
      <protection/>
    </xf>
    <xf numFmtId="0" fontId="4" fillId="0" borderId="41" xfId="56" applyFont="1" applyFill="1" applyBorder="1" applyAlignment="1">
      <alignment horizontal="center" vertical="center" wrapText="1"/>
      <protection/>
    </xf>
    <xf numFmtId="0" fontId="4" fillId="0" borderId="42" xfId="56" applyFont="1" applyFill="1" applyBorder="1" applyAlignment="1">
      <alignment horizontal="center" vertical="center" wrapText="1"/>
      <protection/>
    </xf>
    <xf numFmtId="0" fontId="4" fillId="0" borderId="43" xfId="56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/>
      <protection/>
    </xf>
    <xf numFmtId="0" fontId="2" fillId="0" borderId="12" xfId="55" applyBorder="1" applyAlignment="1">
      <alignment horizontal="center" vertical="center"/>
      <protection/>
    </xf>
    <xf numFmtId="0" fontId="9" fillId="32" borderId="44" xfId="55" applyFont="1" applyFill="1" applyBorder="1" applyAlignment="1">
      <alignment horizontal="center" vertical="center"/>
      <protection/>
    </xf>
    <xf numFmtId="0" fontId="9" fillId="32" borderId="45" xfId="55" applyFont="1" applyFill="1" applyBorder="1" applyAlignment="1">
      <alignment horizontal="center" vertical="center"/>
      <protection/>
    </xf>
    <xf numFmtId="0" fontId="9" fillId="32" borderId="46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9" fillId="32" borderId="11" xfId="55" applyFont="1" applyFill="1" applyBorder="1" applyAlignment="1">
      <alignment horizontal="center" vertical="center"/>
      <protection/>
    </xf>
    <xf numFmtId="0" fontId="9" fillId="32" borderId="12" xfId="55" applyFont="1" applyFill="1" applyBorder="1" applyAlignment="1">
      <alignment horizontal="center" vertical="center"/>
      <protection/>
    </xf>
    <xf numFmtId="0" fontId="9" fillId="32" borderId="13" xfId="55" applyFont="1" applyFill="1" applyBorder="1" applyAlignment="1">
      <alignment horizontal="center" vertical="center" wrapText="1"/>
      <protection/>
    </xf>
    <xf numFmtId="0" fontId="9" fillId="32" borderId="20" xfId="55" applyFont="1" applyFill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0" xfId="55" applyFill="1" applyBorder="1" applyAlignment="1">
      <alignment horizontal="center" vertical="center" wrapText="1"/>
      <protection/>
    </xf>
    <xf numFmtId="0" fontId="2" fillId="0" borderId="10" xfId="55" applyFill="1" applyBorder="1" applyAlignment="1">
      <alignment horizontal="center" vertical="center"/>
      <protection/>
    </xf>
    <xf numFmtId="0" fontId="9" fillId="32" borderId="47" xfId="55" applyFont="1" applyFill="1" applyBorder="1" applyAlignment="1">
      <alignment horizontal="center" vertical="center"/>
      <protection/>
    </xf>
    <xf numFmtId="0" fontId="9" fillId="32" borderId="19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FORMATOS" xfId="55"/>
    <cellStyle name="Normal_Mapa de riesgos de INGEOMIN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4">
    <dxf>
      <font>
        <color theme="0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0</xdr:col>
      <xdr:colOff>1181100</xdr:colOff>
      <xdr:row>5</xdr:row>
      <xdr:rowOff>133350</xdr:rowOff>
    </xdr:to>
    <xdr:pic>
      <xdr:nvPicPr>
        <xdr:cNvPr id="1" name="Imagen 7" descr="C:\Documents and Settings\Administrador\Escritorio\Chucho\Escudo Florenc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S167"/>
  <sheetViews>
    <sheetView tabSelected="1" zoomScalePageLayoutView="0" workbookViewId="0" topLeftCell="A1">
      <selection activeCell="A4" sqref="A4:O4"/>
    </sheetView>
  </sheetViews>
  <sheetFormatPr defaultColWidth="11.421875" defaultRowHeight="13.5"/>
  <cols>
    <col min="1" max="1" width="28.7109375" style="73" customWidth="1"/>
    <col min="2" max="2" width="22.57421875" style="73" customWidth="1"/>
    <col min="3" max="3" width="9.57421875" style="73" customWidth="1"/>
    <col min="4" max="4" width="26.00390625" style="73" customWidth="1"/>
    <col min="5" max="5" width="21.8515625" style="73" customWidth="1"/>
    <col min="6" max="6" width="20.140625" style="73" customWidth="1"/>
    <col min="7" max="7" width="21.00390625" style="73" customWidth="1"/>
    <col min="8" max="8" width="28.7109375" style="73" customWidth="1"/>
    <col min="9" max="9" width="12.28125" style="73" customWidth="1"/>
    <col min="10" max="10" width="18.8515625" style="73" customWidth="1"/>
    <col min="11" max="11" width="13.00390625" style="73" customWidth="1"/>
    <col min="12" max="12" width="25.7109375" style="73" customWidth="1"/>
    <col min="13" max="13" width="3.57421875" style="73" customWidth="1"/>
    <col min="14" max="14" width="8.00390625" style="73" customWidth="1"/>
    <col min="15" max="15" width="17.00390625" style="73" bestFit="1" customWidth="1"/>
    <col min="16" max="16" width="12.28125" style="81" bestFit="1" customWidth="1"/>
    <col min="17" max="71" width="11.421875" style="81" customWidth="1"/>
    <col min="72" max="16384" width="11.421875" style="73" customWidth="1"/>
  </cols>
  <sheetData>
    <row r="1" spans="1:15" ht="21.75" customHeight="1">
      <c r="A1" s="101" t="s">
        <v>238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240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241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01" t="s">
        <v>239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7" ht="13.5" thickBot="1"/>
    <row r="8" spans="1:71" s="66" customFormat="1" ht="66" customHeight="1">
      <c r="A8" s="105" t="s">
        <v>76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</row>
    <row r="9" spans="1:71" s="71" customFormat="1" ht="23.25" thickBot="1">
      <c r="A9" s="67" t="s">
        <v>79</v>
      </c>
      <c r="B9" s="68" t="s">
        <v>78</v>
      </c>
      <c r="C9" s="68" t="s">
        <v>80</v>
      </c>
      <c r="D9" s="68" t="s">
        <v>85</v>
      </c>
      <c r="E9" s="68" t="s">
        <v>86</v>
      </c>
      <c r="F9" s="68" t="s">
        <v>87</v>
      </c>
      <c r="G9" s="68" t="s">
        <v>93</v>
      </c>
      <c r="H9" s="68" t="s">
        <v>94</v>
      </c>
      <c r="I9" s="68" t="s">
        <v>95</v>
      </c>
      <c r="J9" s="68" t="s">
        <v>96</v>
      </c>
      <c r="K9" s="68" t="s">
        <v>97</v>
      </c>
      <c r="L9" s="68" t="s">
        <v>98</v>
      </c>
      <c r="M9" s="68"/>
      <c r="N9" s="69"/>
      <c r="O9" s="70" t="s">
        <v>99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</row>
    <row r="10" spans="1:17" ht="26.25" customHeight="1">
      <c r="A10" s="109" t="s">
        <v>111</v>
      </c>
      <c r="B10" s="112" t="s">
        <v>119</v>
      </c>
      <c r="C10" s="72" t="s">
        <v>152</v>
      </c>
      <c r="D10" s="72" t="s">
        <v>112</v>
      </c>
      <c r="E10" s="72" t="s">
        <v>51</v>
      </c>
      <c r="F10" s="72" t="s">
        <v>113</v>
      </c>
      <c r="G10" s="72" t="s">
        <v>88</v>
      </c>
      <c r="H10" s="72" t="s">
        <v>114</v>
      </c>
      <c r="I10" s="72">
        <v>2</v>
      </c>
      <c r="J10" s="76" t="str">
        <f>IF(I10=1,"BAJA",IF(I10=2,"MEDIA",IF(I10=3,"ALTA","")))</f>
        <v>MEDIA</v>
      </c>
      <c r="K10" s="72">
        <v>10</v>
      </c>
      <c r="L10" s="76" t="str">
        <f>IF(K10=5,"LEVE",IF(K10=10,"MODERADO",IF(K10=20,"CATASTROFICO","")))</f>
        <v>MODERADO</v>
      </c>
      <c r="M10" s="76">
        <f>I10*K10</f>
        <v>20</v>
      </c>
      <c r="N10" s="76" t="str">
        <f>CONCATENATE(L10,J10)</f>
        <v>MODERADOMEDIA</v>
      </c>
      <c r="O10" s="79" t="str">
        <f aca="true" t="shared" si="0" ref="O10:O41">(VLOOKUP(M10,$H$151:$I$158,2,0))</f>
        <v>ZONA DE RIESGO MODERADO</v>
      </c>
      <c r="Q10" s="96"/>
    </row>
    <row r="11" spans="1:15" ht="25.5" customHeight="1">
      <c r="A11" s="110"/>
      <c r="B11" s="113"/>
      <c r="C11" s="74" t="s">
        <v>153</v>
      </c>
      <c r="D11" s="74" t="s">
        <v>100</v>
      </c>
      <c r="E11" s="74" t="s">
        <v>81</v>
      </c>
      <c r="F11" s="74" t="s">
        <v>104</v>
      </c>
      <c r="G11" s="74" t="s">
        <v>92</v>
      </c>
      <c r="H11" s="74" t="s">
        <v>106</v>
      </c>
      <c r="I11" s="74">
        <v>3</v>
      </c>
      <c r="J11" s="77" t="str">
        <f aca="true" t="shared" si="1" ref="J11:J60">IF(I11=1,"BAJA",IF(I11=2,"MEDIA",IF(I11=3,"ALTA","")))</f>
        <v>ALTA</v>
      </c>
      <c r="K11" s="74">
        <v>20</v>
      </c>
      <c r="L11" s="77" t="str">
        <f aca="true" t="shared" si="2" ref="L11:L60">IF(K11=5,"LEVE",IF(K11=10,"MODERADO",IF(K11=20,"CATASTROFICO","")))</f>
        <v>CATASTROFICO</v>
      </c>
      <c r="M11" s="77">
        <f>I11*K11</f>
        <v>60</v>
      </c>
      <c r="N11" s="77" t="str">
        <f>CONCATENATE(L11,J11)</f>
        <v>CATASTROFICOALTA</v>
      </c>
      <c r="O11" s="80" t="str">
        <f t="shared" si="0"/>
        <v>ZONA DE RIESGO INACEPTABLE</v>
      </c>
    </row>
    <row r="12" spans="1:15" ht="25.5" customHeight="1">
      <c r="A12" s="110"/>
      <c r="B12" s="113"/>
      <c r="C12" s="74" t="s">
        <v>154</v>
      </c>
      <c r="D12" s="74" t="s">
        <v>107</v>
      </c>
      <c r="E12" s="74" t="s">
        <v>50</v>
      </c>
      <c r="F12" s="74" t="s">
        <v>103</v>
      </c>
      <c r="G12" s="74" t="s">
        <v>92</v>
      </c>
      <c r="H12" s="74" t="s">
        <v>116</v>
      </c>
      <c r="I12" s="74">
        <v>2</v>
      </c>
      <c r="J12" s="77" t="str">
        <f t="shared" si="1"/>
        <v>MEDIA</v>
      </c>
      <c r="K12" s="74">
        <v>10</v>
      </c>
      <c r="L12" s="77" t="str">
        <f t="shared" si="2"/>
        <v>MODERADO</v>
      </c>
      <c r="M12" s="77">
        <f>I12*K12</f>
        <v>20</v>
      </c>
      <c r="N12" s="77" t="str">
        <f>CONCATENATE(L12,J12)</f>
        <v>MODERADOMEDIA</v>
      </c>
      <c r="O12" s="80" t="str">
        <f t="shared" si="0"/>
        <v>ZONA DE RIESGO MODERADO</v>
      </c>
    </row>
    <row r="13" spans="1:15" ht="26.25" customHeight="1">
      <c r="A13" s="110"/>
      <c r="B13" s="113"/>
      <c r="C13" s="74" t="s">
        <v>155</v>
      </c>
      <c r="D13" s="74" t="s">
        <v>101</v>
      </c>
      <c r="E13" s="74" t="s">
        <v>50</v>
      </c>
      <c r="F13" s="74" t="s">
        <v>103</v>
      </c>
      <c r="G13" s="74" t="s">
        <v>92</v>
      </c>
      <c r="H13" s="74" t="s">
        <v>115</v>
      </c>
      <c r="I13" s="74">
        <v>1</v>
      </c>
      <c r="J13" s="77" t="str">
        <f t="shared" si="1"/>
        <v>BAJA</v>
      </c>
      <c r="K13" s="74">
        <v>20</v>
      </c>
      <c r="L13" s="77" t="str">
        <f t="shared" si="2"/>
        <v>CATASTROFICO</v>
      </c>
      <c r="M13" s="77">
        <f>I13*K13</f>
        <v>20</v>
      </c>
      <c r="N13" s="77" t="str">
        <f>CONCATENATE(L13,J13)</f>
        <v>CATASTROFICOBAJA</v>
      </c>
      <c r="O13" s="80" t="str">
        <f t="shared" si="0"/>
        <v>ZONA DE RIESGO MODERADO</v>
      </c>
    </row>
    <row r="14" spans="1:15" ht="36.75" customHeight="1">
      <c r="A14" s="110"/>
      <c r="B14" s="113"/>
      <c r="C14" s="74" t="s">
        <v>156</v>
      </c>
      <c r="D14" s="74" t="s">
        <v>102</v>
      </c>
      <c r="E14" s="74" t="s">
        <v>81</v>
      </c>
      <c r="F14" s="74" t="s">
        <v>105</v>
      </c>
      <c r="G14" s="74" t="s">
        <v>88</v>
      </c>
      <c r="H14" s="74" t="s">
        <v>109</v>
      </c>
      <c r="I14" s="74">
        <v>3</v>
      </c>
      <c r="J14" s="77" t="str">
        <f t="shared" si="1"/>
        <v>ALTA</v>
      </c>
      <c r="K14" s="74">
        <v>10</v>
      </c>
      <c r="L14" s="77" t="str">
        <f t="shared" si="2"/>
        <v>MODERADO</v>
      </c>
      <c r="M14" s="77">
        <f aca="true" t="shared" si="3" ref="M14:M60">I14*K14</f>
        <v>30</v>
      </c>
      <c r="N14" s="74"/>
      <c r="O14" s="80" t="str">
        <f t="shared" si="0"/>
        <v>ZONA DE RIESGO IMPORTANTE</v>
      </c>
    </row>
    <row r="15" spans="1:15" ht="26.25" customHeight="1">
      <c r="A15" s="110"/>
      <c r="B15" s="113"/>
      <c r="C15" s="74" t="s">
        <v>157</v>
      </c>
      <c r="D15" s="74" t="s">
        <v>108</v>
      </c>
      <c r="E15" s="74" t="s">
        <v>50</v>
      </c>
      <c r="F15" s="74" t="s">
        <v>103</v>
      </c>
      <c r="G15" s="74" t="s">
        <v>89</v>
      </c>
      <c r="H15" s="74" t="s">
        <v>110</v>
      </c>
      <c r="I15" s="74">
        <v>2</v>
      </c>
      <c r="J15" s="77" t="str">
        <f t="shared" si="1"/>
        <v>MEDIA</v>
      </c>
      <c r="K15" s="74">
        <v>5</v>
      </c>
      <c r="L15" s="77" t="str">
        <f t="shared" si="2"/>
        <v>LEVE</v>
      </c>
      <c r="M15" s="77">
        <f t="shared" si="3"/>
        <v>10</v>
      </c>
      <c r="N15" s="74"/>
      <c r="O15" s="80" t="str">
        <f t="shared" si="0"/>
        <v>ZONA DE RIESGO TOLERABLE</v>
      </c>
    </row>
    <row r="16" spans="1:15" ht="26.25" customHeight="1">
      <c r="A16" s="110"/>
      <c r="B16" s="113"/>
      <c r="C16" s="74" t="s">
        <v>158</v>
      </c>
      <c r="D16" s="74" t="s">
        <v>117</v>
      </c>
      <c r="E16" s="74" t="s">
        <v>50</v>
      </c>
      <c r="F16" s="74" t="s">
        <v>103</v>
      </c>
      <c r="G16" s="74" t="s">
        <v>88</v>
      </c>
      <c r="H16" s="74" t="s">
        <v>118</v>
      </c>
      <c r="I16" s="74">
        <v>2</v>
      </c>
      <c r="J16" s="77" t="str">
        <f t="shared" si="1"/>
        <v>MEDIA</v>
      </c>
      <c r="K16" s="74">
        <v>10</v>
      </c>
      <c r="L16" s="77" t="str">
        <f t="shared" si="2"/>
        <v>MODERADO</v>
      </c>
      <c r="M16" s="77">
        <f t="shared" si="3"/>
        <v>20</v>
      </c>
      <c r="N16" s="74"/>
      <c r="O16" s="80" t="str">
        <f t="shared" si="0"/>
        <v>ZONA DE RIESGO MODERADO</v>
      </c>
    </row>
    <row r="17" spans="1:15" ht="26.25" customHeight="1">
      <c r="A17" s="110"/>
      <c r="B17" s="113"/>
      <c r="C17" s="74" t="s">
        <v>159</v>
      </c>
      <c r="D17" s="65" t="s">
        <v>120</v>
      </c>
      <c r="E17" s="74" t="s">
        <v>50</v>
      </c>
      <c r="F17" s="74" t="s">
        <v>103</v>
      </c>
      <c r="G17" s="74" t="s">
        <v>92</v>
      </c>
      <c r="H17" s="74" t="s">
        <v>118</v>
      </c>
      <c r="I17" s="74">
        <v>1</v>
      </c>
      <c r="J17" s="77" t="str">
        <f t="shared" si="1"/>
        <v>BAJA</v>
      </c>
      <c r="K17" s="74">
        <v>10</v>
      </c>
      <c r="L17" s="77" t="str">
        <f t="shared" si="2"/>
        <v>MODERADO</v>
      </c>
      <c r="M17" s="77">
        <f t="shared" si="3"/>
        <v>10</v>
      </c>
      <c r="N17" s="74"/>
      <c r="O17" s="80" t="str">
        <f t="shared" si="0"/>
        <v>ZONA DE RIESGO TOLERABLE</v>
      </c>
    </row>
    <row r="18" spans="1:15" ht="36.75" customHeight="1">
      <c r="A18" s="110"/>
      <c r="B18" s="113"/>
      <c r="C18" s="74" t="s">
        <v>160</v>
      </c>
      <c r="D18" s="74" t="s">
        <v>121</v>
      </c>
      <c r="E18" s="74" t="s">
        <v>52</v>
      </c>
      <c r="F18" s="74" t="s">
        <v>103</v>
      </c>
      <c r="G18" s="74" t="s">
        <v>89</v>
      </c>
      <c r="H18" s="74" t="s">
        <v>122</v>
      </c>
      <c r="I18" s="74">
        <v>2</v>
      </c>
      <c r="J18" s="77" t="str">
        <f t="shared" si="1"/>
        <v>MEDIA</v>
      </c>
      <c r="K18" s="74">
        <v>10</v>
      </c>
      <c r="L18" s="77" t="str">
        <f t="shared" si="2"/>
        <v>MODERADO</v>
      </c>
      <c r="M18" s="77">
        <f t="shared" si="3"/>
        <v>20</v>
      </c>
      <c r="N18" s="74"/>
      <c r="O18" s="80" t="str">
        <f t="shared" si="0"/>
        <v>ZONA DE RIESGO MODERADO</v>
      </c>
    </row>
    <row r="19" spans="1:15" ht="37.5" customHeight="1" thickBot="1">
      <c r="A19" s="110"/>
      <c r="B19" s="113"/>
      <c r="C19" s="74" t="s">
        <v>161</v>
      </c>
      <c r="D19" s="74" t="s">
        <v>123</v>
      </c>
      <c r="E19" s="74" t="s">
        <v>52</v>
      </c>
      <c r="F19" s="74" t="s">
        <v>103</v>
      </c>
      <c r="G19" s="74" t="s">
        <v>89</v>
      </c>
      <c r="H19" s="74" t="s">
        <v>122</v>
      </c>
      <c r="I19" s="74">
        <v>2</v>
      </c>
      <c r="J19" s="77" t="str">
        <f t="shared" si="1"/>
        <v>MEDIA</v>
      </c>
      <c r="K19" s="74">
        <v>5</v>
      </c>
      <c r="L19" s="77" t="str">
        <f t="shared" si="2"/>
        <v>LEVE</v>
      </c>
      <c r="M19" s="77">
        <f t="shared" si="3"/>
        <v>10</v>
      </c>
      <c r="N19" s="74"/>
      <c r="O19" s="80" t="str">
        <f t="shared" si="0"/>
        <v>ZONA DE RIESGO TOLERABLE</v>
      </c>
    </row>
    <row r="20" spans="1:15" ht="26.25" customHeight="1" hidden="1">
      <c r="A20" s="110"/>
      <c r="B20" s="113"/>
      <c r="C20" s="74"/>
      <c r="D20" s="74"/>
      <c r="E20" s="74"/>
      <c r="F20" s="74"/>
      <c r="G20" s="74"/>
      <c r="H20" s="74"/>
      <c r="I20" s="74"/>
      <c r="J20" s="77">
        <f t="shared" si="1"/>
      </c>
      <c r="K20" s="74"/>
      <c r="L20" s="77">
        <f t="shared" si="2"/>
      </c>
      <c r="M20" s="77">
        <f t="shared" si="3"/>
        <v>0</v>
      </c>
      <c r="N20" s="74"/>
      <c r="O20" s="80" t="str">
        <f t="shared" si="0"/>
        <v>·</v>
      </c>
    </row>
    <row r="21" spans="1:15" ht="26.25" customHeight="1" hidden="1">
      <c r="A21" s="110"/>
      <c r="B21" s="113"/>
      <c r="C21" s="74"/>
      <c r="D21" s="74"/>
      <c r="E21" s="74"/>
      <c r="F21" s="74"/>
      <c r="G21" s="74"/>
      <c r="H21" s="74"/>
      <c r="I21" s="74"/>
      <c r="J21" s="77">
        <f t="shared" si="1"/>
      </c>
      <c r="K21" s="74"/>
      <c r="L21" s="77">
        <f t="shared" si="2"/>
      </c>
      <c r="M21" s="77">
        <f t="shared" si="3"/>
        <v>0</v>
      </c>
      <c r="N21" s="74"/>
      <c r="O21" s="80" t="str">
        <f t="shared" si="0"/>
        <v>·</v>
      </c>
    </row>
    <row r="22" spans="1:15" ht="26.25" customHeight="1" hidden="1">
      <c r="A22" s="110"/>
      <c r="B22" s="113"/>
      <c r="C22" s="74"/>
      <c r="D22" s="74"/>
      <c r="E22" s="74"/>
      <c r="F22" s="74"/>
      <c r="G22" s="74"/>
      <c r="H22" s="74"/>
      <c r="I22" s="74"/>
      <c r="J22" s="77">
        <f t="shared" si="1"/>
      </c>
      <c r="K22" s="74"/>
      <c r="L22" s="77">
        <f t="shared" si="2"/>
      </c>
      <c r="M22" s="77">
        <f t="shared" si="3"/>
        <v>0</v>
      </c>
      <c r="N22" s="77">
        <f>CONCATENATE(L22,J22)</f>
      </c>
      <c r="O22" s="80" t="str">
        <f t="shared" si="0"/>
        <v>·</v>
      </c>
    </row>
    <row r="23" spans="1:15" ht="26.25" customHeight="1" hidden="1">
      <c r="A23" s="111"/>
      <c r="B23" s="113"/>
      <c r="C23" s="75"/>
      <c r="D23" s="75"/>
      <c r="E23" s="75"/>
      <c r="F23" s="75"/>
      <c r="G23" s="75"/>
      <c r="H23" s="75"/>
      <c r="I23" s="75"/>
      <c r="J23" s="77">
        <f t="shared" si="1"/>
      </c>
      <c r="K23" s="75"/>
      <c r="L23" s="77">
        <f t="shared" si="2"/>
      </c>
      <c r="M23" s="77">
        <f t="shared" si="3"/>
        <v>0</v>
      </c>
      <c r="N23" s="78">
        <f>CONCATENATE(L23,J23)</f>
      </c>
      <c r="O23" s="80" t="str">
        <f t="shared" si="0"/>
        <v>·</v>
      </c>
    </row>
    <row r="24" spans="1:15" ht="27" customHeight="1">
      <c r="A24" s="99" t="s">
        <v>124</v>
      </c>
      <c r="B24" s="103" t="s">
        <v>125</v>
      </c>
      <c r="C24" s="75" t="s">
        <v>162</v>
      </c>
      <c r="D24" s="72" t="s">
        <v>126</v>
      </c>
      <c r="E24" s="75" t="s">
        <v>51</v>
      </c>
      <c r="F24" s="75" t="s">
        <v>103</v>
      </c>
      <c r="G24" s="75" t="s">
        <v>92</v>
      </c>
      <c r="H24" s="75" t="s">
        <v>129</v>
      </c>
      <c r="I24" s="75">
        <v>2</v>
      </c>
      <c r="J24" s="77" t="str">
        <f t="shared" si="1"/>
        <v>MEDIA</v>
      </c>
      <c r="K24" s="75">
        <v>10</v>
      </c>
      <c r="L24" s="77" t="str">
        <f t="shared" si="2"/>
        <v>MODERADO</v>
      </c>
      <c r="M24" s="77">
        <f t="shared" si="3"/>
        <v>20</v>
      </c>
      <c r="N24" s="78"/>
      <c r="O24" s="80" t="str">
        <f t="shared" si="0"/>
        <v>ZONA DE RIESGO MODERADO</v>
      </c>
    </row>
    <row r="25" spans="1:15" ht="38.25" customHeight="1">
      <c r="A25" s="102"/>
      <c r="B25" s="103"/>
      <c r="C25" s="75" t="s">
        <v>163</v>
      </c>
      <c r="D25" s="74" t="s">
        <v>100</v>
      </c>
      <c r="E25" s="75" t="s">
        <v>81</v>
      </c>
      <c r="F25" s="75" t="s">
        <v>104</v>
      </c>
      <c r="G25" s="75" t="s">
        <v>92</v>
      </c>
      <c r="H25" s="75" t="s">
        <v>106</v>
      </c>
      <c r="I25" s="75">
        <v>3</v>
      </c>
      <c r="J25" s="77" t="str">
        <f t="shared" si="1"/>
        <v>ALTA</v>
      </c>
      <c r="K25" s="75">
        <v>20</v>
      </c>
      <c r="L25" s="77" t="str">
        <f t="shared" si="2"/>
        <v>CATASTROFICO</v>
      </c>
      <c r="M25" s="77">
        <f t="shared" si="3"/>
        <v>60</v>
      </c>
      <c r="N25" s="78"/>
      <c r="O25" s="80" t="str">
        <f t="shared" si="0"/>
        <v>ZONA DE RIESGO INACEPTABLE</v>
      </c>
    </row>
    <row r="26" spans="1:15" ht="26.25" customHeight="1">
      <c r="A26" s="102"/>
      <c r="B26" s="103"/>
      <c r="C26" s="75" t="s">
        <v>164</v>
      </c>
      <c r="D26" s="74" t="s">
        <v>107</v>
      </c>
      <c r="E26" s="75" t="s">
        <v>50</v>
      </c>
      <c r="F26" s="75" t="s">
        <v>103</v>
      </c>
      <c r="G26" s="75" t="s">
        <v>92</v>
      </c>
      <c r="H26" s="75" t="s">
        <v>116</v>
      </c>
      <c r="I26" s="75">
        <v>2</v>
      </c>
      <c r="J26" s="77" t="str">
        <f t="shared" si="1"/>
        <v>MEDIA</v>
      </c>
      <c r="K26" s="75">
        <v>10</v>
      </c>
      <c r="L26" s="77" t="str">
        <f t="shared" si="2"/>
        <v>MODERADO</v>
      </c>
      <c r="M26" s="77">
        <f t="shared" si="3"/>
        <v>20</v>
      </c>
      <c r="N26" s="78"/>
      <c r="O26" s="80" t="str">
        <f t="shared" si="0"/>
        <v>ZONA DE RIESGO MODERADO</v>
      </c>
    </row>
    <row r="27" spans="1:15" ht="26.25" customHeight="1">
      <c r="A27" s="102"/>
      <c r="B27" s="103"/>
      <c r="C27" s="75" t="s">
        <v>165</v>
      </c>
      <c r="D27" s="74" t="s">
        <v>101</v>
      </c>
      <c r="E27" s="75" t="s">
        <v>50</v>
      </c>
      <c r="F27" s="75" t="s">
        <v>103</v>
      </c>
      <c r="G27" s="75" t="s">
        <v>92</v>
      </c>
      <c r="H27" s="75" t="s">
        <v>118</v>
      </c>
      <c r="I27" s="75">
        <v>2</v>
      </c>
      <c r="J27" s="77" t="str">
        <f t="shared" si="1"/>
        <v>MEDIA</v>
      </c>
      <c r="K27" s="75">
        <v>10</v>
      </c>
      <c r="L27" s="77" t="str">
        <f t="shared" si="2"/>
        <v>MODERADO</v>
      </c>
      <c r="M27" s="77">
        <f t="shared" si="3"/>
        <v>20</v>
      </c>
      <c r="N27" s="78"/>
      <c r="O27" s="80" t="str">
        <f t="shared" si="0"/>
        <v>ZONA DE RIESGO MODERADO</v>
      </c>
    </row>
    <row r="28" spans="1:15" ht="39.75" customHeight="1">
      <c r="A28" s="102"/>
      <c r="B28" s="103"/>
      <c r="C28" s="75" t="s">
        <v>166</v>
      </c>
      <c r="D28" s="74" t="s">
        <v>102</v>
      </c>
      <c r="E28" s="75" t="s">
        <v>81</v>
      </c>
      <c r="F28" s="75" t="s">
        <v>104</v>
      </c>
      <c r="G28" s="75" t="s">
        <v>92</v>
      </c>
      <c r="H28" s="75" t="s">
        <v>118</v>
      </c>
      <c r="I28" s="75">
        <v>2</v>
      </c>
      <c r="J28" s="77" t="str">
        <f t="shared" si="1"/>
        <v>MEDIA</v>
      </c>
      <c r="K28" s="75">
        <v>10</v>
      </c>
      <c r="L28" s="77" t="str">
        <f t="shared" si="2"/>
        <v>MODERADO</v>
      </c>
      <c r="M28" s="77">
        <f t="shared" si="3"/>
        <v>20</v>
      </c>
      <c r="N28" s="78"/>
      <c r="O28" s="80" t="str">
        <f t="shared" si="0"/>
        <v>ZONA DE RIESGO MODERADO</v>
      </c>
    </row>
    <row r="29" spans="1:15" ht="26.25" customHeight="1">
      <c r="A29" s="102"/>
      <c r="B29" s="103"/>
      <c r="C29" s="75" t="s">
        <v>167</v>
      </c>
      <c r="D29" s="74" t="s">
        <v>117</v>
      </c>
      <c r="E29" s="75" t="s">
        <v>50</v>
      </c>
      <c r="F29" s="75" t="s">
        <v>103</v>
      </c>
      <c r="G29" s="75" t="s">
        <v>88</v>
      </c>
      <c r="H29" s="75" t="s">
        <v>118</v>
      </c>
      <c r="I29" s="75">
        <v>2</v>
      </c>
      <c r="J29" s="77" t="str">
        <f t="shared" si="1"/>
        <v>MEDIA</v>
      </c>
      <c r="K29" s="75">
        <v>10</v>
      </c>
      <c r="L29" s="77" t="str">
        <f t="shared" si="2"/>
        <v>MODERADO</v>
      </c>
      <c r="M29" s="77">
        <f t="shared" si="3"/>
        <v>20</v>
      </c>
      <c r="N29" s="78"/>
      <c r="O29" s="80" t="str">
        <f t="shared" si="0"/>
        <v>ZONA DE RIESGO MODERADO</v>
      </c>
    </row>
    <row r="30" spans="1:15" ht="26.25" customHeight="1">
      <c r="A30" s="102"/>
      <c r="B30" s="103"/>
      <c r="C30" s="75" t="s">
        <v>168</v>
      </c>
      <c r="D30" s="65" t="s">
        <v>127</v>
      </c>
      <c r="E30" s="75" t="s">
        <v>52</v>
      </c>
      <c r="F30" s="75" t="s">
        <v>103</v>
      </c>
      <c r="G30" s="75" t="s">
        <v>88</v>
      </c>
      <c r="H30" s="75" t="s">
        <v>130</v>
      </c>
      <c r="I30" s="75">
        <v>2</v>
      </c>
      <c r="J30" s="77" t="str">
        <f t="shared" si="1"/>
        <v>MEDIA</v>
      </c>
      <c r="K30" s="75">
        <v>10</v>
      </c>
      <c r="L30" s="77" t="str">
        <f t="shared" si="2"/>
        <v>MODERADO</v>
      </c>
      <c r="M30" s="77">
        <f t="shared" si="3"/>
        <v>20</v>
      </c>
      <c r="N30" s="78"/>
      <c r="O30" s="80" t="str">
        <f t="shared" si="0"/>
        <v>ZONA DE RIESGO MODERADO</v>
      </c>
    </row>
    <row r="31" spans="1:15" ht="26.25" customHeight="1">
      <c r="A31" s="102"/>
      <c r="B31" s="103"/>
      <c r="C31" s="75" t="s">
        <v>169</v>
      </c>
      <c r="D31" s="74" t="s">
        <v>128</v>
      </c>
      <c r="E31" s="75" t="s">
        <v>51</v>
      </c>
      <c r="F31" s="75" t="s">
        <v>103</v>
      </c>
      <c r="G31" s="75" t="s">
        <v>91</v>
      </c>
      <c r="H31" s="75" t="s">
        <v>131</v>
      </c>
      <c r="I31" s="75">
        <v>2</v>
      </c>
      <c r="J31" s="77" t="str">
        <f t="shared" si="1"/>
        <v>MEDIA</v>
      </c>
      <c r="K31" s="75">
        <v>5</v>
      </c>
      <c r="L31" s="77" t="str">
        <f t="shared" si="2"/>
        <v>LEVE</v>
      </c>
      <c r="M31" s="77">
        <f t="shared" si="3"/>
        <v>10</v>
      </c>
      <c r="N31" s="78"/>
      <c r="O31" s="80" t="str">
        <f t="shared" si="0"/>
        <v>ZONA DE RIESGO TOLERABLE</v>
      </c>
    </row>
    <row r="32" spans="1:15" ht="56.25" customHeight="1">
      <c r="A32" s="100"/>
      <c r="B32" s="103"/>
      <c r="C32" s="75" t="s">
        <v>170</v>
      </c>
      <c r="D32" s="73" t="s">
        <v>132</v>
      </c>
      <c r="E32" s="75" t="s">
        <v>51</v>
      </c>
      <c r="F32" s="75" t="s">
        <v>105</v>
      </c>
      <c r="G32" s="75" t="s">
        <v>92</v>
      </c>
      <c r="H32" s="75" t="s">
        <v>133</v>
      </c>
      <c r="I32" s="75">
        <v>3</v>
      </c>
      <c r="J32" s="77" t="str">
        <f t="shared" si="1"/>
        <v>ALTA</v>
      </c>
      <c r="K32" s="75">
        <v>20</v>
      </c>
      <c r="L32" s="77" t="str">
        <f t="shared" si="2"/>
        <v>CATASTROFICO</v>
      </c>
      <c r="M32" s="77">
        <f t="shared" si="3"/>
        <v>60</v>
      </c>
      <c r="N32" s="78"/>
      <c r="O32" s="80" t="str">
        <f t="shared" si="0"/>
        <v>ZONA DE RIESGO INACEPTABLE</v>
      </c>
    </row>
    <row r="33" spans="1:15" ht="60" customHeight="1">
      <c r="A33" s="104" t="s">
        <v>134</v>
      </c>
      <c r="B33" s="103" t="s">
        <v>135</v>
      </c>
      <c r="C33" s="75" t="s">
        <v>171</v>
      </c>
      <c r="D33" s="64" t="s">
        <v>142</v>
      </c>
      <c r="E33" s="75" t="s">
        <v>52</v>
      </c>
      <c r="F33" s="75" t="s">
        <v>103</v>
      </c>
      <c r="G33" s="75" t="s">
        <v>88</v>
      </c>
      <c r="H33" s="75" t="s">
        <v>143</v>
      </c>
      <c r="I33" s="75">
        <v>2</v>
      </c>
      <c r="J33" s="77" t="str">
        <f t="shared" si="1"/>
        <v>MEDIA</v>
      </c>
      <c r="K33" s="75">
        <v>10</v>
      </c>
      <c r="L33" s="77" t="str">
        <f t="shared" si="2"/>
        <v>MODERADO</v>
      </c>
      <c r="M33" s="77">
        <f t="shared" si="3"/>
        <v>20</v>
      </c>
      <c r="N33" s="78"/>
      <c r="O33" s="80" t="str">
        <f t="shared" si="0"/>
        <v>ZONA DE RIESGO MODERADO</v>
      </c>
    </row>
    <row r="34" spans="1:15" ht="54.75" customHeight="1">
      <c r="A34" s="104"/>
      <c r="B34" s="103"/>
      <c r="C34" s="75" t="s">
        <v>172</v>
      </c>
      <c r="D34" s="64" t="s">
        <v>136</v>
      </c>
      <c r="E34" s="75" t="s">
        <v>50</v>
      </c>
      <c r="F34" s="75" t="s">
        <v>103</v>
      </c>
      <c r="G34" s="75" t="s">
        <v>92</v>
      </c>
      <c r="H34" s="75" t="s">
        <v>106</v>
      </c>
      <c r="I34" s="75">
        <v>1</v>
      </c>
      <c r="J34" s="77" t="str">
        <f t="shared" si="1"/>
        <v>BAJA</v>
      </c>
      <c r="K34" s="75">
        <v>20</v>
      </c>
      <c r="L34" s="77" t="str">
        <f t="shared" si="2"/>
        <v>CATASTROFICO</v>
      </c>
      <c r="M34" s="77">
        <f t="shared" si="3"/>
        <v>20</v>
      </c>
      <c r="N34" s="78"/>
      <c r="O34" s="80" t="str">
        <f t="shared" si="0"/>
        <v>ZONA DE RIESGO MODERADO</v>
      </c>
    </row>
    <row r="35" spans="1:15" ht="65.25" customHeight="1">
      <c r="A35" s="104"/>
      <c r="B35" s="103"/>
      <c r="C35" s="75" t="s">
        <v>173</v>
      </c>
      <c r="D35" s="64" t="s">
        <v>137</v>
      </c>
      <c r="E35" s="75" t="s">
        <v>50</v>
      </c>
      <c r="F35" s="75" t="s">
        <v>103</v>
      </c>
      <c r="G35" s="75" t="s">
        <v>92</v>
      </c>
      <c r="H35" s="75" t="s">
        <v>144</v>
      </c>
      <c r="I35" s="75">
        <v>2</v>
      </c>
      <c r="J35" s="77" t="str">
        <f t="shared" si="1"/>
        <v>MEDIA</v>
      </c>
      <c r="K35" s="75">
        <v>10</v>
      </c>
      <c r="L35" s="77" t="str">
        <f t="shared" si="2"/>
        <v>MODERADO</v>
      </c>
      <c r="M35" s="77">
        <f t="shared" si="3"/>
        <v>20</v>
      </c>
      <c r="N35" s="78"/>
      <c r="O35" s="80" t="str">
        <f t="shared" si="0"/>
        <v>ZONA DE RIESGO MODERADO</v>
      </c>
    </row>
    <row r="36" spans="1:15" ht="50.25" customHeight="1">
      <c r="A36" s="104"/>
      <c r="B36" s="103"/>
      <c r="C36" s="75" t="s">
        <v>174</v>
      </c>
      <c r="D36" s="64" t="s">
        <v>138</v>
      </c>
      <c r="E36" s="75" t="s">
        <v>51</v>
      </c>
      <c r="F36" s="75" t="s">
        <v>103</v>
      </c>
      <c r="G36" s="75" t="s">
        <v>92</v>
      </c>
      <c r="H36" s="75" t="s">
        <v>145</v>
      </c>
      <c r="I36" s="75">
        <v>1</v>
      </c>
      <c r="J36" s="77" t="str">
        <f t="shared" si="1"/>
        <v>BAJA</v>
      </c>
      <c r="K36" s="75">
        <v>20</v>
      </c>
      <c r="L36" s="77" t="str">
        <f t="shared" si="2"/>
        <v>CATASTROFICO</v>
      </c>
      <c r="M36" s="77">
        <f t="shared" si="3"/>
        <v>20</v>
      </c>
      <c r="N36" s="78"/>
      <c r="O36" s="80" t="str">
        <f t="shared" si="0"/>
        <v>ZONA DE RIESGO MODERADO</v>
      </c>
    </row>
    <row r="37" spans="1:15" ht="64.5" customHeight="1">
      <c r="A37" s="104"/>
      <c r="B37" s="103"/>
      <c r="C37" s="75" t="s">
        <v>175</v>
      </c>
      <c r="D37" s="64" t="s">
        <v>139</v>
      </c>
      <c r="E37" s="75" t="s">
        <v>51</v>
      </c>
      <c r="F37" s="75" t="s">
        <v>103</v>
      </c>
      <c r="G37" s="75" t="s">
        <v>92</v>
      </c>
      <c r="H37" s="75" t="s">
        <v>146</v>
      </c>
      <c r="I37" s="75">
        <v>1</v>
      </c>
      <c r="J37" s="77" t="str">
        <f t="shared" si="1"/>
        <v>BAJA</v>
      </c>
      <c r="K37" s="75">
        <v>20</v>
      </c>
      <c r="L37" s="77" t="str">
        <f t="shared" si="2"/>
        <v>CATASTROFICO</v>
      </c>
      <c r="M37" s="77">
        <f t="shared" si="3"/>
        <v>20</v>
      </c>
      <c r="N37" s="78"/>
      <c r="O37" s="80" t="str">
        <f t="shared" si="0"/>
        <v>ZONA DE RIESGO MODERADO</v>
      </c>
    </row>
    <row r="38" spans="1:15" ht="63.75" customHeight="1">
      <c r="A38" s="104"/>
      <c r="B38" s="103"/>
      <c r="C38" s="75" t="s">
        <v>176</v>
      </c>
      <c r="D38" s="64" t="s">
        <v>140</v>
      </c>
      <c r="E38" s="75" t="s">
        <v>52</v>
      </c>
      <c r="F38" s="75" t="s">
        <v>104</v>
      </c>
      <c r="G38" s="75" t="s">
        <v>89</v>
      </c>
      <c r="H38" s="75" t="s">
        <v>143</v>
      </c>
      <c r="I38" s="75">
        <v>2</v>
      </c>
      <c r="J38" s="77" t="str">
        <f t="shared" si="1"/>
        <v>MEDIA</v>
      </c>
      <c r="K38" s="75">
        <v>20</v>
      </c>
      <c r="L38" s="77" t="str">
        <f t="shared" si="2"/>
        <v>CATASTROFICO</v>
      </c>
      <c r="M38" s="77">
        <f t="shared" si="3"/>
        <v>40</v>
      </c>
      <c r="N38" s="78"/>
      <c r="O38" s="80" t="str">
        <f t="shared" si="0"/>
        <v>ZONA DE RIESGO IMPORTANTE</v>
      </c>
    </row>
    <row r="39" spans="1:15" ht="57" customHeight="1" thickBot="1">
      <c r="A39" s="104"/>
      <c r="B39" s="103"/>
      <c r="C39" s="75" t="s">
        <v>177</v>
      </c>
      <c r="D39" s="64" t="s">
        <v>141</v>
      </c>
      <c r="E39" s="75" t="s">
        <v>50</v>
      </c>
      <c r="F39" s="75" t="s">
        <v>103</v>
      </c>
      <c r="G39" s="75" t="s">
        <v>92</v>
      </c>
      <c r="H39" s="75" t="s">
        <v>147</v>
      </c>
      <c r="I39" s="75">
        <v>1</v>
      </c>
      <c r="J39" s="77" t="str">
        <f t="shared" si="1"/>
        <v>BAJA</v>
      </c>
      <c r="K39" s="75">
        <v>10</v>
      </c>
      <c r="L39" s="77" t="str">
        <f t="shared" si="2"/>
        <v>MODERADO</v>
      </c>
      <c r="M39" s="77">
        <f t="shared" si="3"/>
        <v>10</v>
      </c>
      <c r="N39" s="78"/>
      <c r="O39" s="80" t="str">
        <f t="shared" si="0"/>
        <v>ZONA DE RIESGO TOLERABLE</v>
      </c>
    </row>
    <row r="40" spans="1:15" ht="37.5" customHeight="1">
      <c r="A40" s="99" t="s">
        <v>148</v>
      </c>
      <c r="B40" s="97" t="s">
        <v>149</v>
      </c>
      <c r="C40" s="75" t="s">
        <v>179</v>
      </c>
      <c r="D40" s="72" t="s">
        <v>150</v>
      </c>
      <c r="E40" s="75" t="s">
        <v>52</v>
      </c>
      <c r="F40" s="75" t="s">
        <v>113</v>
      </c>
      <c r="G40" s="75" t="s">
        <v>89</v>
      </c>
      <c r="H40" s="75" t="s">
        <v>178</v>
      </c>
      <c r="I40" s="75">
        <v>2</v>
      </c>
      <c r="J40" s="77" t="str">
        <f t="shared" si="1"/>
        <v>MEDIA</v>
      </c>
      <c r="K40" s="75">
        <v>10</v>
      </c>
      <c r="L40" s="77" t="str">
        <f t="shared" si="2"/>
        <v>MODERADO</v>
      </c>
      <c r="M40" s="77">
        <f t="shared" si="3"/>
        <v>20</v>
      </c>
      <c r="N40" s="78"/>
      <c r="O40" s="80" t="str">
        <f t="shared" si="0"/>
        <v>ZONA DE RIESGO MODERADO</v>
      </c>
    </row>
    <row r="41" spans="1:15" ht="47.25" customHeight="1">
      <c r="A41" s="102"/>
      <c r="B41" s="98"/>
      <c r="C41" s="75" t="s">
        <v>180</v>
      </c>
      <c r="D41" s="74" t="s">
        <v>100</v>
      </c>
      <c r="E41" s="75" t="s">
        <v>81</v>
      </c>
      <c r="F41" s="75" t="s">
        <v>104</v>
      </c>
      <c r="G41" s="75" t="s">
        <v>92</v>
      </c>
      <c r="H41" s="75" t="s">
        <v>182</v>
      </c>
      <c r="I41" s="75">
        <v>2</v>
      </c>
      <c r="J41" s="77" t="str">
        <f t="shared" si="1"/>
        <v>MEDIA</v>
      </c>
      <c r="K41" s="75">
        <v>20</v>
      </c>
      <c r="L41" s="77" t="str">
        <f t="shared" si="2"/>
        <v>CATASTROFICO</v>
      </c>
      <c r="M41" s="77">
        <f t="shared" si="3"/>
        <v>40</v>
      </c>
      <c r="N41" s="78"/>
      <c r="O41" s="80" t="str">
        <f t="shared" si="0"/>
        <v>ZONA DE RIESGO IMPORTANTE</v>
      </c>
    </row>
    <row r="42" spans="1:15" ht="25.5" customHeight="1">
      <c r="A42" s="102"/>
      <c r="B42" s="98"/>
      <c r="C42" s="75" t="s">
        <v>181</v>
      </c>
      <c r="D42" s="74" t="s">
        <v>101</v>
      </c>
      <c r="E42" s="75" t="s">
        <v>50</v>
      </c>
      <c r="F42" s="75" t="s">
        <v>103</v>
      </c>
      <c r="G42" s="75" t="s">
        <v>92</v>
      </c>
      <c r="H42" s="75" t="s">
        <v>118</v>
      </c>
      <c r="I42" s="75">
        <v>1</v>
      </c>
      <c r="J42" s="77" t="str">
        <f t="shared" si="1"/>
        <v>BAJA</v>
      </c>
      <c r="K42" s="75">
        <v>20</v>
      </c>
      <c r="L42" s="77" t="str">
        <f t="shared" si="2"/>
        <v>CATASTROFICO</v>
      </c>
      <c r="M42" s="77">
        <f t="shared" si="3"/>
        <v>20</v>
      </c>
      <c r="N42" s="78"/>
      <c r="O42" s="80" t="str">
        <f aca="true" t="shared" si="4" ref="O42:O60">(VLOOKUP(M42,$H$151:$I$158,2,0))</f>
        <v>ZONA DE RIESGO MODERADO</v>
      </c>
    </row>
    <row r="43" spans="1:15" ht="36.75" customHeight="1">
      <c r="A43" s="102"/>
      <c r="B43" s="98"/>
      <c r="C43" s="75" t="s">
        <v>183</v>
      </c>
      <c r="D43" s="74" t="s">
        <v>184</v>
      </c>
      <c r="E43" s="75" t="s">
        <v>50</v>
      </c>
      <c r="F43" s="75" t="s">
        <v>103</v>
      </c>
      <c r="G43" s="75" t="s">
        <v>92</v>
      </c>
      <c r="H43" s="75" t="s">
        <v>110</v>
      </c>
      <c r="I43" s="75">
        <v>2</v>
      </c>
      <c r="J43" s="77" t="str">
        <f t="shared" si="1"/>
        <v>MEDIA</v>
      </c>
      <c r="K43" s="75">
        <v>10</v>
      </c>
      <c r="L43" s="77" t="str">
        <f t="shared" si="2"/>
        <v>MODERADO</v>
      </c>
      <c r="M43" s="77">
        <f t="shared" si="3"/>
        <v>20</v>
      </c>
      <c r="N43" s="78"/>
      <c r="O43" s="80" t="str">
        <f t="shared" si="4"/>
        <v>ZONA DE RIESGO MODERADO</v>
      </c>
    </row>
    <row r="44" spans="1:15" ht="52.5" customHeight="1">
      <c r="A44" s="102"/>
      <c r="B44" s="98"/>
      <c r="C44" s="75" t="s">
        <v>185</v>
      </c>
      <c r="D44" s="74" t="s">
        <v>151</v>
      </c>
      <c r="E44" s="75" t="s">
        <v>82</v>
      </c>
      <c r="F44" s="75" t="s">
        <v>103</v>
      </c>
      <c r="G44" s="75" t="s">
        <v>89</v>
      </c>
      <c r="H44" s="75" t="s">
        <v>186</v>
      </c>
      <c r="I44" s="75">
        <v>1</v>
      </c>
      <c r="J44" s="77" t="str">
        <f t="shared" si="1"/>
        <v>BAJA</v>
      </c>
      <c r="K44" s="75">
        <v>5</v>
      </c>
      <c r="L44" s="77" t="str">
        <f t="shared" si="2"/>
        <v>LEVE</v>
      </c>
      <c r="M44" s="77">
        <f t="shared" si="3"/>
        <v>5</v>
      </c>
      <c r="N44" s="78"/>
      <c r="O44" s="80" t="str">
        <f t="shared" si="4"/>
        <v>ZONA DE RIESGO ACEPTABLE</v>
      </c>
    </row>
    <row r="45" spans="1:15" ht="44.25" customHeight="1">
      <c r="A45" s="102"/>
      <c r="B45" s="98"/>
      <c r="C45" s="75" t="s">
        <v>190</v>
      </c>
      <c r="D45" s="73" t="s">
        <v>187</v>
      </c>
      <c r="E45" s="75" t="s">
        <v>52</v>
      </c>
      <c r="F45" s="75" t="s">
        <v>103</v>
      </c>
      <c r="G45" s="75" t="s">
        <v>90</v>
      </c>
      <c r="H45" s="75" t="s">
        <v>189</v>
      </c>
      <c r="I45" s="75">
        <v>1</v>
      </c>
      <c r="J45" s="77" t="str">
        <f t="shared" si="1"/>
        <v>BAJA</v>
      </c>
      <c r="K45" s="75">
        <v>20</v>
      </c>
      <c r="L45" s="77" t="str">
        <f t="shared" si="2"/>
        <v>CATASTROFICO</v>
      </c>
      <c r="M45" s="77">
        <f t="shared" si="3"/>
        <v>20</v>
      </c>
      <c r="N45" s="78"/>
      <c r="O45" s="80" t="str">
        <f t="shared" si="4"/>
        <v>ZONA DE RIESGO MODERADO</v>
      </c>
    </row>
    <row r="46" spans="1:15" ht="44.25" customHeight="1" thickBot="1">
      <c r="A46" s="100"/>
      <c r="B46" s="108"/>
      <c r="C46" s="75" t="s">
        <v>191</v>
      </c>
      <c r="D46" s="74" t="s">
        <v>188</v>
      </c>
      <c r="E46" s="75" t="s">
        <v>52</v>
      </c>
      <c r="F46" s="75" t="s">
        <v>103</v>
      </c>
      <c r="G46" s="75" t="s">
        <v>88</v>
      </c>
      <c r="H46" s="75" t="s">
        <v>192</v>
      </c>
      <c r="I46" s="75">
        <v>2</v>
      </c>
      <c r="J46" s="77" t="str">
        <f t="shared" si="1"/>
        <v>MEDIA</v>
      </c>
      <c r="K46" s="75">
        <v>10</v>
      </c>
      <c r="L46" s="77" t="str">
        <f t="shared" si="2"/>
        <v>MODERADO</v>
      </c>
      <c r="M46" s="77">
        <f t="shared" si="3"/>
        <v>20</v>
      </c>
      <c r="N46" s="78"/>
      <c r="O46" s="80" t="str">
        <f t="shared" si="4"/>
        <v>ZONA DE RIESGO MODERADO</v>
      </c>
    </row>
    <row r="47" spans="1:15" ht="33.75" customHeight="1">
      <c r="A47" s="99" t="s">
        <v>193</v>
      </c>
      <c r="B47" s="97" t="s">
        <v>194</v>
      </c>
      <c r="C47" s="75" t="s">
        <v>195</v>
      </c>
      <c r="D47" s="72" t="s">
        <v>196</v>
      </c>
      <c r="E47" s="75" t="s">
        <v>50</v>
      </c>
      <c r="F47" s="75" t="s">
        <v>103</v>
      </c>
      <c r="G47" s="75" t="s">
        <v>89</v>
      </c>
      <c r="H47" s="75" t="s">
        <v>106</v>
      </c>
      <c r="I47" s="75">
        <v>2</v>
      </c>
      <c r="J47" s="77" t="str">
        <f t="shared" si="1"/>
        <v>MEDIA</v>
      </c>
      <c r="K47" s="75">
        <v>10</v>
      </c>
      <c r="L47" s="77" t="str">
        <f t="shared" si="2"/>
        <v>MODERADO</v>
      </c>
      <c r="M47" s="77">
        <f t="shared" si="3"/>
        <v>20</v>
      </c>
      <c r="N47" s="78"/>
      <c r="O47" s="80" t="str">
        <f t="shared" si="4"/>
        <v>ZONA DE RIESGO MODERADO</v>
      </c>
    </row>
    <row r="48" spans="1:15" ht="39" customHeight="1">
      <c r="A48" s="102"/>
      <c r="B48" s="98"/>
      <c r="C48" s="75" t="s">
        <v>198</v>
      </c>
      <c r="D48" s="74" t="s">
        <v>100</v>
      </c>
      <c r="E48" s="75" t="s">
        <v>81</v>
      </c>
      <c r="F48" s="75" t="s">
        <v>104</v>
      </c>
      <c r="G48" s="75" t="s">
        <v>92</v>
      </c>
      <c r="H48" s="75" t="s">
        <v>106</v>
      </c>
      <c r="I48" s="75">
        <v>2</v>
      </c>
      <c r="J48" s="77" t="str">
        <f t="shared" si="1"/>
        <v>MEDIA</v>
      </c>
      <c r="K48" s="75">
        <v>10</v>
      </c>
      <c r="L48" s="77" t="str">
        <f t="shared" si="2"/>
        <v>MODERADO</v>
      </c>
      <c r="M48" s="77">
        <f t="shared" si="3"/>
        <v>20</v>
      </c>
      <c r="N48" s="78"/>
      <c r="O48" s="80" t="str">
        <f t="shared" si="4"/>
        <v>ZONA DE RIESGO MODERADO</v>
      </c>
    </row>
    <row r="49" spans="1:15" ht="39.75" customHeight="1">
      <c r="A49" s="102"/>
      <c r="B49" s="98"/>
      <c r="C49" s="75" t="s">
        <v>199</v>
      </c>
      <c r="D49" s="74" t="s">
        <v>197</v>
      </c>
      <c r="E49" s="75" t="s">
        <v>82</v>
      </c>
      <c r="F49" s="75" t="s">
        <v>103</v>
      </c>
      <c r="G49" s="75" t="s">
        <v>92</v>
      </c>
      <c r="H49" s="75" t="s">
        <v>200</v>
      </c>
      <c r="I49" s="75">
        <v>2</v>
      </c>
      <c r="J49" s="77" t="str">
        <f t="shared" si="1"/>
        <v>MEDIA</v>
      </c>
      <c r="K49" s="75">
        <v>10</v>
      </c>
      <c r="L49" s="77" t="str">
        <f t="shared" si="2"/>
        <v>MODERADO</v>
      </c>
      <c r="M49" s="77">
        <f t="shared" si="3"/>
        <v>20</v>
      </c>
      <c r="N49" s="78"/>
      <c r="O49" s="80" t="str">
        <f t="shared" si="4"/>
        <v>ZONA DE RIESGO MODERADO</v>
      </c>
    </row>
    <row r="50" spans="1:15" ht="68.25" customHeight="1">
      <c r="A50" s="102"/>
      <c r="B50" s="98"/>
      <c r="C50" s="75" t="s">
        <v>202</v>
      </c>
      <c r="D50" s="74" t="s">
        <v>201</v>
      </c>
      <c r="E50" s="75" t="s">
        <v>52</v>
      </c>
      <c r="F50" s="75" t="s">
        <v>103</v>
      </c>
      <c r="G50" s="75" t="s">
        <v>88</v>
      </c>
      <c r="H50" s="75" t="s">
        <v>203</v>
      </c>
      <c r="I50" s="75">
        <v>2</v>
      </c>
      <c r="J50" s="77" t="str">
        <f t="shared" si="1"/>
        <v>MEDIA</v>
      </c>
      <c r="K50" s="75">
        <v>20</v>
      </c>
      <c r="L50" s="77" t="str">
        <f t="shared" si="2"/>
        <v>CATASTROFICO</v>
      </c>
      <c r="M50" s="77">
        <f t="shared" si="3"/>
        <v>40</v>
      </c>
      <c r="N50" s="78"/>
      <c r="O50" s="80" t="str">
        <f t="shared" si="4"/>
        <v>ZONA DE RIESGO IMPORTANTE</v>
      </c>
    </row>
    <row r="51" spans="1:15" ht="57" customHeight="1" thickBot="1">
      <c r="A51" s="100"/>
      <c r="B51" s="108"/>
      <c r="C51" s="75" t="s">
        <v>204</v>
      </c>
      <c r="D51" s="74" t="s">
        <v>102</v>
      </c>
      <c r="E51" s="75" t="s">
        <v>81</v>
      </c>
      <c r="F51" s="75" t="s">
        <v>104</v>
      </c>
      <c r="G51" s="75" t="s">
        <v>88</v>
      </c>
      <c r="H51" s="75" t="s">
        <v>106</v>
      </c>
      <c r="I51" s="75">
        <v>2</v>
      </c>
      <c r="J51" s="77" t="str">
        <f t="shared" si="1"/>
        <v>MEDIA</v>
      </c>
      <c r="K51" s="75">
        <v>10</v>
      </c>
      <c r="L51" s="77" t="str">
        <f t="shared" si="2"/>
        <v>MODERADO</v>
      </c>
      <c r="M51" s="77">
        <f t="shared" si="3"/>
        <v>20</v>
      </c>
      <c r="N51" s="78"/>
      <c r="O51" s="80" t="str">
        <f t="shared" si="4"/>
        <v>ZONA DE RIESGO MODERADO</v>
      </c>
    </row>
    <row r="52" spans="1:15" ht="108.75" customHeight="1">
      <c r="A52" s="99" t="s">
        <v>208</v>
      </c>
      <c r="B52" s="97" t="s">
        <v>205</v>
      </c>
      <c r="C52" s="75" t="s">
        <v>211</v>
      </c>
      <c r="D52" s="72" t="s">
        <v>206</v>
      </c>
      <c r="E52" s="75" t="s">
        <v>50</v>
      </c>
      <c r="F52" s="75" t="s">
        <v>103</v>
      </c>
      <c r="G52" s="75" t="s">
        <v>92</v>
      </c>
      <c r="H52" s="75" t="s">
        <v>209</v>
      </c>
      <c r="I52" s="75">
        <v>2</v>
      </c>
      <c r="J52" s="77" t="str">
        <f t="shared" si="1"/>
        <v>MEDIA</v>
      </c>
      <c r="K52" s="75">
        <v>10</v>
      </c>
      <c r="L52" s="77" t="str">
        <f t="shared" si="2"/>
        <v>MODERADO</v>
      </c>
      <c r="M52" s="77">
        <f t="shared" si="3"/>
        <v>20</v>
      </c>
      <c r="N52" s="78"/>
      <c r="O52" s="80" t="str">
        <f t="shared" si="4"/>
        <v>ZONA DE RIESGO MODERADO</v>
      </c>
    </row>
    <row r="53" spans="1:15" ht="32.25" customHeight="1">
      <c r="A53" s="102"/>
      <c r="B53" s="98"/>
      <c r="C53" s="75" t="s">
        <v>210</v>
      </c>
      <c r="D53" s="74" t="s">
        <v>207</v>
      </c>
      <c r="E53" s="75" t="s">
        <v>51</v>
      </c>
      <c r="F53" s="75" t="s">
        <v>103</v>
      </c>
      <c r="G53" s="75" t="s">
        <v>91</v>
      </c>
      <c r="H53" s="75" t="s">
        <v>212</v>
      </c>
      <c r="I53" s="75">
        <v>2</v>
      </c>
      <c r="J53" s="77" t="str">
        <f t="shared" si="1"/>
        <v>MEDIA</v>
      </c>
      <c r="K53" s="75">
        <v>20</v>
      </c>
      <c r="L53" s="77" t="str">
        <f t="shared" si="2"/>
        <v>CATASTROFICO</v>
      </c>
      <c r="M53" s="77">
        <f t="shared" si="3"/>
        <v>40</v>
      </c>
      <c r="N53" s="78"/>
      <c r="O53" s="80" t="str">
        <f t="shared" si="4"/>
        <v>ZONA DE RIESGO IMPORTANTE</v>
      </c>
    </row>
    <row r="54" spans="1:15" ht="48.75" customHeight="1">
      <c r="A54" s="100"/>
      <c r="B54" s="108"/>
      <c r="C54" s="75" t="s">
        <v>214</v>
      </c>
      <c r="D54" s="74" t="s">
        <v>213</v>
      </c>
      <c r="E54" s="75" t="s">
        <v>82</v>
      </c>
      <c r="F54" s="75" t="s">
        <v>103</v>
      </c>
      <c r="G54" s="75" t="s">
        <v>90</v>
      </c>
      <c r="H54" s="75" t="s">
        <v>215</v>
      </c>
      <c r="I54" s="75">
        <v>2</v>
      </c>
      <c r="J54" s="77" t="str">
        <f t="shared" si="1"/>
        <v>MEDIA</v>
      </c>
      <c r="K54" s="75">
        <v>20</v>
      </c>
      <c r="L54" s="77" t="str">
        <f t="shared" si="2"/>
        <v>CATASTROFICO</v>
      </c>
      <c r="M54" s="77">
        <f t="shared" si="3"/>
        <v>40</v>
      </c>
      <c r="N54" s="78"/>
      <c r="O54" s="80" t="str">
        <f t="shared" si="4"/>
        <v>ZONA DE RIESGO IMPORTANTE</v>
      </c>
    </row>
    <row r="55" spans="1:15" ht="84" customHeight="1">
      <c r="A55" s="99" t="s">
        <v>216</v>
      </c>
      <c r="B55" s="97" t="s">
        <v>217</v>
      </c>
      <c r="C55" s="75" t="s">
        <v>218</v>
      </c>
      <c r="D55" s="74" t="s">
        <v>219</v>
      </c>
      <c r="E55" s="75" t="s">
        <v>51</v>
      </c>
      <c r="F55" s="75" t="s">
        <v>103</v>
      </c>
      <c r="G55" s="75" t="s">
        <v>88</v>
      </c>
      <c r="H55" s="75" t="s">
        <v>220</v>
      </c>
      <c r="I55" s="75">
        <v>2</v>
      </c>
      <c r="J55" s="77" t="str">
        <f t="shared" si="1"/>
        <v>MEDIA</v>
      </c>
      <c r="K55" s="75">
        <v>20</v>
      </c>
      <c r="L55" s="77" t="str">
        <f t="shared" si="2"/>
        <v>CATASTROFICO</v>
      </c>
      <c r="M55" s="77">
        <f t="shared" si="3"/>
        <v>40</v>
      </c>
      <c r="N55" s="78"/>
      <c r="O55" s="80" t="str">
        <f t="shared" si="4"/>
        <v>ZONA DE RIESGO IMPORTANTE</v>
      </c>
    </row>
    <row r="56" spans="1:15" ht="34.5" customHeight="1">
      <c r="A56" s="102"/>
      <c r="B56" s="98"/>
      <c r="C56" s="75" t="s">
        <v>221</v>
      </c>
      <c r="D56" s="74" t="s">
        <v>222</v>
      </c>
      <c r="E56" s="75" t="s">
        <v>82</v>
      </c>
      <c r="F56" s="75" t="s">
        <v>103</v>
      </c>
      <c r="G56" s="75" t="s">
        <v>88</v>
      </c>
      <c r="H56" s="75" t="s">
        <v>192</v>
      </c>
      <c r="I56" s="75">
        <v>2</v>
      </c>
      <c r="J56" s="77" t="str">
        <f t="shared" si="1"/>
        <v>MEDIA</v>
      </c>
      <c r="K56" s="75">
        <v>20</v>
      </c>
      <c r="L56" s="77" t="str">
        <f t="shared" si="2"/>
        <v>CATASTROFICO</v>
      </c>
      <c r="M56" s="77">
        <f t="shared" si="3"/>
        <v>40</v>
      </c>
      <c r="N56" s="78"/>
      <c r="O56" s="80" t="str">
        <f t="shared" si="4"/>
        <v>ZONA DE RIESGO IMPORTANTE</v>
      </c>
    </row>
    <row r="57" spans="1:15" ht="56.25" customHeight="1">
      <c r="A57" s="102"/>
      <c r="B57" s="98"/>
      <c r="C57" s="75" t="s">
        <v>223</v>
      </c>
      <c r="D57" s="74" t="s">
        <v>224</v>
      </c>
      <c r="E57" s="75" t="s">
        <v>50</v>
      </c>
      <c r="F57" s="75" t="s">
        <v>103</v>
      </c>
      <c r="G57" s="75" t="s">
        <v>91</v>
      </c>
      <c r="H57" s="75" t="s">
        <v>225</v>
      </c>
      <c r="I57" s="75">
        <v>2</v>
      </c>
      <c r="J57" s="77" t="str">
        <f t="shared" si="1"/>
        <v>MEDIA</v>
      </c>
      <c r="K57" s="75">
        <v>10</v>
      </c>
      <c r="L57" s="77" t="str">
        <f t="shared" si="2"/>
        <v>MODERADO</v>
      </c>
      <c r="M57" s="77">
        <f t="shared" si="3"/>
        <v>20</v>
      </c>
      <c r="N57" s="78"/>
      <c r="O57" s="80" t="str">
        <f t="shared" si="4"/>
        <v>ZONA DE RIESGO MODERADO</v>
      </c>
    </row>
    <row r="58" spans="1:15" ht="45.75" customHeight="1">
      <c r="A58" s="100"/>
      <c r="B58" s="98"/>
      <c r="C58" s="75" t="s">
        <v>226</v>
      </c>
      <c r="D58" s="74" t="s">
        <v>227</v>
      </c>
      <c r="E58" s="75" t="s">
        <v>82</v>
      </c>
      <c r="F58" s="75" t="s">
        <v>228</v>
      </c>
      <c r="G58" s="75" t="s">
        <v>92</v>
      </c>
      <c r="H58" s="75" t="s">
        <v>229</v>
      </c>
      <c r="I58" s="75">
        <v>3</v>
      </c>
      <c r="J58" s="77" t="str">
        <f t="shared" si="1"/>
        <v>ALTA</v>
      </c>
      <c r="K58" s="75">
        <v>20</v>
      </c>
      <c r="L58" s="77" t="str">
        <f t="shared" si="2"/>
        <v>CATASTROFICO</v>
      </c>
      <c r="M58" s="77">
        <f t="shared" si="3"/>
        <v>60</v>
      </c>
      <c r="N58" s="78"/>
      <c r="O58" s="80" t="str">
        <f t="shared" si="4"/>
        <v>ZONA DE RIESGO INACEPTABLE</v>
      </c>
    </row>
    <row r="59" spans="1:15" ht="84" customHeight="1">
      <c r="A59" s="99" t="s">
        <v>230</v>
      </c>
      <c r="B59" s="98" t="s">
        <v>231</v>
      </c>
      <c r="C59" s="75" t="s">
        <v>232</v>
      </c>
      <c r="D59" s="74" t="s">
        <v>233</v>
      </c>
      <c r="E59" s="75" t="s">
        <v>82</v>
      </c>
      <c r="F59" s="75" t="s">
        <v>103</v>
      </c>
      <c r="G59" s="75" t="s">
        <v>88</v>
      </c>
      <c r="H59" s="75" t="s">
        <v>234</v>
      </c>
      <c r="I59" s="75">
        <v>2</v>
      </c>
      <c r="J59" s="77" t="str">
        <f t="shared" si="1"/>
        <v>MEDIA</v>
      </c>
      <c r="K59" s="75">
        <v>10</v>
      </c>
      <c r="L59" s="77" t="str">
        <f t="shared" si="2"/>
        <v>MODERADO</v>
      </c>
      <c r="M59" s="77">
        <f t="shared" si="3"/>
        <v>20</v>
      </c>
      <c r="N59" s="78"/>
      <c r="O59" s="80" t="str">
        <f t="shared" si="4"/>
        <v>ZONA DE RIESGO MODERADO</v>
      </c>
    </row>
    <row r="60" spans="1:15" ht="56.25" customHeight="1">
      <c r="A60" s="100"/>
      <c r="B60" s="98"/>
      <c r="C60" s="75" t="s">
        <v>235</v>
      </c>
      <c r="D60" s="75" t="s">
        <v>236</v>
      </c>
      <c r="E60" s="75" t="s">
        <v>50</v>
      </c>
      <c r="F60" s="75" t="s">
        <v>103</v>
      </c>
      <c r="G60" s="75" t="s">
        <v>92</v>
      </c>
      <c r="H60" s="75" t="s">
        <v>237</v>
      </c>
      <c r="I60" s="75">
        <v>3</v>
      </c>
      <c r="J60" s="77" t="str">
        <f t="shared" si="1"/>
        <v>ALTA</v>
      </c>
      <c r="K60" s="75">
        <v>20</v>
      </c>
      <c r="L60" s="77" t="str">
        <f t="shared" si="2"/>
        <v>CATASTROFICO</v>
      </c>
      <c r="M60" s="77">
        <f t="shared" si="3"/>
        <v>60</v>
      </c>
      <c r="N60" s="78"/>
      <c r="O60" s="80" t="str">
        <f t="shared" si="4"/>
        <v>ZONA DE RIESGO INACEPTABLE</v>
      </c>
    </row>
    <row r="61" s="81" customFormat="1" ht="12.75"/>
    <row r="62" s="81" customFormat="1" ht="12.75"/>
    <row r="63" s="81" customFormat="1" ht="12.75"/>
    <row r="64" s="81" customFormat="1" ht="12.75"/>
    <row r="65" s="81" customFormat="1" ht="12.75"/>
    <row r="66" s="81" customFormat="1" ht="12.75"/>
    <row r="67" s="81" customFormat="1" ht="12.75"/>
    <row r="68" s="81" customFormat="1" ht="12.75"/>
    <row r="69" s="81" customFormat="1" ht="12.75"/>
    <row r="70" s="81" customFormat="1" ht="12.75"/>
    <row r="71" s="81" customFormat="1" ht="12.75"/>
    <row r="72" s="81" customFormat="1" ht="12.75"/>
    <row r="73" s="81" customFormat="1" ht="12.75"/>
    <row r="74" s="81" customFormat="1" ht="12.75"/>
    <row r="75" s="81" customFormat="1" ht="12.75"/>
    <row r="76" s="81" customFormat="1" ht="12.75"/>
    <row r="77" s="81" customFormat="1" ht="12.75"/>
    <row r="78" s="81" customFormat="1" ht="12.75"/>
    <row r="79" s="81" customFormat="1" ht="12.75"/>
    <row r="80" s="81" customFormat="1" ht="12.75"/>
    <row r="81" s="81" customFormat="1" ht="12.75"/>
    <row r="82" s="81" customFormat="1" ht="12.75"/>
    <row r="83" s="81" customFormat="1" ht="12.75"/>
    <row r="84" s="81" customFormat="1" ht="12.75"/>
    <row r="85" s="81" customFormat="1" ht="12.75"/>
    <row r="86" s="81" customFormat="1" ht="12.75"/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="81" customFormat="1" ht="12.75"/>
    <row r="94" s="81" customFormat="1" ht="12.75"/>
    <row r="95" s="81" customFormat="1" ht="12.75"/>
    <row r="96" s="81" customFormat="1" ht="12.75"/>
    <row r="97" s="81" customFormat="1" ht="12.75"/>
    <row r="98" s="81" customFormat="1" ht="12.75"/>
    <row r="99" s="81" customFormat="1" ht="12.75"/>
    <row r="100" s="81" customFormat="1" ht="12.75"/>
    <row r="101" s="81" customFormat="1" ht="12.75"/>
    <row r="102" s="81" customFormat="1" ht="12.75"/>
    <row r="103" s="81" customFormat="1" ht="12.75"/>
    <row r="104" s="81" customFormat="1" ht="12.75"/>
    <row r="105" s="81" customFormat="1" ht="12.75"/>
    <row r="106" s="81" customFormat="1" ht="12.75"/>
    <row r="107" s="81" customFormat="1" ht="12.75"/>
    <row r="108" s="81" customFormat="1" ht="12.75"/>
    <row r="109" s="81" customFormat="1" ht="12.75"/>
    <row r="110" s="81" customFormat="1" ht="12.75"/>
    <row r="111" s="81" customFormat="1" ht="12.75"/>
    <row r="112" s="81" customFormat="1" ht="12.75"/>
    <row r="113" s="81" customFormat="1" ht="12.75"/>
    <row r="114" s="81" customFormat="1" ht="12.75"/>
    <row r="115" s="81" customFormat="1" ht="12.75"/>
    <row r="116" s="81" customFormat="1" ht="12.75"/>
    <row r="117" s="81" customFormat="1" ht="12.75"/>
    <row r="118" s="81" customFormat="1" ht="12.75"/>
    <row r="119" s="81" customFormat="1" ht="12.75"/>
    <row r="120" s="81" customFormat="1" ht="12.75"/>
    <row r="121" s="81" customFormat="1" ht="12.75"/>
    <row r="122" s="81" customFormat="1" ht="12.75"/>
    <row r="123" s="81" customFormat="1" ht="12.75"/>
    <row r="124" s="81" customFormat="1" ht="12.75"/>
    <row r="125" s="81" customFormat="1" ht="12.75"/>
    <row r="126" s="81" customFormat="1" ht="12.75"/>
    <row r="127" s="81" customFormat="1" ht="12.75"/>
    <row r="128" s="81" customFormat="1" ht="12.75"/>
    <row r="129" s="81" customFormat="1" ht="12.75"/>
    <row r="130" s="81" customFormat="1" ht="12.75"/>
    <row r="131" s="81" customFormat="1" ht="12.75"/>
    <row r="132" s="81" customFormat="1" ht="12.75"/>
    <row r="133" s="81" customFormat="1" ht="12.75"/>
    <row r="134" s="81" customFormat="1" ht="12.75"/>
    <row r="135" s="81" customFormat="1" ht="12.75"/>
    <row r="136" spans="1:15" ht="12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2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2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2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2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2.7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2.7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2.7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2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2.7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2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2.7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2.7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3.5" thickBo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6" ht="38.25">
      <c r="A151" s="82"/>
      <c r="B151" s="83"/>
      <c r="C151" s="83"/>
      <c r="D151" s="83">
        <v>1</v>
      </c>
      <c r="E151" s="83">
        <v>5</v>
      </c>
      <c r="F151" s="83" t="s">
        <v>88</v>
      </c>
      <c r="G151" s="83"/>
      <c r="H151" s="83">
        <v>5</v>
      </c>
      <c r="I151" s="84" t="s">
        <v>0</v>
      </c>
      <c r="J151" s="83">
        <v>1</v>
      </c>
      <c r="K151" s="83">
        <v>5</v>
      </c>
      <c r="L151" s="83" t="s">
        <v>5</v>
      </c>
      <c r="M151" s="83"/>
      <c r="N151" s="83"/>
      <c r="O151" s="83"/>
      <c r="P151" s="85" t="s">
        <v>82</v>
      </c>
    </row>
    <row r="152" spans="1:16" ht="38.25">
      <c r="A152" s="86"/>
      <c r="B152" s="87"/>
      <c r="C152" s="87"/>
      <c r="D152" s="87">
        <v>2</v>
      </c>
      <c r="E152" s="87">
        <v>10</v>
      </c>
      <c r="F152" s="87" t="s">
        <v>89</v>
      </c>
      <c r="G152" s="87"/>
      <c r="H152" s="87">
        <v>10</v>
      </c>
      <c r="I152" s="88" t="s">
        <v>1</v>
      </c>
      <c r="J152" s="87">
        <v>1</v>
      </c>
      <c r="K152" s="87">
        <v>10</v>
      </c>
      <c r="L152" s="87" t="s">
        <v>7</v>
      </c>
      <c r="M152" s="87"/>
      <c r="N152" s="87"/>
      <c r="O152" s="87"/>
      <c r="P152" s="89" t="s">
        <v>50</v>
      </c>
    </row>
    <row r="153" spans="1:16" ht="38.25">
      <c r="A153" s="86"/>
      <c r="B153" s="87"/>
      <c r="C153" s="87"/>
      <c r="D153" s="87">
        <v>3</v>
      </c>
      <c r="E153" s="87">
        <v>20</v>
      </c>
      <c r="F153" s="87" t="s">
        <v>90</v>
      </c>
      <c r="G153" s="87"/>
      <c r="H153" s="87">
        <v>15</v>
      </c>
      <c r="I153" s="88" t="s">
        <v>2</v>
      </c>
      <c r="J153" s="87">
        <v>1</v>
      </c>
      <c r="K153" s="87">
        <v>20</v>
      </c>
      <c r="L153" s="87" t="s">
        <v>7</v>
      </c>
      <c r="M153" s="87"/>
      <c r="N153" s="87"/>
      <c r="O153" s="87"/>
      <c r="P153" s="89" t="s">
        <v>51</v>
      </c>
    </row>
    <row r="154" spans="1:16" ht="38.25">
      <c r="A154" s="86"/>
      <c r="B154" s="87"/>
      <c r="C154" s="87"/>
      <c r="D154" s="87"/>
      <c r="E154" s="87"/>
      <c r="F154" s="87" t="s">
        <v>91</v>
      </c>
      <c r="G154" s="87"/>
      <c r="H154" s="87">
        <v>20</v>
      </c>
      <c r="I154" s="88" t="s">
        <v>2</v>
      </c>
      <c r="J154" s="87">
        <v>2</v>
      </c>
      <c r="K154" s="87">
        <v>5</v>
      </c>
      <c r="L154" s="87" t="s">
        <v>8</v>
      </c>
      <c r="M154" s="87"/>
      <c r="N154" s="87"/>
      <c r="O154" s="87"/>
      <c r="P154" s="89" t="s">
        <v>52</v>
      </c>
    </row>
    <row r="155" spans="1:16" ht="63.75">
      <c r="A155" s="86">
        <v>3</v>
      </c>
      <c r="B155" s="87" t="s">
        <v>16</v>
      </c>
      <c r="C155" s="87"/>
      <c r="D155" s="87" t="s">
        <v>15</v>
      </c>
      <c r="E155" s="87" t="s">
        <v>17</v>
      </c>
      <c r="F155" s="87" t="s">
        <v>92</v>
      </c>
      <c r="G155" s="87"/>
      <c r="H155" s="87">
        <v>30</v>
      </c>
      <c r="I155" s="88" t="s">
        <v>3</v>
      </c>
      <c r="J155" s="87">
        <v>2</v>
      </c>
      <c r="K155" s="87">
        <v>10</v>
      </c>
      <c r="L155" s="87" t="s">
        <v>9</v>
      </c>
      <c r="M155" s="87"/>
      <c r="N155" s="87"/>
      <c r="O155" s="87"/>
      <c r="P155" s="89" t="s">
        <v>81</v>
      </c>
    </row>
    <row r="156" spans="1:16" ht="51">
      <c r="A156" s="86">
        <v>2</v>
      </c>
      <c r="B156" s="87" t="s">
        <v>13</v>
      </c>
      <c r="C156" s="87"/>
      <c r="D156" s="87" t="s">
        <v>14</v>
      </c>
      <c r="E156" s="87" t="s">
        <v>15</v>
      </c>
      <c r="F156" s="87"/>
      <c r="G156" s="87"/>
      <c r="H156" s="87">
        <v>40</v>
      </c>
      <c r="I156" s="88" t="s">
        <v>3</v>
      </c>
      <c r="J156" s="87">
        <v>2</v>
      </c>
      <c r="K156" s="87">
        <v>20</v>
      </c>
      <c r="L156" s="87" t="s">
        <v>9</v>
      </c>
      <c r="M156" s="87"/>
      <c r="N156" s="87"/>
      <c r="O156" s="87"/>
      <c r="P156" s="89"/>
    </row>
    <row r="157" spans="1:16" ht="51">
      <c r="A157" s="86">
        <v>1</v>
      </c>
      <c r="B157" s="87" t="s">
        <v>10</v>
      </c>
      <c r="C157" s="87"/>
      <c r="D157" s="87" t="s">
        <v>11</v>
      </c>
      <c r="E157" s="87" t="s">
        <v>12</v>
      </c>
      <c r="F157" s="87"/>
      <c r="G157" s="87"/>
      <c r="H157" s="87">
        <v>60</v>
      </c>
      <c r="I157" s="88" t="s">
        <v>4</v>
      </c>
      <c r="J157" s="87">
        <v>3</v>
      </c>
      <c r="K157" s="87">
        <v>5</v>
      </c>
      <c r="L157" s="87" t="s">
        <v>6</v>
      </c>
      <c r="M157" s="87"/>
      <c r="N157" s="87"/>
      <c r="O157" s="87"/>
      <c r="P157" s="89"/>
    </row>
    <row r="158" spans="1:16" ht="25.5">
      <c r="A158" s="86"/>
      <c r="B158" s="87">
        <v>5</v>
      </c>
      <c r="C158" s="87"/>
      <c r="D158" s="87">
        <v>10</v>
      </c>
      <c r="E158" s="87">
        <v>20</v>
      </c>
      <c r="F158" s="87"/>
      <c r="G158" s="87"/>
      <c r="H158" s="87">
        <v>0</v>
      </c>
      <c r="I158" s="90" t="s">
        <v>77</v>
      </c>
      <c r="J158" s="87">
        <v>3</v>
      </c>
      <c r="K158" s="87">
        <v>10</v>
      </c>
      <c r="L158" s="87" t="s">
        <v>83</v>
      </c>
      <c r="M158" s="87"/>
      <c r="N158" s="87"/>
      <c r="O158" s="87"/>
      <c r="P158" s="89"/>
    </row>
    <row r="159" spans="1:16" ht="26.25" thickBot="1">
      <c r="A159" s="91"/>
      <c r="B159" s="92"/>
      <c r="C159" s="92"/>
      <c r="D159" s="92"/>
      <c r="E159" s="92"/>
      <c r="F159" s="92"/>
      <c r="G159" s="92"/>
      <c r="H159" s="92"/>
      <c r="I159" s="92"/>
      <c r="J159" s="92">
        <v>3</v>
      </c>
      <c r="K159" s="92">
        <v>20</v>
      </c>
      <c r="L159" s="92" t="s">
        <v>84</v>
      </c>
      <c r="M159" s="92"/>
      <c r="N159" s="92"/>
      <c r="O159" s="92"/>
      <c r="P159" s="93"/>
    </row>
    <row r="160" spans="1:15" ht="12.7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2.7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2.7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2.7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2.7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2.7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2.7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2.7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="81" customFormat="1" ht="12.75"/>
    <row r="169" s="81" customFormat="1" ht="12.75"/>
    <row r="170" s="81" customFormat="1" ht="12.75"/>
    <row r="171" s="81" customFormat="1" ht="12.75"/>
    <row r="172" s="81" customFormat="1" ht="12.75"/>
    <row r="173" s="81" customFormat="1" ht="12.75"/>
    <row r="174" s="81" customFormat="1" ht="12.75"/>
    <row r="175" s="81" customFormat="1" ht="12.75"/>
    <row r="176" s="81" customFormat="1" ht="12.75"/>
    <row r="177" s="81" customFormat="1" ht="12.75"/>
    <row r="178" s="81" customFormat="1" ht="12.75"/>
    <row r="179" s="81" customFormat="1" ht="12.75"/>
    <row r="180" s="81" customFormat="1" ht="12.75"/>
    <row r="181" s="81" customFormat="1" ht="12.75"/>
    <row r="182" s="81" customFormat="1" ht="12.75"/>
    <row r="183" s="81" customFormat="1" ht="12.75"/>
    <row r="184" s="81" customFormat="1" ht="12.75"/>
    <row r="185" s="81" customFormat="1" ht="12.75"/>
    <row r="186" s="81" customFormat="1" ht="12.75"/>
    <row r="187" s="81" customFormat="1" ht="12.75"/>
    <row r="188" s="81" customFormat="1" ht="12.75"/>
    <row r="189" s="81" customFormat="1" ht="12.75"/>
    <row r="190" s="81" customFormat="1" ht="12.75"/>
    <row r="191" s="81" customFormat="1" ht="12.75"/>
    <row r="192" s="81" customFormat="1" ht="12.75"/>
    <row r="193" s="81" customFormat="1" ht="12.75"/>
    <row r="194" s="81" customFormat="1" ht="12.75"/>
    <row r="195" s="81" customFormat="1" ht="12.75"/>
    <row r="196" s="81" customFormat="1" ht="12.75"/>
    <row r="197" s="81" customFormat="1" ht="12.75"/>
    <row r="198" s="81" customFormat="1" ht="12.75"/>
    <row r="199" s="81" customFormat="1" ht="12.75"/>
    <row r="200" s="81" customFormat="1" ht="12.75"/>
    <row r="201" s="81" customFormat="1" ht="12.75"/>
    <row r="202" s="81" customFormat="1" ht="12.75"/>
    <row r="203" s="81" customFormat="1" ht="12.75"/>
    <row r="204" s="81" customFormat="1" ht="12.75"/>
    <row r="205" s="81" customFormat="1" ht="12.75"/>
    <row r="206" s="81" customFormat="1" ht="12.75"/>
    <row r="207" s="81" customFormat="1" ht="12.75"/>
    <row r="208" s="81" customFormat="1" ht="12.75"/>
    <row r="209" s="81" customFormat="1" ht="12.75"/>
    <row r="210" s="81" customFormat="1" ht="12.75"/>
    <row r="211" s="81" customFormat="1" ht="12.75"/>
    <row r="212" s="81" customFormat="1" ht="12.75"/>
    <row r="213" s="81" customFormat="1" ht="12.75"/>
    <row r="214" s="81" customFormat="1" ht="12.75"/>
    <row r="215" s="81" customFormat="1" ht="12.75"/>
    <row r="216" s="81" customFormat="1" ht="12.75"/>
    <row r="217" s="81" customFormat="1" ht="12.75"/>
    <row r="218" s="81" customFormat="1" ht="12.75"/>
    <row r="219" s="81" customFormat="1" ht="12.75"/>
    <row r="220" s="81" customFormat="1" ht="12.75"/>
    <row r="221" s="81" customFormat="1" ht="12.75"/>
    <row r="222" s="81" customFormat="1" ht="12.75"/>
    <row r="223" s="81" customFormat="1" ht="12.75"/>
    <row r="224" s="81" customFormat="1" ht="12.75"/>
    <row r="225" s="81" customFormat="1" ht="12.75"/>
    <row r="226" s="81" customFormat="1" ht="12.75"/>
    <row r="227" s="81" customFormat="1" ht="12.75"/>
    <row r="228" s="81" customFormat="1" ht="12.75"/>
    <row r="229" s="81" customFormat="1" ht="12.75"/>
    <row r="230" s="81" customFormat="1" ht="12.75"/>
    <row r="231" s="81" customFormat="1" ht="12.75"/>
    <row r="232" s="81" customFormat="1" ht="12.75"/>
    <row r="233" s="81" customFormat="1" ht="12.75"/>
    <row r="234" s="81" customFormat="1" ht="12.75"/>
    <row r="235" s="81" customFormat="1" ht="12.75"/>
    <row r="236" s="81" customFormat="1" ht="12.75"/>
    <row r="237" s="81" customFormat="1" ht="12.75"/>
    <row r="238" s="81" customFormat="1" ht="12.75"/>
    <row r="239" s="81" customFormat="1" ht="12.75"/>
    <row r="240" s="81" customFormat="1" ht="12.75"/>
    <row r="241" s="81" customFormat="1" ht="12.75"/>
    <row r="242" s="81" customFormat="1" ht="12.75"/>
    <row r="243" s="81" customFormat="1" ht="12.75"/>
    <row r="244" s="81" customFormat="1" ht="12.75"/>
    <row r="245" s="81" customFormat="1" ht="12.75"/>
    <row r="246" s="81" customFormat="1" ht="12.75"/>
    <row r="247" s="81" customFormat="1" ht="12.75"/>
    <row r="248" s="81" customFormat="1" ht="12.75"/>
    <row r="249" s="81" customFormat="1" ht="12.75"/>
    <row r="250" s="81" customFormat="1" ht="12.75"/>
    <row r="251" s="81" customFormat="1" ht="12.75"/>
    <row r="252" s="81" customFormat="1" ht="12.75"/>
    <row r="253" s="81" customFormat="1" ht="12.75"/>
    <row r="254" s="81" customFormat="1" ht="12.75"/>
    <row r="255" s="81" customFormat="1" ht="12.75"/>
    <row r="256" s="81" customFormat="1" ht="12.75"/>
    <row r="257" s="81" customFormat="1" ht="12.75"/>
    <row r="258" s="81" customFormat="1" ht="12.75"/>
    <row r="259" s="81" customFormat="1" ht="12.75"/>
    <row r="260" s="81" customFormat="1" ht="12.75"/>
    <row r="261" s="81" customFormat="1" ht="12.75"/>
    <row r="262" s="81" customFormat="1" ht="12.75"/>
    <row r="263" s="81" customFormat="1" ht="12.75"/>
    <row r="264" s="81" customFormat="1" ht="12.75"/>
    <row r="265" s="81" customFormat="1" ht="12.75"/>
    <row r="266" s="81" customFormat="1" ht="12.75"/>
    <row r="267" s="81" customFormat="1" ht="12.75"/>
    <row r="268" s="81" customFormat="1" ht="12.75"/>
    <row r="269" s="81" customFormat="1" ht="12.75"/>
    <row r="270" s="81" customFormat="1" ht="12.75"/>
    <row r="271" s="81" customFormat="1" ht="12.75"/>
    <row r="272" s="81" customFormat="1" ht="12.75"/>
    <row r="273" s="81" customFormat="1" ht="12.75"/>
    <row r="274" s="81" customFormat="1" ht="12.75"/>
    <row r="275" s="81" customFormat="1" ht="12.75"/>
    <row r="276" s="81" customFormat="1" ht="12.75"/>
    <row r="277" s="81" customFormat="1" ht="12.75"/>
    <row r="278" s="81" customFormat="1" ht="12.75"/>
    <row r="279" s="81" customFormat="1" ht="12.75"/>
    <row r="280" s="81" customFormat="1" ht="12.75"/>
    <row r="281" s="81" customFormat="1" ht="12.75"/>
    <row r="282" s="81" customFormat="1" ht="12.75"/>
    <row r="283" s="81" customFormat="1" ht="12.75"/>
    <row r="284" s="81" customFormat="1" ht="12.75"/>
    <row r="285" s="81" customFormat="1" ht="12.75"/>
    <row r="286" s="81" customFormat="1" ht="12.75"/>
    <row r="287" s="81" customFormat="1" ht="12.75"/>
    <row r="288" s="81" customFormat="1" ht="12.75"/>
    <row r="289" s="81" customFormat="1" ht="12.75"/>
    <row r="290" s="81" customFormat="1" ht="12.75"/>
    <row r="291" s="81" customFormat="1" ht="12.75"/>
    <row r="292" s="81" customFormat="1" ht="12.75"/>
    <row r="293" s="81" customFormat="1" ht="12.75"/>
    <row r="294" s="81" customFormat="1" ht="12.75"/>
    <row r="295" s="81" customFormat="1" ht="12.75"/>
    <row r="296" s="81" customFormat="1" ht="12.75"/>
    <row r="297" s="81" customFormat="1" ht="12.75"/>
    <row r="298" s="81" customFormat="1" ht="12.75"/>
    <row r="299" s="81" customFormat="1" ht="12.75"/>
    <row r="300" s="81" customFormat="1" ht="12.75"/>
    <row r="301" s="81" customFormat="1" ht="12.75"/>
    <row r="302" s="81" customFormat="1" ht="12.75"/>
    <row r="303" s="81" customFormat="1" ht="12.75"/>
    <row r="304" s="81" customFormat="1" ht="12.75"/>
    <row r="305" s="81" customFormat="1" ht="12.75"/>
    <row r="306" s="81" customFormat="1" ht="12.75"/>
    <row r="307" s="81" customFormat="1" ht="12.75"/>
    <row r="308" s="81" customFormat="1" ht="12.75"/>
    <row r="309" s="81" customFormat="1" ht="12.75"/>
    <row r="310" s="81" customFormat="1" ht="12.75"/>
    <row r="311" s="81" customFormat="1" ht="12.75"/>
    <row r="312" s="81" customFormat="1" ht="12.75"/>
    <row r="313" s="81" customFormat="1" ht="12.75"/>
    <row r="314" s="81" customFormat="1" ht="12.75"/>
    <row r="315" s="81" customFormat="1" ht="12.75"/>
    <row r="316" s="81" customFormat="1" ht="12.75"/>
    <row r="317" s="81" customFormat="1" ht="12.75"/>
    <row r="318" s="81" customFormat="1" ht="12.75"/>
    <row r="319" s="81" customFormat="1" ht="12.75"/>
    <row r="320" s="81" customFormat="1" ht="12.75"/>
    <row r="321" s="81" customFormat="1" ht="12.75"/>
    <row r="322" s="81" customFormat="1" ht="12.75"/>
    <row r="323" s="81" customFormat="1" ht="12.75"/>
    <row r="324" s="81" customFormat="1" ht="12.75"/>
    <row r="325" s="81" customFormat="1" ht="12.75"/>
    <row r="326" s="81" customFormat="1" ht="12.75"/>
    <row r="327" s="81" customFormat="1" ht="12.75"/>
    <row r="328" s="81" customFormat="1" ht="12.75"/>
    <row r="329" s="81" customFormat="1" ht="12.75"/>
    <row r="330" s="81" customFormat="1" ht="12.75"/>
    <row r="331" s="81" customFormat="1" ht="12.75"/>
    <row r="332" s="81" customFormat="1" ht="12.75"/>
    <row r="333" s="81" customFormat="1" ht="12.75"/>
    <row r="334" s="81" customFormat="1" ht="12.75"/>
    <row r="335" s="81" customFormat="1" ht="12.75"/>
    <row r="336" s="81" customFormat="1" ht="12.75"/>
    <row r="337" s="81" customFormat="1" ht="12.75"/>
    <row r="338" s="81" customFormat="1" ht="12.75"/>
    <row r="339" s="81" customFormat="1" ht="12.75"/>
    <row r="340" s="81" customFormat="1" ht="12.75"/>
    <row r="341" s="81" customFormat="1" ht="12.75"/>
    <row r="342" s="81" customFormat="1" ht="12.75"/>
    <row r="343" s="81" customFormat="1" ht="12.75"/>
    <row r="344" s="81" customFormat="1" ht="12.75"/>
    <row r="345" s="81" customFormat="1" ht="12.75"/>
    <row r="346" s="81" customFormat="1" ht="12.75"/>
    <row r="347" s="81" customFormat="1" ht="12.75"/>
    <row r="348" s="81" customFormat="1" ht="12.75"/>
    <row r="349" s="81" customFormat="1" ht="12.75"/>
    <row r="350" s="81" customFormat="1" ht="12.75"/>
    <row r="351" s="81" customFormat="1" ht="12.75"/>
    <row r="352" s="81" customFormat="1" ht="12.75"/>
    <row r="353" s="81" customFormat="1" ht="12.75"/>
    <row r="354" s="81" customFormat="1" ht="12.75"/>
    <row r="355" s="81" customFormat="1" ht="12.75"/>
    <row r="356" s="81" customFormat="1" ht="12.75"/>
    <row r="357" s="81" customFormat="1" ht="12.75"/>
    <row r="358" s="81" customFormat="1" ht="12.75"/>
    <row r="359" s="81" customFormat="1" ht="12.75"/>
    <row r="360" s="81" customFormat="1" ht="12.75"/>
    <row r="361" s="81" customFormat="1" ht="12.75"/>
    <row r="362" s="81" customFormat="1" ht="12.75"/>
    <row r="363" s="81" customFormat="1" ht="12.75"/>
    <row r="364" s="81" customFormat="1" ht="12.75"/>
    <row r="365" s="81" customFormat="1" ht="12.75"/>
    <row r="366" s="81" customFormat="1" ht="12.75"/>
    <row r="367" s="81" customFormat="1" ht="12.75"/>
    <row r="368" s="81" customFormat="1" ht="12.75"/>
    <row r="369" s="81" customFormat="1" ht="12.75"/>
    <row r="370" s="81" customFormat="1" ht="12.75"/>
    <row r="371" s="81" customFormat="1" ht="12.75"/>
    <row r="372" s="81" customFormat="1" ht="12.75"/>
    <row r="373" s="81" customFormat="1" ht="12.75"/>
    <row r="374" s="81" customFormat="1" ht="12.75"/>
    <row r="375" s="81" customFormat="1" ht="12.75"/>
    <row r="376" s="81" customFormat="1" ht="12.75"/>
    <row r="377" s="81" customFormat="1" ht="12.75"/>
    <row r="378" s="81" customFormat="1" ht="12.75"/>
    <row r="379" s="81" customFormat="1" ht="12.75"/>
    <row r="380" s="81" customFormat="1" ht="12.75"/>
    <row r="381" s="81" customFormat="1" ht="12.75"/>
    <row r="382" s="81" customFormat="1" ht="12.75"/>
    <row r="383" s="81" customFormat="1" ht="12.75"/>
    <row r="384" s="81" customFormat="1" ht="12.75"/>
    <row r="385" s="81" customFormat="1" ht="12.75"/>
    <row r="386" s="81" customFormat="1" ht="12.75"/>
    <row r="387" s="81" customFormat="1" ht="12.75"/>
    <row r="388" s="81" customFormat="1" ht="12.75"/>
    <row r="389" s="81" customFormat="1" ht="12.75"/>
    <row r="390" s="81" customFormat="1" ht="12.75"/>
    <row r="391" s="81" customFormat="1" ht="12.75"/>
    <row r="392" s="81" customFormat="1" ht="12.75"/>
    <row r="393" s="81" customFormat="1" ht="12.75"/>
    <row r="394" s="81" customFormat="1" ht="12.75"/>
    <row r="395" s="81" customFormat="1" ht="12.75"/>
    <row r="396" s="81" customFormat="1" ht="12.75"/>
    <row r="397" s="81" customFormat="1" ht="12.75"/>
    <row r="398" s="81" customFormat="1" ht="12.75"/>
    <row r="399" s="81" customFormat="1" ht="12.75"/>
    <row r="400" s="81" customFormat="1" ht="12.75"/>
    <row r="401" s="81" customFormat="1" ht="12.75"/>
    <row r="402" s="81" customFormat="1" ht="12.75"/>
    <row r="403" s="81" customFormat="1" ht="12.75"/>
    <row r="404" s="81" customFormat="1" ht="12.75"/>
    <row r="405" s="81" customFormat="1" ht="12.75"/>
    <row r="406" s="81" customFormat="1" ht="12.75"/>
    <row r="407" s="81" customFormat="1" ht="12.75"/>
    <row r="408" s="81" customFormat="1" ht="12.75"/>
    <row r="409" s="81" customFormat="1" ht="12.75"/>
    <row r="410" s="81" customFormat="1" ht="12.75"/>
    <row r="411" s="81" customFormat="1" ht="12.75"/>
    <row r="412" s="81" customFormat="1" ht="12.75"/>
    <row r="413" s="81" customFormat="1" ht="12.75"/>
    <row r="414" s="81" customFormat="1" ht="12.75"/>
    <row r="415" s="81" customFormat="1" ht="12.75"/>
    <row r="416" s="81" customFormat="1" ht="12.75"/>
    <row r="417" s="81" customFormat="1" ht="12.75"/>
    <row r="418" s="81" customFormat="1" ht="12.75"/>
    <row r="419" s="81" customFormat="1" ht="12.75"/>
    <row r="420" s="81" customFormat="1" ht="12.75"/>
    <row r="421" s="81" customFormat="1" ht="12.75"/>
    <row r="422" s="81" customFormat="1" ht="12.75"/>
    <row r="423" s="81" customFormat="1" ht="12.75"/>
    <row r="424" s="81" customFormat="1" ht="12.75"/>
    <row r="425" s="81" customFormat="1" ht="12.75"/>
    <row r="426" s="81" customFormat="1" ht="12.75"/>
    <row r="427" s="81" customFormat="1" ht="12.75"/>
    <row r="428" s="81" customFormat="1" ht="12.75"/>
  </sheetData>
  <sheetProtection/>
  <mergeCells count="21">
    <mergeCell ref="A47:A51"/>
    <mergeCell ref="A33:A39"/>
    <mergeCell ref="A8:O8"/>
    <mergeCell ref="B47:B51"/>
    <mergeCell ref="A52:A54"/>
    <mergeCell ref="B52:B54"/>
    <mergeCell ref="A55:A58"/>
    <mergeCell ref="A10:A23"/>
    <mergeCell ref="B10:B23"/>
    <mergeCell ref="A40:A46"/>
    <mergeCell ref="B40:B46"/>
    <mergeCell ref="B55:B58"/>
    <mergeCell ref="A59:A60"/>
    <mergeCell ref="B59:B60"/>
    <mergeCell ref="A1:O1"/>
    <mergeCell ref="A2:O2"/>
    <mergeCell ref="A4:O4"/>
    <mergeCell ref="A3:O3"/>
    <mergeCell ref="A24:A32"/>
    <mergeCell ref="B24:B32"/>
    <mergeCell ref="B33:B39"/>
  </mergeCells>
  <conditionalFormatting sqref="J10:J60">
    <cfRule type="cellIs" priority="11" dxfId="8" operator="equal" stopIfTrue="1">
      <formula>"ALTA"</formula>
    </cfRule>
    <cfRule type="cellIs" priority="12" dxfId="5" operator="equal" stopIfTrue="1">
      <formula>"MEDIA"</formula>
    </cfRule>
    <cfRule type="cellIs" priority="13" dxfId="6" operator="equal" stopIfTrue="1">
      <formula>"BAJA"</formula>
    </cfRule>
  </conditionalFormatting>
  <conditionalFormatting sqref="L10:L60">
    <cfRule type="cellIs" priority="14" dxfId="8" operator="equal" stopIfTrue="1">
      <formula>"CATASTROFICO"</formula>
    </cfRule>
    <cfRule type="cellIs" priority="15" dxfId="5" operator="equal" stopIfTrue="1">
      <formula>"MODERADO"</formula>
    </cfRule>
    <cfRule type="cellIs" priority="16" dxfId="6" operator="equal" stopIfTrue="1">
      <formula>"LEVE"</formula>
    </cfRule>
  </conditionalFormatting>
  <conditionalFormatting sqref="O10:O60">
    <cfRule type="cellIs" priority="17" dxfId="5" operator="equal" stopIfTrue="1">
      <formula>"ZONA DE RIESGO IMPORTANTE"</formula>
    </cfRule>
    <cfRule type="cellIs" priority="18" dxfId="4" operator="equal" stopIfTrue="1">
      <formula>"ZONA DE RIESGO MODERADO"</formula>
    </cfRule>
    <cfRule type="cellIs" priority="19" dxfId="3" operator="equal" stopIfTrue="1">
      <formula>"ZONA DE RIESGO TOLERABLE"</formula>
    </cfRule>
  </conditionalFormatting>
  <conditionalFormatting sqref="D17">
    <cfRule type="cellIs" priority="29" dxfId="12" operator="equal" stopIfTrue="1">
      <formula>0</formula>
    </cfRule>
  </conditionalFormatting>
  <conditionalFormatting sqref="D30">
    <cfRule type="cellIs" priority="2" dxfId="12" operator="equal" stopIfTrue="1">
      <formula>0</formula>
    </cfRule>
  </conditionalFormatting>
  <conditionalFormatting sqref="D33:D39">
    <cfRule type="cellIs" priority="1" dxfId="13" operator="equal" stopIfTrue="1">
      <formula>0</formula>
    </cfRule>
  </conditionalFormatting>
  <dataValidations count="13">
    <dataValidation type="list" allowBlank="1" showInputMessage="1" showErrorMessage="1" sqref="E10:E60">
      <formula1>$P$151:$P$155</formula1>
    </dataValidation>
    <dataValidation type="list" allowBlank="1" showInputMessage="1" showErrorMessage="1" sqref="K10:K60">
      <formula1>$E$151:$E$153</formula1>
    </dataValidation>
    <dataValidation type="list" allowBlank="1" showInputMessage="1" showErrorMessage="1" sqref="I10:I60">
      <formula1>$D$151:$D$153</formula1>
    </dataValidation>
    <dataValidation type="list" allowBlank="1" showInputMessage="1" showErrorMessage="1" sqref="F10:F60">
      <formula1>"Personas,Desastres Naturales,Errores en los procedimientos,Instalaciones,Materiales,Fallas en la tecnología"</formula1>
    </dataValidation>
    <dataValidation allowBlank="1" showInputMessage="1" showErrorMessage="1" promptTitle="CAUSAS" prompt="Describa los medios, circunstancias, falencias, etc que permiten la ocurrencia del riesgo" sqref="G9"/>
    <dataValidation allowBlank="1" showInputMessage="1" showErrorMessage="1" promptTitle="EFECTOS-CONSECUENCIAS" prompt="Consecuencias directas sobre los activos; Consecuencias referentes a la infraestructura de Tecnología de Información; Consecuencias generales que impiden el logro de los objetivos del proceso" sqref="H9"/>
    <dataValidation allowBlank="1" showInputMessage="1" showErrorMessage="1" promptTitle="VALOR" prompt="Probabilidad de Ocurrencia&#10;3: ALTA&#10;2: MEDIA&#10;1: BAJA" sqref="I9"/>
    <dataValidation allowBlank="1" showInputMessage="1" showErrorMessage="1" promptTitle="MAGNITUD DEL IMPACTO DEL RIESGO" prompt="05: LEVE&#10;10: MODERADO&#10;20: CATASTROFICO" sqref="K9"/>
    <dataValidation allowBlank="1" showInputMessage="1" showErrorMessage="1" promptTitle="PROCESO" prompt="Escriba aqui el proceso al que se van a analizar los Riesgos" sqref="A9"/>
    <dataValidation allowBlank="1" showInputMessage="1" showErrorMessage="1" promptTitle="OBJETIVO" prompt="Escriba el objetivo del proceso tal como aparece en la caracterización del mismo" sqref="B9"/>
    <dataValidation allowBlank="1" showInputMessage="1" showErrorMessage="1" promptTitle="RIESGO" prompt="Posible evento que puede entorpecer el las funciones y los objetivos de la entidad" sqref="D9"/>
    <dataValidation allowBlank="1" showInputMessage="1" showErrorMessage="1" promptTitle="CODIGO DEL RIESGO" prompt="Para cada riesgo utilice las siglas del proceso y un numero de 00 a 99" sqref="C9"/>
    <dataValidation type="list" allowBlank="1" showInputMessage="1" showErrorMessage="1" sqref="G10:G60">
      <formula1>$F$151:$F$155</formula1>
    </dataValidation>
  </dataValidation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="130" zoomScaleNormal="130" zoomScalePageLayoutView="0" workbookViewId="0" topLeftCell="A1">
      <selection activeCell="C14" sqref="C14"/>
    </sheetView>
  </sheetViews>
  <sheetFormatPr defaultColWidth="11.421875" defaultRowHeight="13.5"/>
  <cols>
    <col min="1" max="1" width="26.140625" style="62" customWidth="1"/>
    <col min="2" max="2" width="34.421875" style="61" customWidth="1"/>
    <col min="3" max="3" width="16.8515625" style="62" customWidth="1"/>
    <col min="4" max="4" width="17.28125" style="62" customWidth="1"/>
    <col min="5" max="5" width="23.00390625" style="62" customWidth="1"/>
    <col min="6" max="6" width="26.8515625" style="63" customWidth="1"/>
    <col min="7" max="7" width="21.421875" style="63" customWidth="1"/>
    <col min="8" max="8" width="19.8515625" style="63" customWidth="1"/>
    <col min="9" max="9" width="17.421875" style="62" customWidth="1"/>
    <col min="10" max="10" width="17.7109375" style="62" customWidth="1"/>
    <col min="11" max="11" width="15.7109375" style="62" customWidth="1"/>
    <col min="12" max="12" width="14.8515625" style="62" customWidth="1"/>
    <col min="13" max="16384" width="11.421875" style="62" customWidth="1"/>
  </cols>
  <sheetData>
    <row r="1" spans="1:12" s="54" customFormat="1" ht="14.25" customHeight="1">
      <c r="A1" s="114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s="55" customFormat="1" ht="11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s="55" customFormat="1" ht="12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1:12" s="55" customFormat="1" ht="11.25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s="60" customFormat="1" ht="12" thickBot="1">
      <c r="A5" s="56" t="s">
        <v>39</v>
      </c>
      <c r="B5" s="57" t="s">
        <v>32</v>
      </c>
      <c r="C5" s="58" t="s">
        <v>40</v>
      </c>
      <c r="D5" s="58" t="s">
        <v>41</v>
      </c>
      <c r="E5" s="58" t="s">
        <v>42</v>
      </c>
      <c r="F5" s="58" t="s">
        <v>43</v>
      </c>
      <c r="G5" s="58" t="s">
        <v>44</v>
      </c>
      <c r="H5" s="58" t="s">
        <v>45</v>
      </c>
      <c r="I5" s="58" t="s">
        <v>46</v>
      </c>
      <c r="J5" s="58" t="s">
        <v>47</v>
      </c>
      <c r="K5" s="58" t="s">
        <v>48</v>
      </c>
      <c r="L5" s="59" t="s">
        <v>49</v>
      </c>
    </row>
    <row r="6" spans="1:12" s="61" customFormat="1" ht="15" customHeight="1">
      <c r="A6" s="36"/>
      <c r="B6" s="37"/>
      <c r="C6" s="38"/>
      <c r="D6" s="38"/>
      <c r="E6" s="37"/>
      <c r="F6" s="39"/>
      <c r="G6" s="39"/>
      <c r="H6" s="39"/>
      <c r="I6" s="39"/>
      <c r="J6" s="39"/>
      <c r="K6" s="39"/>
      <c r="L6" s="40"/>
    </row>
    <row r="7" spans="1:12" s="61" customFormat="1" ht="15" customHeight="1">
      <c r="A7" s="41"/>
      <c r="B7" s="13"/>
      <c r="C7" s="10"/>
      <c r="D7" s="10"/>
      <c r="E7" s="13"/>
      <c r="F7" s="9"/>
      <c r="G7" s="9"/>
      <c r="H7" s="9"/>
      <c r="I7" s="9"/>
      <c r="J7" s="9"/>
      <c r="K7" s="9"/>
      <c r="L7" s="42"/>
    </row>
    <row r="8" spans="1:12" s="61" customFormat="1" ht="15" customHeight="1">
      <c r="A8" s="41"/>
      <c r="B8" s="13"/>
      <c r="C8" s="10"/>
      <c r="D8" s="10"/>
      <c r="E8" s="13"/>
      <c r="F8" s="9"/>
      <c r="G8" s="9"/>
      <c r="H8" s="9"/>
      <c r="I8" s="9"/>
      <c r="J8" s="9"/>
      <c r="K8" s="9"/>
      <c r="L8" s="42"/>
    </row>
    <row r="9" spans="1:12" s="61" customFormat="1" ht="15" customHeight="1">
      <c r="A9" s="41"/>
      <c r="B9" s="13"/>
      <c r="C9" s="10"/>
      <c r="D9" s="10"/>
      <c r="E9" s="13"/>
      <c r="F9" s="12"/>
      <c r="G9" s="12"/>
      <c r="H9" s="12"/>
      <c r="I9" s="14"/>
      <c r="J9" s="9"/>
      <c r="K9" s="9"/>
      <c r="L9" s="42"/>
    </row>
    <row r="10" spans="1:12" s="61" customFormat="1" ht="15" customHeight="1">
      <c r="A10" s="41"/>
      <c r="B10" s="13"/>
      <c r="C10" s="10"/>
      <c r="D10" s="10"/>
      <c r="E10" s="13"/>
      <c r="F10" s="12"/>
      <c r="G10" s="12"/>
      <c r="H10" s="12"/>
      <c r="I10" s="14"/>
      <c r="J10" s="9"/>
      <c r="K10" s="9"/>
      <c r="L10" s="42"/>
    </row>
    <row r="11" spans="1:12" s="61" customFormat="1" ht="15" customHeight="1">
      <c r="A11" s="43"/>
      <c r="B11" s="10"/>
      <c r="C11" s="10"/>
      <c r="D11" s="10"/>
      <c r="E11" s="10"/>
      <c r="F11" s="12"/>
      <c r="G11" s="12"/>
      <c r="H11" s="12"/>
      <c r="I11" s="11"/>
      <c r="J11" s="12"/>
      <c r="K11" s="12"/>
      <c r="L11" s="45"/>
    </row>
    <row r="12" spans="1:12" s="61" customFormat="1" ht="15" customHeight="1">
      <c r="A12" s="43"/>
      <c r="B12" s="10"/>
      <c r="C12" s="10"/>
      <c r="D12" s="10"/>
      <c r="E12" s="10"/>
      <c r="F12" s="12"/>
      <c r="G12" s="12"/>
      <c r="H12" s="12"/>
      <c r="I12" s="11"/>
      <c r="J12" s="12"/>
      <c r="K12" s="12"/>
      <c r="L12" s="45"/>
    </row>
    <row r="13" spans="1:12" s="61" customFormat="1" ht="15" customHeight="1">
      <c r="A13" s="43"/>
      <c r="B13" s="10"/>
      <c r="C13" s="10"/>
      <c r="D13" s="10"/>
      <c r="E13" s="10"/>
      <c r="F13" s="12"/>
      <c r="G13" s="12"/>
      <c r="H13" s="12"/>
      <c r="I13" s="11"/>
      <c r="J13" s="12"/>
      <c r="K13" s="12"/>
      <c r="L13" s="45"/>
    </row>
    <row r="14" spans="1:12" s="61" customFormat="1" ht="15" customHeight="1">
      <c r="A14" s="43"/>
      <c r="B14" s="10"/>
      <c r="C14" s="10"/>
      <c r="D14" s="10"/>
      <c r="E14" s="10"/>
      <c r="F14" s="12"/>
      <c r="G14" s="12"/>
      <c r="H14" s="12"/>
      <c r="I14" s="11"/>
      <c r="J14" s="12"/>
      <c r="K14" s="12"/>
      <c r="L14" s="45"/>
    </row>
    <row r="15" spans="1:12" s="61" customFormat="1" ht="15" customHeight="1">
      <c r="A15" s="43"/>
      <c r="B15" s="10"/>
      <c r="C15" s="10"/>
      <c r="D15" s="10"/>
      <c r="E15" s="10"/>
      <c r="F15" s="12"/>
      <c r="G15" s="12"/>
      <c r="H15" s="12"/>
      <c r="I15" s="11"/>
      <c r="J15" s="12"/>
      <c r="K15" s="12"/>
      <c r="L15" s="45"/>
    </row>
    <row r="16" spans="1:12" s="61" customFormat="1" ht="15" customHeight="1">
      <c r="A16" s="43"/>
      <c r="B16" s="10"/>
      <c r="C16" s="10"/>
      <c r="D16" s="10"/>
      <c r="E16" s="10"/>
      <c r="F16" s="12"/>
      <c r="G16" s="12"/>
      <c r="H16" s="12"/>
      <c r="I16" s="11"/>
      <c r="J16" s="12"/>
      <c r="K16" s="12"/>
      <c r="L16" s="45"/>
    </row>
    <row r="17" spans="1:12" s="61" customFormat="1" ht="15" customHeight="1">
      <c r="A17" s="43"/>
      <c r="B17" s="10"/>
      <c r="C17" s="10"/>
      <c r="D17" s="10"/>
      <c r="E17" s="10"/>
      <c r="F17" s="9"/>
      <c r="G17" s="10"/>
      <c r="H17" s="12"/>
      <c r="I17" s="11"/>
      <c r="J17" s="14"/>
      <c r="K17" s="14"/>
      <c r="L17" s="44"/>
    </row>
    <row r="18" spans="1:12" s="61" customFormat="1" ht="15" customHeight="1">
      <c r="A18" s="43"/>
      <c r="B18" s="10"/>
      <c r="C18" s="10"/>
      <c r="D18" s="10"/>
      <c r="E18" s="10"/>
      <c r="F18" s="9"/>
      <c r="G18" s="10"/>
      <c r="H18" s="12"/>
      <c r="I18" s="11"/>
      <c r="J18" s="14"/>
      <c r="K18" s="14"/>
      <c r="L18" s="44"/>
    </row>
    <row r="19" spans="1:12" s="61" customFormat="1" ht="15" customHeight="1">
      <c r="A19" s="43"/>
      <c r="B19" s="10"/>
      <c r="C19" s="10"/>
      <c r="D19" s="10"/>
      <c r="E19" s="10"/>
      <c r="F19" s="9"/>
      <c r="G19" s="10"/>
      <c r="H19" s="12"/>
      <c r="I19" s="11"/>
      <c r="J19" s="14"/>
      <c r="K19" s="14"/>
      <c r="L19" s="44"/>
    </row>
    <row r="20" spans="1:12" s="61" customFormat="1" ht="15" customHeight="1">
      <c r="A20" s="43"/>
      <c r="B20" s="10"/>
      <c r="C20" s="10"/>
      <c r="D20" s="10"/>
      <c r="E20" s="10"/>
      <c r="F20" s="9"/>
      <c r="G20" s="10"/>
      <c r="H20" s="12"/>
      <c r="I20" s="11"/>
      <c r="J20" s="35"/>
      <c r="K20" s="35"/>
      <c r="L20" s="46"/>
    </row>
    <row r="21" spans="1:12" s="61" customFormat="1" ht="15" customHeight="1" thickBot="1">
      <c r="A21" s="47"/>
      <c r="B21" s="48"/>
      <c r="C21" s="48"/>
      <c r="D21" s="48"/>
      <c r="E21" s="48"/>
      <c r="F21" s="49"/>
      <c r="G21" s="48"/>
      <c r="H21" s="50"/>
      <c r="I21" s="51"/>
      <c r="J21" s="52"/>
      <c r="K21" s="52"/>
      <c r="L21" s="53"/>
    </row>
    <row r="22" spans="6:8" s="61" customFormat="1" ht="15" customHeight="1">
      <c r="F22" s="15"/>
      <c r="G22" s="15"/>
      <c r="H22" s="15"/>
    </row>
    <row r="23" spans="6:8" s="61" customFormat="1" ht="15" customHeight="1">
      <c r="F23" s="15"/>
      <c r="G23" s="15"/>
      <c r="H23" s="15"/>
    </row>
    <row r="24" spans="6:8" s="61" customFormat="1" ht="15" customHeight="1">
      <c r="F24" s="15"/>
      <c r="G24" s="15"/>
      <c r="H24" s="15"/>
    </row>
    <row r="25" spans="6:8" s="61" customFormat="1" ht="15" customHeight="1">
      <c r="F25" s="15"/>
      <c r="G25" s="15"/>
      <c r="H25" s="15"/>
    </row>
    <row r="26" spans="6:8" s="61" customFormat="1" ht="15" customHeight="1">
      <c r="F26" s="15"/>
      <c r="G26" s="15"/>
      <c r="H26" s="15"/>
    </row>
    <row r="27" spans="6:8" s="61" customFormat="1" ht="15" customHeight="1">
      <c r="F27" s="15"/>
      <c r="G27" s="15"/>
      <c r="H27" s="15"/>
    </row>
    <row r="28" spans="6:8" s="61" customFormat="1" ht="15" customHeight="1">
      <c r="F28" s="15"/>
      <c r="G28" s="15"/>
      <c r="H28" s="15"/>
    </row>
    <row r="29" spans="6:8" s="61" customFormat="1" ht="15" customHeight="1">
      <c r="F29" s="15"/>
      <c r="G29" s="15"/>
      <c r="H29" s="15"/>
    </row>
    <row r="30" spans="6:8" s="61" customFormat="1" ht="15" customHeight="1">
      <c r="F30" s="15"/>
      <c r="G30" s="15"/>
      <c r="H30" s="15"/>
    </row>
    <row r="31" spans="6:8" s="61" customFormat="1" ht="15" customHeight="1">
      <c r="F31" s="15"/>
      <c r="G31" s="15"/>
      <c r="H31" s="15"/>
    </row>
    <row r="32" spans="6:8" s="61" customFormat="1" ht="15" customHeight="1">
      <c r="F32" s="15"/>
      <c r="G32" s="15"/>
      <c r="H32" s="15"/>
    </row>
    <row r="33" spans="6:8" s="61" customFormat="1" ht="15" customHeight="1">
      <c r="F33" s="15"/>
      <c r="G33" s="15"/>
      <c r="H33" s="15"/>
    </row>
    <row r="34" spans="6:8" s="61" customFormat="1" ht="15" customHeight="1">
      <c r="F34" s="15"/>
      <c r="G34" s="15"/>
      <c r="H34" s="15"/>
    </row>
    <row r="35" spans="6:8" s="61" customFormat="1" ht="15" customHeight="1">
      <c r="F35" s="15"/>
      <c r="G35" s="15"/>
      <c r="H35" s="15"/>
    </row>
    <row r="36" spans="6:8" s="61" customFormat="1" ht="15" customHeight="1">
      <c r="F36" s="15"/>
      <c r="G36" s="15"/>
      <c r="H36" s="15"/>
    </row>
    <row r="37" spans="6:8" s="61" customFormat="1" ht="15" customHeight="1">
      <c r="F37" s="15"/>
      <c r="G37" s="15"/>
      <c r="H37" s="15"/>
    </row>
    <row r="38" spans="6:8" s="61" customFormat="1" ht="15" customHeight="1">
      <c r="F38" s="15"/>
      <c r="G38" s="15"/>
      <c r="H38" s="15"/>
    </row>
    <row r="39" spans="6:8" s="61" customFormat="1" ht="15" customHeight="1">
      <c r="F39" s="15"/>
      <c r="G39" s="15"/>
      <c r="H39" s="15"/>
    </row>
    <row r="40" spans="6:8" s="61" customFormat="1" ht="15" customHeight="1">
      <c r="F40" s="15"/>
      <c r="G40" s="15"/>
      <c r="H40" s="15"/>
    </row>
    <row r="41" spans="6:8" s="61" customFormat="1" ht="15" customHeight="1">
      <c r="F41" s="15"/>
      <c r="G41" s="15"/>
      <c r="H41" s="15"/>
    </row>
    <row r="42" spans="6:8" s="61" customFormat="1" ht="15" customHeight="1">
      <c r="F42" s="15"/>
      <c r="G42" s="15"/>
      <c r="H42" s="15"/>
    </row>
    <row r="43" spans="6:8" s="61" customFormat="1" ht="15" customHeight="1">
      <c r="F43" s="15"/>
      <c r="G43" s="15"/>
      <c r="H43" s="15"/>
    </row>
    <row r="44" spans="6:8" s="61" customFormat="1" ht="15" customHeight="1">
      <c r="F44" s="15"/>
      <c r="G44" s="15"/>
      <c r="H44" s="15"/>
    </row>
    <row r="45" spans="6:8" s="61" customFormat="1" ht="15" customHeight="1">
      <c r="F45" s="15"/>
      <c r="G45" s="15"/>
      <c r="H45" s="15"/>
    </row>
    <row r="46" spans="6:8" s="61" customFormat="1" ht="15" customHeight="1">
      <c r="F46" s="15"/>
      <c r="G46" s="15"/>
      <c r="H46" s="15"/>
    </row>
    <row r="47" spans="6:8" s="61" customFormat="1" ht="15" customHeight="1">
      <c r="F47" s="15"/>
      <c r="G47" s="15"/>
      <c r="H47" s="15"/>
    </row>
    <row r="48" spans="6:8" s="61" customFormat="1" ht="15" customHeight="1">
      <c r="F48" s="15"/>
      <c r="G48" s="15"/>
      <c r="H48" s="15"/>
    </row>
    <row r="49" spans="6:8" s="61" customFormat="1" ht="15" customHeight="1">
      <c r="F49" s="15"/>
      <c r="G49" s="15"/>
      <c r="H49" s="15"/>
    </row>
    <row r="50" spans="6:8" s="61" customFormat="1" ht="15" customHeight="1">
      <c r="F50" s="15"/>
      <c r="G50" s="15"/>
      <c r="H50" s="15"/>
    </row>
    <row r="51" spans="6:8" s="61" customFormat="1" ht="15" customHeight="1">
      <c r="F51" s="15"/>
      <c r="G51" s="15"/>
      <c r="H51" s="15"/>
    </row>
    <row r="52" spans="6:8" s="61" customFormat="1" ht="15" customHeight="1">
      <c r="F52" s="15"/>
      <c r="G52" s="15"/>
      <c r="H52" s="15"/>
    </row>
    <row r="53" spans="6:8" s="61" customFormat="1" ht="15" customHeight="1">
      <c r="F53" s="15"/>
      <c r="G53" s="15"/>
      <c r="H53" s="15"/>
    </row>
    <row r="54" spans="6:8" s="61" customFormat="1" ht="15" customHeight="1">
      <c r="F54" s="15"/>
      <c r="G54" s="15"/>
      <c r="H54" s="15"/>
    </row>
    <row r="55" spans="6:8" s="61" customFormat="1" ht="15" customHeight="1">
      <c r="F55" s="15"/>
      <c r="G55" s="15"/>
      <c r="H55" s="15"/>
    </row>
    <row r="56" spans="6:8" s="61" customFormat="1" ht="15" customHeight="1">
      <c r="F56" s="15"/>
      <c r="G56" s="15"/>
      <c r="H56" s="15"/>
    </row>
    <row r="57" spans="6:8" s="61" customFormat="1" ht="15" customHeight="1">
      <c r="F57" s="15"/>
      <c r="G57" s="15"/>
      <c r="H57" s="15"/>
    </row>
    <row r="58" spans="6:8" s="61" customFormat="1" ht="15" customHeight="1">
      <c r="F58" s="15"/>
      <c r="G58" s="15"/>
      <c r="H58" s="15"/>
    </row>
    <row r="59" spans="6:8" s="61" customFormat="1" ht="15" customHeight="1">
      <c r="F59" s="15"/>
      <c r="G59" s="15"/>
      <c r="H59" s="15"/>
    </row>
    <row r="60" spans="6:8" s="61" customFormat="1" ht="15" customHeight="1">
      <c r="F60" s="15"/>
      <c r="G60" s="15"/>
      <c r="H60" s="15"/>
    </row>
    <row r="61" spans="6:8" s="61" customFormat="1" ht="15" customHeight="1">
      <c r="F61" s="15"/>
      <c r="G61" s="15"/>
      <c r="H61" s="15"/>
    </row>
    <row r="62" spans="6:8" s="61" customFormat="1" ht="15" customHeight="1">
      <c r="F62" s="15"/>
      <c r="G62" s="15"/>
      <c r="H62" s="15"/>
    </row>
    <row r="63" spans="6:8" s="61" customFormat="1" ht="15" customHeight="1">
      <c r="F63" s="15"/>
      <c r="G63" s="15"/>
      <c r="H63" s="15"/>
    </row>
    <row r="64" spans="6:8" s="61" customFormat="1" ht="15" customHeight="1">
      <c r="F64" s="15"/>
      <c r="G64" s="15"/>
      <c r="H64" s="15"/>
    </row>
    <row r="65" spans="6:8" s="61" customFormat="1" ht="15" customHeight="1">
      <c r="F65" s="15"/>
      <c r="G65" s="15"/>
      <c r="H65" s="15"/>
    </row>
    <row r="66" spans="6:8" s="61" customFormat="1" ht="15" customHeight="1">
      <c r="F66" s="15"/>
      <c r="G66" s="15"/>
      <c r="H66" s="15"/>
    </row>
    <row r="67" spans="6:8" s="61" customFormat="1" ht="15" customHeight="1">
      <c r="F67" s="15"/>
      <c r="G67" s="15"/>
      <c r="H67" s="15"/>
    </row>
    <row r="68" spans="6:8" s="61" customFormat="1" ht="15" customHeight="1">
      <c r="F68" s="15"/>
      <c r="G68" s="15"/>
      <c r="H68" s="15"/>
    </row>
    <row r="69" spans="6:8" s="61" customFormat="1" ht="15" customHeight="1">
      <c r="F69" s="15"/>
      <c r="G69" s="15"/>
      <c r="H69" s="15"/>
    </row>
    <row r="70" spans="6:8" s="61" customFormat="1" ht="15" customHeight="1">
      <c r="F70" s="15"/>
      <c r="G70" s="15"/>
      <c r="H70" s="15"/>
    </row>
    <row r="71" spans="6:8" s="61" customFormat="1" ht="15" customHeight="1">
      <c r="F71" s="15"/>
      <c r="G71" s="15"/>
      <c r="H71" s="15"/>
    </row>
    <row r="72" spans="6:8" s="61" customFormat="1" ht="15" customHeight="1">
      <c r="F72" s="15"/>
      <c r="G72" s="15"/>
      <c r="H72" s="15"/>
    </row>
    <row r="73" spans="6:8" s="61" customFormat="1" ht="15" customHeight="1">
      <c r="F73" s="15"/>
      <c r="G73" s="15"/>
      <c r="H73" s="15"/>
    </row>
    <row r="74" spans="6:8" s="61" customFormat="1" ht="15" customHeight="1">
      <c r="F74" s="15"/>
      <c r="G74" s="15"/>
      <c r="H74" s="15"/>
    </row>
    <row r="75" spans="6:8" s="61" customFormat="1" ht="15" customHeight="1">
      <c r="F75" s="15"/>
      <c r="G75" s="15"/>
      <c r="H75" s="15"/>
    </row>
    <row r="76" spans="6:8" s="61" customFormat="1" ht="15" customHeight="1">
      <c r="F76" s="15"/>
      <c r="G76" s="15"/>
      <c r="H76" s="15"/>
    </row>
    <row r="77" spans="6:8" s="61" customFormat="1" ht="15" customHeight="1">
      <c r="F77" s="15"/>
      <c r="G77" s="15"/>
      <c r="H77" s="15"/>
    </row>
    <row r="78" spans="6:8" s="61" customFormat="1" ht="15" customHeight="1">
      <c r="F78" s="15"/>
      <c r="G78" s="15"/>
      <c r="H78" s="15"/>
    </row>
    <row r="79" spans="6:8" s="61" customFormat="1" ht="15" customHeight="1">
      <c r="F79" s="15"/>
      <c r="G79" s="15"/>
      <c r="H79" s="15"/>
    </row>
    <row r="80" spans="6:8" s="61" customFormat="1" ht="15" customHeight="1">
      <c r="F80" s="15"/>
      <c r="G80" s="15"/>
      <c r="H80" s="15"/>
    </row>
    <row r="81" spans="6:8" s="61" customFormat="1" ht="15" customHeight="1">
      <c r="F81" s="15"/>
      <c r="G81" s="15"/>
      <c r="H81" s="15"/>
    </row>
    <row r="82" spans="6:8" s="61" customFormat="1" ht="15" customHeight="1">
      <c r="F82" s="15"/>
      <c r="G82" s="15"/>
      <c r="H82" s="15"/>
    </row>
    <row r="83" spans="6:8" s="61" customFormat="1" ht="15" customHeight="1">
      <c r="F83" s="15"/>
      <c r="G83" s="15"/>
      <c r="H83" s="15"/>
    </row>
    <row r="84" spans="6:8" s="61" customFormat="1" ht="15" customHeight="1">
      <c r="F84" s="15"/>
      <c r="G84" s="15"/>
      <c r="H84" s="15"/>
    </row>
    <row r="85" spans="6:8" s="61" customFormat="1" ht="15" customHeight="1">
      <c r="F85" s="15"/>
      <c r="G85" s="15"/>
      <c r="H85" s="15"/>
    </row>
    <row r="86" spans="6:8" s="61" customFormat="1" ht="15" customHeight="1">
      <c r="F86" s="15"/>
      <c r="G86" s="15"/>
      <c r="H86" s="15"/>
    </row>
    <row r="87" spans="6:8" s="61" customFormat="1" ht="15" customHeight="1">
      <c r="F87" s="15"/>
      <c r="G87" s="15"/>
      <c r="H87" s="15"/>
    </row>
    <row r="88" spans="6:8" s="61" customFormat="1" ht="15" customHeight="1">
      <c r="F88" s="15"/>
      <c r="G88" s="15"/>
      <c r="H88" s="15"/>
    </row>
    <row r="89" spans="6:8" s="61" customFormat="1" ht="15" customHeight="1">
      <c r="F89" s="15"/>
      <c r="G89" s="15"/>
      <c r="H89" s="15"/>
    </row>
    <row r="90" spans="6:8" s="61" customFormat="1" ht="15" customHeight="1">
      <c r="F90" s="15"/>
      <c r="G90" s="15"/>
      <c r="H90" s="15"/>
    </row>
    <row r="91" spans="6:8" s="61" customFormat="1" ht="15" customHeight="1">
      <c r="F91" s="15"/>
      <c r="G91" s="15"/>
      <c r="H91" s="15"/>
    </row>
    <row r="92" spans="6:8" s="61" customFormat="1" ht="15" customHeight="1">
      <c r="F92" s="15"/>
      <c r="G92" s="15"/>
      <c r="H92" s="15"/>
    </row>
    <row r="93" spans="6:8" s="61" customFormat="1" ht="15" customHeight="1">
      <c r="F93" s="15"/>
      <c r="G93" s="15"/>
      <c r="H93" s="15"/>
    </row>
    <row r="94" spans="6:8" s="61" customFormat="1" ht="15" customHeight="1">
      <c r="F94" s="15"/>
      <c r="G94" s="15"/>
      <c r="H94" s="15"/>
    </row>
    <row r="95" spans="6:8" s="61" customFormat="1" ht="15" customHeight="1">
      <c r="F95" s="15"/>
      <c r="G95" s="15"/>
      <c r="H95" s="15"/>
    </row>
    <row r="96" spans="6:8" s="61" customFormat="1" ht="15" customHeight="1">
      <c r="F96" s="15"/>
      <c r="G96" s="15"/>
      <c r="H96" s="15"/>
    </row>
    <row r="97" spans="6:8" s="61" customFormat="1" ht="15" customHeight="1">
      <c r="F97" s="15"/>
      <c r="G97" s="15"/>
      <c r="H97" s="15"/>
    </row>
    <row r="98" spans="6:8" s="61" customFormat="1" ht="15" customHeight="1">
      <c r="F98" s="15"/>
      <c r="G98" s="15"/>
      <c r="H98" s="15"/>
    </row>
    <row r="99" spans="6:8" s="61" customFormat="1" ht="15" customHeight="1">
      <c r="F99" s="15"/>
      <c r="G99" s="15"/>
      <c r="H99" s="15"/>
    </row>
    <row r="100" spans="6:8" s="61" customFormat="1" ht="15" customHeight="1">
      <c r="F100" s="15"/>
      <c r="G100" s="15"/>
      <c r="H100" s="15"/>
    </row>
    <row r="101" spans="6:8" s="61" customFormat="1" ht="15" customHeight="1">
      <c r="F101" s="15"/>
      <c r="G101" s="15"/>
      <c r="H101" s="15"/>
    </row>
    <row r="102" spans="6:8" s="61" customFormat="1" ht="15" customHeight="1">
      <c r="F102" s="15"/>
      <c r="G102" s="15"/>
      <c r="H102" s="15"/>
    </row>
    <row r="103" spans="6:8" s="61" customFormat="1" ht="15" customHeight="1">
      <c r="F103" s="15"/>
      <c r="G103" s="15"/>
      <c r="H103" s="15"/>
    </row>
    <row r="104" spans="6:8" s="61" customFormat="1" ht="15" customHeight="1">
      <c r="F104" s="15"/>
      <c r="G104" s="15"/>
      <c r="H104" s="15"/>
    </row>
    <row r="105" spans="6:8" s="61" customFormat="1" ht="15" customHeight="1">
      <c r="F105" s="15"/>
      <c r="G105" s="15"/>
      <c r="H105" s="15"/>
    </row>
    <row r="106" spans="6:8" s="61" customFormat="1" ht="15" customHeight="1">
      <c r="F106" s="15"/>
      <c r="G106" s="15"/>
      <c r="H106" s="15"/>
    </row>
    <row r="107" spans="6:8" s="61" customFormat="1" ht="15" customHeight="1">
      <c r="F107" s="15"/>
      <c r="G107" s="15"/>
      <c r="H107" s="15"/>
    </row>
    <row r="108" spans="6:8" s="61" customFormat="1" ht="15" customHeight="1">
      <c r="F108" s="15"/>
      <c r="G108" s="15"/>
      <c r="H108" s="15"/>
    </row>
    <row r="109" spans="6:8" s="61" customFormat="1" ht="15" customHeight="1">
      <c r="F109" s="15"/>
      <c r="G109" s="15"/>
      <c r="H109" s="15"/>
    </row>
    <row r="110" spans="6:8" s="61" customFormat="1" ht="15" customHeight="1">
      <c r="F110" s="15"/>
      <c r="G110" s="15"/>
      <c r="H110" s="15"/>
    </row>
    <row r="111" spans="6:8" s="61" customFormat="1" ht="15" customHeight="1">
      <c r="F111" s="15"/>
      <c r="G111" s="15"/>
      <c r="H111" s="15"/>
    </row>
    <row r="112" spans="6:8" s="61" customFormat="1" ht="15" customHeight="1">
      <c r="F112" s="15"/>
      <c r="G112" s="15"/>
      <c r="H112" s="15"/>
    </row>
    <row r="113" spans="6:8" s="61" customFormat="1" ht="15" customHeight="1">
      <c r="F113" s="15"/>
      <c r="G113" s="15"/>
      <c r="H113" s="15"/>
    </row>
    <row r="114" spans="6:8" s="61" customFormat="1" ht="15" customHeight="1">
      <c r="F114" s="15"/>
      <c r="G114" s="15"/>
      <c r="H114" s="15"/>
    </row>
    <row r="115" spans="6:8" s="61" customFormat="1" ht="15" customHeight="1">
      <c r="F115" s="15"/>
      <c r="G115" s="15"/>
      <c r="H115" s="15"/>
    </row>
    <row r="116" spans="6:8" s="61" customFormat="1" ht="15" customHeight="1">
      <c r="F116" s="15"/>
      <c r="G116" s="15"/>
      <c r="H116" s="15"/>
    </row>
    <row r="117" spans="6:8" s="61" customFormat="1" ht="15" customHeight="1">
      <c r="F117" s="15"/>
      <c r="G117" s="15"/>
      <c r="H117" s="15"/>
    </row>
    <row r="118" spans="6:8" s="61" customFormat="1" ht="15" customHeight="1">
      <c r="F118" s="15"/>
      <c r="G118" s="15"/>
      <c r="H118" s="15"/>
    </row>
    <row r="119" spans="6:8" s="61" customFormat="1" ht="15" customHeight="1">
      <c r="F119" s="15"/>
      <c r="G119" s="15"/>
      <c r="H119" s="15"/>
    </row>
    <row r="120" spans="6:8" s="61" customFormat="1" ht="15" customHeight="1">
      <c r="F120" s="15"/>
      <c r="G120" s="15"/>
      <c r="H120" s="15"/>
    </row>
    <row r="121" spans="6:8" s="61" customFormat="1" ht="15" customHeight="1">
      <c r="F121" s="15"/>
      <c r="G121" s="15"/>
      <c r="H121" s="15"/>
    </row>
    <row r="122" spans="6:8" s="61" customFormat="1" ht="15" customHeight="1">
      <c r="F122" s="15"/>
      <c r="G122" s="15"/>
      <c r="H122" s="15"/>
    </row>
    <row r="123" spans="6:8" s="61" customFormat="1" ht="15" customHeight="1">
      <c r="F123" s="15"/>
      <c r="G123" s="15"/>
      <c r="H123" s="15"/>
    </row>
    <row r="124" spans="6:8" s="61" customFormat="1" ht="15" customHeight="1">
      <c r="F124" s="15"/>
      <c r="G124" s="15"/>
      <c r="H124" s="15"/>
    </row>
    <row r="125" spans="6:8" s="61" customFormat="1" ht="15" customHeight="1">
      <c r="F125" s="15"/>
      <c r="G125" s="15"/>
      <c r="H125" s="15"/>
    </row>
    <row r="126" spans="6:8" s="61" customFormat="1" ht="15" customHeight="1">
      <c r="F126" s="15"/>
      <c r="G126" s="15"/>
      <c r="H126" s="15"/>
    </row>
    <row r="127" spans="6:8" s="61" customFormat="1" ht="15" customHeight="1">
      <c r="F127" s="15"/>
      <c r="G127" s="15"/>
      <c r="H127" s="15"/>
    </row>
    <row r="128" spans="6:8" s="61" customFormat="1" ht="15" customHeight="1">
      <c r="F128" s="15"/>
      <c r="G128" s="15"/>
      <c r="H128" s="15"/>
    </row>
    <row r="129" spans="6:8" s="61" customFormat="1" ht="15" customHeight="1">
      <c r="F129" s="15"/>
      <c r="G129" s="15"/>
      <c r="H129" s="15"/>
    </row>
    <row r="130" spans="6:8" s="61" customFormat="1" ht="15" customHeight="1">
      <c r="F130" s="15"/>
      <c r="G130" s="15"/>
      <c r="H130" s="15"/>
    </row>
    <row r="131" spans="6:8" s="61" customFormat="1" ht="15" customHeight="1">
      <c r="F131" s="15"/>
      <c r="G131" s="15"/>
      <c r="H131" s="15"/>
    </row>
  </sheetData>
  <sheetProtection/>
  <mergeCells count="2">
    <mergeCell ref="A1:L3"/>
    <mergeCell ref="A4:L4"/>
  </mergeCells>
  <dataValidations count="1">
    <dataValidation type="list" allowBlank="1" showInputMessage="1" showErrorMessage="1" sqref="H17:H21 J11:L16">
      <formula1>$O$4:$O$10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="75" zoomScaleNormal="75" zoomScalePageLayoutView="0" workbookViewId="0" topLeftCell="A1">
      <selection activeCell="A1" sqref="A1"/>
    </sheetView>
  </sheetViews>
  <sheetFormatPr defaultColWidth="11.421875" defaultRowHeight="13.5"/>
  <cols>
    <col min="1" max="1" width="23.8515625" style="1" customWidth="1"/>
    <col min="2" max="3" width="19.8515625" style="2" customWidth="1"/>
    <col min="4" max="4" width="14.00390625" style="2" customWidth="1"/>
    <col min="5" max="5" width="12.8515625" style="2" customWidth="1"/>
    <col min="6" max="6" width="11.421875" style="2" customWidth="1"/>
    <col min="7" max="7" width="8.00390625" style="2" bestFit="1" customWidth="1"/>
    <col min="8" max="8" width="10.57421875" style="2" hidden="1" customWidth="1"/>
    <col min="9" max="9" width="12.140625" style="2" bestFit="1" customWidth="1"/>
    <col min="10" max="10" width="14.57421875" style="2" customWidth="1"/>
    <col min="11" max="11" width="17.28125" style="2" customWidth="1"/>
    <col min="12" max="12" width="19.8515625" style="2" customWidth="1"/>
    <col min="13" max="13" width="0" style="2" hidden="1" customWidth="1"/>
    <col min="14" max="19" width="11.421875" style="2" customWidth="1"/>
    <col min="20" max="21" width="0" style="2" hidden="1" customWidth="1"/>
    <col min="22" max="16384" width="11.421875" style="2" customWidth="1"/>
  </cols>
  <sheetData>
    <row r="1" ht="13.5" thickBot="1"/>
    <row r="2" spans="1:13" ht="13.5" thickBot="1">
      <c r="A2" s="131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3"/>
    </row>
    <row r="3" spans="1:12" s="19" customFormat="1" ht="31.5" customHeight="1">
      <c r="A3" s="142" t="s">
        <v>73</v>
      </c>
      <c r="B3" s="135" t="s">
        <v>32</v>
      </c>
      <c r="C3" s="135" t="s">
        <v>75</v>
      </c>
      <c r="D3" s="135" t="s">
        <v>18</v>
      </c>
      <c r="E3" s="135" t="s">
        <v>53</v>
      </c>
      <c r="F3" s="135" t="s">
        <v>61</v>
      </c>
      <c r="G3" s="135"/>
      <c r="H3" s="135"/>
      <c r="I3" s="135"/>
      <c r="J3" s="135"/>
      <c r="K3" s="135" t="s">
        <v>55</v>
      </c>
      <c r="L3" s="137" t="s">
        <v>72</v>
      </c>
    </row>
    <row r="4" spans="1:13" s="19" customFormat="1" ht="27.75" customHeight="1" thickBot="1">
      <c r="A4" s="143"/>
      <c r="B4" s="136"/>
      <c r="C4" s="136"/>
      <c r="D4" s="136"/>
      <c r="E4" s="136"/>
      <c r="F4" s="33" t="s">
        <v>59</v>
      </c>
      <c r="G4" s="33" t="s">
        <v>60</v>
      </c>
      <c r="H4" s="33"/>
      <c r="I4" s="33" t="s">
        <v>54</v>
      </c>
      <c r="J4" s="34" t="s">
        <v>69</v>
      </c>
      <c r="K4" s="136"/>
      <c r="L4" s="138"/>
      <c r="M4" s="20" t="s">
        <v>19</v>
      </c>
    </row>
    <row r="5" spans="1:21" ht="13.5" customHeight="1">
      <c r="A5" s="134"/>
      <c r="B5" s="139"/>
      <c r="C5" s="28"/>
      <c r="D5" s="17"/>
      <c r="E5" s="17"/>
      <c r="F5" s="17"/>
      <c r="G5" s="17"/>
      <c r="H5" s="17">
        <f aca="true" t="shared" si="0" ref="H5:H19">F5*G5</f>
        <v>0</v>
      </c>
      <c r="I5" s="17" t="e">
        <f aca="true" t="shared" si="1" ref="I5:I19">LOOKUP(H5,$G$44:$G$49,$H$44:$H$49)</f>
        <v>#N/A</v>
      </c>
      <c r="J5" s="16" t="str">
        <f aca="true" t="shared" si="2" ref="J5:J19">IF(H5&lt;3,"3",IF(H5&gt;5,"1",IF(OR(H5=3,H5=4),"2")))</f>
        <v>3</v>
      </c>
      <c r="K5" s="17">
        <f>(E5+J5)</f>
        <v>3</v>
      </c>
      <c r="L5" s="32" t="str">
        <f>IF(K5&lt;=1.5,"IMPLEMENTE",IF(K5&gt;1.5,"REPLANTE CONTROL"))</f>
        <v>REPLANTE CONTROL</v>
      </c>
      <c r="M5" s="5" t="s">
        <v>20</v>
      </c>
      <c r="T5" s="8" t="s">
        <v>33</v>
      </c>
      <c r="U5" s="8" t="s">
        <v>35</v>
      </c>
    </row>
    <row r="6" spans="1:21" ht="13.5" customHeight="1">
      <c r="A6" s="126"/>
      <c r="B6" s="129"/>
      <c r="C6" s="4"/>
      <c r="D6" s="4"/>
      <c r="E6" s="4"/>
      <c r="F6" s="4"/>
      <c r="G6" s="4"/>
      <c r="H6" s="4">
        <f t="shared" si="0"/>
        <v>0</v>
      </c>
      <c r="I6" s="4" t="e">
        <f t="shared" si="1"/>
        <v>#N/A</v>
      </c>
      <c r="J6" s="22" t="str">
        <f t="shared" si="2"/>
        <v>3</v>
      </c>
      <c r="K6" s="4">
        <f aca="true" t="shared" si="3" ref="K6:K19">(E6+J6)</f>
        <v>3</v>
      </c>
      <c r="L6" s="32" t="str">
        <f aca="true" t="shared" si="4" ref="L6:L19">IF(K6&lt;=1.5,"IMPLEMENTE",IF(K6&gt;1.5,"REPLANTE CONTROL"))</f>
        <v>REPLANTE CONTROL</v>
      </c>
      <c r="T6" s="8" t="s">
        <v>34</v>
      </c>
      <c r="U6" s="8" t="s">
        <v>36</v>
      </c>
    </row>
    <row r="7" spans="1:21" ht="13.5" customHeight="1">
      <c r="A7" s="126"/>
      <c r="B7" s="129"/>
      <c r="C7" s="4"/>
      <c r="D7" s="4"/>
      <c r="E7" s="4"/>
      <c r="F7" s="4"/>
      <c r="G7" s="4"/>
      <c r="H7" s="4">
        <f t="shared" si="0"/>
        <v>0</v>
      </c>
      <c r="I7" s="4" t="e">
        <f t="shared" si="1"/>
        <v>#N/A</v>
      </c>
      <c r="J7" s="22" t="str">
        <f t="shared" si="2"/>
        <v>3</v>
      </c>
      <c r="K7" s="4">
        <f t="shared" si="3"/>
        <v>3</v>
      </c>
      <c r="L7" s="32" t="str">
        <f t="shared" si="4"/>
        <v>REPLANTE CONTROL</v>
      </c>
      <c r="M7" s="2" t="s">
        <v>21</v>
      </c>
      <c r="U7" s="8" t="s">
        <v>37</v>
      </c>
    </row>
    <row r="8" spans="1:13" ht="13.5" customHeight="1">
      <c r="A8" s="126"/>
      <c r="B8" s="140"/>
      <c r="C8" s="27"/>
      <c r="D8" s="29"/>
      <c r="E8" s="29"/>
      <c r="F8" s="4"/>
      <c r="G8" s="4"/>
      <c r="H8" s="4">
        <f t="shared" si="0"/>
        <v>0</v>
      </c>
      <c r="I8" s="4" t="e">
        <f t="shared" si="1"/>
        <v>#N/A</v>
      </c>
      <c r="J8" s="22" t="str">
        <f t="shared" si="2"/>
        <v>3</v>
      </c>
      <c r="K8" s="4">
        <f t="shared" si="3"/>
        <v>3</v>
      </c>
      <c r="L8" s="32" t="str">
        <f t="shared" si="4"/>
        <v>REPLANTE CONTROL</v>
      </c>
      <c r="M8" s="2" t="s">
        <v>22</v>
      </c>
    </row>
    <row r="9" spans="1:13" ht="13.5" customHeight="1">
      <c r="A9" s="126"/>
      <c r="B9" s="141"/>
      <c r="C9" s="24"/>
      <c r="D9" s="29"/>
      <c r="E9" s="29"/>
      <c r="F9" s="4"/>
      <c r="G9" s="4"/>
      <c r="H9" s="4">
        <f t="shared" si="0"/>
        <v>0</v>
      </c>
      <c r="I9" s="4" t="e">
        <f t="shared" si="1"/>
        <v>#N/A</v>
      </c>
      <c r="J9" s="22" t="str">
        <f t="shared" si="2"/>
        <v>3</v>
      </c>
      <c r="K9" s="4">
        <f t="shared" si="3"/>
        <v>3</v>
      </c>
      <c r="L9" s="32" t="str">
        <f t="shared" si="4"/>
        <v>REPLANTE CONTROL</v>
      </c>
      <c r="M9" s="2" t="s">
        <v>23</v>
      </c>
    </row>
    <row r="10" spans="1:12" ht="13.5" customHeight="1">
      <c r="A10" s="126"/>
      <c r="B10" s="141"/>
      <c r="C10" s="24"/>
      <c r="D10" s="29"/>
      <c r="E10" s="29"/>
      <c r="F10" s="4"/>
      <c r="G10" s="4"/>
      <c r="H10" s="4">
        <f t="shared" si="0"/>
        <v>0</v>
      </c>
      <c r="I10" s="4" t="e">
        <f t="shared" si="1"/>
        <v>#N/A</v>
      </c>
      <c r="J10" s="22" t="str">
        <f t="shared" si="2"/>
        <v>3</v>
      </c>
      <c r="K10" s="4">
        <f t="shared" si="3"/>
        <v>3</v>
      </c>
      <c r="L10" s="32" t="str">
        <f t="shared" si="4"/>
        <v>REPLANTE CONTROL</v>
      </c>
    </row>
    <row r="11" spans="1:13" ht="13.5" customHeight="1">
      <c r="A11" s="126"/>
      <c r="B11" s="128"/>
      <c r="C11" s="26"/>
      <c r="D11" s="4"/>
      <c r="E11" s="4"/>
      <c r="F11" s="4"/>
      <c r="G11" s="4"/>
      <c r="H11" s="4">
        <f t="shared" si="0"/>
        <v>0</v>
      </c>
      <c r="I11" s="4" t="e">
        <f t="shared" si="1"/>
        <v>#N/A</v>
      </c>
      <c r="J11" s="22" t="str">
        <f t="shared" si="2"/>
        <v>3</v>
      </c>
      <c r="K11" s="4">
        <f t="shared" si="3"/>
        <v>3</v>
      </c>
      <c r="L11" s="32" t="str">
        <f t="shared" si="4"/>
        <v>REPLANTE CONTROL</v>
      </c>
      <c r="M11" s="2" t="s">
        <v>24</v>
      </c>
    </row>
    <row r="12" spans="1:13" ht="13.5" customHeight="1">
      <c r="A12" s="126"/>
      <c r="B12" s="129"/>
      <c r="C12" s="4"/>
      <c r="D12" s="4"/>
      <c r="E12" s="4"/>
      <c r="F12" s="4"/>
      <c r="G12" s="4"/>
      <c r="H12" s="4">
        <f t="shared" si="0"/>
        <v>0</v>
      </c>
      <c r="I12" s="4" t="e">
        <f t="shared" si="1"/>
        <v>#N/A</v>
      </c>
      <c r="J12" s="22" t="str">
        <f t="shared" si="2"/>
        <v>3</v>
      </c>
      <c r="K12" s="4">
        <f t="shared" si="3"/>
        <v>3</v>
      </c>
      <c r="L12" s="32" t="str">
        <f t="shared" si="4"/>
        <v>REPLANTE CONTROL</v>
      </c>
      <c r="M12" s="2" t="s">
        <v>25</v>
      </c>
    </row>
    <row r="13" spans="1:13" ht="13.5" customHeight="1">
      <c r="A13" s="126"/>
      <c r="B13" s="129"/>
      <c r="C13" s="4"/>
      <c r="D13" s="4"/>
      <c r="E13" s="4"/>
      <c r="F13" s="4"/>
      <c r="G13" s="4"/>
      <c r="H13" s="4">
        <f t="shared" si="0"/>
        <v>0</v>
      </c>
      <c r="I13" s="4" t="e">
        <f t="shared" si="1"/>
        <v>#N/A</v>
      </c>
      <c r="J13" s="22" t="str">
        <f t="shared" si="2"/>
        <v>3</v>
      </c>
      <c r="K13" s="4">
        <f t="shared" si="3"/>
        <v>3</v>
      </c>
      <c r="L13" s="32" t="str">
        <f t="shared" si="4"/>
        <v>REPLANTE CONTROL</v>
      </c>
      <c r="M13" s="2" t="s">
        <v>26</v>
      </c>
    </row>
    <row r="14" spans="1:12" ht="13.5" customHeight="1">
      <c r="A14" s="126"/>
      <c r="B14" s="128"/>
      <c r="C14" s="26"/>
      <c r="D14" s="29"/>
      <c r="E14" s="29"/>
      <c r="F14" s="4"/>
      <c r="G14" s="4"/>
      <c r="H14" s="4">
        <f t="shared" si="0"/>
        <v>0</v>
      </c>
      <c r="I14" s="4" t="e">
        <f t="shared" si="1"/>
        <v>#N/A</v>
      </c>
      <c r="J14" s="22" t="str">
        <f t="shared" si="2"/>
        <v>3</v>
      </c>
      <c r="K14" s="4">
        <f t="shared" si="3"/>
        <v>3</v>
      </c>
      <c r="L14" s="32" t="str">
        <f t="shared" si="4"/>
        <v>REPLANTE CONTROL</v>
      </c>
    </row>
    <row r="15" spans="1:12" ht="13.5" customHeight="1">
      <c r="A15" s="126"/>
      <c r="B15" s="129"/>
      <c r="C15" s="4"/>
      <c r="D15" s="29"/>
      <c r="E15" s="29"/>
      <c r="F15" s="4"/>
      <c r="G15" s="4"/>
      <c r="H15" s="4">
        <f t="shared" si="0"/>
        <v>0</v>
      </c>
      <c r="I15" s="4" t="e">
        <f t="shared" si="1"/>
        <v>#N/A</v>
      </c>
      <c r="J15" s="22" t="str">
        <f t="shared" si="2"/>
        <v>3</v>
      </c>
      <c r="K15" s="4">
        <f t="shared" si="3"/>
        <v>3</v>
      </c>
      <c r="L15" s="32" t="str">
        <f t="shared" si="4"/>
        <v>REPLANTE CONTROL</v>
      </c>
    </row>
    <row r="16" spans="1:12" ht="13.5" customHeight="1">
      <c r="A16" s="126"/>
      <c r="B16" s="129"/>
      <c r="C16" s="4"/>
      <c r="D16" s="29"/>
      <c r="E16" s="29"/>
      <c r="F16" s="4"/>
      <c r="G16" s="4"/>
      <c r="H16" s="4">
        <f t="shared" si="0"/>
        <v>0</v>
      </c>
      <c r="I16" s="4" t="e">
        <f t="shared" si="1"/>
        <v>#N/A</v>
      </c>
      <c r="J16" s="22" t="str">
        <f t="shared" si="2"/>
        <v>3</v>
      </c>
      <c r="K16" s="4">
        <f t="shared" si="3"/>
        <v>3</v>
      </c>
      <c r="L16" s="32" t="str">
        <f t="shared" si="4"/>
        <v>REPLANTE CONTROL</v>
      </c>
    </row>
    <row r="17" spans="1:13" ht="13.5" customHeight="1">
      <c r="A17" s="126"/>
      <c r="B17" s="128"/>
      <c r="C17" s="26"/>
      <c r="D17" s="29"/>
      <c r="E17" s="29"/>
      <c r="F17" s="4"/>
      <c r="G17" s="4"/>
      <c r="H17" s="4">
        <f t="shared" si="0"/>
        <v>0</v>
      </c>
      <c r="I17" s="4" t="e">
        <f t="shared" si="1"/>
        <v>#N/A</v>
      </c>
      <c r="J17" s="22" t="str">
        <f t="shared" si="2"/>
        <v>3</v>
      </c>
      <c r="K17" s="4">
        <f t="shared" si="3"/>
        <v>3</v>
      </c>
      <c r="L17" s="32" t="str">
        <f t="shared" si="4"/>
        <v>REPLANTE CONTROL</v>
      </c>
      <c r="M17" s="2" t="s">
        <v>27</v>
      </c>
    </row>
    <row r="18" spans="1:13" ht="13.5" customHeight="1">
      <c r="A18" s="126"/>
      <c r="B18" s="129"/>
      <c r="C18" s="4"/>
      <c r="D18" s="29"/>
      <c r="E18" s="29"/>
      <c r="F18" s="4"/>
      <c r="G18" s="4"/>
      <c r="H18" s="4">
        <f t="shared" si="0"/>
        <v>0</v>
      </c>
      <c r="I18" s="4" t="e">
        <f t="shared" si="1"/>
        <v>#N/A</v>
      </c>
      <c r="J18" s="22" t="str">
        <f t="shared" si="2"/>
        <v>3</v>
      </c>
      <c r="K18" s="4">
        <f t="shared" si="3"/>
        <v>3</v>
      </c>
      <c r="L18" s="32" t="str">
        <f t="shared" si="4"/>
        <v>REPLANTE CONTROL</v>
      </c>
      <c r="M18" s="2" t="s">
        <v>28</v>
      </c>
    </row>
    <row r="19" spans="1:12" ht="14.25" customHeight="1" thickBot="1">
      <c r="A19" s="127"/>
      <c r="B19" s="130"/>
      <c r="C19" s="25"/>
      <c r="D19" s="30"/>
      <c r="E19" s="30"/>
      <c r="F19" s="25"/>
      <c r="G19" s="25"/>
      <c r="H19" s="25">
        <f t="shared" si="0"/>
        <v>0</v>
      </c>
      <c r="I19" s="25" t="e">
        <f t="shared" si="1"/>
        <v>#N/A</v>
      </c>
      <c r="J19" s="31" t="str">
        <f t="shared" si="2"/>
        <v>3</v>
      </c>
      <c r="K19" s="25">
        <f t="shared" si="3"/>
        <v>3</v>
      </c>
      <c r="L19" s="32" t="str">
        <f t="shared" si="4"/>
        <v>REPLANTE CONTROL</v>
      </c>
    </row>
    <row r="20" spans="1:25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29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 t="s">
        <v>30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">
        <v>31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1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44" spans="4:9" ht="12.75">
      <c r="D44" s="8" t="s">
        <v>65</v>
      </c>
      <c r="G44" s="2">
        <v>1</v>
      </c>
      <c r="H44" s="8" t="s">
        <v>70</v>
      </c>
      <c r="I44" s="21">
        <v>3</v>
      </c>
    </row>
    <row r="45" spans="1:9" ht="12.75">
      <c r="A45" s="23" t="s">
        <v>33</v>
      </c>
      <c r="B45" s="18" t="s">
        <v>57</v>
      </c>
      <c r="C45" s="18"/>
      <c r="D45" s="8" t="s">
        <v>62</v>
      </c>
      <c r="E45" s="8">
        <v>3</v>
      </c>
      <c r="G45" s="2">
        <v>2</v>
      </c>
      <c r="H45" s="8" t="s">
        <v>68</v>
      </c>
      <c r="I45" s="21">
        <v>3</v>
      </c>
    </row>
    <row r="46" spans="1:9" ht="25.5">
      <c r="A46" s="23" t="s">
        <v>34</v>
      </c>
      <c r="B46" s="18" t="s">
        <v>56</v>
      </c>
      <c r="C46" s="18"/>
      <c r="D46" s="8" t="s">
        <v>63</v>
      </c>
      <c r="E46" s="8">
        <v>2</v>
      </c>
      <c r="G46" s="2">
        <v>3</v>
      </c>
      <c r="H46" s="8" t="s">
        <v>66</v>
      </c>
      <c r="I46" s="21">
        <v>2</v>
      </c>
    </row>
    <row r="47" spans="2:9" ht="25.5">
      <c r="B47" s="18" t="s">
        <v>58</v>
      </c>
      <c r="C47" s="18"/>
      <c r="D47" s="8" t="s">
        <v>64</v>
      </c>
      <c r="E47" s="8">
        <v>1</v>
      </c>
      <c r="G47" s="2">
        <v>4</v>
      </c>
      <c r="H47" s="8" t="s">
        <v>66</v>
      </c>
      <c r="I47" s="21">
        <v>2</v>
      </c>
    </row>
    <row r="48" spans="5:9" ht="12.75">
      <c r="E48" s="8"/>
      <c r="G48" s="2">
        <v>6</v>
      </c>
      <c r="H48" s="8" t="s">
        <v>67</v>
      </c>
      <c r="I48" s="21">
        <v>1</v>
      </c>
    </row>
    <row r="49" spans="7:9" ht="12.75">
      <c r="G49" s="2">
        <v>9</v>
      </c>
      <c r="H49" s="8" t="s">
        <v>71</v>
      </c>
      <c r="I49" s="21">
        <v>1</v>
      </c>
    </row>
  </sheetData>
  <sheetProtection/>
  <mergeCells count="19">
    <mergeCell ref="A8:A10"/>
    <mergeCell ref="B5:B7"/>
    <mergeCell ref="B8:B10"/>
    <mergeCell ref="F3:J3"/>
    <mergeCell ref="E3:E4"/>
    <mergeCell ref="A3:A4"/>
    <mergeCell ref="A2:L2"/>
    <mergeCell ref="A5:A7"/>
    <mergeCell ref="K3:K4"/>
    <mergeCell ref="L3:L4"/>
    <mergeCell ref="D3:D4"/>
    <mergeCell ref="B3:B4"/>
    <mergeCell ref="C3:C4"/>
    <mergeCell ref="A11:A13"/>
    <mergeCell ref="A17:A19"/>
    <mergeCell ref="A14:A16"/>
    <mergeCell ref="B14:B16"/>
    <mergeCell ref="B11:B13"/>
    <mergeCell ref="B17:B19"/>
  </mergeCells>
  <dataValidations count="6">
    <dataValidation type="list" allowBlank="1" showInputMessage="1" showErrorMessage="1" sqref="E20:K30">
      <formula1>$M$20:$M$22</formula1>
    </dataValidation>
    <dataValidation type="list" allowBlank="1" showInputMessage="1" showErrorMessage="1" promptTitle="BENEFICIO" prompt="ALTO    = 3&#10;MEDIO  = 2&#10;BAJO    = 1" sqref="F5:F19">
      <formula1>#REF!</formula1>
    </dataValidation>
    <dataValidation type="list" allowBlank="1" showInputMessage="1" showErrorMessage="1" promptTitle="COSTO" prompt="ALTO    = 1&#10;MEDIO  = 2&#10;BAJO    = 3" sqref="G5:G19">
      <formula1>$E$45:$E$47</formula1>
    </dataValidation>
    <dataValidation type="list" allowBlank="1" showInputMessage="1" showErrorMessage="1" promptTitle="EFICACIA" prompt="Control no efectivo                           3&#10;Control efectivo, no documentado   2&#10;Control efectivo documenta             1" sqref="E6:E19">
      <formula1>#REF!</formula1>
    </dataValidation>
    <dataValidation type="list" allowBlank="1" showInputMessage="1" showErrorMessage="1" promptTitle="EFICACIA" prompt="Control no efectivo 3&#10;Control efectivo, no documentado    2&#10;Control efectivo documentado          1" sqref="E5">
      <formula1>#REF!</formula1>
    </dataValidation>
    <dataValidation type="list" allowBlank="1" showInputMessage="1" showErrorMessage="1" sqref="D5:D30 D3">
      <formula1>$M$7:$M$9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INALCEC</Manager>
  <Company>INALCEC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A. Ortegón Molano</dc:creator>
  <cp:keywords/>
  <dc:description/>
  <cp:lastModifiedBy>José Hebert Riascos Riascos</cp:lastModifiedBy>
  <cp:lastPrinted>2008-05-04T06:22:40Z</cp:lastPrinted>
  <dcterms:created xsi:type="dcterms:W3CDTF">2007-01-17T17:11:12Z</dcterms:created>
  <dcterms:modified xsi:type="dcterms:W3CDTF">2013-04-24T13:29:54Z</dcterms:modified>
  <cp:category/>
  <cp:version/>
  <cp:contentType/>
  <cp:contentStatus/>
</cp:coreProperties>
</file>