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610" activeTab="3"/>
  </bookViews>
  <sheets>
    <sheet name="DECRETO 55 BIEN MR" sheetId="1" r:id="rId1"/>
    <sheet name="INGRESOS" sheetId="2" r:id="rId2"/>
    <sheet name="FUNCIONAMIENTO" sheetId="3" r:id="rId3"/>
    <sheet name="GASTOS INVERSION" sheetId="4" r:id="rId4"/>
  </sheets>
  <definedNames>
    <definedName name="_xlnm.Print_Area" localSheetId="0">'DECRETO 55 BIEN MR'!$A$1:$D$671</definedName>
    <definedName name="_xlnm.Print_Area" localSheetId="2">'FUNCIONAMIENTO'!$A$1:$D$388</definedName>
    <definedName name="_xlnm.Print_Area" localSheetId="3">'GASTOS INVERSION'!$A$1:$D$537</definedName>
    <definedName name="_xlnm.Print_Titles" localSheetId="2">'FUNCIONAMIENTO'!$8:$8</definedName>
    <definedName name="_xlnm.Print_Titles" localSheetId="3">'GASTOS INVERSION'!$7:$7</definedName>
    <definedName name="_xlnm.Print_Titles" localSheetId="1">'INGRESOS'!$6:$6</definedName>
  </definedNames>
  <calcPr fullCalcOnLoad="1"/>
</workbook>
</file>

<file path=xl/comments1.xml><?xml version="1.0" encoding="utf-8"?>
<comments xmlns="http://schemas.openxmlformats.org/spreadsheetml/2006/main">
  <authors>
    <author>Fabian Carvajal</author>
    <author>Usuario Final</author>
    <author>PC JURIDICAL LTDA</author>
  </authors>
  <commentList>
    <comment ref="C252" authorId="0">
      <text>
        <r>
          <rPr>
            <b/>
            <sz val="9"/>
            <rFont val="Tahoma"/>
            <family val="2"/>
          </rPr>
          <t>Fabian Carvajal:</t>
        </r>
        <r>
          <rPr>
            <sz val="9"/>
            <rFont val="Tahoma"/>
            <family val="2"/>
          </rPr>
          <t xml:space="preserve">
FALTA COMPLETAR CON ADICION</t>
        </r>
      </text>
    </comment>
    <comment ref="D260" authorId="1">
      <text>
        <r>
          <rPr>
            <b/>
            <sz val="8"/>
            <rFont val="Tahoma"/>
            <family val="0"/>
          </rPr>
          <t>Usuario Final:</t>
        </r>
        <r>
          <rPr>
            <sz val="8"/>
            <rFont val="Tahoma"/>
            <family val="0"/>
          </rPr>
          <t xml:space="preserve">
faltan 30.000.000</t>
        </r>
      </text>
    </comment>
    <comment ref="C262" authorId="0">
      <text>
        <r>
          <rPr>
            <b/>
            <sz val="9"/>
            <rFont val="Tahoma"/>
            <family val="2"/>
          </rPr>
          <t>Fabian Carvajal:</t>
        </r>
        <r>
          <rPr>
            <sz val="9"/>
            <rFont val="Tahoma"/>
            <family val="2"/>
          </rPr>
          <t xml:space="preserve">
VALOR PARA FUNCIONAMIENTO CORRESPONDIENTE AL 25% ETESA QUE NO SUMA COMO ICLD
</t>
        </r>
      </text>
    </comment>
    <comment ref="D286" authorId="1">
      <text>
        <r>
          <rPr>
            <b/>
            <sz val="8"/>
            <rFont val="Tahoma"/>
            <family val="0"/>
          </rPr>
          <t>Usuario Final:</t>
        </r>
        <r>
          <rPr>
            <sz val="8"/>
            <rFont val="Tahoma"/>
            <family val="0"/>
          </rPr>
          <t xml:space="preserve">
limitados</t>
        </r>
      </text>
    </comment>
    <comment ref="C291" authorId="0">
      <text>
        <r>
          <rPr>
            <b/>
            <sz val="9"/>
            <rFont val="Tahoma"/>
            <family val="2"/>
          </rPr>
          <t>Fabian Carvajal:</t>
        </r>
        <r>
          <rPr>
            <sz val="9"/>
            <rFont val="Tahoma"/>
            <family val="2"/>
          </rPr>
          <t xml:space="preserve">
VALOR CORRESPONDIENTE AL RECAUDO POR CONTRIBUCION DE PAPELERIA QUE NO SUMA COMO ICLD
</t>
        </r>
      </text>
    </comment>
    <comment ref="D295" authorId="1">
      <text>
        <r>
          <rPr>
            <b/>
            <sz val="8"/>
            <rFont val="Tahoma"/>
            <family val="0"/>
          </rPr>
          <t>Usuario Final:</t>
        </r>
        <r>
          <rPr>
            <sz val="8"/>
            <rFont val="Tahoma"/>
            <family val="0"/>
          </rPr>
          <t xml:space="preserve">
buscar el Vr del Año pasado </t>
        </r>
      </text>
    </comment>
    <comment ref="D303" authorId="1">
      <text>
        <r>
          <rPr>
            <b/>
            <sz val="8"/>
            <rFont val="Tahoma"/>
            <family val="0"/>
          </rPr>
          <t>Usuario Final:</t>
        </r>
        <r>
          <rPr>
            <sz val="8"/>
            <rFont val="Tahoma"/>
            <family val="0"/>
          </rPr>
          <t xml:space="preserve">
debe llegar a  30.000.000</t>
        </r>
      </text>
    </comment>
    <comment ref="D309" authorId="1">
      <text>
        <r>
          <rPr>
            <b/>
            <sz val="8"/>
            <rFont val="Tahoma"/>
            <family val="0"/>
          </rPr>
          <t>Usuario Final:</t>
        </r>
        <r>
          <rPr>
            <sz val="8"/>
            <rFont val="Tahoma"/>
            <family val="0"/>
          </rPr>
          <t xml:space="preserve">
Que me pongan cuidado a este rubro no debe ser tan alto </t>
        </r>
      </text>
    </comment>
    <comment ref="D407" authorId="2">
      <text>
        <r>
          <rPr>
            <sz val="8"/>
            <rFont val="Tahoma"/>
            <family val="0"/>
          </rPr>
          <t xml:space="preserve">ACUEDUCTO 40%
ALCANTARILLADO 30%
ASEO 30% DEL 15% DE AGUA POTABLE
</t>
        </r>
      </text>
    </comment>
    <comment ref="D408" authorId="2">
      <text>
        <r>
          <rPr>
            <b/>
            <sz val="8"/>
            <rFont val="Tahoma"/>
            <family val="0"/>
          </rPr>
          <t>Diseños de Plantas de potabilizacion Cabeceras corregimentales</t>
        </r>
        <r>
          <rPr>
            <sz val="8"/>
            <rFont val="Tahoma"/>
            <family val="0"/>
          </rPr>
          <t xml:space="preserve">
</t>
        </r>
      </text>
    </comment>
    <comment ref="D423" authorId="1">
      <text>
        <r>
          <rPr>
            <b/>
            <sz val="8"/>
            <rFont val="Tahoma"/>
            <family val="2"/>
          </rPr>
          <t>Usuario Final:</t>
        </r>
        <r>
          <rPr>
            <sz val="8"/>
            <rFont val="Tahoma"/>
            <family val="2"/>
          </rPr>
          <t xml:space="preserve">
HAY QUE CONTRATAR </t>
        </r>
      </text>
    </comment>
    <comment ref="D425" authorId="2">
      <text>
        <r>
          <rPr>
            <b/>
            <sz val="8"/>
            <rFont val="Tahoma"/>
            <family val="0"/>
          </rPr>
          <t>Planta de San Alfonso y Olaya</t>
        </r>
        <r>
          <rPr>
            <sz val="8"/>
            <rFont val="Tahoma"/>
            <family val="0"/>
          </rPr>
          <t xml:space="preserve">
</t>
        </r>
      </text>
    </comment>
    <comment ref="D426" authorId="2">
      <text>
        <r>
          <rPr>
            <b/>
            <sz val="8"/>
            <rFont val="Tahoma"/>
            <family val="0"/>
          </rPr>
          <t>Maquinaria, Combustibles y Personal de Recoleccion</t>
        </r>
        <r>
          <rPr>
            <sz val="8"/>
            <rFont val="Tahoma"/>
            <family val="0"/>
          </rPr>
          <t xml:space="preserve">
</t>
        </r>
      </text>
    </comment>
    <comment ref="D428" authorId="2">
      <text>
        <r>
          <rPr>
            <b/>
            <sz val="8"/>
            <rFont val="Tahoma"/>
            <family val="0"/>
          </rPr>
          <t xml:space="preserve">43% DEL  VALOR TOTAL DE LO APROPIADO PARA </t>
        </r>
        <r>
          <rPr>
            <sz val="8"/>
            <rFont val="Tahoma"/>
            <family val="0"/>
          </rPr>
          <t xml:space="preserve">
AGUA POTABLE</t>
        </r>
      </text>
    </comment>
    <comment ref="D431" authorId="2">
      <text>
        <r>
          <rPr>
            <sz val="8"/>
            <rFont val="Tahoma"/>
            <family val="0"/>
          </rPr>
          <t xml:space="preserve">ESCUELAS  DEPORTIVAS  14"
CLUBES PREJUVENILES  6"
JUEGOS COMUNALES  10"
</t>
        </r>
      </text>
    </comment>
    <comment ref="D436" authorId="2">
      <text>
        <r>
          <rPr>
            <b/>
            <sz val="8"/>
            <rFont val="Tahoma"/>
            <family val="0"/>
          </rPr>
          <t>ENCUENTRO REGIONAL E INTERNACIONAL DE DANZA Y MUSICA</t>
        </r>
        <r>
          <rPr>
            <sz val="8"/>
            <rFont val="Tahoma"/>
            <family val="0"/>
          </rPr>
          <t xml:space="preserve">
</t>
        </r>
      </text>
    </comment>
    <comment ref="D437" authorId="2">
      <text>
        <r>
          <rPr>
            <sz val="8"/>
            <rFont val="Tahoma"/>
            <family val="0"/>
          </rPr>
          <t xml:space="preserve">CONVENIO MINCULTURA, ESCUELA DE FORMACION  ARTISTICA
</t>
        </r>
      </text>
    </comment>
    <comment ref="D448" authorId="2">
      <text>
        <r>
          <rPr>
            <b/>
            <sz val="8"/>
            <rFont val="Tahoma"/>
            <family val="0"/>
          </rPr>
          <t xml:space="preserve">PROYECTO Fatima, Mirar del Rio  LA LIBERTAD Vivi Saludable </t>
        </r>
        <r>
          <rPr>
            <sz val="8"/>
            <rFont val="Tahoma"/>
            <family val="0"/>
          </rPr>
          <t xml:space="preserve">
</t>
        </r>
      </text>
    </comment>
    <comment ref="D455" authorId="1">
      <text>
        <r>
          <rPr>
            <b/>
            <sz val="8"/>
            <rFont val="Tahoma"/>
            <family val="2"/>
          </rPr>
          <t>Usuario Final:</t>
        </r>
        <r>
          <rPr>
            <sz val="8"/>
            <rFont val="Tahoma"/>
            <family val="2"/>
          </rPr>
          <t xml:space="preserve">
faltan 28 millones en funcionamiento del sector </t>
        </r>
      </text>
    </comment>
    <comment ref="D456" authorId="1">
      <text>
        <r>
          <rPr>
            <b/>
            <sz val="8"/>
            <rFont val="Tahoma"/>
            <family val="2"/>
          </rPr>
          <t>Usuario Final:</t>
        </r>
        <r>
          <rPr>
            <sz val="8"/>
            <rFont val="Tahoma"/>
            <family val="2"/>
          </rPr>
          <t xml:space="preserve">
HAY Q PRESUPUSTRA Y CREAR EL RUBRO DE PAVIMENTOS </t>
        </r>
      </text>
    </comment>
    <comment ref="D457" authorId="1">
      <text>
        <r>
          <rPr>
            <b/>
            <sz val="8"/>
            <rFont val="Tahoma"/>
            <family val="2"/>
          </rPr>
          <t>Usuario Final:</t>
        </r>
        <r>
          <rPr>
            <sz val="8"/>
            <rFont val="Tahoma"/>
            <family val="2"/>
          </rPr>
          <t xml:space="preserve">
vias y pavimentos 
puentes 
</t>
        </r>
      </text>
    </comment>
    <comment ref="D458" authorId="1">
      <text>
        <r>
          <rPr>
            <b/>
            <sz val="8"/>
            <rFont val="Tahoma"/>
            <family val="2"/>
          </rPr>
          <t>Usuario Final:</t>
        </r>
        <r>
          <rPr>
            <sz val="8"/>
            <rFont val="Tahoma"/>
            <family val="2"/>
          </rPr>
          <t xml:space="preserve">
apertura de vias La Bermeja-La Florida, B/Aires, Pureto, El Tachuelo.com</t>
        </r>
      </text>
    </comment>
    <comment ref="D464" authorId="2">
      <text>
        <r>
          <rPr>
            <b/>
            <sz val="8"/>
            <rFont val="Tahoma"/>
            <family val="0"/>
          </rPr>
          <t xml:space="preserve">EL 1% DE LOS INGRESOS CORRIENTES ASCIENDE A LA SUMA DE $78.310.000
</t>
        </r>
        <r>
          <rPr>
            <sz val="8"/>
            <rFont val="Tahoma"/>
            <family val="0"/>
          </rPr>
          <t xml:space="preserve">
FALTAN VRs PESOS </t>
        </r>
      </text>
    </comment>
    <comment ref="C469" authorId="2">
      <text>
        <r>
          <rPr>
            <sz val="8"/>
            <rFont val="Tahoma"/>
            <family val="0"/>
          </rPr>
          <t xml:space="preserve">PAGO DE CARLOS  ZUÑIGA
</t>
        </r>
      </text>
    </comment>
    <comment ref="C481" authorId="2">
      <text>
        <r>
          <rPr>
            <b/>
            <sz val="8"/>
            <rFont val="Tahoma"/>
            <family val="0"/>
          </rPr>
          <t>PROSTITUCION INFANTIL, ABUSO SEXUAL, ERRADICACION TRABAJO INFANTIL</t>
        </r>
      </text>
    </comment>
    <comment ref="C483" authorId="2">
      <text>
        <r>
          <rPr>
            <b/>
            <sz val="8"/>
            <rFont val="Tahoma"/>
            <family val="0"/>
          </rPr>
          <t>HOGARES DE PASO</t>
        </r>
        <r>
          <rPr>
            <sz val="8"/>
            <rFont val="Tahoma"/>
            <family val="0"/>
          </rPr>
          <t xml:space="preserve">
</t>
        </r>
      </text>
    </comment>
    <comment ref="C486" authorId="2">
      <text>
        <r>
          <rPr>
            <b/>
            <sz val="8"/>
            <rFont val="Tahoma"/>
            <family val="0"/>
          </rPr>
          <t>SALARIO WILSON ORDOÑEZ ACCION SOCIAL</t>
        </r>
        <r>
          <rPr>
            <sz val="8"/>
            <rFont val="Tahoma"/>
            <family val="0"/>
          </rPr>
          <t xml:space="preserve">
</t>
        </r>
      </text>
    </comment>
    <comment ref="C487" authorId="2">
      <text>
        <r>
          <rPr>
            <b/>
            <sz val="8"/>
            <rFont val="Tahoma"/>
            <family val="0"/>
          </rPr>
          <t>COMPRA DE SILLAS Y COLCHONES ANTIESCARAS</t>
        </r>
        <r>
          <rPr>
            <sz val="8"/>
            <rFont val="Tahoma"/>
            <family val="0"/>
          </rPr>
          <t xml:space="preserve">
</t>
        </r>
      </text>
    </comment>
    <comment ref="C497" authorId="2">
      <text>
        <r>
          <rPr>
            <b/>
            <sz val="8"/>
            <rFont val="Tahoma"/>
            <family val="0"/>
          </rPr>
          <t>AYUDAS TECNICAS PARA DISCAPACITADOS</t>
        </r>
      </text>
    </comment>
    <comment ref="C501" authorId="2">
      <text>
        <r>
          <rPr>
            <b/>
            <sz val="8"/>
            <rFont val="Tahoma"/>
            <family val="0"/>
          </rPr>
          <t>$112.308.780,RED JUNTOS;
$10.900.000, SALARIO ENLACE FAMILIAS EN ACCION (GERARDO)</t>
        </r>
      </text>
    </comment>
    <comment ref="C506" authorId="2">
      <text>
        <r>
          <rPr>
            <b/>
            <sz val="8"/>
            <rFont val="Tahoma"/>
            <family val="0"/>
          </rPr>
          <t xml:space="preserve">
</t>
        </r>
        <r>
          <rPr>
            <sz val="8"/>
            <rFont val="Tahoma"/>
            <family val="0"/>
          </rPr>
          <t xml:space="preserve">
COORDINACION PROGRAMAS DE CLUBES JUVENILES Y CULTURALES </t>
        </r>
      </text>
    </comment>
    <comment ref="C507" authorId="2">
      <text>
        <r>
          <rPr>
            <b/>
            <sz val="8"/>
            <rFont val="Tahoma"/>
            <family val="0"/>
          </rPr>
          <t>DOTACION CASA DE LA JUVENTUD</t>
        </r>
        <r>
          <rPr>
            <sz val="8"/>
            <rFont val="Tahoma"/>
            <family val="0"/>
          </rPr>
          <t xml:space="preserve">
</t>
        </r>
      </text>
    </comment>
    <comment ref="D510" authorId="1">
      <text>
        <r>
          <rPr>
            <b/>
            <sz val="8"/>
            <rFont val="Tahoma"/>
            <family val="2"/>
          </rPr>
          <t>Usuario Final:</t>
        </r>
        <r>
          <rPr>
            <sz val="8"/>
            <rFont val="Tahoma"/>
            <family val="2"/>
          </rPr>
          <t xml:space="preserve">
ATRIO, ZONAS VERDES, MATADERO</t>
        </r>
      </text>
    </comment>
    <comment ref="D514" authorId="2">
      <text>
        <r>
          <rPr>
            <b/>
            <sz val="8"/>
            <rFont val="Tahoma"/>
            <family val="0"/>
          </rPr>
          <t>ESCUELA DE LIDERES</t>
        </r>
        <r>
          <rPr>
            <sz val="8"/>
            <rFont val="Tahoma"/>
            <family val="0"/>
          </rPr>
          <t xml:space="preserve">
</t>
        </r>
      </text>
    </comment>
    <comment ref="D516" authorId="2">
      <text>
        <r>
          <rPr>
            <b/>
            <sz val="8"/>
            <rFont val="Tahoma"/>
            <family val="0"/>
          </rPr>
          <t>SUELDO INSPECTOR DE POLICIA</t>
        </r>
        <r>
          <rPr>
            <sz val="8"/>
            <rFont val="Tahoma"/>
            <family val="0"/>
          </rPr>
          <t xml:space="preserve">
</t>
        </r>
      </text>
    </comment>
    <comment ref="D517" authorId="2">
      <text>
        <r>
          <rPr>
            <b/>
            <sz val="8"/>
            <rFont val="Tahoma"/>
            <family val="0"/>
          </rPr>
          <t xml:space="preserve">SUELDO COMISARIA DE FAMILIA $21.335.220
</t>
        </r>
        <r>
          <rPr>
            <sz val="8"/>
            <rFont val="Tahoma"/>
            <family val="0"/>
          </rPr>
          <t xml:space="preserve">
</t>
        </r>
      </text>
    </comment>
    <comment ref="D520" authorId="2">
      <text>
        <r>
          <rPr>
            <sz val="10"/>
            <rFont val="Tahoma"/>
            <family val="2"/>
          </rPr>
          <t>articulo 18 ley 1176 de 2007</t>
        </r>
      </text>
    </comment>
    <comment ref="D526" authorId="2">
      <text>
        <r>
          <rPr>
            <sz val="8"/>
            <rFont val="Tahoma"/>
            <family val="0"/>
          </rPr>
          <t xml:space="preserve">CONSTRUCCION CUBIERTAS CANHAS POLIFUNCIONALES
</t>
        </r>
      </text>
    </comment>
    <comment ref="D529" authorId="1">
      <text>
        <r>
          <rPr>
            <b/>
            <sz val="8"/>
            <rFont val="Tahoma"/>
            <family val="2"/>
          </rPr>
          <t>Usuario Final:</t>
        </r>
        <r>
          <rPr>
            <sz val="8"/>
            <rFont val="Tahoma"/>
            <family val="2"/>
          </rPr>
          <t xml:space="preserve">
</t>
        </r>
      </text>
    </comment>
    <comment ref="D530" authorId="1">
      <text>
        <r>
          <rPr>
            <b/>
            <sz val="8"/>
            <rFont val="Tahoma"/>
            <family val="2"/>
          </rPr>
          <t>Usuario Final:</t>
        </r>
        <r>
          <rPr>
            <sz val="8"/>
            <rFont val="Tahoma"/>
            <family val="2"/>
          </rPr>
          <t xml:space="preserve">
FALTA PLATA PARA LLEGAR A 60.000.000.</t>
        </r>
      </text>
    </comment>
    <comment ref="D538" authorId="2">
      <text>
        <r>
          <rPr>
            <b/>
            <sz val="8"/>
            <rFont val="Tahoma"/>
            <family val="0"/>
          </rPr>
          <t>TERMINACION PLACAS POLIFUNCIONALES RURALES Y URBANAS</t>
        </r>
        <r>
          <rPr>
            <sz val="8"/>
            <rFont val="Tahoma"/>
            <family val="0"/>
          </rPr>
          <t xml:space="preserve">
</t>
        </r>
      </text>
    </comment>
    <comment ref="C540" authorId="2">
      <text>
        <r>
          <rPr>
            <b/>
            <sz val="8"/>
            <rFont val="Tahoma"/>
            <family val="0"/>
          </rPr>
          <t>FESTIVIDADES TRADICIONALES</t>
        </r>
      </text>
    </comment>
    <comment ref="C429" authorId="2">
      <text>
        <r>
          <rPr>
            <b/>
            <sz val="8"/>
            <rFont val="Tahoma"/>
            <family val="0"/>
          </rPr>
          <t xml:space="preserve">43% DEL  VALOR TOTAL DE LO APROPIADO PARA </t>
        </r>
        <r>
          <rPr>
            <sz val="8"/>
            <rFont val="Tahoma"/>
            <family val="0"/>
          </rPr>
          <t xml:space="preserve">
AGUA POTABLE</t>
        </r>
      </text>
    </comment>
    <comment ref="C304" authorId="1">
      <text>
        <r>
          <rPr>
            <b/>
            <sz val="8"/>
            <rFont val="Tahoma"/>
            <family val="0"/>
          </rPr>
          <t>Usuario Final:</t>
        </r>
        <r>
          <rPr>
            <sz val="8"/>
            <rFont val="Tahoma"/>
            <family val="0"/>
          </rPr>
          <t xml:space="preserve">
debe llegar a  30.000.000</t>
        </r>
      </text>
    </comment>
    <comment ref="D432" authorId="2">
      <text>
        <r>
          <rPr>
            <sz val="8"/>
            <rFont val="Tahoma"/>
            <family val="0"/>
          </rPr>
          <t xml:space="preserve">ESCUELAS  DEPORTIVAS  14"
CLUBES PREJUVENILES  6"
JUEGOS COMUNALES  10"
</t>
        </r>
      </text>
    </comment>
    <comment ref="C490" authorId="2">
      <text>
        <r>
          <rPr>
            <b/>
            <sz val="8"/>
            <rFont val="Tahoma"/>
            <family val="0"/>
          </rPr>
          <t>COMPRA DE SILLAS Y COLCHONES ANTIESCARAS</t>
        </r>
        <r>
          <rPr>
            <sz val="8"/>
            <rFont val="Tahoma"/>
            <family val="0"/>
          </rPr>
          <t xml:space="preserve">
</t>
        </r>
      </text>
    </comment>
    <comment ref="D513" authorId="2">
      <text>
        <r>
          <rPr>
            <b/>
            <sz val="8"/>
            <rFont val="Tahoma"/>
            <family val="0"/>
          </rPr>
          <t>CONCEJO DE JUVENTUDES</t>
        </r>
        <r>
          <rPr>
            <sz val="8"/>
            <rFont val="Tahoma"/>
            <family val="0"/>
          </rPr>
          <t xml:space="preserve">
</t>
        </r>
      </text>
    </comment>
    <comment ref="D540" authorId="2">
      <text>
        <r>
          <rPr>
            <b/>
            <sz val="8"/>
            <rFont val="Tahoma"/>
            <family val="0"/>
          </rPr>
          <t>TERMINACION PLACAS POLIFUNCIONALES RURALES Y URBANAS</t>
        </r>
        <r>
          <rPr>
            <sz val="8"/>
            <rFont val="Tahoma"/>
            <family val="0"/>
          </rPr>
          <t xml:space="preserve">
</t>
        </r>
      </text>
    </comment>
  </commentList>
</comments>
</file>

<file path=xl/comments3.xml><?xml version="1.0" encoding="utf-8"?>
<comments xmlns="http://schemas.openxmlformats.org/spreadsheetml/2006/main">
  <authors>
    <author>Fabian Carvajal</author>
    <author>Usuario Final</author>
  </authors>
  <commentList>
    <comment ref="C112" authorId="0">
      <text>
        <r>
          <rPr>
            <b/>
            <sz val="9"/>
            <rFont val="Tahoma"/>
            <family val="2"/>
          </rPr>
          <t>Fabian Carvajal:</t>
        </r>
        <r>
          <rPr>
            <sz val="9"/>
            <rFont val="Tahoma"/>
            <family val="2"/>
          </rPr>
          <t xml:space="preserve">
FALTA COMPLETAR CON ADICION</t>
        </r>
      </text>
    </comment>
    <comment ref="D120" authorId="1">
      <text>
        <r>
          <rPr>
            <b/>
            <sz val="8"/>
            <rFont val="Tahoma"/>
            <family val="0"/>
          </rPr>
          <t>Usuario Final:</t>
        </r>
        <r>
          <rPr>
            <sz val="8"/>
            <rFont val="Tahoma"/>
            <family val="0"/>
          </rPr>
          <t xml:space="preserve">
faltan 30.000.000</t>
        </r>
      </text>
    </comment>
    <comment ref="C122" authorId="0">
      <text>
        <r>
          <rPr>
            <b/>
            <sz val="9"/>
            <rFont val="Tahoma"/>
            <family val="2"/>
          </rPr>
          <t>Fabian Carvajal:</t>
        </r>
        <r>
          <rPr>
            <sz val="9"/>
            <rFont val="Tahoma"/>
            <family val="2"/>
          </rPr>
          <t xml:space="preserve">
VALOR PARA FUNCIONAMIENTO CORRESPONDIENTE AL 25% ETESA QUE NO SUMA COMO ICLD
</t>
        </r>
      </text>
    </comment>
    <comment ref="D146" authorId="1">
      <text>
        <r>
          <rPr>
            <b/>
            <sz val="8"/>
            <rFont val="Tahoma"/>
            <family val="0"/>
          </rPr>
          <t>Usuario Final:</t>
        </r>
        <r>
          <rPr>
            <sz val="8"/>
            <rFont val="Tahoma"/>
            <family val="0"/>
          </rPr>
          <t xml:space="preserve">
limitados</t>
        </r>
      </text>
    </comment>
    <comment ref="C151" authorId="0">
      <text>
        <r>
          <rPr>
            <b/>
            <sz val="9"/>
            <rFont val="Tahoma"/>
            <family val="2"/>
          </rPr>
          <t>Fabian Carvajal:</t>
        </r>
        <r>
          <rPr>
            <sz val="9"/>
            <rFont val="Tahoma"/>
            <family val="2"/>
          </rPr>
          <t xml:space="preserve">
VALOR CORRESPONDIENTE AL RECAUDO POR CONTRIBUCION DE PAPELERIA QUE NO SUMA COMO ICLD
</t>
        </r>
      </text>
    </comment>
    <comment ref="D155" authorId="1">
      <text>
        <r>
          <rPr>
            <b/>
            <sz val="8"/>
            <rFont val="Tahoma"/>
            <family val="0"/>
          </rPr>
          <t>Usuario Final:</t>
        </r>
        <r>
          <rPr>
            <sz val="8"/>
            <rFont val="Tahoma"/>
            <family val="0"/>
          </rPr>
          <t xml:space="preserve">
buscar el Vr del Año pasado </t>
        </r>
      </text>
    </comment>
    <comment ref="D163" authorId="1">
      <text>
        <r>
          <rPr>
            <b/>
            <sz val="8"/>
            <rFont val="Tahoma"/>
            <family val="0"/>
          </rPr>
          <t>Usuario Final:</t>
        </r>
        <r>
          <rPr>
            <sz val="8"/>
            <rFont val="Tahoma"/>
            <family val="0"/>
          </rPr>
          <t xml:space="preserve">
debe llegar a  30.000.000</t>
        </r>
      </text>
    </comment>
    <comment ref="C164" authorId="1">
      <text>
        <r>
          <rPr>
            <b/>
            <sz val="8"/>
            <rFont val="Tahoma"/>
            <family val="0"/>
          </rPr>
          <t>Usuario Final:</t>
        </r>
        <r>
          <rPr>
            <sz val="8"/>
            <rFont val="Tahoma"/>
            <family val="0"/>
          </rPr>
          <t xml:space="preserve">
debe llegar a  30.000.000</t>
        </r>
      </text>
    </comment>
    <comment ref="D169" authorId="1">
      <text>
        <r>
          <rPr>
            <b/>
            <sz val="8"/>
            <rFont val="Tahoma"/>
            <family val="0"/>
          </rPr>
          <t>Usuario Final:</t>
        </r>
        <r>
          <rPr>
            <sz val="8"/>
            <rFont val="Tahoma"/>
            <family val="0"/>
          </rPr>
          <t xml:space="preserve">
Que me pongan cuidado a este rubro no debe ser tan alto </t>
        </r>
      </text>
    </comment>
    <comment ref="C305" authorId="0">
      <text>
        <r>
          <rPr>
            <b/>
            <sz val="9"/>
            <rFont val="Tahoma"/>
            <family val="2"/>
          </rPr>
          <t>Fabian Carvajal:</t>
        </r>
        <r>
          <rPr>
            <sz val="9"/>
            <rFont val="Tahoma"/>
            <family val="2"/>
          </rPr>
          <t xml:space="preserve">
FALTA COMPLETAR CON ADICION</t>
        </r>
      </text>
    </comment>
    <comment ref="D313" authorId="1">
      <text>
        <r>
          <rPr>
            <b/>
            <sz val="8"/>
            <rFont val="Tahoma"/>
            <family val="0"/>
          </rPr>
          <t>Usuario Final:</t>
        </r>
        <r>
          <rPr>
            <sz val="8"/>
            <rFont val="Tahoma"/>
            <family val="0"/>
          </rPr>
          <t xml:space="preserve">
faltan 30.000.000</t>
        </r>
      </text>
    </comment>
    <comment ref="C315" authorId="0">
      <text>
        <r>
          <rPr>
            <b/>
            <sz val="9"/>
            <rFont val="Tahoma"/>
            <family val="2"/>
          </rPr>
          <t>Fabian Carvajal:</t>
        </r>
        <r>
          <rPr>
            <sz val="9"/>
            <rFont val="Tahoma"/>
            <family val="2"/>
          </rPr>
          <t xml:space="preserve">
VALOR PARA FUNCIONAMIENTO CORRESPONDIENTE AL 25% ETESA QUE NO SUMA COMO ICLD
</t>
        </r>
      </text>
    </comment>
    <comment ref="D339" authorId="1">
      <text>
        <r>
          <rPr>
            <b/>
            <sz val="8"/>
            <rFont val="Tahoma"/>
            <family val="0"/>
          </rPr>
          <t>Usuario Final:</t>
        </r>
        <r>
          <rPr>
            <sz val="8"/>
            <rFont val="Tahoma"/>
            <family val="0"/>
          </rPr>
          <t xml:space="preserve">
limitados</t>
        </r>
      </text>
    </comment>
    <comment ref="C344" authorId="0">
      <text>
        <r>
          <rPr>
            <b/>
            <sz val="9"/>
            <rFont val="Tahoma"/>
            <family val="2"/>
          </rPr>
          <t>Fabian Carvajal:</t>
        </r>
        <r>
          <rPr>
            <sz val="9"/>
            <rFont val="Tahoma"/>
            <family val="2"/>
          </rPr>
          <t xml:space="preserve">
VALOR CORRESPONDIENTE AL RECAUDO POR CONTRIBUCION DE PAPELERIA QUE NO SUMA COMO ICLD
</t>
        </r>
      </text>
    </comment>
    <comment ref="D348" authorId="1">
      <text>
        <r>
          <rPr>
            <b/>
            <sz val="8"/>
            <rFont val="Tahoma"/>
            <family val="0"/>
          </rPr>
          <t>Usuario Final:</t>
        </r>
        <r>
          <rPr>
            <sz val="8"/>
            <rFont val="Tahoma"/>
            <family val="0"/>
          </rPr>
          <t xml:space="preserve">
buscar el Vr del Año pasado </t>
        </r>
      </text>
    </comment>
    <comment ref="D356" authorId="1">
      <text>
        <r>
          <rPr>
            <b/>
            <sz val="8"/>
            <rFont val="Tahoma"/>
            <family val="0"/>
          </rPr>
          <t>Usuario Final:</t>
        </r>
        <r>
          <rPr>
            <sz val="8"/>
            <rFont val="Tahoma"/>
            <family val="0"/>
          </rPr>
          <t xml:space="preserve">
debe llegar a  30.000.000</t>
        </r>
      </text>
    </comment>
    <comment ref="C357" authorId="1">
      <text>
        <r>
          <rPr>
            <b/>
            <sz val="8"/>
            <rFont val="Tahoma"/>
            <family val="0"/>
          </rPr>
          <t>Usuario Final:</t>
        </r>
        <r>
          <rPr>
            <sz val="8"/>
            <rFont val="Tahoma"/>
            <family val="0"/>
          </rPr>
          <t xml:space="preserve">
debe llegar a  30.000.000</t>
        </r>
      </text>
    </comment>
    <comment ref="D362" authorId="1">
      <text>
        <r>
          <rPr>
            <b/>
            <sz val="8"/>
            <rFont val="Tahoma"/>
            <family val="0"/>
          </rPr>
          <t>Usuario Final:</t>
        </r>
        <r>
          <rPr>
            <sz val="8"/>
            <rFont val="Tahoma"/>
            <family val="0"/>
          </rPr>
          <t xml:space="preserve">
Que me pongan cuidado a este rubro no debe ser tan alto </t>
        </r>
      </text>
    </comment>
  </commentList>
</comments>
</file>

<file path=xl/comments4.xml><?xml version="1.0" encoding="utf-8"?>
<comments xmlns="http://schemas.openxmlformats.org/spreadsheetml/2006/main">
  <authors>
    <author>PC JURIDICAL LTDA</author>
    <author>Usuario Final</author>
  </authors>
  <commentList>
    <comment ref="C223" authorId="0">
      <text>
        <r>
          <rPr>
            <b/>
            <sz val="8"/>
            <rFont val="Tahoma"/>
            <family val="0"/>
          </rPr>
          <t>FESTIVIDADES TRADICIONALES</t>
        </r>
      </text>
    </comment>
    <comment ref="C221" authorId="0">
      <text>
        <r>
          <rPr>
            <b/>
            <sz val="8"/>
            <rFont val="Tahoma"/>
            <family val="0"/>
          </rPr>
          <t>TERMINACION PLACAS POLIFUNCIONALES RURALES Y URBANAS</t>
        </r>
        <r>
          <rPr>
            <sz val="8"/>
            <rFont val="Tahoma"/>
            <family val="0"/>
          </rPr>
          <t xml:space="preserve">
</t>
        </r>
      </text>
    </comment>
    <comment ref="C213" authorId="1">
      <text>
        <r>
          <rPr>
            <b/>
            <sz val="8"/>
            <rFont val="Tahoma"/>
            <family val="2"/>
          </rPr>
          <t>Usuario Final:</t>
        </r>
        <r>
          <rPr>
            <sz val="8"/>
            <rFont val="Tahoma"/>
            <family val="2"/>
          </rPr>
          <t xml:space="preserve">
FALTA PLATA PARA LLEGAR A 60.000.000.</t>
        </r>
      </text>
    </comment>
    <comment ref="D212" authorId="1">
      <text>
        <r>
          <rPr>
            <b/>
            <sz val="8"/>
            <rFont val="Tahoma"/>
            <family val="2"/>
          </rPr>
          <t>Usuario Final:</t>
        </r>
        <r>
          <rPr>
            <sz val="8"/>
            <rFont val="Tahoma"/>
            <family val="2"/>
          </rPr>
          <t xml:space="preserve">
</t>
        </r>
      </text>
    </comment>
    <comment ref="C209" authorId="0">
      <text>
        <r>
          <rPr>
            <sz val="8"/>
            <rFont val="Tahoma"/>
            <family val="0"/>
          </rPr>
          <t xml:space="preserve">CONSTRUCCION CUBIERTAS CANHAS POLIFUNCIONALES
</t>
        </r>
      </text>
    </comment>
    <comment ref="C203" authorId="0">
      <text>
        <r>
          <rPr>
            <sz val="10"/>
            <rFont val="Tahoma"/>
            <family val="2"/>
          </rPr>
          <t>articulo 18 ley 1176 de 2007</t>
        </r>
      </text>
    </comment>
    <comment ref="C200" authorId="0">
      <text>
        <r>
          <rPr>
            <b/>
            <sz val="8"/>
            <rFont val="Tahoma"/>
            <family val="0"/>
          </rPr>
          <t xml:space="preserve">SUELDO COMISARIA DE FAMILIA $21.335.220
</t>
        </r>
        <r>
          <rPr>
            <sz val="8"/>
            <rFont val="Tahoma"/>
            <family val="0"/>
          </rPr>
          <t xml:space="preserve">
</t>
        </r>
      </text>
    </comment>
    <comment ref="C199" authorId="0">
      <text>
        <r>
          <rPr>
            <b/>
            <sz val="8"/>
            <rFont val="Tahoma"/>
            <family val="0"/>
          </rPr>
          <t>SUELDO INSPECTOR DE POLICIA</t>
        </r>
        <r>
          <rPr>
            <sz val="8"/>
            <rFont val="Tahoma"/>
            <family val="0"/>
          </rPr>
          <t xml:space="preserve">
</t>
        </r>
      </text>
    </comment>
    <comment ref="C197" authorId="0">
      <text>
        <r>
          <rPr>
            <b/>
            <sz val="8"/>
            <rFont val="Tahoma"/>
            <family val="0"/>
          </rPr>
          <t>ESCUELA DE LIDERES</t>
        </r>
        <r>
          <rPr>
            <sz val="8"/>
            <rFont val="Tahoma"/>
            <family val="0"/>
          </rPr>
          <t xml:space="preserve">
</t>
        </r>
      </text>
    </comment>
    <comment ref="C196" authorId="0">
      <text>
        <r>
          <rPr>
            <b/>
            <sz val="8"/>
            <rFont val="Tahoma"/>
            <family val="0"/>
          </rPr>
          <t>CONCEJO DE JUVENTUDES</t>
        </r>
        <r>
          <rPr>
            <sz val="8"/>
            <rFont val="Tahoma"/>
            <family val="0"/>
          </rPr>
          <t xml:space="preserve">
</t>
        </r>
      </text>
    </comment>
    <comment ref="C193" authorId="1">
      <text>
        <r>
          <rPr>
            <b/>
            <sz val="8"/>
            <rFont val="Tahoma"/>
            <family val="2"/>
          </rPr>
          <t>Usuario Final:</t>
        </r>
        <r>
          <rPr>
            <sz val="8"/>
            <rFont val="Tahoma"/>
            <family val="2"/>
          </rPr>
          <t xml:space="preserve">
ATRIO, ZONAS VERDES, MATADERO</t>
        </r>
      </text>
    </comment>
    <comment ref="C190" authorId="0">
      <text>
        <r>
          <rPr>
            <b/>
            <sz val="8"/>
            <rFont val="Tahoma"/>
            <family val="0"/>
          </rPr>
          <t>DOTACION CASA DE LA JUVENTUD</t>
        </r>
        <r>
          <rPr>
            <sz val="8"/>
            <rFont val="Tahoma"/>
            <family val="0"/>
          </rPr>
          <t xml:space="preserve">
</t>
        </r>
      </text>
    </comment>
    <comment ref="C189" authorId="0">
      <text>
        <r>
          <rPr>
            <b/>
            <sz val="8"/>
            <rFont val="Tahoma"/>
            <family val="0"/>
          </rPr>
          <t xml:space="preserve">
</t>
        </r>
        <r>
          <rPr>
            <sz val="8"/>
            <rFont val="Tahoma"/>
            <family val="0"/>
          </rPr>
          <t xml:space="preserve">
COORDINACION PROGRAMAS DE CLUBES JUVENILES Y CULTURALES </t>
        </r>
      </text>
    </comment>
    <comment ref="C184" authorId="0">
      <text>
        <r>
          <rPr>
            <b/>
            <sz val="8"/>
            <rFont val="Tahoma"/>
            <family val="0"/>
          </rPr>
          <t>$112.308.780,RED JUNTOS;
$10.900.000, SALARIO ENLACE FAMILIAS EN ACCION (GERARDO)</t>
        </r>
      </text>
    </comment>
    <comment ref="C180" authorId="0">
      <text>
        <r>
          <rPr>
            <b/>
            <sz val="8"/>
            <rFont val="Tahoma"/>
            <family val="0"/>
          </rPr>
          <t>AYUDAS TECNICAS PARA DISCAPACITADOS</t>
        </r>
      </text>
    </comment>
    <comment ref="C170" authorId="0">
      <text>
        <r>
          <rPr>
            <b/>
            <sz val="8"/>
            <rFont val="Tahoma"/>
            <family val="0"/>
          </rPr>
          <t>COMPRA DE SILLAS Y COLCHONES ANTIESCARAS</t>
        </r>
        <r>
          <rPr>
            <sz val="8"/>
            <rFont val="Tahoma"/>
            <family val="0"/>
          </rPr>
          <t xml:space="preserve">
</t>
        </r>
      </text>
    </comment>
    <comment ref="C169" authorId="0">
      <text>
        <r>
          <rPr>
            <b/>
            <sz val="8"/>
            <rFont val="Tahoma"/>
            <family val="0"/>
          </rPr>
          <t>SALARIO WILSON ORDOÑEZ ACCION SOCIAL</t>
        </r>
        <r>
          <rPr>
            <sz val="8"/>
            <rFont val="Tahoma"/>
            <family val="0"/>
          </rPr>
          <t xml:space="preserve">
</t>
        </r>
      </text>
    </comment>
    <comment ref="C166" authorId="0">
      <text>
        <r>
          <rPr>
            <b/>
            <sz val="8"/>
            <rFont val="Tahoma"/>
            <family val="0"/>
          </rPr>
          <t>HOGARES DE PASO</t>
        </r>
        <r>
          <rPr>
            <sz val="8"/>
            <rFont val="Tahoma"/>
            <family val="0"/>
          </rPr>
          <t xml:space="preserve">
</t>
        </r>
      </text>
    </comment>
    <comment ref="C164" authorId="0">
      <text>
        <r>
          <rPr>
            <b/>
            <sz val="8"/>
            <rFont val="Tahoma"/>
            <family val="0"/>
          </rPr>
          <t>PROSTITUCION INFANTIL, ABUSO SEXUAL, ERRADICACION TRABAJO INFANTIL</t>
        </r>
      </text>
    </comment>
    <comment ref="C152" authorId="0">
      <text>
        <r>
          <rPr>
            <sz val="8"/>
            <rFont val="Tahoma"/>
            <family val="0"/>
          </rPr>
          <t xml:space="preserve">PAGO DE CARLOS  ZUÑIGA
</t>
        </r>
      </text>
    </comment>
    <comment ref="C147" authorId="0">
      <text>
        <r>
          <rPr>
            <b/>
            <sz val="8"/>
            <rFont val="Tahoma"/>
            <family val="0"/>
          </rPr>
          <t xml:space="preserve">EL 1% DE LOS INGRESOS CORRIENTES ASCIENDE A LA SUMA DE $78.310.000
</t>
        </r>
        <r>
          <rPr>
            <sz val="8"/>
            <rFont val="Tahoma"/>
            <family val="0"/>
          </rPr>
          <t xml:space="preserve">
FALTAN VRs PESOS </t>
        </r>
      </text>
    </comment>
    <comment ref="C141" authorId="1">
      <text>
        <r>
          <rPr>
            <b/>
            <sz val="8"/>
            <rFont val="Tahoma"/>
            <family val="2"/>
          </rPr>
          <t>Usuario Final:</t>
        </r>
        <r>
          <rPr>
            <sz val="8"/>
            <rFont val="Tahoma"/>
            <family val="2"/>
          </rPr>
          <t xml:space="preserve">
apertura de vias La Bermeja-La Florida, B/Aires, Pureto, El Tachuelo.com</t>
        </r>
      </text>
    </comment>
    <comment ref="C140" authorId="1">
      <text>
        <r>
          <rPr>
            <b/>
            <sz val="8"/>
            <rFont val="Tahoma"/>
            <family val="2"/>
          </rPr>
          <t>Usuario Final:</t>
        </r>
        <r>
          <rPr>
            <sz val="8"/>
            <rFont val="Tahoma"/>
            <family val="2"/>
          </rPr>
          <t xml:space="preserve">
vias y pavimentos 
puentes 
</t>
        </r>
      </text>
    </comment>
    <comment ref="D139" authorId="1">
      <text>
        <r>
          <rPr>
            <b/>
            <sz val="8"/>
            <rFont val="Tahoma"/>
            <family val="2"/>
          </rPr>
          <t>Usuario Final:</t>
        </r>
        <r>
          <rPr>
            <sz val="8"/>
            <rFont val="Tahoma"/>
            <family val="2"/>
          </rPr>
          <t xml:space="preserve">
HAY Q PRESUPUSTRA Y CREAR EL RUBRO DE PAVIMENTOS </t>
        </r>
      </text>
    </comment>
    <comment ref="C138" authorId="1">
      <text>
        <r>
          <rPr>
            <b/>
            <sz val="8"/>
            <rFont val="Tahoma"/>
            <family val="2"/>
          </rPr>
          <t>Usuario Final:</t>
        </r>
        <r>
          <rPr>
            <sz val="8"/>
            <rFont val="Tahoma"/>
            <family val="2"/>
          </rPr>
          <t xml:space="preserve">
faltan 28 millones en funcionamiento del sector </t>
        </r>
      </text>
    </comment>
    <comment ref="C130" authorId="0">
      <text>
        <r>
          <rPr>
            <b/>
            <sz val="8"/>
            <rFont val="Tahoma"/>
            <family val="0"/>
          </rPr>
          <t xml:space="preserve">PROYECTO Fatima, Mirar del Rio  LA LIBERTAD Vivi Saludable </t>
        </r>
        <r>
          <rPr>
            <sz val="8"/>
            <rFont val="Tahoma"/>
            <family val="0"/>
          </rPr>
          <t xml:space="preserve">
</t>
        </r>
      </text>
    </comment>
    <comment ref="C119" authorId="0">
      <text>
        <r>
          <rPr>
            <sz val="8"/>
            <rFont val="Tahoma"/>
            <family val="0"/>
          </rPr>
          <t xml:space="preserve">CONVENIO MINCULTURA, ESCUELA DE FORMACION  ARTISTICA
</t>
        </r>
      </text>
    </comment>
    <comment ref="C118" authorId="0">
      <text>
        <r>
          <rPr>
            <b/>
            <sz val="8"/>
            <rFont val="Tahoma"/>
            <family val="0"/>
          </rPr>
          <t>ENCUENTRO REGIONAL E INTERNACIONAL DE DANZA Y MUSICA</t>
        </r>
        <r>
          <rPr>
            <sz val="8"/>
            <rFont val="Tahoma"/>
            <family val="0"/>
          </rPr>
          <t xml:space="preserve">
</t>
        </r>
      </text>
    </comment>
    <comment ref="C114" authorId="0">
      <text>
        <r>
          <rPr>
            <b/>
            <sz val="8"/>
            <rFont val="Tahoma"/>
            <family val="0"/>
          </rPr>
          <t>TERMINACION DE PLACAS POLIFUNCIONALES RURALES Y URBANAS</t>
        </r>
        <r>
          <rPr>
            <sz val="8"/>
            <rFont val="Tahoma"/>
            <family val="0"/>
          </rPr>
          <t xml:space="preserve">
</t>
        </r>
      </text>
    </comment>
    <comment ref="C113" authorId="0">
      <text>
        <r>
          <rPr>
            <sz val="8"/>
            <rFont val="Tahoma"/>
            <family val="0"/>
          </rPr>
          <t xml:space="preserve">ESCUELAS  DEPORTIVAS  14"
CLUBES PREJUVENILES  6"
JUEGOS COMUNALES  10"
</t>
        </r>
      </text>
    </comment>
    <comment ref="C111" authorId="0">
      <text>
        <r>
          <rPr>
            <b/>
            <sz val="8"/>
            <rFont val="Tahoma"/>
            <family val="0"/>
          </rPr>
          <t xml:space="preserve">43% DEL  VALOR TOTAL DE LO APROPIADO PARA </t>
        </r>
        <r>
          <rPr>
            <sz val="8"/>
            <rFont val="Tahoma"/>
            <family val="0"/>
          </rPr>
          <t xml:space="preserve">
AGUA POTABLE</t>
        </r>
      </text>
    </comment>
    <comment ref="D110" authorId="0">
      <text>
        <r>
          <rPr>
            <b/>
            <sz val="8"/>
            <rFont val="Tahoma"/>
            <family val="0"/>
          </rPr>
          <t xml:space="preserve">43% DEL  VALOR TOTAL DE LO APROPIADO PARA </t>
        </r>
        <r>
          <rPr>
            <sz val="8"/>
            <rFont val="Tahoma"/>
            <family val="0"/>
          </rPr>
          <t xml:space="preserve">
AGUA POTABLE</t>
        </r>
      </text>
    </comment>
    <comment ref="C108" authorId="0">
      <text>
        <r>
          <rPr>
            <b/>
            <sz val="8"/>
            <rFont val="Tahoma"/>
            <family val="0"/>
          </rPr>
          <t>Maquinaria, Combustibles y Personal de Recoleccion</t>
        </r>
        <r>
          <rPr>
            <sz val="8"/>
            <rFont val="Tahoma"/>
            <family val="0"/>
          </rPr>
          <t xml:space="preserve">
</t>
        </r>
      </text>
    </comment>
    <comment ref="C107" authorId="0">
      <text>
        <r>
          <rPr>
            <b/>
            <sz val="8"/>
            <rFont val="Tahoma"/>
            <family val="0"/>
          </rPr>
          <t>Planta de San Alfonso y Olaya</t>
        </r>
        <r>
          <rPr>
            <sz val="8"/>
            <rFont val="Tahoma"/>
            <family val="0"/>
          </rPr>
          <t xml:space="preserve">
</t>
        </r>
      </text>
    </comment>
    <comment ref="D105" authorId="1">
      <text>
        <r>
          <rPr>
            <b/>
            <sz val="8"/>
            <rFont val="Tahoma"/>
            <family val="2"/>
          </rPr>
          <t>Usuario Final:</t>
        </r>
        <r>
          <rPr>
            <sz val="8"/>
            <rFont val="Tahoma"/>
            <family val="2"/>
          </rPr>
          <t xml:space="preserve">
HAY QUE CONTRATAR </t>
        </r>
      </text>
    </comment>
    <comment ref="C90" authorId="0">
      <text>
        <r>
          <rPr>
            <b/>
            <sz val="8"/>
            <rFont val="Tahoma"/>
            <family val="0"/>
          </rPr>
          <t>Diseños de Plantas de potabilizacion Cabeceras corregimentales</t>
        </r>
        <r>
          <rPr>
            <sz val="8"/>
            <rFont val="Tahoma"/>
            <family val="0"/>
          </rPr>
          <t xml:space="preserve">
</t>
        </r>
      </text>
    </comment>
    <comment ref="C89" authorId="0">
      <text>
        <r>
          <rPr>
            <sz val="8"/>
            <rFont val="Tahoma"/>
            <family val="0"/>
          </rPr>
          <t xml:space="preserve">ACUEDUCTO 40%
ALCANTARILLADO 30%
ASEO 30% DEL 15% DE AGUA POTABLE
</t>
        </r>
      </text>
    </comment>
    <comment ref="C16" authorId="0">
      <text>
        <r>
          <rPr>
            <sz val="8"/>
            <rFont val="Tahoma"/>
            <family val="0"/>
          </rPr>
          <t xml:space="preserve">AULAS VIRTUALES
</t>
        </r>
      </text>
    </comment>
    <comment ref="D351" authorId="0">
      <text>
        <r>
          <rPr>
            <sz val="8"/>
            <rFont val="Tahoma"/>
            <family val="0"/>
          </rPr>
          <t xml:space="preserve">ACUEDUCTO 40%
ALCANTARILLADO 30%
ASEO 30% DEL 15% DE AGUA POTABLE
</t>
        </r>
      </text>
    </comment>
    <comment ref="D352" authorId="0">
      <text>
        <r>
          <rPr>
            <b/>
            <sz val="8"/>
            <rFont val="Tahoma"/>
            <family val="0"/>
          </rPr>
          <t>Diseños de Plantas de potabilizacion Cabeceras corregimentales</t>
        </r>
        <r>
          <rPr>
            <sz val="8"/>
            <rFont val="Tahoma"/>
            <family val="0"/>
          </rPr>
          <t xml:space="preserve">
</t>
        </r>
      </text>
    </comment>
    <comment ref="D367" authorId="1">
      <text>
        <r>
          <rPr>
            <b/>
            <sz val="8"/>
            <rFont val="Tahoma"/>
            <family val="2"/>
          </rPr>
          <t>Usuario Final:</t>
        </r>
        <r>
          <rPr>
            <sz val="8"/>
            <rFont val="Tahoma"/>
            <family val="2"/>
          </rPr>
          <t xml:space="preserve">
HAY QUE CONTRATAR </t>
        </r>
      </text>
    </comment>
    <comment ref="D369" authorId="0">
      <text>
        <r>
          <rPr>
            <b/>
            <sz val="8"/>
            <rFont val="Tahoma"/>
            <family val="0"/>
          </rPr>
          <t>Planta de San Alfonso y Olaya</t>
        </r>
        <r>
          <rPr>
            <sz val="8"/>
            <rFont val="Tahoma"/>
            <family val="0"/>
          </rPr>
          <t xml:space="preserve">
</t>
        </r>
      </text>
    </comment>
    <comment ref="D370" authorId="0">
      <text>
        <r>
          <rPr>
            <b/>
            <sz val="8"/>
            <rFont val="Tahoma"/>
            <family val="0"/>
          </rPr>
          <t>Maquinaria, Combustibles y Personal de Recoleccion</t>
        </r>
        <r>
          <rPr>
            <sz val="8"/>
            <rFont val="Tahoma"/>
            <family val="0"/>
          </rPr>
          <t xml:space="preserve">
</t>
        </r>
      </text>
    </comment>
    <comment ref="D372" authorId="0">
      <text>
        <r>
          <rPr>
            <b/>
            <sz val="8"/>
            <rFont val="Tahoma"/>
            <family val="0"/>
          </rPr>
          <t xml:space="preserve">43% DEL  VALOR TOTAL DE LO APROPIADO PARA </t>
        </r>
        <r>
          <rPr>
            <sz val="8"/>
            <rFont val="Tahoma"/>
            <family val="0"/>
          </rPr>
          <t xml:space="preserve">
AGUA POTABLE</t>
        </r>
      </text>
    </comment>
    <comment ref="C373" authorId="0">
      <text>
        <r>
          <rPr>
            <b/>
            <sz val="8"/>
            <rFont val="Tahoma"/>
            <family val="0"/>
          </rPr>
          <t xml:space="preserve">43% DEL  VALOR TOTAL DE LO APROPIADO PARA </t>
        </r>
        <r>
          <rPr>
            <sz val="8"/>
            <rFont val="Tahoma"/>
            <family val="0"/>
          </rPr>
          <t xml:space="preserve">
AGUA POTABLE</t>
        </r>
      </text>
    </comment>
    <comment ref="D375" authorId="0">
      <text>
        <r>
          <rPr>
            <sz val="8"/>
            <rFont val="Tahoma"/>
            <family val="0"/>
          </rPr>
          <t xml:space="preserve">ESCUELAS  DEPORTIVAS  14"
CLUBES PREJUVENILES  6"
JUEGOS COMUNALES  10"
</t>
        </r>
      </text>
    </comment>
    <comment ref="D376" authorId="0">
      <text>
        <r>
          <rPr>
            <sz val="8"/>
            <rFont val="Tahoma"/>
            <family val="0"/>
          </rPr>
          <t xml:space="preserve">ESCUELAS  DEPORTIVAS  14"
CLUBES PREJUVENILES  6"
JUEGOS COMUNALES  10"
</t>
        </r>
      </text>
    </comment>
    <comment ref="D380" authorId="0">
      <text>
        <r>
          <rPr>
            <b/>
            <sz val="8"/>
            <rFont val="Tahoma"/>
            <family val="0"/>
          </rPr>
          <t>ENCUENTRO REGIONAL E INTERNACIONAL DE DANZA Y MUSICA</t>
        </r>
        <r>
          <rPr>
            <sz val="8"/>
            <rFont val="Tahoma"/>
            <family val="0"/>
          </rPr>
          <t xml:space="preserve">
</t>
        </r>
      </text>
    </comment>
    <comment ref="D381" authorId="0">
      <text>
        <r>
          <rPr>
            <sz val="8"/>
            <rFont val="Tahoma"/>
            <family val="0"/>
          </rPr>
          <t xml:space="preserve">CONVENIO MINCULTURA, ESCUELA DE FORMACION  ARTISTICA
</t>
        </r>
      </text>
    </comment>
    <comment ref="D392" authorId="0">
      <text>
        <r>
          <rPr>
            <b/>
            <sz val="8"/>
            <rFont val="Tahoma"/>
            <family val="0"/>
          </rPr>
          <t xml:space="preserve">PROYECTO Fatima, Mirar del Rio  LA LIBERTAD Vivi Saludable </t>
        </r>
        <r>
          <rPr>
            <sz val="8"/>
            <rFont val="Tahoma"/>
            <family val="0"/>
          </rPr>
          <t xml:space="preserve">
</t>
        </r>
      </text>
    </comment>
    <comment ref="D399" authorId="1">
      <text>
        <r>
          <rPr>
            <b/>
            <sz val="8"/>
            <rFont val="Tahoma"/>
            <family val="2"/>
          </rPr>
          <t>Usuario Final:</t>
        </r>
        <r>
          <rPr>
            <sz val="8"/>
            <rFont val="Tahoma"/>
            <family val="2"/>
          </rPr>
          <t xml:space="preserve">
faltan 28 millones en funcionamiento del sector </t>
        </r>
      </text>
    </comment>
    <comment ref="D400" authorId="1">
      <text>
        <r>
          <rPr>
            <b/>
            <sz val="8"/>
            <rFont val="Tahoma"/>
            <family val="2"/>
          </rPr>
          <t>Usuario Final:</t>
        </r>
        <r>
          <rPr>
            <sz val="8"/>
            <rFont val="Tahoma"/>
            <family val="2"/>
          </rPr>
          <t xml:space="preserve">
HAY Q PRESUPUSTRA Y CREAR EL RUBRO DE PAVIMENTOS </t>
        </r>
      </text>
    </comment>
    <comment ref="D401" authorId="1">
      <text>
        <r>
          <rPr>
            <b/>
            <sz val="8"/>
            <rFont val="Tahoma"/>
            <family val="2"/>
          </rPr>
          <t>Usuario Final:</t>
        </r>
        <r>
          <rPr>
            <sz val="8"/>
            <rFont val="Tahoma"/>
            <family val="2"/>
          </rPr>
          <t xml:space="preserve">
vias y pavimentos 
puentes 
</t>
        </r>
      </text>
    </comment>
    <comment ref="D402" authorId="1">
      <text>
        <r>
          <rPr>
            <b/>
            <sz val="8"/>
            <rFont val="Tahoma"/>
            <family val="2"/>
          </rPr>
          <t>Usuario Final:</t>
        </r>
        <r>
          <rPr>
            <sz val="8"/>
            <rFont val="Tahoma"/>
            <family val="2"/>
          </rPr>
          <t xml:space="preserve">
apertura de vias La Bermeja-La Florida, B/Aires, Pureto, El Tachuelo.com</t>
        </r>
      </text>
    </comment>
    <comment ref="D408" authorId="0">
      <text>
        <r>
          <rPr>
            <b/>
            <sz val="8"/>
            <rFont val="Tahoma"/>
            <family val="0"/>
          </rPr>
          <t xml:space="preserve">EL 1% DE LOS INGRESOS CORRIENTES ASCIENDE A LA SUMA DE $78.310.000
</t>
        </r>
        <r>
          <rPr>
            <sz val="8"/>
            <rFont val="Tahoma"/>
            <family val="0"/>
          </rPr>
          <t xml:space="preserve">
FALTAN VRs PESOS </t>
        </r>
      </text>
    </comment>
    <comment ref="C413" authorId="0">
      <text>
        <r>
          <rPr>
            <sz val="8"/>
            <rFont val="Tahoma"/>
            <family val="0"/>
          </rPr>
          <t xml:space="preserve">PAGO DE CARLOS  ZUÑIGA
</t>
        </r>
      </text>
    </comment>
    <comment ref="C425" authorId="0">
      <text>
        <r>
          <rPr>
            <b/>
            <sz val="8"/>
            <rFont val="Tahoma"/>
            <family val="0"/>
          </rPr>
          <t>PROSTITUCION INFANTIL, ABUSO SEXUAL, ERRADICACION TRABAJO INFANTIL</t>
        </r>
      </text>
    </comment>
    <comment ref="C427" authorId="0">
      <text>
        <r>
          <rPr>
            <b/>
            <sz val="8"/>
            <rFont val="Tahoma"/>
            <family val="0"/>
          </rPr>
          <t>HOGARES DE PASO</t>
        </r>
        <r>
          <rPr>
            <sz val="8"/>
            <rFont val="Tahoma"/>
            <family val="0"/>
          </rPr>
          <t xml:space="preserve">
</t>
        </r>
      </text>
    </comment>
    <comment ref="C430" authorId="0">
      <text>
        <r>
          <rPr>
            <b/>
            <sz val="8"/>
            <rFont val="Tahoma"/>
            <family val="0"/>
          </rPr>
          <t>SALARIO WILSON ORDOÑEZ ACCION SOCIAL</t>
        </r>
        <r>
          <rPr>
            <sz val="8"/>
            <rFont val="Tahoma"/>
            <family val="0"/>
          </rPr>
          <t xml:space="preserve">
</t>
        </r>
      </text>
    </comment>
    <comment ref="C431" authorId="0">
      <text>
        <r>
          <rPr>
            <b/>
            <sz val="8"/>
            <rFont val="Tahoma"/>
            <family val="0"/>
          </rPr>
          <t>COMPRA DE SILLAS Y COLCHONES ANTIESCARAS</t>
        </r>
        <r>
          <rPr>
            <sz val="8"/>
            <rFont val="Tahoma"/>
            <family val="0"/>
          </rPr>
          <t xml:space="preserve">
</t>
        </r>
      </text>
    </comment>
    <comment ref="C434" authorId="0">
      <text>
        <r>
          <rPr>
            <b/>
            <sz val="8"/>
            <rFont val="Tahoma"/>
            <family val="0"/>
          </rPr>
          <t>COMPRA DE SILLAS Y COLCHONES ANTIESCARAS</t>
        </r>
        <r>
          <rPr>
            <sz val="8"/>
            <rFont val="Tahoma"/>
            <family val="0"/>
          </rPr>
          <t xml:space="preserve">
</t>
        </r>
      </text>
    </comment>
    <comment ref="C441" authorId="0">
      <text>
        <r>
          <rPr>
            <b/>
            <sz val="8"/>
            <rFont val="Tahoma"/>
            <family val="0"/>
          </rPr>
          <t>AYUDAS TECNICAS PARA DISCAPACITADOS</t>
        </r>
      </text>
    </comment>
    <comment ref="C445" authorId="0">
      <text>
        <r>
          <rPr>
            <b/>
            <sz val="8"/>
            <rFont val="Tahoma"/>
            <family val="0"/>
          </rPr>
          <t>$112.308.780,RED JUNTOS;
$10.900.000, SALARIO ENLACE FAMILIAS EN ACCION (GERARDO)</t>
        </r>
      </text>
    </comment>
    <comment ref="C450" authorId="0">
      <text>
        <r>
          <rPr>
            <b/>
            <sz val="8"/>
            <rFont val="Tahoma"/>
            <family val="0"/>
          </rPr>
          <t xml:space="preserve">
</t>
        </r>
        <r>
          <rPr>
            <sz val="8"/>
            <rFont val="Tahoma"/>
            <family val="0"/>
          </rPr>
          <t xml:space="preserve">
COORDINACION PROGRAMAS DE CLUBES JUVENILES Y CULTURALES </t>
        </r>
      </text>
    </comment>
    <comment ref="C451" authorId="0">
      <text>
        <r>
          <rPr>
            <b/>
            <sz val="8"/>
            <rFont val="Tahoma"/>
            <family val="0"/>
          </rPr>
          <t>DOTACION CASA DE LA JUVENTUD</t>
        </r>
        <r>
          <rPr>
            <sz val="8"/>
            <rFont val="Tahoma"/>
            <family val="0"/>
          </rPr>
          <t xml:space="preserve">
</t>
        </r>
      </text>
    </comment>
    <comment ref="D454" authorId="1">
      <text>
        <r>
          <rPr>
            <b/>
            <sz val="8"/>
            <rFont val="Tahoma"/>
            <family val="2"/>
          </rPr>
          <t>Usuario Final:</t>
        </r>
        <r>
          <rPr>
            <sz val="8"/>
            <rFont val="Tahoma"/>
            <family val="2"/>
          </rPr>
          <t xml:space="preserve">
ATRIO, ZONAS VERDES, MATADERO</t>
        </r>
      </text>
    </comment>
    <comment ref="D457" authorId="0">
      <text>
        <r>
          <rPr>
            <b/>
            <sz val="8"/>
            <rFont val="Tahoma"/>
            <family val="0"/>
          </rPr>
          <t>CONCEJO DE JUVENTUDES</t>
        </r>
        <r>
          <rPr>
            <sz val="8"/>
            <rFont val="Tahoma"/>
            <family val="0"/>
          </rPr>
          <t xml:space="preserve">
</t>
        </r>
      </text>
    </comment>
    <comment ref="D458" authorId="0">
      <text>
        <r>
          <rPr>
            <b/>
            <sz val="8"/>
            <rFont val="Tahoma"/>
            <family val="0"/>
          </rPr>
          <t>ESCUELA DE LIDERES</t>
        </r>
        <r>
          <rPr>
            <sz val="8"/>
            <rFont val="Tahoma"/>
            <family val="0"/>
          </rPr>
          <t xml:space="preserve">
</t>
        </r>
      </text>
    </comment>
    <comment ref="D460" authorId="0">
      <text>
        <r>
          <rPr>
            <b/>
            <sz val="8"/>
            <rFont val="Tahoma"/>
            <family val="0"/>
          </rPr>
          <t>SUELDO INSPECTOR DE POLICIA</t>
        </r>
        <r>
          <rPr>
            <sz val="8"/>
            <rFont val="Tahoma"/>
            <family val="0"/>
          </rPr>
          <t xml:space="preserve">
</t>
        </r>
      </text>
    </comment>
    <comment ref="D461" authorId="0">
      <text>
        <r>
          <rPr>
            <b/>
            <sz val="8"/>
            <rFont val="Tahoma"/>
            <family val="0"/>
          </rPr>
          <t xml:space="preserve">SUELDO COMISARIA DE FAMILIA $21.335.220
</t>
        </r>
        <r>
          <rPr>
            <sz val="8"/>
            <rFont val="Tahoma"/>
            <family val="0"/>
          </rPr>
          <t xml:space="preserve">
</t>
        </r>
      </text>
    </comment>
    <comment ref="D464" authorId="0">
      <text>
        <r>
          <rPr>
            <sz val="10"/>
            <rFont val="Tahoma"/>
            <family val="2"/>
          </rPr>
          <t>articulo 18 ley 1176 de 2007</t>
        </r>
      </text>
    </comment>
    <comment ref="D470" authorId="0">
      <text>
        <r>
          <rPr>
            <sz val="8"/>
            <rFont val="Tahoma"/>
            <family val="0"/>
          </rPr>
          <t xml:space="preserve">CONSTRUCCION CUBIERTAS CANHAS POLIFUNCIONALES
</t>
        </r>
      </text>
    </comment>
    <comment ref="D473" authorId="1">
      <text>
        <r>
          <rPr>
            <b/>
            <sz val="8"/>
            <rFont val="Tahoma"/>
            <family val="2"/>
          </rPr>
          <t>Usuario Final:</t>
        </r>
        <r>
          <rPr>
            <sz val="8"/>
            <rFont val="Tahoma"/>
            <family val="2"/>
          </rPr>
          <t xml:space="preserve">
</t>
        </r>
      </text>
    </comment>
    <comment ref="D474" authorId="1">
      <text>
        <r>
          <rPr>
            <b/>
            <sz val="8"/>
            <rFont val="Tahoma"/>
            <family val="2"/>
          </rPr>
          <t>Usuario Final:</t>
        </r>
        <r>
          <rPr>
            <sz val="8"/>
            <rFont val="Tahoma"/>
            <family val="2"/>
          </rPr>
          <t xml:space="preserve">
FALTA PLATA PARA LLEGAR A 60.000.000.</t>
        </r>
      </text>
    </comment>
    <comment ref="D482" authorId="0">
      <text>
        <r>
          <rPr>
            <b/>
            <sz val="8"/>
            <rFont val="Tahoma"/>
            <family val="0"/>
          </rPr>
          <t>TERMINACION PLACAS POLIFUNCIONALES RURALES Y URBANAS</t>
        </r>
        <r>
          <rPr>
            <sz val="8"/>
            <rFont val="Tahoma"/>
            <family val="0"/>
          </rPr>
          <t xml:space="preserve">
</t>
        </r>
      </text>
    </comment>
    <comment ref="C484" authorId="0">
      <text>
        <r>
          <rPr>
            <b/>
            <sz val="8"/>
            <rFont val="Tahoma"/>
            <family val="0"/>
          </rPr>
          <t>FESTIVIDADES TRADICIONALES</t>
        </r>
      </text>
    </comment>
    <comment ref="D484" authorId="0">
      <text>
        <r>
          <rPr>
            <b/>
            <sz val="8"/>
            <rFont val="Tahoma"/>
            <family val="0"/>
          </rPr>
          <t>TERMINACION PLACAS POLIFUNCIONALES RURALES Y URBANAS</t>
        </r>
        <r>
          <rPr>
            <sz val="8"/>
            <rFont val="Tahoma"/>
            <family val="0"/>
          </rPr>
          <t xml:space="preserve">
</t>
        </r>
      </text>
    </comment>
  </commentList>
</comments>
</file>

<file path=xl/sharedStrings.xml><?xml version="1.0" encoding="utf-8"?>
<sst xmlns="http://schemas.openxmlformats.org/spreadsheetml/2006/main" count="3143" uniqueCount="1004">
  <si>
    <r>
      <t>1.2. Servicios personales indirectos:</t>
    </r>
    <r>
      <rPr>
        <sz val="11"/>
        <rFont val="Arial"/>
        <family val="2"/>
      </rPr>
      <t xml:space="preserve">  
Son gastos destinados a atender la contratación de personas jurídicas y naturales para que presten servicios calificados o profesionales, cuando no puedan ser desarrollados con personal de planta. Incluyen las remuneraciones especiales del Ministerio de Defensa Nacional y de la Policía Nacional, como lo son las bonificaciones por seguro de vida colectivo, dragoneante, policía militar y guardia presidencial, buena conducta, cuerpo profesional y por licenciamiento, partida alimentación soldados, partida especial de alimentación cobertura de fronteras, primas de instalación y de alojamiento en el exterior, y el auxilio de transporte establecido en la Ley 48 de 1993. Así mismo, incluye la remuneración del personal que se vincule en forma ocasional, para desarrollar actividades netamente temporales o para suplir a los servidores públicos en caso de licencias o vacaciones, dicha remuneración cubrirá las prestaciones sociales a que tenga derecho, así como las contribuciones a que haya lugar, tales como: 
</t>
    </r>
  </si>
  <si>
    <r>
      <t>Jornales</t>
    </r>
    <r>
      <rPr>
        <sz val="11"/>
        <rFont val="Arial"/>
        <family val="2"/>
      </rPr>
      <t>: Se refiere a la remuneración de los trabajadores oficiales, por la realización de los trabajos materiales que se requieran dentro de las actividades del ente, según los acuerdos y disposiciones vigentes.</t>
    </r>
  </si>
  <si>
    <r>
      <t>Horas Extras Festivos y Recargos</t>
    </r>
    <r>
      <rPr>
        <sz val="11"/>
        <rFont val="Arial"/>
        <family val="2"/>
      </rPr>
      <t>: Es la retribución por servicios prestados en horas extras, diurna y/o nocturnas, de los funcionarios públicos cuando ésta exceda a la jornada ordinaria o la máxima legal, así como recargos por el trabajo realizado en días domingos, festivos y nocturnos, de acuerdo con las disposiciones legales vigentes.</t>
    </r>
  </si>
  <si>
    <r>
      <t>Primas extraordinarias:</t>
    </r>
    <r>
      <rPr>
        <sz val="11"/>
        <rFont val="Arial"/>
        <family val="2"/>
      </rPr>
      <t xml:space="preserve"> Corresponde a los pagos por concepto de primas legalmente otorgadas que serán pagaderas únicamente en los términos, condiciones y por las veces que se establezcan en su creación. </t>
    </r>
  </si>
  <si>
    <t>SALUD ORAL</t>
  </si>
  <si>
    <t>LOGRAR Y MANTENER LOS DIENTES PERMANENTES</t>
  </si>
  <si>
    <r>
      <t>Viáticos y Gastos de Viaje</t>
    </r>
    <r>
      <rPr>
        <sz val="11"/>
        <rFont val="Arial"/>
        <family val="2"/>
      </rPr>
      <t xml:space="preserve">: Comprende los emolumentos asignados a los servidores públicos para atender los gastos de alimentación y alojamiento en lugares distintos a la sede normal donde deben ejercer sus funciones. Incluye transporte aéreo, gasolina y peajes, por el desplazamiento de funcionarios municipales y vehículos oficiales fuera de la ciudad.
Los viáticos sólo podrán computarse como factor salarial para la liquidación de cesantías y pensiones cuando se cumplan las condiciones señaladas en el literal i) del artículo 45 del Decreto-ley 1045 de 1978. 
Las entidades públicas a las cuales el Departamento Administrativo de Seguridad, DAS, o la Policía Nacional presten servicios de protección y seguridad personal a sus funcionarios, podrán cubrir con cargo al rubro de viáticos y gastos de viaje de sus respectivos presupuestos, los gastos causados por los funcionarios que hayan sido designados por aquél para tal fin. 
</t>
    </r>
  </si>
  <si>
    <r>
      <t>Remuneración servicios técnicos:</t>
    </r>
    <r>
      <rPr>
        <sz val="11"/>
        <rFont val="Arial"/>
        <family val="2"/>
      </rPr>
      <t xml:space="preserve"> Pago por servicios calificados a personas naturales o jurídicas que se prestan en forma continua para asuntos propios del órgano, los cuales no pueden ser atendidos con personal de planta o que se requieran conocimientos especializados y están sujetos al régimen contractual vigente. </t>
    </r>
  </si>
  <si>
    <r>
      <t xml:space="preserve">Honorarios y prestación de servicios: </t>
    </r>
    <r>
      <rPr>
        <sz val="11"/>
        <rFont val="Arial"/>
        <family val="2"/>
      </rPr>
      <t xml:space="preserve">Por este rubro se deberán cubrir conforme a los reglamentos, los estipendios a los servicios profesionales, prestados en forma transitoria y esporádica, por personas naturales o jurídicas, para desarrollar actividades relacionadas con la atención de los negocios o el cumplimiento de las funciones a cargo del órgano contratante, cuando las mismas no puedan cumplirse con personal de planta. Por este rubro se podrán pagar los honorarios de los miembros de las Juntas Directivas. </t>
    </r>
  </si>
  <si>
    <t xml:space="preserve">DECRETA: </t>
  </si>
  <si>
    <t>CONSIDERANDO:</t>
  </si>
  <si>
    <t>Que teniendo en cuenta las consideraciones anteriores:</t>
  </si>
  <si>
    <t>PRIMERA PARTE</t>
  </si>
  <si>
    <t>PRESUPUESTO DE RENTAS E INGRESOS Y RECURSOS DE CAPITAL</t>
  </si>
  <si>
    <t>CONCEPTO</t>
  </si>
  <si>
    <t>SEGUNDA PARTE</t>
  </si>
  <si>
    <t>FORTALECIMIENTO INSTITUCIONAL</t>
  </si>
  <si>
    <t>MANTENIMIENTO Y DOTACIÓN DE BIBLIOTECAS</t>
  </si>
  <si>
    <t xml:space="preserve">DOTACIÓN DE LA INFRAESTRUCTURA ARTÍSTICA Y CULTURAL  </t>
  </si>
  <si>
    <t xml:space="preserve">PAGO DE INSTRUCTORES CONTRATADOS PARA LAS BANDAS MUSICALES </t>
  </si>
  <si>
    <t>PAGO DE INSTRUCTORES Y BIBLIOTECÓLOGOS CONTRATADOS PARA LA EJECUCIÓN DE PROGRAMAS Y PROYECTOS ARTÍSTICOS Y CULTURALES</t>
  </si>
  <si>
    <t>SERVICIOS PÚBLICOS DIFERENTES A ACUEDUCTO ALCANTARILLADO Y ASEO (SIN INCLUIR PROYECTOS DE VIVIENDA DE INTERÉS SOCIAL)</t>
  </si>
  <si>
    <t xml:space="preserve">MANTENIMIENTO Y EXPANSIÓN DEL SERVICIO DE ALUMBRADO PÚBLICO </t>
  </si>
  <si>
    <t>OBRAS DE ELECTRIFICACIÓN RURAL</t>
  </si>
  <si>
    <t>PLANES Y PROYECTOS DE CONSTRUCCIÓN DE VIVIENDA EN SITIO PROPIO</t>
  </si>
  <si>
    <t>PROYECTOS DE TITULACIÓN Y LEGALIZACIÓN DE PREDIOS</t>
  </si>
  <si>
    <t xml:space="preserve">Preinversion del sector </t>
  </si>
  <si>
    <t>PROGRAMAS Y PROYECTOS DE ASISTENCIA TÉCNICA DIRECTA RURAL</t>
  </si>
  <si>
    <t>REHABILITACIÓN DE VÍAS</t>
  </si>
  <si>
    <t xml:space="preserve">Programa de Educacion Ambiental </t>
  </si>
  <si>
    <t>ADQUISICIÓN DE ÁREAS DE INTERÉS PARA ACUEDUCTOS MUNICIPALES (Art. 106 Ley 1151/07)</t>
  </si>
  <si>
    <t>4.1.11</t>
  </si>
  <si>
    <t>CENTROS DE RECLUSIÓN</t>
  </si>
  <si>
    <t>4.1.11.6</t>
  </si>
  <si>
    <t>TRANSPORTE DE RECLUSOS</t>
  </si>
  <si>
    <t>FORTALECIMIENTO DE LOS COMITÉS DE PREVENCIÓN Y ATENCIÓN DE DESASTRES</t>
  </si>
  <si>
    <t>EDUCACIÓN PARA LA PREVENCIÓN Y ATENCIÓN DE DESASTRES</t>
  </si>
  <si>
    <t>PROTECCIÓN INTEGRAL A LA PRIMERA INFANCIA</t>
  </si>
  <si>
    <t>PROTECCIÓN INTEGRAL DE LA NIÑEZ</t>
  </si>
  <si>
    <t>PROTECCIÓN INTEGRAL A LA ADOLESCENCIA</t>
  </si>
  <si>
    <t>ADECUACIÓN DE INFRAESTRUCTURA</t>
  </si>
  <si>
    <t>ATENCIÓN Y APOYO AL ADULTO MAYOR</t>
  </si>
  <si>
    <t xml:space="preserve">ATENCIÓN Y APOYO A MADRES/PADRES CABEZA DE HOGAR  </t>
  </si>
  <si>
    <t>ACCIONES HUMANITARIAS</t>
  </si>
  <si>
    <t>DESARROLLO ECONÓMICO LOCAL</t>
  </si>
  <si>
    <t>HÁBITAT</t>
  </si>
  <si>
    <t>ATENCION A POBLACION DISCAPACITADA</t>
  </si>
  <si>
    <t>ATENCIÓN Y APOYO A LOS GRUPOS AFROCOLOMBIANOS</t>
  </si>
  <si>
    <t>PROGRAMAS DISEÑADOS  PARA LA SUPERACIÓN DE LA POBREZA  EXTREMA EN EL MARCO DE LA RED JUNTOS - FAMILIAS EN ACCIÓN</t>
  </si>
  <si>
    <t>4.1.14.13.1</t>
  </si>
  <si>
    <t>COORDINACION GRUPOS VULNERABLES</t>
  </si>
  <si>
    <t>4.1.14.14.1</t>
  </si>
  <si>
    <t>4.1.14.18</t>
  </si>
  <si>
    <t>PROTECCIÓN INTEGRAL A LA JUVENTUD</t>
  </si>
  <si>
    <t>4.1.14.18.4</t>
  </si>
  <si>
    <t>4.1.14.18.4.1</t>
  </si>
  <si>
    <t>4.1</t>
  </si>
  <si>
    <t>4.1.01.4.10</t>
  </si>
  <si>
    <t>ALIMENTACIÓN ESCOLAR</t>
  </si>
  <si>
    <t>PRESTACIÓN DIRECTA DEL SERVICIO</t>
  </si>
  <si>
    <t>4.1.02</t>
  </si>
  <si>
    <t>SALUD</t>
  </si>
  <si>
    <t>4.1.02.2</t>
  </si>
  <si>
    <t xml:space="preserve">POR EL CUAL SE LIQUIDA EL ACUERDO No 034  DE DICIEMBRE DE 2009, POR EL CUAL SE EXPIDE EL PRESUPUESTO DE RENTAS E INGRESOS Y RECURSOS DE CAPITAL Y SE APROPIAN LOS GASTOS  DE FUNCIONAMIENTO E INVERSIÓN DEL MUNICIPIO DE BALBOA, CAUCA PARA LA VIGENCIA FISCAL </t>
  </si>
  <si>
    <t xml:space="preserve">En uso de sus atribuciones legales  constitucionales y legales conferidas por el art. 315 de la constitución Política de Colombia, el Art. 67  y especialmente las conferidas por  el Decreto número  111 de 1996, la Ley 617 de 2000, y demás normas vigentes </t>
  </si>
  <si>
    <r>
      <t>Indemnización por vacaciones:</t>
    </r>
    <r>
      <rPr>
        <sz val="11"/>
        <rFont val="Arial"/>
        <family val="2"/>
      </rPr>
      <t xml:space="preserve"> Compensación en dinero por vacaciones causadas y no disfrutadas que se paga al personal que se desvincula o a quienes, por necesidades del servicio, no pueden tomarlas en tiempo. La afectación de este rubro requiere resolución motivada suscrita por el Alcalde Municipal.</t>
    </r>
  </si>
  <si>
    <r>
      <t>Otros gastos por servicios personales:</t>
    </r>
    <r>
      <rPr>
        <sz val="11"/>
        <rFont val="Arial"/>
        <family val="2"/>
      </rPr>
      <t xml:space="preserve"> 
Son aquellos gastos por servicios personales asociados a la nómina que no se encuentran bajo las denominaciones anteriores, tales como: </t>
    </r>
  </si>
  <si>
    <r>
      <t>Bonificación por servicios prestados:</t>
    </r>
    <r>
      <rPr>
        <sz val="11"/>
        <rFont val="Arial"/>
        <family val="2"/>
      </rPr>
      <t xml:space="preserve"> Pago por cada año continuo de servicios a que tienen derecho los empleados públicos y, según lo contratado, los trabajadores oficiales, equivalente a los porcentajes señalados por las normas legales vigentes sobre la materia, correspondientes a la asignación básica, incrementos por antigüedad y gastos de representación. </t>
    </r>
  </si>
  <si>
    <r>
      <t>Subsidio de alimentación:</t>
    </r>
    <r>
      <rPr>
        <sz val="11"/>
        <rFont val="Arial"/>
        <family val="2"/>
      </rPr>
      <t xml:space="preserve"> Pago a los empleados públicos y, según lo contratado, a los trabajadores oficiales de determinados niveles salariales para contribuir a su manutención en la cuantía y condiciones señaladas por la ley. Cuando el órgano suministre la alimentación a sus servidores no habrá lugar a este reconocimiento. </t>
    </r>
  </si>
  <si>
    <r>
      <t>Auxilio de transporte:</t>
    </r>
    <r>
      <rPr>
        <sz val="11"/>
        <rFont val="Arial"/>
        <family val="2"/>
      </rPr>
      <t xml:space="preserve"> Pago a los empleados públicos que por ley tienen derecho y, según lo contratado, a los trabajadores oficiales, en la cuantía y condiciones establecidas para ello. Cuando el órgano suministre el transporte a sus servidores no habrá lugar a este reconocimiento. </t>
    </r>
  </si>
  <si>
    <t xml:space="preserve">Las inversiones que estén financiadas con recursos del crédito externo, para poder ejecutarse, deberán tener el recurso incorporado en el Presupuesto, tener aprobación de la Dirección General de Crédito Público y someterse a los procedimientos de contratación administrativa. </t>
  </si>
  <si>
    <t xml:space="preserve">Los conceptos de gastos no definidos anteriormente que figuren en el presupuesto, sólo podrán afectarse para los fines propios correspondientes a su denominación conforme al respectivo órgano con fundamento en norma legal. </t>
  </si>
  <si>
    <r>
      <t xml:space="preserve">ARTICULO 6. </t>
    </r>
    <r>
      <rPr>
        <sz val="11"/>
        <rFont val="Arial"/>
        <family val="2"/>
      </rPr>
      <t xml:space="preserve"> Cada uno de los rubros de inversión comprende, los gastos de preinversión, ejecución y operación de los programas, subprogramas y proyectos.</t>
    </r>
  </si>
  <si>
    <r>
      <t xml:space="preserve">ARTICULO  7. </t>
    </r>
    <r>
      <rPr>
        <sz val="11"/>
        <rFont val="Arial"/>
        <family val="2"/>
      </rPr>
      <t xml:space="preserve"> El Alcalde y los demás jefes de los órganos que integran el presupuesto cuando estuvieren facultados, contratarán en la vigencia y en los términos de la Ley 80/93 y  1150 de 2007 y demás normas reglamentarias que le modifiquen o adicionen, cada uno de los gastos detallados en el presente presupuesto.</t>
    </r>
  </si>
  <si>
    <r>
      <t>ARTICULO  8.</t>
    </r>
    <r>
      <rPr>
        <sz val="11"/>
        <rFont val="Arial"/>
        <family val="2"/>
      </rPr>
      <t xml:space="preserve"> Forman parte del presente  Decreto de Liquidación de Presupuesto, el Articulado del Acuerdo aprobado por el Concejo Municipal, las Disposiciones Generales y además los siguientes anexos:  </t>
    </r>
  </si>
  <si>
    <t xml:space="preserve">ANEXO No. 1 . DISGREGADO DE LOS INGRESOS </t>
  </si>
  <si>
    <t xml:space="preserve">ANEXO No. 2 . DISGREGADO DE LOS GASTOS DE FUNCIONAMIENTO </t>
  </si>
  <si>
    <r>
      <t xml:space="preserve">ARTÍCULO 4.   </t>
    </r>
    <r>
      <rPr>
        <sz val="11"/>
        <rFont val="Arial"/>
        <family val="2"/>
      </rPr>
      <t xml:space="preserve">El presente Decreto se regirá por las Disposiciones Generales del Acuerdo No. 035  de 2008. </t>
    </r>
  </si>
  <si>
    <r>
      <t>Prima  de Vacaciones y Vacaciones</t>
    </r>
    <r>
      <rPr>
        <sz val="11"/>
        <rFont val="Arial"/>
        <family val="2"/>
      </rPr>
      <t xml:space="preserve">: Es una prestación social extralegal reconocida a los empleados y trabajadores que hagan uso del derecho de vacaciones o que al desvincularse se les adeuda alguna suma por dicho concepto  y, según lo contratado, los trabajadores oficiales, en los términos del artículo 28 del Decreto 1045 de 1978 y la Ley 995 de 2005. </t>
    </r>
  </si>
  <si>
    <r>
      <t>5. Que el Acuerdo 034 de 2009 en su articulo 20, faculta al Alcalde Municipal para modificar los errores aritmeticos, de codificacion y de suma que se incurra en el mismo</t>
    </r>
    <r>
      <rPr>
        <sz val="12"/>
        <color indexed="61"/>
        <rFont val="Arial"/>
        <family val="2"/>
      </rPr>
      <t>.</t>
    </r>
  </si>
  <si>
    <t>6. Que el Acuerdo 034 de 2009 en su pagina 13  en el CODIGO 4.1.14  presenta un desfase en la suma por tal motivo se debe ajustar los valores para que la suma de sus componentes de dicho código, sea igual al resultado allí consignado.</t>
  </si>
  <si>
    <r>
      <t>ARTICULO  9.</t>
    </r>
    <r>
      <rPr>
        <sz val="11"/>
        <rFont val="Arial"/>
        <family val="2"/>
      </rPr>
      <t xml:space="preserve"> El presente  Decreto  rige a partir de la fecha de su publicación, pero surte efectos fiscales  a partir del primero (1o.) de Enero hasta el treinta y uno (31) de Diciembre del año dos mil diez  (2010).</t>
    </r>
  </si>
  <si>
    <r>
      <t>ARTÍCULO 5.</t>
    </r>
    <r>
      <rPr>
        <sz val="11"/>
        <rFont val="Arial"/>
        <family val="2"/>
      </rPr>
      <t xml:space="preserve">   CLASIFICACION Y DEFINICIÓN DE LOS  GASTOS DEL MUNICIPIO </t>
    </r>
  </si>
  <si>
    <r>
      <t xml:space="preserve">A. FUNCIONAMIENTO </t>
    </r>
    <r>
      <rPr>
        <sz val="11"/>
        <rFont val="Arial"/>
        <family val="2"/>
      </rPr>
      <t xml:space="preserve"> 
Son aquellos que tienen por objeto atender las necesidades del municipio para cumplir a cabalidad con las funciones asignadas en la constitución y la ley. 
</t>
    </r>
  </si>
  <si>
    <r>
      <t xml:space="preserve">1. GASTOS  DE  PERSONAL 
</t>
    </r>
    <r>
      <rPr>
        <sz val="11"/>
        <rFont val="Arial"/>
        <family val="2"/>
      </rPr>
      <t xml:space="preserve"> 
Corresponden a aquellos gastos que debe hacer el municipio como contraprestación de los servicios que recibe sea por una relación laboral o a través de contratos, los cuales se definen como sigue: 
</t>
    </r>
  </si>
  <si>
    <r>
      <t xml:space="preserve">1.1. Servicios personales asociados a la nomina: </t>
    </r>
    <r>
      <rPr>
        <sz val="11"/>
        <rFont val="Arial"/>
        <family val="2"/>
      </rPr>
      <t xml:space="preserve">
Comprende la remuneración por concepto de sueldos y demás factores salariales legalmente establecidos, de los servidores públicos vinculados a la planta de personal, tales como: 
</t>
    </r>
  </si>
  <si>
    <r>
      <t>Sueldo Personal de Nómina</t>
    </r>
    <r>
      <rPr>
        <sz val="11"/>
        <rFont val="Arial"/>
        <family val="2"/>
      </rPr>
      <t>: Comprende la remuneración por concepto de sueldos y demás factores salariales legalmente establecidos a los servidores públicos vinculados en la planta de personal.</t>
    </r>
  </si>
  <si>
    <r>
      <t>Prima de Navidad:</t>
    </r>
    <r>
      <rPr>
        <sz val="11"/>
        <rFont val="Arial"/>
        <family val="2"/>
      </rPr>
      <t xml:space="preserve"> Pago a que tienen derecho los empleados públicos y, según lo contratado, los trabajadores oficiales, equivalente a un (1) mes de remuneración o liquidado proporcionalmente al tiempo laborado, que se pagará en la primera quincena del mes de diciembre. </t>
    </r>
  </si>
  <si>
    <t>4.1.02.1</t>
  </si>
  <si>
    <t>INVERSION CON RECURSOS DEL FOSYGA</t>
  </si>
  <si>
    <t>4.4.2</t>
  </si>
  <si>
    <t>4.4.2.1</t>
  </si>
  <si>
    <t>RÉGIMEN SUBSIDIADO VIGENCIA CORRIENTE</t>
  </si>
  <si>
    <t>4.4.2.1.1</t>
  </si>
  <si>
    <t>4.4.2.1.2</t>
  </si>
  <si>
    <t>4.4.2.2</t>
  </si>
  <si>
    <t>RÉGIMEN SUBSIDIADO VIGENCIA FUTURA</t>
  </si>
  <si>
    <t>4.4.2.2.1</t>
  </si>
  <si>
    <t>4.4.2.2.2</t>
  </si>
  <si>
    <t>4.5.2</t>
  </si>
  <si>
    <t>4.5.2.1</t>
  </si>
  <si>
    <t>RÉGIMEN SUBSIDIADO 75% ETESA</t>
  </si>
  <si>
    <t>4.5.2.1.1</t>
  </si>
  <si>
    <t xml:space="preserve">INVERSION CON RECURSOS DE COFINANCIACION </t>
  </si>
  <si>
    <t>4.6.2</t>
  </si>
  <si>
    <t>COFINANCIACION DEPARTAMENTAL DEL NIVEL CENTRAL</t>
  </si>
  <si>
    <t>4.6.2.1</t>
  </si>
  <si>
    <t>4.6.2.1.1</t>
  </si>
  <si>
    <t>Regimen Subsidiado continuidad -Departamento del Cauca</t>
  </si>
  <si>
    <t>4.6.4</t>
  </si>
  <si>
    <t>4.6.4.1</t>
  </si>
  <si>
    <t>4.6.4.1.1</t>
  </si>
  <si>
    <t>4.6.4.1.1.1</t>
  </si>
  <si>
    <t>Regimen Subsidiado continuidad - Federacion Nacional de Cafeteros</t>
  </si>
  <si>
    <t>INVERSION CON RENDIMIENTOS POR OPERACIONES FINANCIERAS</t>
  </si>
  <si>
    <t>4.7.2</t>
  </si>
  <si>
    <t>PROVENIENTE DE RECURSOS CON DESTINACION ESPECIFICA</t>
  </si>
  <si>
    <t>4.7.2.1</t>
  </si>
  <si>
    <t>PROVENIENTE DE RECURSOS SGP</t>
  </si>
  <si>
    <t>4.7.2.1.1</t>
  </si>
  <si>
    <t>4.7.2.1.1.1</t>
  </si>
  <si>
    <t>Regimen Subsidiado</t>
  </si>
  <si>
    <t>4.7.2.1.1.2</t>
  </si>
  <si>
    <t>Salud Publica</t>
  </si>
  <si>
    <t>EDUCACIÓN</t>
  </si>
  <si>
    <t>4.1.01.4</t>
  </si>
  <si>
    <t>CALIDAD</t>
  </si>
  <si>
    <t>4.1.01.4.01</t>
  </si>
  <si>
    <t>4.1.01.4.02</t>
  </si>
  <si>
    <t>4.1.01.4.03</t>
  </si>
  <si>
    <t>4.1.01.4.04</t>
  </si>
  <si>
    <t>4.1.01.4.05</t>
  </si>
  <si>
    <t>4.1.01.4.06</t>
  </si>
  <si>
    <t>4.1.01.4.07</t>
  </si>
  <si>
    <t>4.1.01.4.08</t>
  </si>
  <si>
    <t>4.1.01.4.08.1</t>
  </si>
  <si>
    <t>4.1.01.4.09</t>
  </si>
  <si>
    <t>DE CONCEJALES (MUNICIPIOS DE CATEGORÍA 4. 5 Y 6. A PARTIR DE LA VIGENCIA DE LA LEY 1148/07)</t>
  </si>
  <si>
    <t>ACUEDUCTO. ALCANTARILLADO Y ASEO</t>
  </si>
  <si>
    <t>PREINVERSIÓN: ESTUDIOS. DISEÑOS. CONSULTORIAS. ASESORIAS E INTERVENTORIAS</t>
  </si>
  <si>
    <t>DOTACIÓN DE INFRAESTRUCTURA EDUCATIVA: MOBILIARIO. EQUIPOS DIDÁCTICOS. HERRAMIENTAS PARA TALLERES Y AMBIENTES ESPECIALIZADOS PARA LA EDUCACIÓN MEDIA TÉCNICA</t>
  </si>
  <si>
    <t>DOTACIÓN DE MATERIAL Y MEDIOS PEDAGÓGICOS PARA EL APRENDIZAJE: AUDIOVISUALES. SOFTWARE EDUCATIVO. TEXTOS Y MATERIAL DE LABORATORIO</t>
  </si>
  <si>
    <t>MATRICULA OFICIAL NIÑOS NIVEL 1 Y 2 SISBEN. DESPLAZADOS</t>
  </si>
  <si>
    <t>DISMINUIR EL ÍNDICE COP (CARIADOS. OPTURADOS Y PERDIDOS)</t>
  </si>
  <si>
    <t>RECOLECCIÓN. TRATAMIENTO Y DISPOSICIÓN FINAL DE RESIDUOS SÓLIDOS</t>
  </si>
  <si>
    <t>FOMENTO. DESARROLLO Y PRÁCTICA DEL DEPORTE. LA RECREACIÓN Y EL APROVECHAMIENTO DEL TIEMPO LIBRE</t>
  </si>
  <si>
    <t>CONSTRUCCIÓN. MANTENIMIENTO Y/O ADECUACIÓN DE LOS ESCENARIOS DEPORTIVOS Y RECREATIVOS</t>
  </si>
  <si>
    <t>FOMENTO. APOYO Y DIFUSIÓN DE EVENTOS Y EXPRESIONES ARTÍSTICAS Y CULTURALES</t>
  </si>
  <si>
    <t>FORMACIÓN. CAPACITACIÓN E INVESTIGACIÓN ARTÍSTICA Y CULTURAL</t>
  </si>
  <si>
    <t>CONSTRUCCIÓN. MANTENIMIENTO Y ADECUACIÓN DE LA INFRAESTRUCTURA ARTÍSTICA Y CULTURAL</t>
  </si>
  <si>
    <t>PROMOCIÓN DE ALIANZAS. ASOCIACIONES U OTRAS FORMAS ASOCIATIVAS DE PRODUCTORES</t>
  </si>
  <si>
    <t>CONSERVACIÓN. PROTECCIÓN. RESTAURACIÓN Y APROVECHAMIENTO DE RECURSOS NATURALES Y DEL MEDIO AMBIENTE</t>
  </si>
  <si>
    <t>ELABORACIÓN. DESARROLLO Y ACTUALIZACIÓN DE PLANES DE EMERGENCIA Y CONTINGENCIA</t>
  </si>
  <si>
    <t>FONDOS DESTINADOS A BECAS. SUBSIDIOS Y CRÉDITOS EDUCATIVOS UNIVERSITARIOS (LEY 1012 DE 2006)</t>
  </si>
  <si>
    <t>ADQUISICIÓN DE INSUMOS. SUMINISTROS Y DOTACIÓN</t>
  </si>
  <si>
    <t>MEJORAMIENTO Y MANTENIMIENTO DE PLAZAS DE MERCADO. MATADEROS. CEMENTERIOS. PARQUES  Y ANDENES Y MOBILIARIOS DEL ESPACIO PÚBLICO</t>
  </si>
  <si>
    <t xml:space="preserve">PROGRAMAS DE CAPACITACIÓN. ESCUELA DE LIDERAZGO JUVENIR </t>
  </si>
  <si>
    <t>PAGO DE COMISARIOS DE FAMILIA. MÉDICOS. PSICÓLOGOS Y TRABAJADORES SOCIALES DE LAS COMISARÍAS DE FAMILIA.</t>
  </si>
  <si>
    <t xml:space="preserve">MENAJE. DOTACIÓN Y SU REPOSICIÓN PARA LA PRESTACIÓN DEL SERVICIO DE ALIMENTACIÓN ESCOLAR </t>
  </si>
  <si>
    <t>COOFINANCIACION. CONSTRUCCIÓN. MANTENIMIENTO Y/O ADECUACIÓN DE LOS ESCENARIOS DEPORTIVOS Y RECREATIVOS</t>
  </si>
  <si>
    <t>4.5</t>
  </si>
  <si>
    <t>4.6</t>
  </si>
  <si>
    <t>4.7</t>
  </si>
  <si>
    <t>1.1.3.2.2.03</t>
  </si>
  <si>
    <t>4.1.03.3</t>
  </si>
  <si>
    <t>SERVICIO DE ASEO</t>
  </si>
  <si>
    <t>4.1.03.3.1</t>
  </si>
  <si>
    <t>4.1.03.3.5</t>
  </si>
  <si>
    <t>DEPORTE Y RECREACIÓN</t>
  </si>
  <si>
    <t>4.1.04</t>
  </si>
  <si>
    <t>4.1.04.1</t>
  </si>
  <si>
    <t>4.1.04.2</t>
  </si>
  <si>
    <t>4.1.04.3</t>
  </si>
  <si>
    <t>4.1.04.4</t>
  </si>
  <si>
    <t>4.1.05</t>
  </si>
  <si>
    <t>4.1.05.1</t>
  </si>
  <si>
    <t>4.1.05.2</t>
  </si>
  <si>
    <t>4.1.05.6</t>
  </si>
  <si>
    <t>4.1.05.7</t>
  </si>
  <si>
    <t>4.1.05.8</t>
  </si>
  <si>
    <t>4.1.05.9</t>
  </si>
  <si>
    <t>4.1.06</t>
  </si>
  <si>
    <t>4.1.06.2</t>
  </si>
  <si>
    <t>4.1.06.6</t>
  </si>
  <si>
    <t>4.1.07</t>
  </si>
  <si>
    <t>VIVIENDA</t>
  </si>
  <si>
    <t>4.1.07.8</t>
  </si>
  <si>
    <t>4.1.08</t>
  </si>
  <si>
    <t>AGROPECUARIO</t>
  </si>
  <si>
    <t>4.1.08.4</t>
  </si>
  <si>
    <t>4.1.08.6</t>
  </si>
  <si>
    <t>4.1.09</t>
  </si>
  <si>
    <t>MEJORAMIENTO DE VÍAS</t>
  </si>
  <si>
    <t>MANTENIMIENTO RUTINARIO DE VÍAS</t>
  </si>
  <si>
    <t>4.1.10</t>
  </si>
  <si>
    <t>AMBIENTAL</t>
  </si>
  <si>
    <t>4.1.10.07</t>
  </si>
  <si>
    <t>4.1.10.08</t>
  </si>
  <si>
    <t>4.1.10.10</t>
  </si>
  <si>
    <t>4.1.12</t>
  </si>
  <si>
    <t>PREVENCIÓN Y ATENCIÓN DE DESASTRES</t>
  </si>
  <si>
    <t>4.1.12.1</t>
  </si>
  <si>
    <t>4.1.12.2</t>
  </si>
  <si>
    <t>4.1.12.6</t>
  </si>
  <si>
    <t>ATENCIÓN DE DESASTRES</t>
  </si>
  <si>
    <t>4.1.12.7</t>
  </si>
  <si>
    <t>4.1.12.9</t>
  </si>
  <si>
    <t>4.1.13</t>
  </si>
  <si>
    <t>PROMOCIÓN DEL DESARROLLO</t>
  </si>
  <si>
    <t>4.1.13.5</t>
  </si>
  <si>
    <t>PROMOCIÓN DEL DESARROLLO TURÍSTICO</t>
  </si>
  <si>
    <t>4.1.13.8</t>
  </si>
  <si>
    <t>4.1.14</t>
  </si>
  <si>
    <t>ATENCIÓN A GRUPOS VULNERABLES - PROMOCIÓN SOCIAL</t>
  </si>
  <si>
    <t>4.1.14.01</t>
  </si>
  <si>
    <t>4.1.14.03</t>
  </si>
  <si>
    <t>4.1.14.04</t>
  </si>
  <si>
    <t>4.1.14.05</t>
  </si>
  <si>
    <t>4.1.14.06</t>
  </si>
  <si>
    <t>4.1.14.07</t>
  </si>
  <si>
    <t>4. Que es obligación de la Administración Municipal y del Honorable Concejo, preparar y aprobar el proyecto de presupuesto para la vigencia 2010, y al no existir comunicación oficial sobre la participación en el Sistema General de Participaciones, se toma</t>
  </si>
  <si>
    <t xml:space="preserve">RÉGIMEN SUBSIDIADO </t>
  </si>
  <si>
    <t>4.1.02.1.1</t>
  </si>
  <si>
    <t>4.1.02.1.2</t>
  </si>
  <si>
    <t>4.1.03</t>
  </si>
  <si>
    <t>4.1.03.1</t>
  </si>
  <si>
    <t>SERVICIO DE ACUEDUCTO</t>
  </si>
  <si>
    <t>4.1.03.1.01</t>
  </si>
  <si>
    <t>4.1.03.1.02</t>
  </si>
  <si>
    <t>4.1.03.1.03</t>
  </si>
  <si>
    <t>4.1.03.1.05</t>
  </si>
  <si>
    <t>4.1.03.1.07</t>
  </si>
  <si>
    <t>4.1.03.1.14</t>
  </si>
  <si>
    <t>4.1.03.2</t>
  </si>
  <si>
    <t xml:space="preserve">Los gastos por concepto del servicio de la deuda pública tanto interna como externa tienen por objeto atender el cumplimiento de las obligaciones contractuales correspondientes al pago de capital, los intereses, las comisiones, y los imprevistos originados en operaciones de crédito público que incluyen los gastos necesarios para la consecución de los créditos externos, realizadas conforme a la ley. </t>
  </si>
  <si>
    <t xml:space="preserve">C. INVERSION  SOCIAL </t>
  </si>
  <si>
    <t xml:space="preserve">Son aquellas erogaciones susceptibles de causar réditos o de ser de algún modo económicamente productivas, o que tengan cuerpo de bienes de utilización perdurable, llamados también de capital por oposición a los de funcionamiento, que se hayan destinado por lo común a extinguirse con su empleo. Asimismo, aquellos gastos destinados a crear infraestructura social. </t>
  </si>
  <si>
    <t xml:space="preserve">La característica fundamental de este gasto debe ser que su asignación permita acrecentar la capacidad de producción y productividad en el campo de la estructura física, económica y social. </t>
  </si>
  <si>
    <t>( 31 de DICIEMBRE )</t>
  </si>
  <si>
    <t xml:space="preserve">Dado en la Alcaldía Municipal de Balboa Cauca, a los treinta y un (31) días del mes de Diciembre de dos mil nueve  (2009). </t>
  </si>
  <si>
    <t>01.1.1.10</t>
  </si>
  <si>
    <t>01.1.1.23</t>
  </si>
  <si>
    <t>01.1.1.26</t>
  </si>
  <si>
    <t>01.1.1.28</t>
  </si>
  <si>
    <t>01.1.1.28.4</t>
  </si>
  <si>
    <t>01.1.1.30</t>
  </si>
  <si>
    <t>01.1.2</t>
  </si>
  <si>
    <t>NO TRIBUTARIOS</t>
  </si>
  <si>
    <t xml:space="preserve">EL ALCALDE  MUNICIPAL DE BALBOA CAUCA, </t>
  </si>
  <si>
    <t xml:space="preserve">SALUD PÚBLICA   </t>
  </si>
  <si>
    <t>SALUD MENTAL Y LESIONES VIOLENTAS EVITABLES</t>
  </si>
  <si>
    <t>IMPLEMENTAR POLÍTICA DE SALUD MENTAL Y CONSUMO DE SUSTANCIAS PSICOACTIVAS</t>
  </si>
  <si>
    <t>VIOLENCIA DOMÉSTICA Y SEXUAL (ATENCIÓN A VICTIMAS DE ABUSO SEXUAL - PROMOCIÓN DE FACTORES PROTECTORES - PREVENCIÓN DE FACTORES DE RIESGO - FORTALECIMIENTO DE LA ATENCIÓN Y LA VIGILANCIA)</t>
  </si>
  <si>
    <t>LAS ENFERMEDADES TRANSMISIBLES Y LAS ZOONOSIS</t>
  </si>
  <si>
    <t>IMPLEMENTAR LA ESTRATEGIA ALTO A LA TUBERCULOSIS</t>
  </si>
  <si>
    <t>TALENTO HUMANO QUE DESARROLLA FUNCIONES DE CARÁCTER OPERATIVO</t>
  </si>
  <si>
    <t>ENFERMEDADES CRÓNICAS NO TRANSMISIBLES</t>
  </si>
  <si>
    <t>AUMENTAR PREVALENCIA DE ACTIVIDAD FÍSICA GLOBAL</t>
  </si>
  <si>
    <t>AUMENTAR PREVALENCIA DE ACTIVIDAD FÍSICA MÍNIMA</t>
  </si>
  <si>
    <t>AUMENTAR LA EDAD INICIO CONSUMO CIGARRILLO</t>
  </si>
  <si>
    <t>REDUCIR LAS LIMITACIONES (DISCAPACIDADES) EVITABLES</t>
  </si>
  <si>
    <t>NUTRICIÓN</t>
  </si>
  <si>
    <t>REDUCIR DESNUTRICIÓN GLOBAL EN NIÑOS MENORES 5 AÑOS</t>
  </si>
  <si>
    <t>PROGRAMAS DE RECUPERACIÓN NUTRICIONAL Y COMPLEMENTACION ALIMENTARIA</t>
  </si>
  <si>
    <t>REDUCIR MORTALIDAD POR DESNUTRICIÓN CRÓNICA EN MENORES DE 5 AÑOS</t>
  </si>
  <si>
    <t>PROGRAMAS DE RECUPERACIÓN NUTRICIONAL</t>
  </si>
  <si>
    <t>AUMENTAR DURACIÓN DE  LA LACTANCIA MATERNA EXCLUSIVA</t>
  </si>
  <si>
    <t xml:space="preserve">SUBSIDIOS - FONDO DE SOLIDARIDAD Y PREDISTRIBUCIÓN DEL INGRESO </t>
  </si>
  <si>
    <t>PREINVERSIÓN EN DISEÑO</t>
  </si>
  <si>
    <t>INTERVENTORIAS</t>
  </si>
  <si>
    <t>CONSTRUCCIÓN DE SISTEMAS DE ACUEDUCTO  (EXCEPTO OBRAS PARA EL TRATAMIENTO DE AGUA POTABLE)</t>
  </si>
  <si>
    <t xml:space="preserve"> AMPLIACIÓN DE SISTEMAS DE ACUEDUCTO </t>
  </si>
  <si>
    <t xml:space="preserve">REHABILITACIÓN DE SISTEMAS DE ACUEDUCTO </t>
  </si>
  <si>
    <t>SOLUCIONES ALTERNAS DE ACUEDUCTO</t>
  </si>
  <si>
    <t>SERVICIO DE ALCANTARILLADO</t>
  </si>
  <si>
    <t>SUBSIDIOS - FONDO DE SOLIDARIDAD Y REDISTRIBUCIÓN DEL INGRESO - ALCANTARILLADO</t>
  </si>
  <si>
    <t>CONSTRUCCIÓN DE SISTEMAS DE ALCANTARILLADO SANITARIO</t>
  </si>
  <si>
    <t>CONSTRUCCIÓN DE SISTEMAS DE ALCANTARILLADO PLUVIAL</t>
  </si>
  <si>
    <t>REHABILITACIÓN DE SISTEMAS DE ALCANTARILLADO SANITARIO</t>
  </si>
  <si>
    <t>UNIDADES SANITARIAS</t>
  </si>
  <si>
    <t>PLAN DE SANEAMIENTO Y MANEJO DE VERTIMIENTOS (PSMV)</t>
  </si>
  <si>
    <t>SUBSIDIOS - FONDO DE SOLIDARIDAD Y REDISTRIBUCIÓN DEL INGRESO - ASEO</t>
  </si>
  <si>
    <t>PLAN DE GESTIÓN INTEGRAL DE RESIDUOS SÓLIDOS (PGIRS)</t>
  </si>
  <si>
    <t>4.1.3.5</t>
  </si>
  <si>
    <t>TRANSFERENCIAS PARA EL PLAN DEPARTAMENTAL DE AGUA POTABLE Y SANEAMIENTO BÁSICO</t>
  </si>
  <si>
    <t>DOTACIÓN DE ESCENARIOS DEPORTIVOS E IMPLEMENTOS PARA LA PRACTICA DEL DEPORTE</t>
  </si>
  <si>
    <t>PREINVERSIÓN EN INFRAESTRUCTURA</t>
  </si>
  <si>
    <r>
      <t>Impresos y Publicaciones</t>
    </r>
    <r>
      <rPr>
        <sz val="11"/>
        <rFont val="Arial"/>
        <family val="2"/>
      </rPr>
      <t>: Pago de los impuestos ordenados  por la administración o elaborados por la imprenta municipal o por particulares cuando esta entidad no esté en capacidad de efectuarlos, como tarjetas, volantes, cartillas, libros, cuñas, videos, afiches, pendones y demás impresos que no cumplan una función diaria en las oficinas. Incluye suscripciones a periódicos o revistas nacionales y extranjeras.</t>
    </r>
  </si>
  <si>
    <r>
      <t>Publicidad y Propaganda</t>
    </r>
    <r>
      <rPr>
        <sz val="11"/>
        <rFont val="Arial"/>
        <family val="2"/>
      </rPr>
      <t>: Constituyen los pagos por concepto de publicidad contratada con cualquier medio: radio, prensa, televisión.</t>
    </r>
  </si>
  <si>
    <r>
      <t>Comunicaciones y Transporte</t>
    </r>
    <r>
      <rPr>
        <sz val="11"/>
        <rFont val="Arial"/>
        <family val="2"/>
      </rPr>
      <t>: Se cubre por este  concepto los gastos de mensajería, transporte urbano, correos, telégrafos y otros medios de comunicación, alquiler de líneas, embalaje y acarreo de elementos.</t>
    </r>
  </si>
  <si>
    <r>
      <t>Prima de Seguros</t>
    </r>
    <r>
      <rPr>
        <sz val="11"/>
        <rFont val="Arial"/>
        <family val="2"/>
      </rPr>
      <t>: Comprende el pago del valor de la prima de seguros y franquicias de las pólizas de seguros de automóviles, sustracción, personal de manejo, transporte de valores y en general todo tipo de seguros que se genere para proteger un bien mueble o inmueble de propiedad del municipio. La administración deberá adoptar los medios que estime necesario para garantizar que en caso de siniestro se reconozca la indemnización pertinente.</t>
    </r>
  </si>
  <si>
    <r>
      <t>Gastos Notariales, Judiciales y Registro</t>
    </r>
    <r>
      <rPr>
        <sz val="11"/>
        <rFont val="Arial"/>
        <family val="2"/>
      </rPr>
      <t>: Agrupa los gastos por registro de los bienes adquiridos por el municipio, como autenticaciones, traspasos, licencias, estampillas y demás gastos inherentes a este concepto.</t>
    </r>
  </si>
  <si>
    <r>
      <t>Gastos Funerarios e Inhumación de Cadáveres</t>
    </r>
    <r>
      <rPr>
        <sz val="11"/>
        <rFont val="Arial"/>
        <family val="2"/>
      </rPr>
      <t>: Cubre los gastos o auxilios funerarios como las limitaciones legales existentes, cuando fallezca un empleado o trabajador del municipio o quien esté gozando de pensión de invalidez, vejez o jubilación y corresponde a los gastos causados por cajas mortuorias, adecuación de bóvedas y demás servicios exequiales para aquellos cadáveres que no tienen dolientes o que fueron víctima de una catástrofe en sectores de escasos recursos económicos.</t>
    </r>
  </si>
  <si>
    <r>
      <t xml:space="preserve">Capacitación,  Servicio,  Bienestar  Social y Estimulos </t>
    </r>
    <r>
      <rPr>
        <sz val="11"/>
        <rFont val="Arial"/>
        <family val="2"/>
      </rPr>
      <t>: Son los gastos ocasionados en procura del bienestar del empleado, el trabajador, la familia de éstos y los jubilados, con programas que conlleven a mejorar su calidad de vida. Son erogaciones destinadas a eventos sociales, culturales y recreativos de los empleados de los organismos del orden municipal, de conformidad con lo establecido en las normas vigentes.</t>
    </r>
  </si>
  <si>
    <r>
      <t>Eventos Especiales Cívicos</t>
    </r>
    <r>
      <rPr>
        <sz val="11"/>
        <rFont val="Arial"/>
        <family val="2"/>
      </rPr>
      <t>: Cuantías destinadas a procurar el bienestar de sus funciones mediante campañas, distinciones, condecoraciones, recepciones, celebración del día de la secretaria, el trabajador, el bombero etc. Y la participación del municipio en otros eventos, incluyendo los educativos.</t>
    </r>
  </si>
  <si>
    <r>
      <t>Afiliaciones  e Inscripciones</t>
    </r>
    <r>
      <rPr>
        <sz val="11"/>
        <rFont val="Arial"/>
        <family val="2"/>
      </rPr>
      <t xml:space="preserve">: Son las cuotas que se pagan por afiliación y sostenimiento a las distintas federaciones y asociaciones donde el municipio figure como socio y programas de legislación, revistas y semanarios. </t>
    </r>
  </si>
  <si>
    <r>
      <t>Orden Público</t>
    </r>
    <r>
      <rPr>
        <sz val="11"/>
        <rFont val="Arial"/>
        <family val="2"/>
      </rPr>
      <t>: Cubre los gastos que se requieren para la conservación o restablecimiento del orden público en el municipio.</t>
    </r>
  </si>
  <si>
    <r>
      <t>Dotación Empleados y Trabajadores</t>
    </r>
    <r>
      <rPr>
        <sz val="11"/>
        <rFont val="Arial"/>
        <family val="2"/>
      </rPr>
      <t>: Incluye el vestuario al que tienen derecho los servidores públicos así como el suplemento alimenticio.</t>
    </r>
  </si>
  <si>
    <r>
      <t>Sentencias, Conciliaciones y Gastos Jurídicos</t>
    </r>
    <r>
      <rPr>
        <sz val="11"/>
        <rFont val="Arial"/>
        <family val="2"/>
      </rPr>
      <t>: Corresponde a las cantidades por concepto de condenas judiciales, conciliaciones administrativas, honorarios de abogados y laudos arbitrales debidamente ejecutoriados proferidos contra el municipio. Estas erogaciones se presupuestarán en cada sección que corresponda el respectivo negocio.</t>
    </r>
  </si>
  <si>
    <r>
      <t>Defensa Hacienda Pública</t>
    </r>
    <r>
      <rPr>
        <sz val="11"/>
        <rFont val="Arial"/>
        <family val="2"/>
      </rPr>
      <t>: Por este rubro se atendrán los costos correspondientes a peritazgos, y diligencias judiciales, fotocopias de expedientes necesarias en los procesos e investigaciones, publicaciones acerca de remates programadas y deudores morosos emplazados, campañas de recaudo y demás erogaciones a que se refiere la actividad tributaria.</t>
    </r>
  </si>
  <si>
    <r>
      <t xml:space="preserve">Impuestos y multas: </t>
    </r>
    <r>
      <rPr>
        <sz val="11"/>
        <rFont val="Arial"/>
        <family val="2"/>
      </rPr>
      <t xml:space="preserve"> Comprende el impuesto sobre la renta y demás tributos, multas y contribuciones a que estén sujetos los municipios. </t>
    </r>
  </si>
  <si>
    <t>3. TRANSFERENCIAS CORRIENTES</t>
  </si>
  <si>
    <t xml:space="preserve">Son recursos que transfieren los municipios a entidades nacionales o internacionales, públicas o privadas, con fundamento en un mandato legal. De igual forma, involucra las apropiaciones destinadas a la previsión y seguridad social, cuando el municipio asume directamente la atención de la misma. </t>
  </si>
  <si>
    <t xml:space="preserve">B. SERVICIO DE LA DEUDA PUBLICA </t>
  </si>
  <si>
    <r>
      <t xml:space="preserve">ARTICULO 2. </t>
    </r>
    <r>
      <rPr>
        <sz val="12"/>
        <rFont val="Arial"/>
        <family val="2"/>
      </rPr>
      <t xml:space="preserve">Fijar como cómputo de Rentas y Recursos de Capital para el Presupuesto del Municipio de Balboa, Cauca, para la vigencia fiscal de 2010, en la suma de: la suma de: </t>
    </r>
    <r>
      <rPr>
        <b/>
        <sz val="12"/>
        <rFont val="Arial"/>
        <family val="2"/>
      </rPr>
      <t>NUEVE MIL DOSCIENTOS SESENTA Y SIETE MILLONES CIENTO VEINTIOCHO MIL DOSCIENTOS TREINTA Y SEIS PESOS MTE. ($9.267.128.236,oo) ASÍ:</t>
    </r>
  </si>
  <si>
    <r>
      <t xml:space="preserve">ARTICULO 3.  </t>
    </r>
    <r>
      <rPr>
        <sz val="12"/>
        <rFont val="Arial"/>
        <family val="2"/>
      </rPr>
      <t xml:space="preserve">Aprópiese para atender los Gastos de  Funcionamiento y Programas de Inversión del Municipio de Balboa, Cauca, durante la vigencia fiscal de 2009, la suma de: </t>
    </r>
    <r>
      <rPr>
        <b/>
        <sz val="12"/>
        <rFont val="Arial"/>
        <family val="2"/>
      </rPr>
      <t>NUEVE MIL DOSCIENTOS SESENTA Y SIETE MILLONES CIENTO VEINTIOCHO MIL DOSCIENTOS TREINTA Y SEIS PESOS MTE. ($9.267.128.236,oo) ASÍ:</t>
    </r>
  </si>
  <si>
    <t>4.1.01</t>
  </si>
  <si>
    <t xml:space="preserve">ANEXO No. 3 . DISGREGADO DE LOS GASTOS DE INVERSION SOCIAL </t>
  </si>
  <si>
    <t xml:space="preserve">PUBLIQUESE Y CUMPLASE </t>
  </si>
  <si>
    <t xml:space="preserve">AMARILDO  CORREA  OBANDO </t>
  </si>
  <si>
    <t>Alcalde Municipal Balboa Cauca</t>
  </si>
  <si>
    <t xml:space="preserve">REPUBLICA DE  COLOMBIA 
ALCALDIA  MUNICIPAL
BALBOA CAUCA
Nit. 891.500.869-1
  </t>
  </si>
  <si>
    <t xml:space="preserve">ANEXO 1. DISGREGADO DE LOS INGRESOS </t>
  </si>
  <si>
    <t>ANEXO 2. DISGREGADO DE LOS GASTOS  DE FUNCIONAMIENTO</t>
  </si>
  <si>
    <t>TOTAL</t>
  </si>
  <si>
    <t>ANEXO 3. DISGREGADO DE LOS GASTOS  DE INVERSION</t>
  </si>
  <si>
    <t>DECRETO  No.  055  DE  2009</t>
  </si>
  <si>
    <t>SEGUROS</t>
  </si>
  <si>
    <t>SEGUROS Y  POLIZAS</t>
  </si>
  <si>
    <t>SERVICIOS PUBLICOS</t>
  </si>
  <si>
    <t>TELECOMUNICACIONES</t>
  </si>
  <si>
    <t>VIÁTICOS Y GASTOS DE VIAJE</t>
  </si>
  <si>
    <t>1.1.1.2.2.10</t>
  </si>
  <si>
    <t>OTROS GASTOS ADQUISICIÓN DE SERVICIOS</t>
  </si>
  <si>
    <t>1.1.1.2.2.10.1</t>
  </si>
  <si>
    <t>TRANSPORTE DE CONCEJALES</t>
  </si>
  <si>
    <t>1.1.1.2.9</t>
  </si>
  <si>
    <t>OTROS GASTOS GENERALES</t>
  </si>
  <si>
    <t>1.1.1.2.9.1</t>
  </si>
  <si>
    <t>IMPRESOS Y PUBLICACIONES</t>
  </si>
  <si>
    <t>1.1.1.2.9.2</t>
  </si>
  <si>
    <t>CAPACITACION A CONCEJALES</t>
  </si>
  <si>
    <t>1.1.1.2.9.3</t>
  </si>
  <si>
    <t>CUOTA FENANCON</t>
  </si>
  <si>
    <t>1.1.2</t>
  </si>
  <si>
    <t>TOTAL GASTOS DE FUNCIONAMIENTO PERSONERIA MUNICIPAL</t>
  </si>
  <si>
    <t>1.1.2.1</t>
  </si>
  <si>
    <t>1.1.2.1.1</t>
  </si>
  <si>
    <t>1.1.2.1.1.1</t>
  </si>
  <si>
    <t>1.1.2.1.1.4</t>
  </si>
  <si>
    <t>1.1.2.1.1.4.1</t>
  </si>
  <si>
    <t>1.1.2.1.1.4.2</t>
  </si>
  <si>
    <t>1.1.2.1.1.4.3</t>
  </si>
  <si>
    <t>1.1.2.1.1.5</t>
  </si>
  <si>
    <t>1.1.2.1.1.7</t>
  </si>
  <si>
    <t>AUXILIO DE ALIMENTACION</t>
  </si>
  <si>
    <t>1.1.2.1.1.9</t>
  </si>
  <si>
    <t>1.1.2.1.4</t>
  </si>
  <si>
    <t>1.1.2.1.4.2</t>
  </si>
  <si>
    <t>1.1.2.1.4.2.1</t>
  </si>
  <si>
    <t>1.1.2.1.4.2.1.1</t>
  </si>
  <si>
    <t>1.1.2.1.4.2.1.1.1</t>
  </si>
  <si>
    <t>1.1.2.1.4.2.1.2</t>
  </si>
  <si>
    <t>1.1.2.1.4.2.1.2.1</t>
  </si>
  <si>
    <t>1.1.2.1.4.2.1.3</t>
  </si>
  <si>
    <t>1.1.2.1.4.2.1.3.1</t>
  </si>
  <si>
    <t>1.1.2.1.4.2.1.4</t>
  </si>
  <si>
    <t>1.1.2.1.4.2.1.4.1</t>
  </si>
  <si>
    <t>1.1.2.1.4.3</t>
  </si>
  <si>
    <t>1.1.2.1.4.3.1</t>
  </si>
  <si>
    <t>1.1.2.1.4.3.1.1</t>
  </si>
  <si>
    <t>1.1.2.1.4.3.2</t>
  </si>
  <si>
    <t>1.1.2.1.4.3.2.1</t>
  </si>
  <si>
    <t>1.1.2.1.4.3.3</t>
  </si>
  <si>
    <t>1.1.2.1.4.3.3.1</t>
  </si>
  <si>
    <t>1.1.2.1.4.3.4</t>
  </si>
  <si>
    <t>1.1.2.1.4.3.4.1</t>
  </si>
  <si>
    <t>1.1.2.1.4.3.5</t>
  </si>
  <si>
    <t>1.1.2.1.4.3.5.1</t>
  </si>
  <si>
    <t>1.1.2.2</t>
  </si>
  <si>
    <t>1.1.2.2.1</t>
  </si>
  <si>
    <t>1.1.2.2.1.2</t>
  </si>
  <si>
    <t>1.1.2.2.2</t>
  </si>
  <si>
    <t>1.1.2.2.2.3</t>
  </si>
  <si>
    <t>1.1.2.2.2.3.4</t>
  </si>
  <si>
    <t>OTROS SEGUROS</t>
  </si>
  <si>
    <t>1.1.2.2.2.6</t>
  </si>
  <si>
    <t>SERVICIOS PÚBLICOS</t>
  </si>
  <si>
    <t>1.1.2.2.2.6.2</t>
  </si>
  <si>
    <t>1.1.2.2.2.8</t>
  </si>
  <si>
    <t>1.1.2.2.2.9</t>
  </si>
  <si>
    <t>1.1.2.2.2.9.1</t>
  </si>
  <si>
    <t>TOTAL GASTOS DE FUNCIONAMIENTO ADMINISTRACION CENTRAL</t>
  </si>
  <si>
    <t>1.1.3.1</t>
  </si>
  <si>
    <t>1.1.3.1.1</t>
  </si>
  <si>
    <t>1.1.3.1.1.1</t>
  </si>
  <si>
    <t>1.1.3.1.1.1.1</t>
  </si>
  <si>
    <t>DE PERSONAL DE PLANTA</t>
  </si>
  <si>
    <t>1.1.3.1.1.1.2</t>
  </si>
  <si>
    <t>DE PENSIONADOS</t>
  </si>
  <si>
    <t>1.1.3.1.1.4</t>
  </si>
  <si>
    <t>1.1.3.1.1.4.1</t>
  </si>
  <si>
    <t>1.1.3.1.1.4.2</t>
  </si>
  <si>
    <t>1.1.3.1.1.4.3</t>
  </si>
  <si>
    <t>1.1.3.1.1.5</t>
  </si>
  <si>
    <t>1.1.3.1.1.6</t>
  </si>
  <si>
    <t>BONIFICACIÓN DE DIRECCIÓN</t>
  </si>
  <si>
    <t>1.1.3.1.1.7</t>
  </si>
  <si>
    <t>1.1.3.1.1.9</t>
  </si>
  <si>
    <t>1.1.3.1.3</t>
  </si>
  <si>
    <t>1.1.3.1.3.1</t>
  </si>
  <si>
    <t>HONORARIOS</t>
  </si>
  <si>
    <t>1.1.3.1.3.1.1</t>
  </si>
  <si>
    <t>CON RECURSOS DELIBRE DESTINACION</t>
  </si>
  <si>
    <t>1.1.3.1.3.1.2</t>
  </si>
  <si>
    <t>CON RECURSOS 25% ETESA</t>
  </si>
  <si>
    <t>1.1.3.1.4</t>
  </si>
  <si>
    <t>1.1.3.1.4.2</t>
  </si>
  <si>
    <t>1.1.3.1.4.2.1</t>
  </si>
  <si>
    <t>1.1.3.1.4.2.1.1</t>
  </si>
  <si>
    <t>1.1.3.1.4.2.1.1.1</t>
  </si>
  <si>
    <t>1.1.3.1.4.2.1.1.2</t>
  </si>
  <si>
    <t>1.1.3.1.4.2.1.2</t>
  </si>
  <si>
    <t>1.1.3.1.4.2.1.2.1</t>
  </si>
  <si>
    <t>1.1.3.1.4.2.1.3</t>
  </si>
  <si>
    <t>1.1.3.1.4.2.1.3.1</t>
  </si>
  <si>
    <t>1.1.3.1.4.2.1.4</t>
  </si>
  <si>
    <t>1.1.3.1.4.2.1.4.1</t>
  </si>
  <si>
    <t>1.1.3.1.4.3</t>
  </si>
  <si>
    <t>1.1.3.1.4.3.1</t>
  </si>
  <si>
    <t>1.1.3.1.4.3.1.1</t>
  </si>
  <si>
    <t>1.1.3.1.4.3.2</t>
  </si>
  <si>
    <t>1.1.3.1.4.3.2.1</t>
  </si>
  <si>
    <t>1.1.3.1.4.3.3</t>
  </si>
  <si>
    <t>1.1.3.1.4.3.3.1</t>
  </si>
  <si>
    <t>1.1.3.1.4.3.4</t>
  </si>
  <si>
    <t>1.1.3.1.4.3.4.1</t>
  </si>
  <si>
    <t>1.1.3.1.4.3.5</t>
  </si>
  <si>
    <t>1.1.3.1.4.3.5.1</t>
  </si>
  <si>
    <t>1.1.3.2</t>
  </si>
  <si>
    <t>1.1.3.2.1</t>
  </si>
  <si>
    <t>1.1.3.2.1.1</t>
  </si>
  <si>
    <t>COMPRA DE EQUIPOS</t>
  </si>
  <si>
    <t>1.1.3.2.1.2</t>
  </si>
  <si>
    <t>1.1.3.2.1.2.1</t>
  </si>
  <si>
    <t>INGRESOS CORRIENTES DE LIBRE DESTINACION</t>
  </si>
  <si>
    <t>1.1.3.2.1.2.2</t>
  </si>
  <si>
    <t>CONTRIBUCION PAPELERIA</t>
  </si>
  <si>
    <t>1.1.3.2.1.9</t>
  </si>
  <si>
    <t>OTROS GASTOS ADQUISICIÓN DE BIENES</t>
  </si>
  <si>
    <t>1.1.3.2.1.9.1</t>
  </si>
  <si>
    <t>COMBUSTIBLES Y LUBRICANTES</t>
  </si>
  <si>
    <t>1.1.3.2.2</t>
  </si>
  <si>
    <t>SEGUROS  DE VIDA</t>
  </si>
  <si>
    <t>POLIZAS DE MANEJO</t>
  </si>
  <si>
    <t>SEGUROS GENERALES</t>
  </si>
  <si>
    <t>ENERGÍA</t>
  </si>
  <si>
    <t>1.1.3.2.2.8</t>
  </si>
  <si>
    <t>1.1.3.2.2.9</t>
  </si>
  <si>
    <t>GASTOS ELECTORALES</t>
  </si>
  <si>
    <t>1.1.3.2.2.11</t>
  </si>
  <si>
    <t>MANTENIMIENTO Y REPARACIONES</t>
  </si>
  <si>
    <t>1.1.3.2.2.12</t>
  </si>
  <si>
    <t>GASTOS FINANCIEROS</t>
  </si>
  <si>
    <t>1.1.3.2.2.12.5</t>
  </si>
  <si>
    <t>OTROS GASTOS FINANCIEROS</t>
  </si>
  <si>
    <t>1.1.3.2.2.13</t>
  </si>
  <si>
    <t>PAGO DE VERTIMIENTOS LIQUIDOS</t>
  </si>
  <si>
    <t>1.1.3.2.2.19</t>
  </si>
  <si>
    <t>1.1.3.2.2.19.2</t>
  </si>
  <si>
    <t>COMUNICACIÓN Y TRANSPORTE</t>
  </si>
  <si>
    <t>1.1.3.2.2.19.4</t>
  </si>
  <si>
    <t>0.4% INTERVENTORIA DEL REGIMEN SUBSIDIADO - 25% ETESA</t>
  </si>
  <si>
    <t>1.1.3.2.2.19.5</t>
  </si>
  <si>
    <t>0.2% SUPERINTENDENCIA DE SALUD - 25% ETESA</t>
  </si>
  <si>
    <t>1.1.3.2.2.20</t>
  </si>
  <si>
    <t xml:space="preserve">OTROS GASTOS GENERALES </t>
  </si>
  <si>
    <t>1.1.3.2.2.20.1</t>
  </si>
  <si>
    <t>INHUMACION Y EXHUMACION DE CADAVERES</t>
  </si>
  <si>
    <t>1.1.3.2.2.20.2</t>
  </si>
  <si>
    <t>1.1.3.2.4</t>
  </si>
  <si>
    <t>GASTOS DE BIENESTAR SOCIAL Y SALUD OCUPACIONAL</t>
  </si>
  <si>
    <t>1.1.3.3</t>
  </si>
  <si>
    <t>TRANSFERENCIAS CORRIENTES</t>
  </si>
  <si>
    <t>MESADAS PENSIONALES</t>
  </si>
  <si>
    <t>1.1.3.3.19</t>
  </si>
  <si>
    <t>SENTENCIAS Y CONCILIACIONES</t>
  </si>
  <si>
    <t>TOTAL GASTO DE INVERSION SOCIAL</t>
  </si>
  <si>
    <t>INVERSION CON RECURSOS DEL S.G.P</t>
  </si>
  <si>
    <t>4.1.1</t>
  </si>
  <si>
    <t>COFINANCIACION MANTENIMIENTO DE INFRAESTRUCTURA EDUCATIVA</t>
  </si>
  <si>
    <t>IMPLEMENTACION DE NUEVAS TECNOLOGIAS PARA MEJORAR EL APRENDIZAJE</t>
  </si>
  <si>
    <t>FOMENTO DE ACTIVIDADES DEPORTIVAS Y CULTURALES EN LAS INSTITUCIONES EDUCATIVAS</t>
  </si>
  <si>
    <t>PAGO DE SERVICIOS PÚBLICOS DE LAS INSTITUCIONES EDUCATIVAS</t>
  </si>
  <si>
    <t>Internet</t>
  </si>
  <si>
    <t>Implementacion de la Sala Intinerante</t>
  </si>
  <si>
    <t>DISEÑO E IMPLEMENTACIÓN DEL SISTEMA DE INFORMACIÓN</t>
  </si>
  <si>
    <t xml:space="preserve">AFILIACIÓN AL RÉGIMEN SUBSIDIADO - CONTINUIDAD </t>
  </si>
  <si>
    <t xml:space="preserve">AFILIACIÓN AL RÉGIMEN SUBSIDIADO - AMPLIACIÓN </t>
  </si>
  <si>
    <t xml:space="preserve">SALUD INFANTIL </t>
  </si>
  <si>
    <t>REDUCIR MORTALIDAD EN MENORES DE 1 AÑO</t>
  </si>
  <si>
    <t>CONTRATACIÓN CON LAS EMPRESAS SOCIALES DEL ESTADO - RED PÚBLICA</t>
  </si>
  <si>
    <t>REDUCIR MORTALIDAD EN MENORES DE 5 AÑOS</t>
  </si>
  <si>
    <t>ESTRATEGIA DE ATENCION INTEGRAL DE NIÑOS Y NIÑAS (AIEPI)</t>
  </si>
  <si>
    <t>COBERTURAS ÚTILES EN VACUNACIÓN</t>
  </si>
  <si>
    <t>SALUD SEXUAL Y REPRODUCTIVA</t>
  </si>
  <si>
    <t>REDUCIR MORTALIDAD MATERNA</t>
  </si>
  <si>
    <t>CONTRATACIÓN CON LAS EMPRESAS SOCIALES DEL ESTADO - RED PÚBLICA.</t>
  </si>
  <si>
    <t>REDUCIR FECUNDIDAD GLOBAL</t>
  </si>
  <si>
    <t>REDUCIR MORTALIDAD POR CÁNCER DE CUELLO UTERINO</t>
  </si>
  <si>
    <t xml:space="preserve">MANTENER ESTABLE LA PREVALENCIA DE VIH </t>
  </si>
  <si>
    <t>LOGRAR COBERTURA UNIVERSAL TERAPIA ANTI VIH</t>
  </si>
  <si>
    <t xml:space="preserve">REDUCIR  LA INCIDENCIA DE SIFILIS CONGÉNITA </t>
  </si>
  <si>
    <t xml:space="preserve">IMPLEMENTACIÓN DE ESTRATEGIAS DE PREVENCIÓN Y CONTROL </t>
  </si>
  <si>
    <t>VIGENCIA FISCAL DE 2010</t>
  </si>
  <si>
    <t>Elaboro</t>
  </si>
  <si>
    <t xml:space="preserve">         Martha Isabel Ruano N.</t>
  </si>
  <si>
    <t>2. Que el presupuesto de la vigencia fiscal del año 2009, se preparó conforme a las instrucciones impartidas por el Departamento de Planeación nacional Según Documentos Conpes No. 126, 127 y 128 de 2009.</t>
  </si>
  <si>
    <t>1. Que el Departamento de Planeación Nacional, no ha comunicado los recursos presupuéstales para la vigencia fiscal de 2010.</t>
  </si>
  <si>
    <r>
      <t xml:space="preserve">Prima de servicio:  </t>
    </r>
    <r>
      <rPr>
        <sz val="11"/>
        <rFont val="Arial"/>
        <family val="2"/>
      </rPr>
      <t xml:space="preserve">Pago a que tienen derecho los empleados públicos y, según lo contratado, los trabajadores oficiales, en forma proporcional al tiempo laborado, siempre que hubiere servido en el órgano por lo menos un semestre. </t>
    </r>
  </si>
  <si>
    <t>01.1.2.6.2.1.1.1.4.1</t>
  </si>
  <si>
    <t>01.1.2.6.2.1.1.1.4.2</t>
  </si>
  <si>
    <t>CODIGO</t>
  </si>
  <si>
    <t>01.1.2.1</t>
  </si>
  <si>
    <t>01.1.2.1.10</t>
  </si>
  <si>
    <t>01.1.2.1.11</t>
  </si>
  <si>
    <t>01.1.2.1.11.1</t>
  </si>
  <si>
    <t>01.1.2.2</t>
  </si>
  <si>
    <t>4.1.14.18.4.2</t>
  </si>
  <si>
    <t>4.1.15.3</t>
  </si>
  <si>
    <t>MEJORAMIENTO Y MANTENIMIENTO DE DEPENDENCIAS DE LA ADMINISTRACIÓN</t>
  </si>
  <si>
    <t>PROCESOS DE ELECCIÓN DE CIUDADANOS A LOS ESPACIOS DE PARTICIPACIÓN CIUDADANA</t>
  </si>
  <si>
    <t>4.1.16.3</t>
  </si>
  <si>
    <t xml:space="preserve">CAPACITACIÓN A LA COMUNIDAD SOBRE PARTICIPACIÓN EN LA GESTIÓN PÚBLICA </t>
  </si>
  <si>
    <t>PAGO DE INSPECTORES DE POLICÍA</t>
  </si>
  <si>
    <t>4.1.20</t>
  </si>
  <si>
    <t>4.1.20.1</t>
  </si>
  <si>
    <t>4.1.20.1.1</t>
  </si>
  <si>
    <t>COMPRA DE ALIMENTOS</t>
  </si>
  <si>
    <t>4.1.20.1.2</t>
  </si>
  <si>
    <t>4.1.20.1.3</t>
  </si>
  <si>
    <t xml:space="preserve">CONTRATACIÓN DE PERSONAL PARA LA PREPARACIÓN DE ALIMENTOS </t>
  </si>
  <si>
    <t>INVERSION CON RECURSOS LEY 617 LIBRE INVERSION</t>
  </si>
  <si>
    <t>4.2.4</t>
  </si>
  <si>
    <t xml:space="preserve">DEPORTE RECREACIÓN Y CULTURA </t>
  </si>
  <si>
    <t xml:space="preserve">ADECUACION Polideportivo Colegio </t>
  </si>
  <si>
    <t>4.2.13</t>
  </si>
  <si>
    <t>4.2.13.5</t>
  </si>
  <si>
    <t>PROGRAMAS DE CAPACITACIÓN Y ASISTENCIA TÉCNICA ORIENTADOS AL DESARROLLO EFICIENTE DE LAS COMPETENCIAS DE LEY</t>
  </si>
  <si>
    <t>ESTRATIFICACIÓN SOCIOECONÓMICA</t>
  </si>
  <si>
    <t>4.2.17.10</t>
  </si>
  <si>
    <t>ELABORACIÓN Y ACTUALIZACIÓN DEL PLAN DE ORDENAMIENTO TERRITORIAL Y EXPEDIENTE MUNICIPAL</t>
  </si>
  <si>
    <t>INVERSION CON RECURSOS DE  ESTAMPILLAS Y CONTRIBUCIONES</t>
  </si>
  <si>
    <t>DOTACION DE IMPLEMENTOS DEPORTIVOS</t>
  </si>
  <si>
    <t xml:space="preserve">DOTACION CULTURAL </t>
  </si>
  <si>
    <t>4.3.12</t>
  </si>
  <si>
    <t>4.3.12.11</t>
  </si>
  <si>
    <t>DOTACIÓN DE MAQUINAS Y EQUIPOS PARA LOS CUERPOS DE BOMBEROS OFICIALES</t>
  </si>
  <si>
    <t>4.3.14</t>
  </si>
  <si>
    <t>4.3.14.4</t>
  </si>
  <si>
    <t>4.3.14.4.1</t>
  </si>
  <si>
    <t xml:space="preserve">CONSTRUCCIÓN O COMPRA CASA DEL ANCIANO </t>
  </si>
  <si>
    <t>FONDO TERRITORIAL DE SEGURIDAD (LEY 1106 DE 2006)</t>
  </si>
  <si>
    <t>4.3.18.4.6</t>
  </si>
  <si>
    <t>GASTOS DESTINADOS A GENERAR AMBIENTES QUE PROPICIEN LA SEGURIDAD CIUDADANA Y LA PRESERVACIÓN DEL ORDEN PÚBLICO.</t>
  </si>
  <si>
    <t>4.3.18.5</t>
  </si>
  <si>
    <t>DESARROLLO DEL PLAN INTEGRAL DE SEGURIDAD Y CONVIVENCIA CIUDADANA</t>
  </si>
  <si>
    <t>4.3.18.9</t>
  </si>
  <si>
    <t xml:space="preserve">COMPRA DE LOTE PARA LA CONSTRUCCION DEL CUARTEL DE LA POLICIA </t>
  </si>
  <si>
    <r>
      <t xml:space="preserve">ARTICULO 1. LIQUIDAR </t>
    </r>
    <r>
      <rPr>
        <sz val="12"/>
        <rFont val="Arial"/>
        <family val="2"/>
      </rPr>
      <t xml:space="preserve"> EL PRESUPUESTO DE RENTAS E INGRESOS Y RECURSOS DE CAPITAL Y SE APROPIAN LOS GASTOS  DE FUNCIONAMIENTO E INVERSIÓN DEL MUNICIPIO DE BALBOA, CAUCA PARA LA VIGENCIA FISCAL COMPRENDIDA ENTRE EL PRIMERO (1) DE ENERO Y EL TREINTA Y UNO (31) DE DICIEMBRE DEL AÑO 2010, EXPEDIDO POR EL CONCEJO MUNICIPAL,  al tenor del siguiente articulado: </t>
    </r>
  </si>
  <si>
    <t>1.1.1.2.2.03</t>
  </si>
  <si>
    <t>1.1.1.2.2.03.1</t>
  </si>
  <si>
    <t>1.1.1.2.2.06</t>
  </si>
  <si>
    <t>1.1.1.2.2.06.1</t>
  </si>
  <si>
    <t>1.1.1.2.2.08</t>
  </si>
  <si>
    <t>1.1.1.2.2.08.1</t>
  </si>
  <si>
    <t>1.1.3.2.2.03.2</t>
  </si>
  <si>
    <t>1.1.3.2.2.03.3</t>
  </si>
  <si>
    <t>1.1.3.2.2.03.4</t>
  </si>
  <si>
    <t>1.1.3.2.2.06</t>
  </si>
  <si>
    <t>1.1.3.2.2.06.1</t>
  </si>
  <si>
    <t>1.1.3.2.2.06.2</t>
  </si>
  <si>
    <t>1.1.3.2.2.06.3</t>
  </si>
  <si>
    <t>1.1.3.2.2.08.1</t>
  </si>
  <si>
    <t>1.1.3.2.2.09.1</t>
  </si>
  <si>
    <t>1.1.3.2.2.11.1</t>
  </si>
  <si>
    <t>1.1.3.2.2.13.1</t>
  </si>
  <si>
    <t>1.1.3.2.4.1</t>
  </si>
  <si>
    <t>1.1.3.3.01</t>
  </si>
  <si>
    <t>4.1.01.4.08.2</t>
  </si>
  <si>
    <t>4.1.01.4.08.3</t>
  </si>
  <si>
    <t>4.1.01.4.11</t>
  </si>
  <si>
    <t>4.1.01.4.12</t>
  </si>
  <si>
    <t>4.1.02.2.1</t>
  </si>
  <si>
    <t>4.1.02.2.1.1</t>
  </si>
  <si>
    <t>4.1.02.2.1.1.2</t>
  </si>
  <si>
    <t>4.1.02.2.1.2</t>
  </si>
  <si>
    <t>4.1.02.2.1.2.2</t>
  </si>
  <si>
    <t>4.1.02.2.1.3</t>
  </si>
  <si>
    <t>4.1.02.2.1.3.2</t>
  </si>
  <si>
    <t>4.1.02.2.1.4</t>
  </si>
  <si>
    <t>4.1.02.2.1.4.2</t>
  </si>
  <si>
    <t>4.1.02.2.2</t>
  </si>
  <si>
    <t>4.1.02.2.2.1</t>
  </si>
  <si>
    <t>4.1.02.2.2.1.2</t>
  </si>
  <si>
    <t>4.1.02.2.2.2</t>
  </si>
  <si>
    <t>4.1.02.2.2.2.2</t>
  </si>
  <si>
    <t>4.1.02.2.2.3</t>
  </si>
  <si>
    <t>4.1.02.2.2.3.2</t>
  </si>
  <si>
    <t>4.1.02.2.2.4</t>
  </si>
  <si>
    <t>4.1.02.2.2.4.2</t>
  </si>
  <si>
    <t>4.1.02.2.2.5</t>
  </si>
  <si>
    <t>4.1.02.2.2.5.2</t>
  </si>
  <si>
    <t>4.1.02.2.2.6</t>
  </si>
  <si>
    <t>4.1.02.2.2.6.1</t>
  </si>
  <si>
    <t>4.1.02.2.3</t>
  </si>
  <si>
    <t>4.1.02.2.3.1</t>
  </si>
  <si>
    <t>4.1.02.2.3.1.2</t>
  </si>
  <si>
    <t>4.1.02.2.3.2</t>
  </si>
  <si>
    <t>4.1.02.2.3.2.2</t>
  </si>
  <si>
    <t>4.1.02.2.4</t>
  </si>
  <si>
    <t>4.1.02.2.4.1</t>
  </si>
  <si>
    <t>4.1.02.2.4.1.2</t>
  </si>
  <si>
    <t>4.1.02.2.4.2</t>
  </si>
  <si>
    <t>4.1.02.2.4.2.2</t>
  </si>
  <si>
    <t>4.1.02.2.5</t>
  </si>
  <si>
    <t>4.1.02.2.5.1</t>
  </si>
  <si>
    <t>4.1.02.2.5.1.1</t>
  </si>
  <si>
    <t>4.1.02.2.5.1.1.1</t>
  </si>
  <si>
    <t>4.1.02.2.6</t>
  </si>
  <si>
    <t>4.1.02.2.6.1</t>
  </si>
  <si>
    <t>4.1.02.2.6.1.2</t>
  </si>
  <si>
    <t>4.1.02.2.6.2</t>
  </si>
  <si>
    <t>4.1.02.2.6.2.2</t>
  </si>
  <si>
    <t>4.1.02.2.6.3</t>
  </si>
  <si>
    <t>4.1.02.2.6.3.2</t>
  </si>
  <si>
    <t>4.1.02.2.6.5</t>
  </si>
  <si>
    <t>4.1.02.2.6.5.2</t>
  </si>
  <si>
    <t>4.1.02.2.7</t>
  </si>
  <si>
    <t>4.1.02.2.7.1</t>
  </si>
  <si>
    <t>4.1.02.2.7.1.2</t>
  </si>
  <si>
    <t>4.1.02.2.7.1.2.1</t>
  </si>
  <si>
    <t>4.1.02.2.7.2</t>
  </si>
  <si>
    <t>4.1.02.2.7.2.2</t>
  </si>
  <si>
    <t>4.1.02.2.7.2.2.1</t>
  </si>
  <si>
    <t>4.1.02.2.7.3</t>
  </si>
  <si>
    <t>4.1.02.2.7.3.2</t>
  </si>
  <si>
    <t>4.1.02.2.7.3.2.1</t>
  </si>
  <si>
    <t>4.1.03.1.09</t>
  </si>
  <si>
    <t>4.1.03.2.01</t>
  </si>
  <si>
    <t>4.1.03.2.02</t>
  </si>
  <si>
    <t>4.1.03.2.03</t>
  </si>
  <si>
    <t>4.1.03.2.05</t>
  </si>
  <si>
    <t>4.1.03.2.07</t>
  </si>
  <si>
    <t>4.1.03.2.11</t>
  </si>
  <si>
    <t>4.1.03.2.17</t>
  </si>
  <si>
    <t>4.1.03.2.18</t>
  </si>
  <si>
    <t>4.1.03.3.2</t>
  </si>
  <si>
    <t>4.1.03.3.8</t>
  </si>
  <si>
    <t>4.1.03.5.1</t>
  </si>
  <si>
    <t>4.1.05.5</t>
  </si>
  <si>
    <t>4.1.06.4</t>
  </si>
  <si>
    <t>4.1.07.7</t>
  </si>
  <si>
    <t>4.1.08.1</t>
  </si>
  <si>
    <t>4.1.08.5</t>
  </si>
  <si>
    <t>4.1.09.1</t>
  </si>
  <si>
    <t>4.1.09.2</t>
  </si>
  <si>
    <t>4.1.09.3</t>
  </si>
  <si>
    <t>4.1.09.4</t>
  </si>
  <si>
    <t>4.1.14.01.1</t>
  </si>
  <si>
    <t>4.1.14.02</t>
  </si>
  <si>
    <t>4.1.14.02.4</t>
  </si>
  <si>
    <t>4.1.14.02.4.2</t>
  </si>
  <si>
    <t>4.1.14.03.2</t>
  </si>
  <si>
    <t>4.1.14.04.4</t>
  </si>
  <si>
    <t>4.1.14.04.4.1</t>
  </si>
  <si>
    <t>4.1.14.04.4.2</t>
  </si>
  <si>
    <t>4.1.14.05.4</t>
  </si>
  <si>
    <t>4.1.14.05.4.2</t>
  </si>
  <si>
    <t>4.1.14.06.1</t>
  </si>
  <si>
    <t>4.1.14.06.2</t>
  </si>
  <si>
    <t>4.1.14.06.4</t>
  </si>
  <si>
    <t>4.1.14.07.4</t>
  </si>
  <si>
    <t>4.1.14.07.4.2</t>
  </si>
  <si>
    <t>4.1.14.10.1</t>
  </si>
  <si>
    <t>4.2.04.1</t>
  </si>
  <si>
    <t>4.2.17.01</t>
  </si>
  <si>
    <t>4.2.17.02</t>
  </si>
  <si>
    <t>4.2.17.07</t>
  </si>
  <si>
    <t>4.3.09</t>
  </si>
  <si>
    <t>4.3.09.4</t>
  </si>
  <si>
    <t>4.3.18.5.1</t>
  </si>
  <si>
    <t>4.4</t>
  </si>
  <si>
    <t>AGUA POTABLE Y SANEAMIENTO BÁSICO  (SIN INCLUIR PROYECTOS DE VIS)</t>
  </si>
  <si>
    <t>INVERSION CON RECURSOS DE ETESA</t>
  </si>
  <si>
    <t>TERCERA PARTE</t>
  </si>
  <si>
    <t>CULTURA</t>
  </si>
  <si>
    <t>TRANSPORTE</t>
  </si>
  <si>
    <t>JUSTICIA</t>
  </si>
  <si>
    <t>DISPOSICIONES GENERALES</t>
  </si>
  <si>
    <t>TRANSPORTE ESCOLAR</t>
  </si>
  <si>
    <t>4.1.14.10</t>
  </si>
  <si>
    <t>4.1.14.13</t>
  </si>
  <si>
    <t>4.1.15</t>
  </si>
  <si>
    <t xml:space="preserve">EQUIPAMIENTO </t>
  </si>
  <si>
    <t>4.1.15.5</t>
  </si>
  <si>
    <t>4.1.16</t>
  </si>
  <si>
    <t>DESARROLLO COMUNITARIO</t>
  </si>
  <si>
    <t>4.1.16.1</t>
  </si>
  <si>
    <t>4.1.16.2</t>
  </si>
  <si>
    <t>4.1.18</t>
  </si>
  <si>
    <t>4.1.18.1</t>
  </si>
  <si>
    <t>4.1.18.3</t>
  </si>
  <si>
    <t>4.2</t>
  </si>
  <si>
    <t>4.2.04.2</t>
  </si>
  <si>
    <t>4.2.17</t>
  </si>
  <si>
    <t>4.3</t>
  </si>
  <si>
    <t>4.3.04</t>
  </si>
  <si>
    <t>4.3.04.1</t>
  </si>
  <si>
    <t>4.3.04.2</t>
  </si>
  <si>
    <t>4.3.05</t>
  </si>
  <si>
    <t>4.3.05.1</t>
  </si>
  <si>
    <t>4.3.18</t>
  </si>
  <si>
    <t>4.3.18.4</t>
  </si>
  <si>
    <t>CONSTRUCCIÓN AMPLIACIÓN Y ADECUACIÓN DE INFRAESTRUCTURA EDUCATIVA</t>
  </si>
  <si>
    <t>4.1.07.4</t>
  </si>
  <si>
    <t>PAGO DEL PERSONAL TÉCNICO VINCULADO A LA PRESTACIÓN DEL SERVICIO DE ASISTENCIA TÉCNICA DIRECTA RURAL</t>
  </si>
  <si>
    <t xml:space="preserve">ATENCIÓN Y APOYO A LA POBLACIÓN DESPLAZADA POR LA VIOLENCIA </t>
  </si>
  <si>
    <t>4.1.14.14</t>
  </si>
  <si>
    <t>PROCESOS INTEGRALES DE EVALUACIÓN INSTITUCIONAL Y REORGANIZACIÓN ADMINISTRATIVA</t>
  </si>
  <si>
    <t>4.3.05.2</t>
  </si>
  <si>
    <t>INGRESOS TOTALES</t>
  </si>
  <si>
    <t>01.1</t>
  </si>
  <si>
    <t>INGRESOS CORRIENTES</t>
  </si>
  <si>
    <t>01.1.1</t>
  </si>
  <si>
    <r>
      <t xml:space="preserve">Contribuciones inherentes a la nómina al sector privado: </t>
    </r>
    <r>
      <rPr>
        <sz val="11"/>
        <rFont val="Arial"/>
        <family val="2"/>
      </rPr>
      <t xml:space="preserve">  Corresponde a las contribuciones legales que debe hacer el municipio como empleador, que tienen como base la nómina del personal de planta, destinadas a entidades del sector privado, tales como, Cajas de Compensación Familiar, Fondos Administradores de Cesantías y Pensiones, Empresas Promotoras de Salud privadas, así como, las administradoras privadas de aportes que se destinan para accidentes de trabajo y enfermedad profesional. 
</t>
    </r>
    <r>
      <rPr>
        <b/>
        <sz val="11"/>
        <rFont val="Arial"/>
        <family val="2"/>
      </rPr>
      <t>Contribuciones inherentes a la nómina al sector público:</t>
    </r>
    <r>
      <rPr>
        <sz val="11"/>
        <rFont val="Arial"/>
        <family val="2"/>
      </rPr>
      <t xml:space="preserve">  Corresponde a las contribuciones legales que debe hacer el municipio como empleador, que tienen como base la nómina del personal de planta, destinadas a entidades del sector público, tales como, SENA, ICBF, ESAP, Fondo Nacional de Ahorro, Fondos Administradores de Cesantías y Pensiones, Empresas Promotoras de Salud públicas, así como, las administradoras públicas de aportes que se destinan para accidentes de trabajo y enfermedad profesional. </t>
    </r>
  </si>
  <si>
    <r>
      <t>Honorarios:</t>
    </r>
    <r>
      <rPr>
        <sz val="11"/>
        <rFont val="Arial"/>
        <family val="2"/>
      </rPr>
      <t xml:space="preserve"> Por este rubro se deberán cubrir, conforme a los reglamentos, los estipendios a los servicios profesionales prestados en forma esporádica y sin subordinación, como son consejeros, asesores, miembros de juntas directivas, peritos, profesionales, tribunales de arbitramento, cuando estas actividades no puedan cumplirse con personal de planta. Así mismo se reconocerá por este rubro, los honorarios a que tienen derecho los concejales, según Ley 136 de 1994.</t>
    </r>
  </si>
  <si>
    <r>
      <t>Cesantías</t>
    </r>
    <r>
      <rPr>
        <sz val="11"/>
        <rFont val="Arial"/>
        <family val="2"/>
      </rPr>
      <t>: Son los pagos por concepto de liquidación que los órganos hacen directamente al personal, conforme al régimen especial que señale la ley o la norma legal no sustenta. Estas constituyen un derecho a que tienen los empleados y trabajadores cuando se retiran de la institución, equivalente a un mes de salario por cada año de servicios y proporcionalmente por fracción de año.
El pago de cesantías puede ser parcial o total y se puede hacer en forma directa por el municipio o entidad o por intermedio de los fondos privados de cesantías, de conformidad con las normas vigentes</t>
    </r>
  </si>
  <si>
    <t>2. GASTOS GENERALES</t>
  </si>
  <si>
    <t>Son aquellos relacionados con la adquisición de bienes y servicios necesarios para que el órgano cumpla con las funciones asignadas por la constitución, la ley y con el pago de los impuestos y multas a que estén sometidos legalmente.</t>
  </si>
  <si>
    <r>
      <t xml:space="preserve">2.1. Adquisición de bienes: </t>
    </r>
    <r>
      <rPr>
        <sz val="11"/>
        <rFont val="Arial"/>
        <family val="2"/>
      </rPr>
      <t xml:space="preserve">
Corresponde a la compra de bienes muebles destinados a apoyar el desarrollo de las funciones del órgano, tales como: </t>
    </r>
  </si>
  <si>
    <r>
      <t>Compra de Equipo</t>
    </r>
    <r>
      <rPr>
        <sz val="11"/>
        <rFont val="Arial"/>
        <family val="2"/>
      </rPr>
      <t xml:space="preserve">: Adquisición de bienes de consumo duradero que deben inventariarse y no están destinados a la producción de otros bienes y servicios. En esta categoría se incluyen bienes como muebles y enseres, equipo de oficina, dotación de cafetería, equipo mecánico y automotor y demás que cumplan con las característica de esta definición. Por este rubro se debe incluir el software. </t>
    </r>
  </si>
  <si>
    <r>
      <t>Materiales y Suministros</t>
    </r>
    <r>
      <rPr>
        <sz val="11"/>
        <rFont val="Arial"/>
        <family val="2"/>
      </rPr>
      <t>: Comprende los gastos por todos los elementos que se consumen y pierden su utilidad por el uso. Incluye útiles de escritorio, material didáctico, suministros para información sistematizada, planoteca, dibujo, suministros para toxicología, fotocopias, elementos de aseo, elementos para servicio seguridad como salvoconductos, municiones, combustibles y lubricantes, llantas, implementos deportivos, escarapelas.</t>
    </r>
  </si>
  <si>
    <r>
      <t xml:space="preserve">Gastos imprevistos:  </t>
    </r>
    <r>
      <rPr>
        <sz val="11"/>
        <rFont val="Arial"/>
        <family val="2"/>
      </rPr>
      <t xml:space="preserve">
Erogaciones excepcionales de carácter eventual o fortuito de inaplazable e imprescindible realización para el funcionamiento del municipio. 
No podrán imputarse a este rubro gastos suntuarios o correspondientes a conceptos de adquisición de bienes ya definidos, erogaciones periódicas o permanentes, ni utilizarse para completar partidas insuficientes. 
La afectación de este rubro requiere resolución motivada, suscrita por el jefe del respectivo municipio, previa aprobación y registro de la división de presupuesto o la dependencia que haga sus veces, </t>
    </r>
  </si>
  <si>
    <r>
      <t>2.2.  Adquisición de servicios:</t>
    </r>
    <r>
      <rPr>
        <sz val="11"/>
        <rFont val="Arial"/>
        <family val="2"/>
      </rPr>
      <t xml:space="preserve"> 
Comprende la contratación y el pago a personas jurídicas y naturales por la prestación de un servicio que complementa el desarrollo de las funciones del órgano y permiten mantener y proteger los bienes que son de su propiedad o están a su cargo, así como los pagos por concepto de tasas a que estén sujetos los órganos, tales como: </t>
    </r>
  </si>
  <si>
    <r>
      <t>Mantenimiento</t>
    </r>
    <r>
      <rPr>
        <sz val="11"/>
        <rFont val="Arial"/>
        <family val="2"/>
      </rPr>
      <t>: Gastos tendientes para la conservación, reparación y repuestos de bienes muebles e inmuebles y adecuaciones menores; incluye el mantenimiento de vehículos y maquinaria.</t>
    </r>
  </si>
  <si>
    <r>
      <t>Servicios Públicos</t>
    </r>
    <r>
      <rPr>
        <sz val="11"/>
        <rFont val="Arial"/>
        <family val="2"/>
      </rPr>
      <t>: Son erogaciones por concepto de servicios de acueducto, alcantarillado, recolección de basuras, energía y teléfonos, cualquiera que sea el año de su causación.  Estos incluyen su instalación y traslados.</t>
    </r>
  </si>
  <si>
    <r>
      <t>Arrendamientos</t>
    </r>
    <r>
      <rPr>
        <sz val="11"/>
        <rFont val="Arial"/>
        <family val="2"/>
      </rPr>
      <t>: Cánones de arrendamiento por inmuebles, maquinaria, equipo y paquetes operacionales (Software). Incluye el alquiler de garajes.</t>
    </r>
  </si>
  <si>
    <t>01</t>
  </si>
  <si>
    <t>TRIBUTARIOS</t>
  </si>
  <si>
    <t>01.1.1.2</t>
  </si>
  <si>
    <t>VEHÍCULOS AUTOMOTORES</t>
  </si>
  <si>
    <t>01.1.1.2.1</t>
  </si>
  <si>
    <t>VEHÍCULOS AUTOMOTORES VIGENCIA ACTUAL</t>
  </si>
  <si>
    <t>01.1.1.3</t>
  </si>
  <si>
    <t>IMPUESTO PREDIAL UNIFICADO</t>
  </si>
  <si>
    <t>01.1.1.3.1</t>
  </si>
  <si>
    <t>IMPUESTO PREDIAL UNIFICADO VIGENCIA ACTUAL</t>
  </si>
  <si>
    <t>01.1.1.5</t>
  </si>
  <si>
    <t>IMPUESTO DE INDUSTRIA Y COMERCIO</t>
  </si>
  <si>
    <t>01.1.1.5.1</t>
  </si>
  <si>
    <t>IMPUESTO DE INDUSTRIA Y COMERCIO DE LA VIGENCIA ACTUAL</t>
  </si>
  <si>
    <t>01.1.1.6</t>
  </si>
  <si>
    <t>AVISOS Y TABLEROS</t>
  </si>
  <si>
    <t>01.1.1.6.1</t>
  </si>
  <si>
    <t>AVISOS Y TABLEROS VIGENCIA ACTUAL</t>
  </si>
  <si>
    <t>01.1.1.7</t>
  </si>
  <si>
    <t>PUBLICIDAD EXTERIOR VISUAL</t>
  </si>
  <si>
    <t>01.1.1.8</t>
  </si>
  <si>
    <t>IMPUESTO DE DELINEACIÓN</t>
  </si>
  <si>
    <t>IMPUESTO DE ESPECTÁCULOS PÚBLICOS MUNICIPAL</t>
  </si>
  <si>
    <t>DEGÜELLO DE GANADO MENOR</t>
  </si>
  <si>
    <t>01.1.1.25</t>
  </si>
  <si>
    <t>SOBRETASA BOMBERIL</t>
  </si>
  <si>
    <t>SOBRETASA A LA GASOLINA</t>
  </si>
  <si>
    <t>ESTAMPILLAS</t>
  </si>
  <si>
    <t>01.1.1.28.1</t>
  </si>
  <si>
    <t>PRO DOTACIÓN Y FUNCIONAMIENTO DE CENTROS BIENESTAR DEL ANCIANO</t>
  </si>
  <si>
    <t>PRO CULTURA</t>
  </si>
  <si>
    <t>01.1.1.28.9</t>
  </si>
  <si>
    <t>OTRAS ESTAMPILLAS</t>
  </si>
  <si>
    <t>01.1.1.28.9.1</t>
  </si>
  <si>
    <t>FONDO DEL DEPORTE</t>
  </si>
  <si>
    <t>CONTRIBUCIÓN SOBRE CONTRATOS DE OBRAS PÚBLICAS</t>
  </si>
  <si>
    <t>01.1.1.33</t>
  </si>
  <si>
    <t>OTROS INGRESOS TRIBUTARIOS</t>
  </si>
  <si>
    <t>01.1.1.33.1</t>
  </si>
  <si>
    <t>OCUPACION DE VIAS Y LUGARES DE USUS PUBLICO</t>
  </si>
  <si>
    <t>TASAS Y DERECHOS</t>
  </si>
  <si>
    <t>01.1.2.1.9</t>
  </si>
  <si>
    <t>RECURSOS LOCALES PARA PROYECTOS DE INFRAESTRUCTURA VIAL Y DE TRANSPORTE (ART.. 112 LEY 812 DE 2003)</t>
  </si>
  <si>
    <t>01.1.2.1.9.1</t>
  </si>
  <si>
    <t>CONTRIBUCIONES O GRAVÁMENES</t>
  </si>
  <si>
    <t>01.1.2.1.9.1.1</t>
  </si>
  <si>
    <t>CONTRIBUCION PARA MEJORAMIENTO DE VIAS</t>
  </si>
  <si>
    <t>PUBLICACIONES</t>
  </si>
  <si>
    <t>DERECHOS DE EXPLOTACIÓN DE JUEGOS DE SUERTE Y AZAR</t>
  </si>
  <si>
    <t>RIFAS</t>
  </si>
  <si>
    <t>01.1.2.1.11.5</t>
  </si>
  <si>
    <t>JUEGOS DE SUERTE Y AZAR LOCALIZADOS</t>
  </si>
  <si>
    <t>MULTAS Y SANCIONES</t>
  </si>
  <si>
    <t>TRÁNSITO Y TRANSPORTE</t>
  </si>
  <si>
    <t>MULTAS DE GOBIERNO</t>
  </si>
  <si>
    <t>01.1.2.2.4.1</t>
  </si>
  <si>
    <t>NO REGISTRO DE MARCAS Y HERRETES</t>
  </si>
  <si>
    <t>OTRAS MULTAS DE GOBIERNO</t>
  </si>
  <si>
    <t>INTERESES MORATORIOS</t>
  </si>
  <si>
    <t>PREDIAL</t>
  </si>
  <si>
    <t>INDUSTRIA Y COMERCIO</t>
  </si>
  <si>
    <t>SANCIONES TRIBUTARIAS</t>
  </si>
  <si>
    <t>01.1.2.2.6.1</t>
  </si>
  <si>
    <t>01.1.2.3</t>
  </si>
  <si>
    <t>CONTRIBUCIONES</t>
  </si>
  <si>
    <t>01.1.2.3.4</t>
  </si>
  <si>
    <t>OTRAS CONTRIBUCIONES</t>
  </si>
  <si>
    <t>01.1.2.3.4.1</t>
  </si>
  <si>
    <t>CONTRIBUCION PARA PAPELERIA Y ELEMENTOS DE OFICINA</t>
  </si>
  <si>
    <t>VENTA DE BIENES Y SERVICIOS</t>
  </si>
  <si>
    <t>01.1.2.4.4</t>
  </si>
  <si>
    <t>PLAZA DE MERCADO</t>
  </si>
  <si>
    <t>MATADERO PÚBLICO</t>
  </si>
  <si>
    <t>01.1.2.4.10</t>
  </si>
  <si>
    <t>OTROS INGRESOS DE VENTA DE BIENES Y SERVICIOS DIFERENTE A LA VENTA DE ACTIVOS</t>
  </si>
  <si>
    <t>01.1.2.4.10.1</t>
  </si>
  <si>
    <t>PAZ Y SALVOS</t>
  </si>
  <si>
    <t>01.1.2.4.10.2</t>
  </si>
  <si>
    <t>DENUNCIAS POR PERDIDA DE DOCUMENTOS</t>
  </si>
  <si>
    <t>01.1.2.4.10.3</t>
  </si>
  <si>
    <t>CERTIFICADOS DE INHUMACION</t>
  </si>
  <si>
    <t>01.1.2.4.10.4</t>
  </si>
  <si>
    <t xml:space="preserve">OTROS CERTIFICADOS Y CONSTANCIAS </t>
  </si>
  <si>
    <t>01.1.2.4.10.5</t>
  </si>
  <si>
    <t>RECIBOS DE CAJA</t>
  </si>
  <si>
    <t>01.1.2.4.10.6</t>
  </si>
  <si>
    <t>LICENCIAS DE CONSTRUCCION</t>
  </si>
  <si>
    <t>01.1.2.4.10.7</t>
  </si>
  <si>
    <t>TARJETAS DE OPERACIÓN</t>
  </si>
  <si>
    <t>01.1.2.4.10.8</t>
  </si>
  <si>
    <t>LEGALIZACION DE BIENES</t>
  </si>
  <si>
    <t>RENTAS CONTRACTUALES</t>
  </si>
  <si>
    <t>ARRENDAMIENTOS</t>
  </si>
  <si>
    <t>01.1.2.5.1.1</t>
  </si>
  <si>
    <t>ARRENDAMIENTO GALERIA</t>
  </si>
  <si>
    <t>01.1.2.5.1.2</t>
  </si>
  <si>
    <t>ARRENDAMIENTO MAQUINARIA</t>
  </si>
  <si>
    <t>01.1.2.5.3</t>
  </si>
  <si>
    <t>OTRAS RENTAS CONTRACTUALES</t>
  </si>
  <si>
    <t>TRANSFERENCIAS PARA FUNCIONAMIENTO</t>
  </si>
  <si>
    <t>DEL NIVEL NACIONAL</t>
  </si>
  <si>
    <t>SGP: LIBRE DESTINACIÓN DE PARTICIPACIÓN DE PROPÓSITO GENERAL MUNICIPIOS CATEGORÍAS 4, 5 Y 6</t>
  </si>
  <si>
    <t>01.1.2.6.1.1.2</t>
  </si>
  <si>
    <t>EMPRESA TERRITORIAL PARA LA SALUD ETESA (MÁXIMO EL 25 % EN LOS TÉRMINOS DEL ART. 60 DE LA LEY 715)</t>
  </si>
  <si>
    <t>DEL NIVEL DEPARTAMENTAL</t>
  </si>
  <si>
    <t>01.1.2.6.1.2.1</t>
  </si>
  <si>
    <t>DE VEHÍCULOS AUTOMOTORES</t>
  </si>
  <si>
    <t>DEGÜELLO GANADO MAYOR (EN LOS TÉRMINOS QUE LO DEFINA LA ORDENANZA)</t>
  </si>
  <si>
    <t>TRASFERENCIAS PARA INVERSIÓN</t>
  </si>
  <si>
    <t>SISTEMA GENERAL DE PARTICIPACIONES</t>
  </si>
  <si>
    <t>SISTEMA GENERAL DE PARTICIPACIONES -EDUCACIÓN</t>
  </si>
  <si>
    <t>S. G. P. EDUCACIÓN -RECURSOS DE CALIDAD</t>
  </si>
  <si>
    <t>CALIDAD POR MATRÍCULA</t>
  </si>
  <si>
    <t>CALIDAD POR GRATUIDAD</t>
  </si>
  <si>
    <t>SISTEMA GENERAL DE PARTICIPACIONES -SALUD-</t>
  </si>
  <si>
    <t>01.1.2.6.2.1.1.2.1</t>
  </si>
  <si>
    <t>S. G. P. SALUD - RÉGIMEN SUBSIDIADO</t>
  </si>
  <si>
    <t>S. G. P. SALUD - RÉGIMEN SUBSIDIADO CONTINUIDAD</t>
  </si>
  <si>
    <t>S. G. P. SALUD - RÉGIMEN SUBSIDIADO AMPLIACIÓN COBERTURA</t>
  </si>
  <si>
    <t>01.1.2.6.2.1.1.2.2</t>
  </si>
  <si>
    <t>S. G. P. SALUD - SALUD PUBLICA</t>
  </si>
  <si>
    <t>SISTEMA GENERAL DE PARTICIPACIONES ALIMENTACIÓN ESCOLAR</t>
  </si>
  <si>
    <t>PARTICIPACIÓN PARA  AGUA POTABLE Y SANEAMIENTO BÁSICO</t>
  </si>
  <si>
    <t>SISTEMA GENERAL FORZOSA INVERSIÓN DE PARTICIPACIÓN PROPÓSITO GENERAL</t>
  </si>
  <si>
    <t>LIBRE INVERSIÓN MENORES DE 25000 HABITANTES</t>
  </si>
  <si>
    <t>FONDO DE SOLIDARIDAD Y GARANTÍAS -FOSYGA-</t>
  </si>
  <si>
    <t>EMPRESA TERRITORIAL PARA LA SALUD -ETESA -75 % - INVERSIÓN EN SALUD, ART.. 60 DE LA LEY 715/2001</t>
  </si>
  <si>
    <t>01.2</t>
  </si>
  <si>
    <t>INGRESOS DE CAPITAL</t>
  </si>
  <si>
    <t>01.2.1</t>
  </si>
  <si>
    <t>COFINANCIACIÓN</t>
  </si>
  <si>
    <t>01.2.1.2</t>
  </si>
  <si>
    <t>COFINANCIACIÓN DEPARTAMENTAL - NIVEL CENTRAL</t>
  </si>
  <si>
    <t>01.2.1.2.1</t>
  </si>
  <si>
    <t>PROGRAMAS DE SALUD</t>
  </si>
  <si>
    <t>01.2.1.2.1.1</t>
  </si>
  <si>
    <t>GOBERNACION DEL CAUCA</t>
  </si>
  <si>
    <t>01.2.1.4</t>
  </si>
  <si>
    <t>OTRAS COFINANCIACIONES</t>
  </si>
  <si>
    <t>01.2.1.4.1</t>
  </si>
  <si>
    <t>SECTOR DESCENTRALIZADO</t>
  </si>
  <si>
    <t>01.2.1.4.1.1</t>
  </si>
  <si>
    <t>NACIONAL</t>
  </si>
  <si>
    <t>01.2.1.4.1.1.1</t>
  </si>
  <si>
    <t>FEDERACION DE CAFETEROS</t>
  </si>
  <si>
    <t>01.2.8</t>
  </si>
  <si>
    <t>RENDIMIENTOS POR OPERACIONES FINANCIERAS</t>
  </si>
  <si>
    <t>01.2.8.2</t>
  </si>
  <si>
    <t>PROVENIENTES DE RECURSOS CON DESTINACIÓN ESPECIFICA</t>
  </si>
  <si>
    <t>01.2.8.2.1</t>
  </si>
  <si>
    <t>PROVENIENTES DE RECURSOS SGP CON DESTINACIÓN ESPECIFICA</t>
  </si>
  <si>
    <t>01.2.8.2.1.2</t>
  </si>
  <si>
    <t>PROVENIENTES DE RECURSOS SGP CON DESTINACIÓN ESPECIFICA - SALUD</t>
  </si>
  <si>
    <t>01.2.8.2.1.2.1</t>
  </si>
  <si>
    <t>PROVENIENTES DE RECURSOS SGP CON DESTINACIÓN ESPECIFICA - SALUD: RÉGIMEN SUBSIDIADO</t>
  </si>
  <si>
    <t>01.2.8.2.1.2.2</t>
  </si>
  <si>
    <t>PROVENIENTES DE RECURSOS SGP CON DESTINACIÓN ESPECIFICA - SALUD:  PÚBLICA</t>
  </si>
  <si>
    <t xml:space="preserve">TOTAL PRESUPUESTO DE GASTOS </t>
  </si>
  <si>
    <t>TOTAL GASTOS DE FUNCIONAMIENTO</t>
  </si>
  <si>
    <t>TOTAL GASTOS DE FUNCIONAMIENTO CONCEJO MUNICIPAL</t>
  </si>
  <si>
    <t>GASTOS DE PERSONAL</t>
  </si>
  <si>
    <t>1.1.1.1.1</t>
  </si>
  <si>
    <t>SERVICIOS PERSONALES ASOCIADOS A LA NOMINA</t>
  </si>
  <si>
    <t>1.1.1.1.1.1</t>
  </si>
  <si>
    <t>SUELDOS DE PERSONAL DE NOMINA</t>
  </si>
  <si>
    <t>1.1.1.1.4</t>
  </si>
  <si>
    <t>PRIMAS LEGALES</t>
  </si>
  <si>
    <t>1.1.1.1.4.1</t>
  </si>
  <si>
    <t>PRIMA DE NAVIDAD</t>
  </si>
  <si>
    <t>1.1.1.1.4.2</t>
  </si>
  <si>
    <t>PRIMA DE VACACIONES</t>
  </si>
  <si>
    <t>1.1.1.1.4.3</t>
  </si>
  <si>
    <t>PRIMA DE SERVICIOS</t>
  </si>
  <si>
    <t>1.1.1.1.5</t>
  </si>
  <si>
    <t>INDEMNIZACIÓN POR VACACIONES</t>
  </si>
  <si>
    <t>1.1.1.1.9</t>
  </si>
  <si>
    <t>DOTACION DE PERSONAL</t>
  </si>
  <si>
    <t>1.1.1.3</t>
  </si>
  <si>
    <t>SERVICIOS PERSONALES INDIRECTOS</t>
  </si>
  <si>
    <t>1.1.1.3.6</t>
  </si>
  <si>
    <t>HONORARIOS DE LOS CONCEJALES</t>
  </si>
  <si>
    <t>CONTRIBUCIONES INHERENTES A LA NOMINA</t>
  </si>
  <si>
    <t>AL SECTOR PRIVADO</t>
  </si>
  <si>
    <t>1.1.1.4.2.1</t>
  </si>
  <si>
    <t>APORTES DE PREVISIÓN SOCIAL</t>
  </si>
  <si>
    <t>1.1.1.4.2.1.1</t>
  </si>
  <si>
    <t>APORTES PARA SALUD</t>
  </si>
  <si>
    <t>1.1.1.4.2.1.1.1</t>
  </si>
  <si>
    <t>DE FUNCIONARIOS</t>
  </si>
  <si>
    <t>1.1.1.4.2.1.2</t>
  </si>
  <si>
    <t>APORTES PARA PENSIÓN</t>
  </si>
  <si>
    <t>1.1.1.4.2.1.2.1</t>
  </si>
  <si>
    <t>1.1.1.4.2.1.3</t>
  </si>
  <si>
    <t>APORTES ARP</t>
  </si>
  <si>
    <t>1.1.1.4.2.1.3.1</t>
  </si>
  <si>
    <t>1.1.1.4.2.1.4</t>
  </si>
  <si>
    <t>APORTES PARA CESANTÍAS</t>
  </si>
  <si>
    <t>1.1.1.4.2.1.4.1</t>
  </si>
  <si>
    <t>APORTES PARAFISCALES</t>
  </si>
  <si>
    <t>1.1.1.4.3.1</t>
  </si>
  <si>
    <t>1.1.1.4.3.1.1</t>
  </si>
  <si>
    <t>1.1.1.4.3.2</t>
  </si>
  <si>
    <t>1.1.1.4.3.2.1</t>
  </si>
  <si>
    <t>1.1.1.4.3.3</t>
  </si>
  <si>
    <t>1.1.1.4.3.3.1</t>
  </si>
  <si>
    <t>1.1.1.4.3.4</t>
  </si>
  <si>
    <t>CAJAS DE COMPENSACIÓN FAMILIAR</t>
  </si>
  <si>
    <t>1.1.1.4.3.4.1</t>
  </si>
  <si>
    <t>1.1.1.4.3.5</t>
  </si>
  <si>
    <t>INSTITUTOS TÉCNICOS</t>
  </si>
  <si>
    <t>1.1.1.4.3.5.1</t>
  </si>
  <si>
    <t>1.1.1.2</t>
  </si>
  <si>
    <t>GASTOS GENERALES</t>
  </si>
  <si>
    <t>1.1.1.2.1</t>
  </si>
  <si>
    <t>ADQUISICIÓN DE BIENES</t>
  </si>
  <si>
    <t>1.1.1.2.1.2</t>
  </si>
  <si>
    <t>MATERIALES Y SUMINISTROS</t>
  </si>
  <si>
    <t>1.1.1.2.2</t>
  </si>
  <si>
    <t>ADQUISICIÓN DE SERVICIOS</t>
  </si>
  <si>
    <t>01.1.2.2.1</t>
  </si>
  <si>
    <t>01.1.2.2.4</t>
  </si>
  <si>
    <t>01.1.2.2.4.5</t>
  </si>
  <si>
    <t>01.1.2.2.5</t>
  </si>
  <si>
    <t>01.1.2.2.5.1</t>
  </si>
  <si>
    <t>01.1.2.2.5.3</t>
  </si>
  <si>
    <t>01.1.2.2.6</t>
  </si>
  <si>
    <t>01.1.2.2.6.2</t>
  </si>
  <si>
    <t>01.1.2.4</t>
  </si>
  <si>
    <t>01.1.2.4.6</t>
  </si>
  <si>
    <t>01.1.2.5</t>
  </si>
  <si>
    <t>01.1.2.5.1</t>
  </si>
  <si>
    <t>01.1.2.6</t>
  </si>
  <si>
    <t>TRASFERENCIAS</t>
  </si>
  <si>
    <t>01.1.2.6.1</t>
  </si>
  <si>
    <t>01.1.2.6.1.1</t>
  </si>
  <si>
    <t>01.1.2.6.1.1.1</t>
  </si>
  <si>
    <t>01.1.2.6.1.2</t>
  </si>
  <si>
    <t>01.1.2.6.1.2.2</t>
  </si>
  <si>
    <t>01.1.2.6.2</t>
  </si>
  <si>
    <t>01.1.2.6.2.1</t>
  </si>
  <si>
    <t>01.1.2.6.2.1.1</t>
  </si>
  <si>
    <t>01.1.2.6.2.1.1.1</t>
  </si>
  <si>
    <t>01.1.2.6.2.1.1.1.4</t>
  </si>
  <si>
    <t>01.1.2.6.2.1.1.2</t>
  </si>
  <si>
    <t>01.1.2.6.2.1.1.2.1.1</t>
  </si>
  <si>
    <t>01.1.2.6.2.1.1.2.1.2</t>
  </si>
  <si>
    <t>01.1.2.6.2.1.1.4</t>
  </si>
  <si>
    <t>01.1.2.6.2.1.1.5</t>
  </si>
  <si>
    <t>01.1.2.6.2.1.1.7</t>
  </si>
  <si>
    <t>01.1.2.6.2.1.1.7.1</t>
  </si>
  <si>
    <t>01.1.2.6.2.1.1.7.2</t>
  </si>
  <si>
    <t>01.1.2.6.2.1.1.7.3</t>
  </si>
  <si>
    <t>01.1.2.6.2.1.3</t>
  </si>
  <si>
    <t>01.1.2.6.2.1.4</t>
  </si>
  <si>
    <t>VALOR</t>
  </si>
  <si>
    <t>1.1</t>
  </si>
  <si>
    <t>1.1.1</t>
  </si>
  <si>
    <t>1.1.1.1</t>
  </si>
  <si>
    <t>1.1.1.4</t>
  </si>
  <si>
    <t>1.1.1.4.2</t>
  </si>
  <si>
    <t>1.1.1.4.3</t>
  </si>
  <si>
    <t>1.1.3</t>
  </si>
  <si>
    <t>SENA</t>
  </si>
  <si>
    <t>ICBF</t>
  </si>
  <si>
    <t>ESAP</t>
  </si>
  <si>
    <t>3. Que para efectos de poder financiar los gastos de funcionamiento se  dispone hasta del 42% del SGP. Propósito General.</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</si>
</sst>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00"/>
    <numFmt numFmtId="173" formatCode="#,##0;[Red]#,##0"/>
    <numFmt numFmtId="174" formatCode="&quot;$&quot;\ #,##0;[Red]&quot;$&quot;\ #,##0"/>
    <numFmt numFmtId="175" formatCode="#,##0.00_ ;[Red]\-#,##0.00\ "/>
    <numFmt numFmtId="176" formatCode="#,##0_ ;[Red]\-#,##0\ "/>
    <numFmt numFmtId="177" formatCode="_ [$€-2]\ * #,##0.00_ ;_ [$€-2]\ * \-#,##0.00_ ;_ [$€-2]\ * &quot;-&quot;??_ "/>
    <numFmt numFmtId="178" formatCode="_-* #,##0.00\ _P_t_s_-;\-* #,##0.00\ _P_t_s_-;_-* &quot;-&quot;??\ _P_t_s_-;_-@_-"/>
    <numFmt numFmtId="179" formatCode="#,##0.0_ ;[Red]\-#,##0.0\ "/>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quot;$&quot;\ * #,##0.00_);_(&quot;$&quot;\ * \(#,##0.00\);_(&quot;$&quot;\ *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_-* #,##0.000\ _€_-;\-* #,##0.000\ _€_-;_-* &quot;-&quot;??\ _€_-;_-@_-"/>
    <numFmt numFmtId="195" formatCode="_-* #,##0.0000\ _€_-;\-* #,##0.0000\ _€_-;_-* &quot;-&quot;??\ _€_-;_-@_-"/>
    <numFmt numFmtId="196" formatCode="_-* #,##0.0\ _€_-;\-* #,##0.0\ _€_-;_-* &quot;-&quot;??\ _€_-;_-@_-"/>
    <numFmt numFmtId="197" formatCode="_-* #,##0\ _€_-;\-* #,##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 #,##0_-;\-* #,##0_-;_-* &quot;-&quot;_-;_-@_-"/>
    <numFmt numFmtId="204" formatCode="_-&quot;$&quot;* #,##0.00_-;\-&quot;$&quot;* #,##0.00_-;_-&quot;$&quot;* &quot;-&quot;??_-;_-@_-"/>
    <numFmt numFmtId="205" formatCode="_-* #,##0.00_-;\-* #,##0.00_-;_-* &quot;-&quot;??_-;_-@_-"/>
    <numFmt numFmtId="206" formatCode="_ * #,##0_ ;_ * \-#,##0_ ;_ * &quot;-&quot;??_ ;_ @_ "/>
    <numFmt numFmtId="207" formatCode="_(* #,##0_);_(* \(#,##0\);_(* &quot;-&quot;??_);_(@_)"/>
    <numFmt numFmtId="208" formatCode="00000"/>
    <numFmt numFmtId="209" formatCode="[$$-240A]\ #,##0"/>
    <numFmt numFmtId="210" formatCode="[$$-240A]\ #,##0.00"/>
    <numFmt numFmtId="211" formatCode="#,##0_ ;\-#,##0\ "/>
    <numFmt numFmtId="212" formatCode="_ [$$-240A]\ * #,##0.00_ ;_ [$$-240A]\ * \-#,##0.00_ ;_ [$$-240A]\ * &quot;-&quot;??_ ;_ @_ "/>
    <numFmt numFmtId="213" formatCode="_-* #,##0.00\ _P_t_a_-;\-* #,##0.00\ _P_t_a_-;_-* &quot;-&quot;??\ _P_t_a_-;_-@_-"/>
    <numFmt numFmtId="214" formatCode="#,##0.0"/>
    <numFmt numFmtId="215" formatCode="#,##0.000"/>
    <numFmt numFmtId="216" formatCode="&quot;Sí&quot;;&quot;Sí&quot;;&quot;No&quot;"/>
    <numFmt numFmtId="217" formatCode="&quot;Verdadero&quot;;&quot;Verdadero&quot;;&quot;Falso&quot;"/>
    <numFmt numFmtId="218" formatCode="&quot;Activado&quot;;&quot;Activado&quot;;&quot;Desactivado&quot;"/>
    <numFmt numFmtId="219" formatCode="[$€-2]\ #,##0.00_);[Red]\([$€-2]\ #,##0.00\)"/>
  </numFmts>
  <fonts count="59">
    <font>
      <sz val="10"/>
      <name val="Arial"/>
      <family val="0"/>
    </font>
    <font>
      <b/>
      <sz val="12"/>
      <color indexed="8"/>
      <name val="Arial"/>
      <family val="2"/>
    </font>
    <font>
      <sz val="12"/>
      <color indexed="8"/>
      <name val="Arial"/>
      <family val="2"/>
    </font>
    <font>
      <b/>
      <sz val="12"/>
      <name val="Arial"/>
      <family val="2"/>
    </font>
    <font>
      <sz val="12"/>
      <name val="Arial"/>
      <family val="2"/>
    </font>
    <font>
      <b/>
      <sz val="11"/>
      <name val="Century Gothic"/>
      <family val="2"/>
    </font>
    <font>
      <sz val="11"/>
      <color indexed="8"/>
      <name val="Calibri"/>
      <family val="2"/>
    </font>
    <font>
      <b/>
      <sz val="9"/>
      <name val="Tahoma"/>
      <family val="2"/>
    </font>
    <font>
      <sz val="9"/>
      <name val="Tahoma"/>
      <family val="2"/>
    </font>
    <font>
      <u val="single"/>
      <sz val="10"/>
      <color indexed="12"/>
      <name val="Arial"/>
      <family val="2"/>
    </font>
    <font>
      <u val="single"/>
      <sz val="10"/>
      <color indexed="36"/>
      <name val="Arial"/>
      <family val="2"/>
    </font>
    <font>
      <b/>
      <sz val="11"/>
      <name val="Arial"/>
      <family val="2"/>
    </font>
    <font>
      <sz val="11"/>
      <name val="Arial"/>
      <family val="2"/>
    </font>
    <font>
      <b/>
      <sz val="18"/>
      <name val="Arial"/>
      <family val="2"/>
    </font>
    <font>
      <sz val="8"/>
      <name val="Arial"/>
      <family val="2"/>
    </font>
    <font>
      <b/>
      <sz val="10"/>
      <name val="Arial"/>
      <family val="2"/>
    </font>
    <font>
      <sz val="10"/>
      <color indexed="8"/>
      <name val="Arial"/>
      <family val="2"/>
    </font>
    <font>
      <sz val="8"/>
      <name val="Tahoma"/>
      <family val="0"/>
    </font>
    <font>
      <sz val="10"/>
      <name val="Tahoma"/>
      <family val="2"/>
    </font>
    <font>
      <b/>
      <sz val="8"/>
      <name val="Tahoma"/>
      <family val="0"/>
    </font>
    <font>
      <sz val="12"/>
      <color indexed="61"/>
      <name val="Arial"/>
      <family val="2"/>
    </font>
    <font>
      <sz val="10"/>
      <color indexed="10"/>
      <name val="Arial"/>
      <family val="2"/>
    </font>
    <font>
      <i/>
      <sz val="9"/>
      <name val="Monotype Corsiva"/>
      <family val="4"/>
    </font>
    <font>
      <b/>
      <sz val="10"/>
      <color indexed="8"/>
      <name val="Arial"/>
      <family val="2"/>
    </font>
    <font>
      <i/>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177"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16" fillId="0" borderId="0">
      <alignment/>
      <protection/>
    </xf>
    <xf numFmtId="0" fontId="16" fillId="0" borderId="0">
      <alignment/>
      <protection/>
    </xf>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86">
    <xf numFmtId="0" fontId="0" fillId="0" borderId="0" xfId="0" applyAlignment="1">
      <alignment/>
    </xf>
    <xf numFmtId="0" fontId="4" fillId="0" borderId="0" xfId="0" applyFont="1" applyFill="1" applyAlignment="1">
      <alignment/>
    </xf>
    <xf numFmtId="4" fontId="4" fillId="0" borderId="0" xfId="0" applyNumberFormat="1" applyFont="1" applyFill="1" applyAlignment="1">
      <alignment/>
    </xf>
    <xf numFmtId="4" fontId="5" fillId="0" borderId="0" xfId="0" applyNumberFormat="1" applyFont="1" applyFill="1" applyAlignment="1">
      <alignment horizontal="center"/>
    </xf>
    <xf numFmtId="0" fontId="5" fillId="0" borderId="0" xfId="0" applyFont="1" applyFill="1" applyAlignment="1">
      <alignment/>
    </xf>
    <xf numFmtId="3" fontId="4" fillId="0" borderId="0" xfId="0" applyNumberFormat="1" applyFont="1" applyFill="1" applyAlignment="1">
      <alignment/>
    </xf>
    <xf numFmtId="0" fontId="3" fillId="0" borderId="0" xfId="0" applyFont="1" applyFill="1" applyAlignment="1">
      <alignment horizontal="center"/>
    </xf>
    <xf numFmtId="3" fontId="3" fillId="0" borderId="0" xfId="0" applyNumberFormat="1" applyFont="1" applyFill="1" applyAlignment="1">
      <alignment horizontal="center"/>
    </xf>
    <xf numFmtId="0" fontId="3" fillId="0" borderId="10" xfId="0" applyNumberFormat="1" applyFont="1" applyFill="1" applyBorder="1" applyAlignment="1">
      <alignment horizontal="center" vertical="center"/>
    </xf>
    <xf numFmtId="0" fontId="3" fillId="0" borderId="0" xfId="0" applyFont="1" applyFill="1" applyAlignment="1">
      <alignment horizontal="center" vertical="top"/>
    </xf>
    <xf numFmtId="0" fontId="4" fillId="0" borderId="0" xfId="0" applyFont="1" applyFill="1" applyAlignment="1">
      <alignment vertical="top" wrapText="1"/>
    </xf>
    <xf numFmtId="0" fontId="3" fillId="0" borderId="0" xfId="0" applyFont="1" applyFill="1" applyAlignment="1">
      <alignment horizontal="justify" vertical="top"/>
    </xf>
    <xf numFmtId="0" fontId="0" fillId="0" borderId="0" xfId="0" applyFont="1" applyFill="1" applyBorder="1" applyAlignment="1">
      <alignment/>
    </xf>
    <xf numFmtId="0" fontId="12" fillId="0" borderId="0" xfId="0" applyFont="1" applyFill="1" applyAlignment="1">
      <alignment/>
    </xf>
    <xf numFmtId="3" fontId="12" fillId="0" borderId="0" xfId="0" applyNumberFormat="1" applyFont="1" applyFill="1" applyAlignment="1">
      <alignment/>
    </xf>
    <xf numFmtId="0" fontId="3" fillId="0" borderId="11" xfId="0" applyFont="1" applyFill="1" applyBorder="1" applyAlignment="1">
      <alignment/>
    </xf>
    <xf numFmtId="0" fontId="0" fillId="0" borderId="0" xfId="0" applyFill="1" applyAlignment="1">
      <alignment/>
    </xf>
    <xf numFmtId="0" fontId="1" fillId="0" borderId="0" xfId="0" applyFont="1" applyFill="1" applyBorder="1" applyAlignment="1">
      <alignment/>
    </xf>
    <xf numFmtId="0" fontId="0" fillId="0" borderId="0" xfId="0" applyFill="1" applyBorder="1" applyAlignment="1">
      <alignment/>
    </xf>
    <xf numFmtId="3" fontId="0" fillId="0" borderId="0" xfId="0" applyNumberFormat="1" applyFill="1" applyAlignment="1">
      <alignment/>
    </xf>
    <xf numFmtId="3" fontId="4" fillId="0" borderId="10" xfId="0" applyNumberFormat="1" applyFont="1" applyFill="1" applyBorder="1" applyAlignment="1">
      <alignment/>
    </xf>
    <xf numFmtId="49" fontId="0" fillId="0" borderId="10" xfId="0" applyNumberFormat="1"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11" fillId="0" borderId="0" xfId="0" applyFont="1" applyFill="1" applyAlignment="1">
      <alignment horizontal="center"/>
    </xf>
    <xf numFmtId="0" fontId="11" fillId="0" borderId="0" xfId="0" applyFont="1" applyFill="1" applyAlignment="1">
      <alignment horizontal="center" vertical="top"/>
    </xf>
    <xf numFmtId="0" fontId="0" fillId="0" borderId="0" xfId="0" applyFont="1" applyFill="1" applyAlignment="1">
      <alignment/>
    </xf>
    <xf numFmtId="0" fontId="3" fillId="0" borderId="0" xfId="0" applyFont="1" applyFill="1" applyAlignment="1">
      <alignment horizontal="justify"/>
    </xf>
    <xf numFmtId="0" fontId="2" fillId="0" borderId="0" xfId="0" applyFont="1" applyFill="1" applyBorder="1" applyAlignment="1">
      <alignment/>
    </xf>
    <xf numFmtId="3" fontId="2" fillId="0" borderId="0" xfId="0" applyNumberFormat="1" applyFont="1" applyFill="1" applyBorder="1" applyAlignment="1">
      <alignment/>
    </xf>
    <xf numFmtId="0" fontId="3" fillId="0" borderId="0" xfId="0" applyFont="1" applyFill="1" applyAlignment="1">
      <alignment/>
    </xf>
    <xf numFmtId="0" fontId="4" fillId="0" borderId="0" xfId="0" applyFont="1" applyFill="1" applyAlignment="1">
      <alignment horizontal="justify"/>
    </xf>
    <xf numFmtId="0" fontId="12" fillId="0" borderId="0" xfId="0" applyFont="1" applyFill="1" applyAlignment="1">
      <alignment horizontal="justify"/>
    </xf>
    <xf numFmtId="0" fontId="11" fillId="0" borderId="0" xfId="0" applyFont="1" applyFill="1" applyAlignment="1">
      <alignment horizontal="justify" vertical="top" wrapText="1"/>
    </xf>
    <xf numFmtId="0" fontId="11" fillId="0" borderId="0" xfId="0" applyFont="1" applyFill="1" applyAlignment="1">
      <alignment horizontal="justify" vertical="top"/>
    </xf>
    <xf numFmtId="0" fontId="12" fillId="0" borderId="0" xfId="0" applyFont="1" applyFill="1" applyAlignment="1">
      <alignment horizontal="justify" vertical="top"/>
    </xf>
    <xf numFmtId="0" fontId="0" fillId="0" borderId="0" xfId="0" applyFont="1" applyFill="1" applyAlignment="1">
      <alignment horizontal="justify" vertical="top"/>
    </xf>
    <xf numFmtId="4" fontId="0" fillId="0" borderId="10" xfId="0" applyNumberFormat="1" applyFont="1" applyFill="1" applyBorder="1" applyAlignment="1" applyProtection="1">
      <alignment vertical="center" wrapText="1"/>
      <protection locked="0"/>
    </xf>
    <xf numFmtId="4" fontId="0" fillId="0" borderId="10" xfId="0" applyNumberFormat="1" applyFont="1" applyFill="1" applyBorder="1" applyAlignment="1" applyProtection="1">
      <alignment vertical="center" wrapText="1"/>
      <protection/>
    </xf>
    <xf numFmtId="3" fontId="0" fillId="0" borderId="10" xfId="0" applyNumberFormat="1" applyFont="1" applyFill="1" applyBorder="1" applyAlignment="1">
      <alignment vertical="center"/>
    </xf>
    <xf numFmtId="0" fontId="0" fillId="0" borderId="10" xfId="0" applyFont="1" applyFill="1" applyBorder="1" applyAlignment="1">
      <alignment vertical="center"/>
    </xf>
    <xf numFmtId="4" fontId="16" fillId="0" borderId="10" xfId="51" applyNumberFormat="1" applyFont="1" applyFill="1" applyBorder="1" applyAlignment="1">
      <alignment horizontal="right" vertical="center" wrapText="1"/>
    </xf>
    <xf numFmtId="4" fontId="16" fillId="0" borderId="10" xfId="56" applyNumberFormat="1" applyFont="1" applyFill="1" applyBorder="1" applyAlignment="1">
      <alignment vertical="center"/>
      <protection/>
    </xf>
    <xf numFmtId="4" fontId="3" fillId="0" borderId="10" xfId="0" applyNumberFormat="1" applyFont="1" applyFill="1" applyBorder="1" applyAlignment="1">
      <alignment horizontal="center" vertical="center"/>
    </xf>
    <xf numFmtId="4" fontId="0" fillId="0" borderId="10" xfId="0" applyNumberFormat="1" applyFont="1" applyFill="1" applyBorder="1" applyAlignment="1">
      <alignment vertical="center"/>
    </xf>
    <xf numFmtId="4" fontId="0" fillId="0" borderId="10" xfId="51" applyNumberFormat="1" applyFont="1" applyFill="1" applyBorder="1" applyAlignment="1">
      <alignment horizontal="right" vertical="center"/>
    </xf>
    <xf numFmtId="4" fontId="0" fillId="0" borderId="10" xfId="51" applyNumberFormat="1" applyFont="1" applyFill="1" applyBorder="1" applyAlignment="1" applyProtection="1">
      <alignment horizontal="right" vertical="center"/>
      <protection/>
    </xf>
    <xf numFmtId="4" fontId="4" fillId="0" borderId="0" xfId="0" applyNumberFormat="1" applyFont="1" applyFill="1" applyAlignment="1">
      <alignment vertical="center"/>
    </xf>
    <xf numFmtId="4" fontId="16" fillId="0" borderId="10" xfId="51" applyNumberFormat="1" applyFont="1" applyFill="1" applyBorder="1" applyAlignment="1" applyProtection="1">
      <alignment horizontal="right" vertical="center" wrapText="1"/>
      <protection/>
    </xf>
    <xf numFmtId="4" fontId="0" fillId="0" borderId="10" xfId="51" applyNumberFormat="1" applyFont="1" applyFill="1" applyBorder="1" applyAlignment="1">
      <alignment vertical="center"/>
    </xf>
    <xf numFmtId="4" fontId="0" fillId="0" borderId="10" xfId="0" applyNumberFormat="1" applyFont="1" applyFill="1" applyBorder="1" applyAlignment="1">
      <alignment horizontal="right" vertical="center"/>
    </xf>
    <xf numFmtId="0" fontId="16" fillId="0" borderId="10" xfId="56" applyFont="1" applyFill="1" applyBorder="1" applyAlignment="1">
      <alignment horizontal="justify" vertical="center"/>
      <protection/>
    </xf>
    <xf numFmtId="0" fontId="0" fillId="0" borderId="10" xfId="0" applyFont="1" applyFill="1" applyBorder="1" applyAlignment="1">
      <alignment horizontal="justify" vertical="center" wrapText="1"/>
    </xf>
    <xf numFmtId="0" fontId="16" fillId="0" borderId="10" xfId="56" applyFont="1" applyFill="1" applyBorder="1" applyAlignment="1">
      <alignment horizontal="justify" vertical="center" wrapText="1"/>
      <protection/>
    </xf>
    <xf numFmtId="0" fontId="16" fillId="0" borderId="10" xfId="55" applyFont="1" applyFill="1" applyBorder="1" applyAlignment="1">
      <alignment horizontal="justify" vertical="center" wrapText="1"/>
      <protection/>
    </xf>
    <xf numFmtId="0" fontId="0" fillId="0" borderId="10" xfId="0" applyFont="1" applyFill="1" applyBorder="1" applyAlignment="1">
      <alignment horizontal="justify" vertical="center"/>
    </xf>
    <xf numFmtId="0" fontId="21" fillId="0" borderId="10" xfId="56" applyFont="1" applyFill="1" applyBorder="1" applyAlignment="1" applyProtection="1">
      <alignment horizontal="justify" vertical="center" wrapText="1"/>
      <protection/>
    </xf>
    <xf numFmtId="0" fontId="16" fillId="0" borderId="10" xfId="56" applyFont="1" applyFill="1" applyBorder="1" applyAlignment="1" applyProtection="1">
      <alignment horizontal="justify" vertical="center" wrapText="1"/>
      <protection/>
    </xf>
    <xf numFmtId="0" fontId="4" fillId="0" borderId="0" xfId="0" applyFont="1" applyFill="1" applyAlignment="1">
      <alignment horizontal="justify" vertical="top"/>
    </xf>
    <xf numFmtId="4" fontId="4" fillId="0" borderId="10" xfId="0" applyNumberFormat="1" applyFont="1" applyFill="1" applyBorder="1" applyAlignment="1">
      <alignment vertical="center"/>
    </xf>
    <xf numFmtId="0" fontId="23" fillId="0" borderId="10" xfId="56" applyFont="1" applyFill="1" applyBorder="1" applyAlignment="1">
      <alignment horizontal="justify" vertical="center"/>
      <protection/>
    </xf>
    <xf numFmtId="0" fontId="23" fillId="0" borderId="10" xfId="56" applyFont="1" applyFill="1" applyBorder="1" applyAlignment="1">
      <alignment horizontal="justify" vertical="center" wrapText="1"/>
      <protection/>
    </xf>
    <xf numFmtId="4" fontId="15" fillId="0" borderId="10" xfId="0" applyNumberFormat="1" applyFont="1" applyFill="1" applyBorder="1" applyAlignment="1">
      <alignment vertical="center"/>
    </xf>
    <xf numFmtId="4" fontId="23" fillId="0" borderId="10" xfId="56" applyNumberFormat="1" applyFont="1" applyFill="1" applyBorder="1" applyAlignment="1">
      <alignment vertical="center"/>
      <protection/>
    </xf>
    <xf numFmtId="4" fontId="24" fillId="0" borderId="10" xfId="56" applyNumberFormat="1" applyFont="1" applyFill="1" applyBorder="1" applyAlignment="1">
      <alignment vertical="center"/>
      <protection/>
    </xf>
    <xf numFmtId="0" fontId="3" fillId="0" borderId="0" xfId="0" applyFont="1" applyFill="1" applyAlignment="1">
      <alignment horizontal="justify" vertical="top" wrapText="1"/>
    </xf>
    <xf numFmtId="0" fontId="4" fillId="0" borderId="0" xfId="0" applyFont="1" applyFill="1" applyAlignment="1">
      <alignment horizontal="center" vertical="top" wrapText="1"/>
    </xf>
    <xf numFmtId="0" fontId="14" fillId="0" borderId="0" xfId="0" applyFont="1" applyFill="1" applyAlignment="1">
      <alignment horizontal="justify" vertical="top" wrapText="1"/>
    </xf>
    <xf numFmtId="0" fontId="22" fillId="0" borderId="0" xfId="0" applyFont="1" applyFill="1" applyAlignment="1">
      <alignment horizontal="justify" vertical="top" wrapText="1"/>
    </xf>
    <xf numFmtId="0" fontId="3" fillId="0" borderId="0" xfId="0" applyFont="1" applyFill="1" applyAlignment="1">
      <alignment horizontal="center" vertical="top" wrapText="1"/>
    </xf>
    <xf numFmtId="0" fontId="4" fillId="0" borderId="0" xfId="0" applyFont="1" applyFill="1" applyAlignment="1">
      <alignment horizontal="justify" vertical="top" wrapText="1"/>
    </xf>
    <xf numFmtId="0" fontId="13" fillId="0" borderId="0" xfId="0" applyFont="1" applyFill="1" applyAlignment="1">
      <alignment horizontal="center" vertical="top"/>
    </xf>
    <xf numFmtId="0" fontId="3" fillId="0" borderId="0" xfId="0" applyFont="1" applyFill="1" applyAlignment="1">
      <alignment horizontal="center" vertical="top"/>
    </xf>
    <xf numFmtId="0" fontId="4" fillId="0" borderId="0" xfId="0" applyFont="1" applyFill="1" applyAlignment="1">
      <alignment horizontal="justify" vertical="top"/>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justify" vertical="center"/>
    </xf>
    <xf numFmtId="0" fontId="3" fillId="0" borderId="0" xfId="0" applyFont="1" applyFill="1" applyBorder="1" applyAlignment="1">
      <alignment horizontal="center"/>
    </xf>
    <xf numFmtId="0" fontId="4" fillId="0" borderId="0" xfId="0" applyFont="1" applyFill="1" applyBorder="1" applyAlignment="1">
      <alignment horizontal="center" vertical="justify" wrapText="1"/>
    </xf>
    <xf numFmtId="0" fontId="3" fillId="0" borderId="11" xfId="0" applyFont="1" applyFill="1" applyBorder="1" applyAlignment="1">
      <alignment horizontal="center" wrapText="1"/>
    </xf>
    <xf numFmtId="0" fontId="3" fillId="0" borderId="11" xfId="0" applyFont="1" applyFill="1" applyBorder="1" applyAlignment="1">
      <alignment horizontal="center"/>
    </xf>
    <xf numFmtId="0" fontId="5" fillId="0" borderId="0" xfId="0" applyFont="1" applyFill="1" applyBorder="1" applyAlignment="1">
      <alignment horizontal="center" vertical="top"/>
    </xf>
    <xf numFmtId="0" fontId="5" fillId="0" borderId="0" xfId="0" applyFont="1" applyFill="1" applyAlignment="1">
      <alignment horizontal="center"/>
    </xf>
    <xf numFmtId="0" fontId="0" fillId="0" borderId="0" xfId="0" applyFill="1" applyAlignment="1">
      <alignment horizontal="center"/>
    </xf>
    <xf numFmtId="0" fontId="15" fillId="0" borderId="0" xfId="0" applyFont="1" applyFill="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_LIQUIDACION PRESUPUESTO DEFINITIVO 2010 enero decreto 55 diembr 2009" xfId="51"/>
    <cellStyle name="Currency" xfId="52"/>
    <cellStyle name="Currency [0]" xfId="53"/>
    <cellStyle name="Neutral" xfId="54"/>
    <cellStyle name="Normal_Hoja1" xfId="55"/>
    <cellStyle name="Normal_Hoja2"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617</xdr:row>
      <xdr:rowOff>0</xdr:rowOff>
    </xdr:from>
    <xdr:ext cx="76200" cy="200025"/>
    <xdr:sp>
      <xdr:nvSpPr>
        <xdr:cNvPr id="1" name="Text Box 5"/>
        <xdr:cNvSpPr txBox="1">
          <a:spLocks noChangeArrowheads="1"/>
        </xdr:cNvSpPr>
      </xdr:nvSpPr>
      <xdr:spPr>
        <a:xfrm>
          <a:off x="0" y="55406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617</xdr:row>
      <xdr:rowOff>0</xdr:rowOff>
    </xdr:from>
    <xdr:ext cx="76200" cy="200025"/>
    <xdr:sp>
      <xdr:nvSpPr>
        <xdr:cNvPr id="2" name="Text Box 6"/>
        <xdr:cNvSpPr txBox="1">
          <a:spLocks noChangeArrowheads="1"/>
        </xdr:cNvSpPr>
      </xdr:nvSpPr>
      <xdr:spPr>
        <a:xfrm>
          <a:off x="0" y="55406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617</xdr:row>
      <xdr:rowOff>0</xdr:rowOff>
    </xdr:from>
    <xdr:ext cx="76200" cy="200025"/>
    <xdr:sp>
      <xdr:nvSpPr>
        <xdr:cNvPr id="3" name="Text Box 5"/>
        <xdr:cNvSpPr txBox="1">
          <a:spLocks noChangeArrowheads="1"/>
        </xdr:cNvSpPr>
      </xdr:nvSpPr>
      <xdr:spPr>
        <a:xfrm>
          <a:off x="0" y="55406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617</xdr:row>
      <xdr:rowOff>0</xdr:rowOff>
    </xdr:from>
    <xdr:ext cx="76200" cy="200025"/>
    <xdr:sp>
      <xdr:nvSpPr>
        <xdr:cNvPr id="4" name="Text Box 6"/>
        <xdr:cNvSpPr txBox="1">
          <a:spLocks noChangeArrowheads="1"/>
        </xdr:cNvSpPr>
      </xdr:nvSpPr>
      <xdr:spPr>
        <a:xfrm>
          <a:off x="0" y="55406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sheetPr>
  <dimension ref="A1:D679"/>
  <sheetViews>
    <sheetView showGridLines="0" zoomScalePageLayoutView="0" workbookViewId="0" topLeftCell="A406">
      <selection activeCell="H566" sqref="H565:H566"/>
    </sheetView>
  </sheetViews>
  <sheetFormatPr defaultColWidth="11.421875" defaultRowHeight="12.75"/>
  <cols>
    <col min="1" max="1" width="18.57421875" style="1" customWidth="1"/>
    <col min="2" max="2" width="44.28125" style="1" customWidth="1"/>
    <col min="3" max="3" width="15.421875" style="5" customWidth="1"/>
    <col min="4" max="4" width="15.57421875" style="2" customWidth="1"/>
    <col min="5" max="16384" width="11.421875" style="1" customWidth="1"/>
  </cols>
  <sheetData>
    <row r="1" spans="1:4" ht="85.5" customHeight="1">
      <c r="A1" s="15"/>
      <c r="B1" s="73" t="s">
        <v>311</v>
      </c>
      <c r="C1" s="74"/>
      <c r="D1" s="75"/>
    </row>
    <row r="2" spans="1:4" ht="15.75">
      <c r="A2" s="76"/>
      <c r="B2" s="76"/>
      <c r="C2" s="76"/>
      <c r="D2" s="23"/>
    </row>
    <row r="3" spans="1:4" ht="15.75">
      <c r="A3" s="76" t="s">
        <v>316</v>
      </c>
      <c r="B3" s="76"/>
      <c r="C3" s="76"/>
      <c r="D3" s="23"/>
    </row>
    <row r="4" spans="1:4" ht="15.75">
      <c r="A4" s="76" t="s">
        <v>238</v>
      </c>
      <c r="B4" s="76"/>
      <c r="C4" s="76"/>
      <c r="D4" s="23"/>
    </row>
    <row r="5" spans="1:4" ht="15.75">
      <c r="A5" s="76"/>
      <c r="B5" s="76"/>
      <c r="C5" s="76"/>
      <c r="D5" s="23"/>
    </row>
    <row r="6" spans="1:4" ht="109.5" customHeight="1">
      <c r="A6" s="64" t="s">
        <v>63</v>
      </c>
      <c r="B6" s="64"/>
      <c r="C6" s="64"/>
      <c r="D6" s="64"/>
    </row>
    <row r="7" spans="1:4" ht="15.75">
      <c r="A7" s="71"/>
      <c r="B7" s="71"/>
      <c r="C7" s="71"/>
      <c r="D7" s="24"/>
    </row>
    <row r="8" spans="1:4" ht="25.5" customHeight="1">
      <c r="A8" s="71" t="s">
        <v>248</v>
      </c>
      <c r="B8" s="71"/>
      <c r="C8" s="71"/>
      <c r="D8" s="71"/>
    </row>
    <row r="9" spans="1:4" ht="59.25" customHeight="1">
      <c r="A9" s="69" t="s">
        <v>64</v>
      </c>
      <c r="B9" s="69"/>
      <c r="C9" s="69"/>
      <c r="D9" s="69"/>
    </row>
    <row r="10" spans="1:4" ht="15.75">
      <c r="A10" s="71"/>
      <c r="B10" s="71"/>
      <c r="C10" s="71"/>
      <c r="D10" s="24"/>
    </row>
    <row r="11" spans="1:4" ht="15.75">
      <c r="A11" s="71" t="s">
        <v>10</v>
      </c>
      <c r="B11" s="71"/>
      <c r="C11" s="71"/>
      <c r="D11" s="71"/>
    </row>
    <row r="12" spans="1:4" ht="15.75">
      <c r="A12" s="71"/>
      <c r="B12" s="71"/>
      <c r="C12" s="71"/>
      <c r="D12" s="24"/>
    </row>
    <row r="13" spans="1:4" ht="45.75" customHeight="1">
      <c r="A13" s="69" t="s">
        <v>508</v>
      </c>
      <c r="B13" s="69"/>
      <c r="C13" s="69"/>
      <c r="D13" s="69"/>
    </row>
    <row r="14" spans="1:4" ht="57" customHeight="1">
      <c r="A14" s="72" t="s">
        <v>507</v>
      </c>
      <c r="B14" s="72"/>
      <c r="C14" s="72"/>
      <c r="D14" s="72"/>
    </row>
    <row r="15" spans="1:4" ht="40.5" customHeight="1">
      <c r="A15" s="69" t="s">
        <v>1003</v>
      </c>
      <c r="B15" s="69"/>
      <c r="C15" s="69"/>
      <c r="D15" s="69"/>
    </row>
    <row r="16" spans="1:4" ht="53.25" customHeight="1">
      <c r="A16" s="72" t="s">
        <v>220</v>
      </c>
      <c r="B16" s="72"/>
      <c r="C16" s="72"/>
      <c r="D16" s="72"/>
    </row>
    <row r="17" spans="1:4" ht="31.5" customHeight="1">
      <c r="A17" s="72" t="s">
        <v>79</v>
      </c>
      <c r="B17" s="72"/>
      <c r="C17" s="72"/>
      <c r="D17" s="72"/>
    </row>
    <row r="18" spans="1:4" ht="17.25" customHeight="1">
      <c r="A18" s="57"/>
      <c r="B18" s="57"/>
      <c r="C18" s="57"/>
      <c r="D18" s="57"/>
    </row>
    <row r="19" spans="1:4" ht="46.5" customHeight="1">
      <c r="A19" s="72" t="s">
        <v>80</v>
      </c>
      <c r="B19" s="72"/>
      <c r="C19" s="72"/>
      <c r="D19" s="72"/>
    </row>
    <row r="20" spans="1:4" ht="15">
      <c r="A20" s="10"/>
      <c r="B20" s="10"/>
      <c r="C20" s="10"/>
      <c r="D20" s="24"/>
    </row>
    <row r="21" spans="1:4" ht="15">
      <c r="A21" s="72" t="s">
        <v>11</v>
      </c>
      <c r="B21" s="72"/>
      <c r="C21" s="72"/>
      <c r="D21" s="72"/>
    </row>
    <row r="22" spans="1:4" ht="13.5" customHeight="1">
      <c r="A22" s="11"/>
      <c r="B22" s="11"/>
      <c r="C22" s="11"/>
      <c r="D22" s="24"/>
    </row>
    <row r="23" spans="1:4" ht="23.25">
      <c r="A23" s="70" t="s">
        <v>9</v>
      </c>
      <c r="B23" s="70"/>
      <c r="C23" s="70"/>
      <c r="D23" s="70"/>
    </row>
    <row r="24" spans="1:4" ht="15" customHeight="1">
      <c r="A24" s="71"/>
      <c r="B24" s="71"/>
      <c r="C24" s="71"/>
      <c r="D24" s="24"/>
    </row>
    <row r="25" spans="1:4" ht="84" customHeight="1">
      <c r="A25" s="77" t="s">
        <v>559</v>
      </c>
      <c r="B25" s="77"/>
      <c r="C25" s="77"/>
      <c r="D25" s="77"/>
    </row>
    <row r="26" spans="1:4" ht="12" customHeight="1">
      <c r="A26" s="9"/>
      <c r="B26" s="9"/>
      <c r="C26" s="9"/>
      <c r="D26" s="24"/>
    </row>
    <row r="27" spans="1:4" ht="15.75">
      <c r="A27" s="71" t="s">
        <v>12</v>
      </c>
      <c r="B27" s="71"/>
      <c r="C27" s="71"/>
      <c r="D27" s="71"/>
    </row>
    <row r="28" spans="1:4" ht="15.75">
      <c r="A28" s="71" t="s">
        <v>13</v>
      </c>
      <c r="B28" s="71"/>
      <c r="C28" s="71"/>
      <c r="D28" s="71"/>
    </row>
    <row r="29" spans="1:4" ht="82.5" customHeight="1">
      <c r="A29" s="77" t="s">
        <v>304</v>
      </c>
      <c r="B29" s="77"/>
      <c r="C29" s="77"/>
      <c r="D29" s="77"/>
    </row>
    <row r="30" spans="1:4" ht="15.75">
      <c r="A30" s="8" t="s">
        <v>512</v>
      </c>
      <c r="B30" s="8" t="s">
        <v>14</v>
      </c>
      <c r="C30" s="8" t="s">
        <v>992</v>
      </c>
      <c r="D30" s="8" t="s">
        <v>314</v>
      </c>
    </row>
    <row r="31" spans="1:4" ht="15">
      <c r="A31" s="21" t="s">
        <v>738</v>
      </c>
      <c r="B31" s="22" t="s">
        <v>721</v>
      </c>
      <c r="C31" s="38"/>
      <c r="D31" s="37">
        <f>SUM(C31:C138)</f>
        <v>9267128236</v>
      </c>
    </row>
    <row r="32" spans="1:4" ht="15">
      <c r="A32" s="21" t="s">
        <v>722</v>
      </c>
      <c r="B32" s="22" t="s">
        <v>723</v>
      </c>
      <c r="C32" s="38"/>
      <c r="D32" s="37">
        <f>SUM(C33:C123)</f>
        <v>9209972523</v>
      </c>
    </row>
    <row r="33" spans="1:4" ht="15">
      <c r="A33" s="21" t="s">
        <v>724</v>
      </c>
      <c r="B33" s="22" t="s">
        <v>739</v>
      </c>
      <c r="C33" s="38"/>
      <c r="D33" s="37">
        <f>SUM(C34:C55)</f>
        <v>349300000</v>
      </c>
    </row>
    <row r="34" spans="1:4" ht="15" hidden="1">
      <c r="A34" s="21" t="s">
        <v>740</v>
      </c>
      <c r="B34" s="22" t="s">
        <v>741</v>
      </c>
      <c r="C34" s="39"/>
      <c r="D34" s="37">
        <f>C35</f>
        <v>200000</v>
      </c>
    </row>
    <row r="35" spans="1:4" ht="15" hidden="1">
      <c r="A35" s="21" t="s">
        <v>742</v>
      </c>
      <c r="B35" s="22" t="s">
        <v>743</v>
      </c>
      <c r="C35" s="36">
        <v>200000</v>
      </c>
      <c r="D35" s="38"/>
    </row>
    <row r="36" spans="1:4" ht="15" hidden="1">
      <c r="A36" s="21" t="s">
        <v>744</v>
      </c>
      <c r="B36" s="22" t="s">
        <v>745</v>
      </c>
      <c r="C36" s="39"/>
      <c r="D36" s="37">
        <f>C37</f>
        <v>55000000</v>
      </c>
    </row>
    <row r="37" spans="1:4" ht="25.5" hidden="1">
      <c r="A37" s="21" t="s">
        <v>746</v>
      </c>
      <c r="B37" s="22" t="s">
        <v>747</v>
      </c>
      <c r="C37" s="36">
        <v>55000000</v>
      </c>
      <c r="D37" s="38"/>
    </row>
    <row r="38" spans="1:4" ht="15" hidden="1">
      <c r="A38" s="21" t="s">
        <v>748</v>
      </c>
      <c r="B38" s="22" t="s">
        <v>749</v>
      </c>
      <c r="C38" s="39"/>
      <c r="D38" s="37">
        <f>C39</f>
        <v>40000000</v>
      </c>
    </row>
    <row r="39" spans="1:4" ht="25.5" hidden="1">
      <c r="A39" s="21" t="s">
        <v>750</v>
      </c>
      <c r="B39" s="22" t="s">
        <v>751</v>
      </c>
      <c r="C39" s="36">
        <v>40000000</v>
      </c>
      <c r="D39" s="38"/>
    </row>
    <row r="40" spans="1:4" ht="15" hidden="1">
      <c r="A40" s="21" t="s">
        <v>752</v>
      </c>
      <c r="B40" s="22" t="s">
        <v>753</v>
      </c>
      <c r="C40" s="39"/>
      <c r="D40" s="37">
        <f>SUM(C41:C41)</f>
        <v>6000000</v>
      </c>
    </row>
    <row r="41" spans="1:4" ht="15" hidden="1">
      <c r="A41" s="21" t="s">
        <v>754</v>
      </c>
      <c r="B41" s="22" t="s">
        <v>755</v>
      </c>
      <c r="C41" s="36">
        <v>6000000</v>
      </c>
      <c r="D41" s="38"/>
    </row>
    <row r="42" spans="1:4" ht="15" hidden="1">
      <c r="A42" s="21" t="s">
        <v>756</v>
      </c>
      <c r="B42" s="22" t="s">
        <v>757</v>
      </c>
      <c r="C42" s="36">
        <v>200000</v>
      </c>
      <c r="D42" s="36">
        <v>200000</v>
      </c>
    </row>
    <row r="43" spans="1:4" ht="15" hidden="1">
      <c r="A43" s="21" t="s">
        <v>758</v>
      </c>
      <c r="B43" s="22" t="s">
        <v>759</v>
      </c>
      <c r="C43" s="36">
        <v>500000</v>
      </c>
      <c r="D43" s="36">
        <v>500000</v>
      </c>
    </row>
    <row r="44" spans="1:4" ht="25.5" hidden="1">
      <c r="A44" s="21" t="s">
        <v>240</v>
      </c>
      <c r="B44" s="22" t="s">
        <v>760</v>
      </c>
      <c r="C44" s="36">
        <v>500000</v>
      </c>
      <c r="D44" s="36">
        <v>500000</v>
      </c>
    </row>
    <row r="45" spans="1:4" ht="15" hidden="1">
      <c r="A45" s="21" t="s">
        <v>241</v>
      </c>
      <c r="B45" s="22" t="s">
        <v>761</v>
      </c>
      <c r="C45" s="36">
        <v>500000</v>
      </c>
      <c r="D45" s="36">
        <v>500000</v>
      </c>
    </row>
    <row r="46" spans="1:4" ht="15" hidden="1">
      <c r="A46" s="21" t="s">
        <v>762</v>
      </c>
      <c r="B46" s="22" t="s">
        <v>763</v>
      </c>
      <c r="C46" s="36">
        <v>3000000</v>
      </c>
      <c r="D46" s="36">
        <v>3000000</v>
      </c>
    </row>
    <row r="47" spans="1:4" ht="15" hidden="1">
      <c r="A47" s="21" t="s">
        <v>242</v>
      </c>
      <c r="B47" s="22" t="s">
        <v>764</v>
      </c>
      <c r="C47" s="36">
        <v>145000000</v>
      </c>
      <c r="D47" s="36">
        <v>145000000</v>
      </c>
    </row>
    <row r="48" spans="1:4" ht="15" hidden="1">
      <c r="A48" s="21" t="s">
        <v>243</v>
      </c>
      <c r="B48" s="22" t="s">
        <v>765</v>
      </c>
      <c r="C48" s="39"/>
      <c r="D48" s="37">
        <f>C49+C50+D51</f>
        <v>78000000</v>
      </c>
    </row>
    <row r="49" spans="1:4" ht="25.5" hidden="1">
      <c r="A49" s="21" t="s">
        <v>766</v>
      </c>
      <c r="B49" s="22" t="s">
        <v>767</v>
      </c>
      <c r="C49" s="36">
        <v>18000000</v>
      </c>
      <c r="D49" s="36"/>
    </row>
    <row r="50" spans="1:4" ht="15" hidden="1">
      <c r="A50" s="21" t="s">
        <v>244</v>
      </c>
      <c r="B50" s="22" t="s">
        <v>768</v>
      </c>
      <c r="C50" s="36">
        <v>30000000</v>
      </c>
      <c r="D50" s="36"/>
    </row>
    <row r="51" spans="1:4" ht="15" hidden="1">
      <c r="A51" s="21" t="s">
        <v>769</v>
      </c>
      <c r="B51" s="22" t="s">
        <v>770</v>
      </c>
      <c r="C51" s="38"/>
      <c r="D51" s="36">
        <f>C52</f>
        <v>30000000</v>
      </c>
    </row>
    <row r="52" spans="1:4" ht="15" hidden="1">
      <c r="A52" s="21" t="s">
        <v>771</v>
      </c>
      <c r="B52" s="22" t="s">
        <v>772</v>
      </c>
      <c r="C52" s="36">
        <v>30000000</v>
      </c>
      <c r="D52" s="38"/>
    </row>
    <row r="53" spans="1:4" ht="25.5" hidden="1">
      <c r="A53" s="21" t="s">
        <v>245</v>
      </c>
      <c r="B53" s="22" t="s">
        <v>773</v>
      </c>
      <c r="C53" s="36">
        <v>20000000</v>
      </c>
      <c r="D53" s="36">
        <v>20000000</v>
      </c>
    </row>
    <row r="54" spans="1:4" ht="15" hidden="1">
      <c r="A54" s="21" t="s">
        <v>774</v>
      </c>
      <c r="B54" s="22" t="s">
        <v>775</v>
      </c>
      <c r="C54" s="38"/>
      <c r="D54" s="36">
        <f>SUM(C55)</f>
        <v>400000</v>
      </c>
    </row>
    <row r="55" spans="1:4" ht="25.5" hidden="1">
      <c r="A55" s="21" t="s">
        <v>776</v>
      </c>
      <c r="B55" s="22" t="s">
        <v>777</v>
      </c>
      <c r="C55" s="36">
        <v>400000</v>
      </c>
      <c r="D55" s="38"/>
    </row>
    <row r="56" spans="1:4" ht="15">
      <c r="A56" s="21" t="s">
        <v>246</v>
      </c>
      <c r="B56" s="22" t="s">
        <v>247</v>
      </c>
      <c r="C56" s="38"/>
      <c r="D56" s="37">
        <f>SUM(C57:C123)</f>
        <v>8860672523</v>
      </c>
    </row>
    <row r="57" spans="1:4" ht="15" hidden="1">
      <c r="A57" s="21" t="s">
        <v>513</v>
      </c>
      <c r="B57" s="22" t="s">
        <v>778</v>
      </c>
      <c r="C57" s="38"/>
      <c r="D57" s="37">
        <f>SUM(D58:D58,C61,D62)</f>
        <v>70300000</v>
      </c>
    </row>
    <row r="58" spans="1:4" ht="38.25" hidden="1">
      <c r="A58" s="21" t="s">
        <v>779</v>
      </c>
      <c r="B58" s="22" t="s">
        <v>780</v>
      </c>
      <c r="C58" s="38"/>
      <c r="D58" s="37">
        <f>SUM(D59)</f>
        <v>20000000</v>
      </c>
    </row>
    <row r="59" spans="1:4" ht="15" hidden="1">
      <c r="A59" s="21" t="s">
        <v>781</v>
      </c>
      <c r="B59" s="22" t="s">
        <v>782</v>
      </c>
      <c r="C59" s="38"/>
      <c r="D59" s="36">
        <f>SUM(C60)</f>
        <v>20000000</v>
      </c>
    </row>
    <row r="60" spans="1:4" ht="25.5" hidden="1">
      <c r="A60" s="21" t="s">
        <v>783</v>
      </c>
      <c r="B60" s="22" t="s">
        <v>784</v>
      </c>
      <c r="C60" s="36">
        <v>20000000</v>
      </c>
      <c r="D60" s="38"/>
    </row>
    <row r="61" spans="1:4" ht="15" hidden="1">
      <c r="A61" s="21" t="s">
        <v>514</v>
      </c>
      <c r="B61" s="22" t="s">
        <v>785</v>
      </c>
      <c r="C61" s="36">
        <v>45300000</v>
      </c>
      <c r="D61" s="36">
        <v>45300000</v>
      </c>
    </row>
    <row r="62" spans="1:4" ht="25.5" hidden="1">
      <c r="A62" s="21" t="s">
        <v>515</v>
      </c>
      <c r="B62" s="22" t="s">
        <v>786</v>
      </c>
      <c r="C62" s="38"/>
      <c r="D62" s="37">
        <f>SUM(C63:C64)</f>
        <v>5000000</v>
      </c>
    </row>
    <row r="63" spans="1:4" ht="15" hidden="1">
      <c r="A63" s="21" t="s">
        <v>516</v>
      </c>
      <c r="B63" s="22" t="s">
        <v>787</v>
      </c>
      <c r="C63" s="36">
        <v>1000000</v>
      </c>
      <c r="D63" s="38"/>
    </row>
    <row r="64" spans="1:4" ht="15" hidden="1">
      <c r="A64" s="21" t="s">
        <v>788</v>
      </c>
      <c r="B64" s="22" t="s">
        <v>789</v>
      </c>
      <c r="C64" s="36">
        <v>4000000</v>
      </c>
      <c r="D64" s="38"/>
    </row>
    <row r="65" spans="1:4" ht="15" hidden="1">
      <c r="A65" s="21" t="s">
        <v>517</v>
      </c>
      <c r="B65" s="22" t="s">
        <v>790</v>
      </c>
      <c r="C65" s="38"/>
      <c r="D65" s="37">
        <f>C66+D67+D70+D73</f>
        <v>22540000</v>
      </c>
    </row>
    <row r="66" spans="1:4" ht="15" hidden="1">
      <c r="A66" s="21" t="s">
        <v>957</v>
      </c>
      <c r="B66" s="22" t="s">
        <v>791</v>
      </c>
      <c r="C66" s="36">
        <v>1000000</v>
      </c>
      <c r="D66" s="36">
        <v>1000000</v>
      </c>
    </row>
    <row r="67" spans="1:4" ht="15" hidden="1">
      <c r="A67" s="21" t="s">
        <v>958</v>
      </c>
      <c r="B67" s="22" t="s">
        <v>792</v>
      </c>
      <c r="C67" s="38"/>
      <c r="D67" s="37">
        <f>SUM(C68:C69)</f>
        <v>2340000</v>
      </c>
    </row>
    <row r="68" spans="1:4" ht="15" hidden="1">
      <c r="A68" s="21" t="s">
        <v>793</v>
      </c>
      <c r="B68" s="22" t="s">
        <v>794</v>
      </c>
      <c r="C68" s="36">
        <v>340000</v>
      </c>
      <c r="D68" s="38"/>
    </row>
    <row r="69" spans="1:4" ht="15" hidden="1">
      <c r="A69" s="21" t="s">
        <v>959</v>
      </c>
      <c r="B69" s="22" t="s">
        <v>795</v>
      </c>
      <c r="C69" s="36">
        <v>2000000</v>
      </c>
      <c r="D69" s="38"/>
    </row>
    <row r="70" spans="1:4" ht="15" hidden="1">
      <c r="A70" s="21" t="s">
        <v>960</v>
      </c>
      <c r="B70" s="22" t="s">
        <v>796</v>
      </c>
      <c r="C70" s="38"/>
      <c r="D70" s="37">
        <f>SUM(C71:C72)</f>
        <v>200000</v>
      </c>
    </row>
    <row r="71" spans="1:4" ht="15" hidden="1">
      <c r="A71" s="21" t="s">
        <v>961</v>
      </c>
      <c r="B71" s="22" t="s">
        <v>797</v>
      </c>
      <c r="C71" s="36">
        <v>100000</v>
      </c>
      <c r="D71" s="38"/>
    </row>
    <row r="72" spans="1:4" ht="15" hidden="1">
      <c r="A72" s="21" t="s">
        <v>962</v>
      </c>
      <c r="B72" s="22" t="s">
        <v>798</v>
      </c>
      <c r="C72" s="36">
        <v>100000</v>
      </c>
      <c r="D72" s="38"/>
    </row>
    <row r="73" spans="1:4" ht="15" hidden="1">
      <c r="A73" s="21" t="s">
        <v>963</v>
      </c>
      <c r="B73" s="22" t="s">
        <v>799</v>
      </c>
      <c r="C73" s="38"/>
      <c r="D73" s="37">
        <f>SUM(C74:C75)</f>
        <v>19000000</v>
      </c>
    </row>
    <row r="74" spans="1:4" ht="15" hidden="1">
      <c r="A74" s="21" t="s">
        <v>800</v>
      </c>
      <c r="B74" s="22" t="s">
        <v>797</v>
      </c>
      <c r="C74" s="36">
        <v>12000000</v>
      </c>
      <c r="D74" s="38"/>
    </row>
    <row r="75" spans="1:4" ht="15" hidden="1">
      <c r="A75" s="21" t="s">
        <v>964</v>
      </c>
      <c r="B75" s="22" t="s">
        <v>798</v>
      </c>
      <c r="C75" s="36">
        <v>7000000</v>
      </c>
      <c r="D75" s="38"/>
    </row>
    <row r="76" spans="1:4" ht="15" hidden="1">
      <c r="A76" s="21" t="s">
        <v>801</v>
      </c>
      <c r="B76" s="22" t="s">
        <v>802</v>
      </c>
      <c r="C76" s="38"/>
      <c r="D76" s="37">
        <f>D77</f>
        <v>8000000</v>
      </c>
    </row>
    <row r="77" spans="1:4" ht="15" hidden="1">
      <c r="A77" s="21" t="s">
        <v>803</v>
      </c>
      <c r="B77" s="22" t="s">
        <v>804</v>
      </c>
      <c r="C77" s="38"/>
      <c r="D77" s="36">
        <f>SUM(C78)</f>
        <v>8000000</v>
      </c>
    </row>
    <row r="78" spans="1:4" ht="25.5" hidden="1">
      <c r="A78" s="21" t="s">
        <v>805</v>
      </c>
      <c r="B78" s="22" t="s">
        <v>806</v>
      </c>
      <c r="C78" s="36">
        <v>8000000</v>
      </c>
      <c r="D78" s="38"/>
    </row>
    <row r="79" spans="1:4" ht="15" hidden="1">
      <c r="A79" s="21" t="s">
        <v>965</v>
      </c>
      <c r="B79" s="22" t="s">
        <v>807</v>
      </c>
      <c r="C79" s="38"/>
      <c r="D79" s="37">
        <f>SUM(C80:C82)</f>
        <v>8000000</v>
      </c>
    </row>
    <row r="80" spans="1:4" ht="15" hidden="1">
      <c r="A80" s="21" t="s">
        <v>808</v>
      </c>
      <c r="B80" s="22" t="s">
        <v>809</v>
      </c>
      <c r="C80" s="36">
        <v>5000000</v>
      </c>
      <c r="D80" s="38"/>
    </row>
    <row r="81" spans="1:4" ht="15" hidden="1">
      <c r="A81" s="21" t="s">
        <v>966</v>
      </c>
      <c r="B81" s="22" t="s">
        <v>810</v>
      </c>
      <c r="C81" s="36">
        <v>3000000</v>
      </c>
      <c r="D81" s="38"/>
    </row>
    <row r="82" spans="1:4" ht="38.25" hidden="1">
      <c r="A82" s="21" t="s">
        <v>811</v>
      </c>
      <c r="B82" s="22" t="s">
        <v>812</v>
      </c>
      <c r="C82" s="38"/>
      <c r="D82" s="36">
        <f>SUM(C83:C90)</f>
        <v>15700000</v>
      </c>
    </row>
    <row r="83" spans="1:4" ht="15" hidden="1">
      <c r="A83" s="21" t="s">
        <v>813</v>
      </c>
      <c r="B83" s="22" t="s">
        <v>814</v>
      </c>
      <c r="C83" s="36">
        <v>700000</v>
      </c>
      <c r="D83" s="38"/>
    </row>
    <row r="84" spans="1:4" ht="15" hidden="1">
      <c r="A84" s="21" t="s">
        <v>815</v>
      </c>
      <c r="B84" s="22" t="s">
        <v>816</v>
      </c>
      <c r="C84" s="36">
        <v>1800000</v>
      </c>
      <c r="D84" s="38"/>
    </row>
    <row r="85" spans="1:4" ht="15" hidden="1">
      <c r="A85" s="21" t="s">
        <v>817</v>
      </c>
      <c r="B85" s="22" t="s">
        <v>818</v>
      </c>
      <c r="C85" s="36">
        <v>500000</v>
      </c>
      <c r="D85" s="38"/>
    </row>
    <row r="86" spans="1:4" ht="15" hidden="1">
      <c r="A86" s="21" t="s">
        <v>819</v>
      </c>
      <c r="B86" s="22" t="s">
        <v>820</v>
      </c>
      <c r="C86" s="36">
        <v>8000000</v>
      </c>
      <c r="D86" s="38"/>
    </row>
    <row r="87" spans="1:4" ht="15" hidden="1">
      <c r="A87" s="21" t="s">
        <v>821</v>
      </c>
      <c r="B87" s="22" t="s">
        <v>822</v>
      </c>
      <c r="C87" s="36">
        <v>3000000</v>
      </c>
      <c r="D87" s="38"/>
    </row>
    <row r="88" spans="1:4" ht="15" hidden="1">
      <c r="A88" s="21" t="s">
        <v>823</v>
      </c>
      <c r="B88" s="22" t="s">
        <v>824</v>
      </c>
      <c r="C88" s="36">
        <v>500000</v>
      </c>
      <c r="D88" s="38"/>
    </row>
    <row r="89" spans="1:4" ht="15" hidden="1">
      <c r="A89" s="21" t="s">
        <v>825</v>
      </c>
      <c r="B89" s="22" t="s">
        <v>826</v>
      </c>
      <c r="C89" s="36">
        <v>200000</v>
      </c>
      <c r="D89" s="38"/>
    </row>
    <row r="90" spans="1:4" ht="15" hidden="1">
      <c r="A90" s="21" t="s">
        <v>827</v>
      </c>
      <c r="B90" s="22" t="s">
        <v>828</v>
      </c>
      <c r="C90" s="36">
        <v>1000000</v>
      </c>
      <c r="D90" s="38"/>
    </row>
    <row r="91" spans="1:4" ht="15" hidden="1">
      <c r="A91" s="21" t="s">
        <v>967</v>
      </c>
      <c r="B91" s="22" t="s">
        <v>829</v>
      </c>
      <c r="C91" s="38"/>
      <c r="D91" s="37">
        <f>SUM(D92+C95)</f>
        <v>27000000</v>
      </c>
    </row>
    <row r="92" spans="1:4" ht="15" hidden="1">
      <c r="A92" s="21" t="s">
        <v>968</v>
      </c>
      <c r="B92" s="22" t="s">
        <v>830</v>
      </c>
      <c r="C92" s="38"/>
      <c r="D92" s="36">
        <f>SUM(C93:C94)</f>
        <v>25000000</v>
      </c>
    </row>
    <row r="93" spans="1:4" ht="15" hidden="1">
      <c r="A93" s="21" t="s">
        <v>831</v>
      </c>
      <c r="B93" s="22" t="s">
        <v>832</v>
      </c>
      <c r="C93" s="36">
        <v>5000000</v>
      </c>
      <c r="D93" s="38"/>
    </row>
    <row r="94" spans="1:4" ht="15" hidden="1">
      <c r="A94" s="21" t="s">
        <v>833</v>
      </c>
      <c r="B94" s="22" t="s">
        <v>834</v>
      </c>
      <c r="C94" s="36">
        <v>20000000</v>
      </c>
      <c r="D94" s="38"/>
    </row>
    <row r="95" spans="1:4" ht="15" hidden="1">
      <c r="A95" s="21" t="s">
        <v>835</v>
      </c>
      <c r="B95" s="22" t="s">
        <v>836</v>
      </c>
      <c r="C95" s="36">
        <v>2000000</v>
      </c>
      <c r="D95" s="36">
        <v>2000000</v>
      </c>
    </row>
    <row r="96" spans="1:4" ht="15" hidden="1">
      <c r="A96" s="21" t="s">
        <v>969</v>
      </c>
      <c r="B96" s="22" t="s">
        <v>970</v>
      </c>
      <c r="C96" s="38"/>
      <c r="D96" s="37">
        <f>D97+D104</f>
        <v>8709132523</v>
      </c>
    </row>
    <row r="97" spans="1:4" ht="15" hidden="1">
      <c r="A97" s="21" t="s">
        <v>971</v>
      </c>
      <c r="B97" s="22" t="s">
        <v>837</v>
      </c>
      <c r="C97" s="38"/>
      <c r="D97" s="37">
        <f>D98+D101</f>
        <v>885529111</v>
      </c>
    </row>
    <row r="98" spans="1:4" ht="15" hidden="1">
      <c r="A98" s="21" t="s">
        <v>972</v>
      </c>
      <c r="B98" s="22" t="s">
        <v>838</v>
      </c>
      <c r="C98" s="38"/>
      <c r="D98" s="37">
        <f>SUM(C99:C100)</f>
        <v>879629111</v>
      </c>
    </row>
    <row r="99" spans="1:4" ht="38.25" hidden="1">
      <c r="A99" s="21" t="s">
        <v>973</v>
      </c>
      <c r="B99" s="22" t="s">
        <v>839</v>
      </c>
      <c r="C99" s="40">
        <v>871129111</v>
      </c>
      <c r="D99" s="38"/>
    </row>
    <row r="100" spans="1:4" ht="38.25" hidden="1">
      <c r="A100" s="21" t="s">
        <v>840</v>
      </c>
      <c r="B100" s="22" t="s">
        <v>841</v>
      </c>
      <c r="C100" s="36">
        <v>8500000</v>
      </c>
      <c r="D100" s="38"/>
    </row>
    <row r="101" spans="1:4" ht="15" hidden="1">
      <c r="A101" s="21" t="s">
        <v>974</v>
      </c>
      <c r="B101" s="22" t="s">
        <v>842</v>
      </c>
      <c r="C101" s="38"/>
      <c r="D101" s="37">
        <f>SUM(C102:C103)</f>
        <v>5900000</v>
      </c>
    </row>
    <row r="102" spans="1:4" ht="15" hidden="1">
      <c r="A102" s="21" t="s">
        <v>843</v>
      </c>
      <c r="B102" s="22" t="s">
        <v>844</v>
      </c>
      <c r="C102" s="36">
        <v>200000</v>
      </c>
      <c r="D102" s="38"/>
    </row>
    <row r="103" spans="1:4" ht="25.5" hidden="1">
      <c r="A103" s="21" t="s">
        <v>975</v>
      </c>
      <c r="B103" s="22" t="s">
        <v>845</v>
      </c>
      <c r="C103" s="36">
        <v>5700000</v>
      </c>
      <c r="D103" s="38"/>
    </row>
    <row r="104" spans="1:4" ht="15" hidden="1">
      <c r="A104" s="21" t="s">
        <v>976</v>
      </c>
      <c r="B104" s="22" t="s">
        <v>846</v>
      </c>
      <c r="C104" s="38"/>
      <c r="D104" s="37">
        <f>D105</f>
        <v>7823603412</v>
      </c>
    </row>
    <row r="105" spans="1:4" ht="15" hidden="1">
      <c r="A105" s="21" t="s">
        <v>977</v>
      </c>
      <c r="B105" s="22" t="s">
        <v>838</v>
      </c>
      <c r="C105" s="38"/>
      <c r="D105" s="37">
        <f>D106+C122+C123</f>
        <v>7823603412</v>
      </c>
    </row>
    <row r="106" spans="1:4" ht="15" hidden="1">
      <c r="A106" s="21" t="s">
        <v>978</v>
      </c>
      <c r="B106" s="22" t="s">
        <v>847</v>
      </c>
      <c r="C106" s="38"/>
      <c r="D106" s="37">
        <f>D107+D111+C116+C117+D118</f>
        <v>4967923861</v>
      </c>
    </row>
    <row r="107" spans="1:4" ht="25.5" hidden="1">
      <c r="A107" s="21" t="s">
        <v>979</v>
      </c>
      <c r="B107" s="22" t="s">
        <v>848</v>
      </c>
      <c r="C107" s="38"/>
      <c r="D107" s="37">
        <f>D108</f>
        <v>465186940</v>
      </c>
    </row>
    <row r="108" spans="1:4" ht="15" hidden="1">
      <c r="A108" s="21" t="s">
        <v>980</v>
      </c>
      <c r="B108" s="22" t="s">
        <v>849</v>
      </c>
      <c r="C108" s="38"/>
      <c r="D108" s="37">
        <f>C109+C110</f>
        <v>465186940</v>
      </c>
    </row>
    <row r="109" spans="1:4" ht="15" hidden="1">
      <c r="A109" s="21" t="s">
        <v>510</v>
      </c>
      <c r="B109" s="22" t="s">
        <v>850</v>
      </c>
      <c r="C109" s="36">
        <f>465186940-119859000</f>
        <v>345327940</v>
      </c>
      <c r="D109" s="39"/>
    </row>
    <row r="110" spans="1:4" ht="15" hidden="1">
      <c r="A110" s="21" t="s">
        <v>511</v>
      </c>
      <c r="B110" s="22" t="s">
        <v>851</v>
      </c>
      <c r="C110" s="36">
        <v>119859000</v>
      </c>
      <c r="D110" s="39"/>
    </row>
    <row r="111" spans="1:4" ht="25.5" hidden="1">
      <c r="A111" s="21" t="s">
        <v>981</v>
      </c>
      <c r="B111" s="22" t="s">
        <v>852</v>
      </c>
      <c r="C111" s="38"/>
      <c r="D111" s="37">
        <f>D112+C115</f>
        <v>2544251228</v>
      </c>
    </row>
    <row r="112" spans="1:4" ht="15" hidden="1">
      <c r="A112" s="21" t="s">
        <v>853</v>
      </c>
      <c r="B112" s="22" t="s">
        <v>854</v>
      </c>
      <c r="C112" s="38"/>
      <c r="D112" s="37">
        <f>SUM(C113:C114)</f>
        <v>2390126877</v>
      </c>
    </row>
    <row r="113" spans="1:4" ht="25.5" hidden="1">
      <c r="A113" s="21" t="s">
        <v>982</v>
      </c>
      <c r="B113" s="22" t="s">
        <v>855</v>
      </c>
      <c r="C113" s="36">
        <v>2264232296</v>
      </c>
      <c r="D113" s="39"/>
    </row>
    <row r="114" spans="1:4" ht="25.5" hidden="1">
      <c r="A114" s="21" t="s">
        <v>983</v>
      </c>
      <c r="B114" s="22" t="s">
        <v>856</v>
      </c>
      <c r="C114" s="36">
        <v>125894581</v>
      </c>
      <c r="D114" s="39"/>
    </row>
    <row r="115" spans="1:4" ht="15" hidden="1">
      <c r="A115" s="21" t="s">
        <v>857</v>
      </c>
      <c r="B115" s="22" t="s">
        <v>858</v>
      </c>
      <c r="C115" s="36">
        <v>154124351</v>
      </c>
      <c r="D115" s="36">
        <v>154124351</v>
      </c>
    </row>
    <row r="116" spans="1:4" ht="25.5" hidden="1">
      <c r="A116" s="21" t="s">
        <v>984</v>
      </c>
      <c r="B116" s="22" t="s">
        <v>859</v>
      </c>
      <c r="C116" s="36">
        <v>94841090</v>
      </c>
      <c r="D116" s="36">
        <v>94841090</v>
      </c>
    </row>
    <row r="117" spans="1:4" ht="25.5" hidden="1">
      <c r="A117" s="21" t="s">
        <v>985</v>
      </c>
      <c r="B117" s="22" t="s">
        <v>860</v>
      </c>
      <c r="C117" s="36">
        <v>613142903</v>
      </c>
      <c r="D117" s="36">
        <v>613142903</v>
      </c>
    </row>
    <row r="118" spans="1:4" ht="25.5" hidden="1">
      <c r="A118" s="21" t="s">
        <v>986</v>
      </c>
      <c r="B118" s="22" t="s">
        <v>861</v>
      </c>
      <c r="C118" s="38"/>
      <c r="D118" s="37">
        <f>C119+C120+C121</f>
        <v>1250501700</v>
      </c>
    </row>
    <row r="119" spans="1:4" ht="15" hidden="1">
      <c r="A119" s="21" t="s">
        <v>987</v>
      </c>
      <c r="B119" s="22" t="s">
        <v>168</v>
      </c>
      <c r="C119" s="36">
        <v>69973873</v>
      </c>
      <c r="D119" s="39"/>
    </row>
    <row r="120" spans="1:4" ht="15" hidden="1">
      <c r="A120" s="21" t="s">
        <v>988</v>
      </c>
      <c r="B120" s="22" t="s">
        <v>686</v>
      </c>
      <c r="C120" s="36">
        <v>52480405</v>
      </c>
      <c r="D120" s="39"/>
    </row>
    <row r="121" spans="1:4" ht="25.5" hidden="1">
      <c r="A121" s="21" t="s">
        <v>989</v>
      </c>
      <c r="B121" s="22" t="s">
        <v>862</v>
      </c>
      <c r="C121" s="36">
        <v>1128047422</v>
      </c>
      <c r="D121" s="39"/>
    </row>
    <row r="122" spans="1:4" ht="25.5" hidden="1">
      <c r="A122" s="21" t="s">
        <v>990</v>
      </c>
      <c r="B122" s="22" t="s">
        <v>863</v>
      </c>
      <c r="C122" s="36">
        <v>2830179551</v>
      </c>
      <c r="D122" s="36">
        <v>2830179551</v>
      </c>
    </row>
    <row r="123" spans="1:4" ht="38.25" hidden="1">
      <c r="A123" s="21" t="s">
        <v>991</v>
      </c>
      <c r="B123" s="22" t="s">
        <v>864</v>
      </c>
      <c r="C123" s="36">
        <v>25500000</v>
      </c>
      <c r="D123" s="36">
        <v>25500000</v>
      </c>
    </row>
    <row r="124" spans="1:4" ht="15">
      <c r="A124" s="21" t="s">
        <v>865</v>
      </c>
      <c r="B124" s="22" t="s">
        <v>866</v>
      </c>
      <c r="C124" s="38"/>
      <c r="D124" s="37">
        <f>SUM(C126:C138)</f>
        <v>57155713</v>
      </c>
    </row>
    <row r="125" spans="1:4" ht="15">
      <c r="A125" s="21" t="s">
        <v>867</v>
      </c>
      <c r="B125" s="22" t="s">
        <v>868</v>
      </c>
      <c r="C125" s="38"/>
      <c r="D125" s="37">
        <f>D126+D129</f>
        <v>34155713</v>
      </c>
    </row>
    <row r="126" spans="1:4" ht="25.5" hidden="1">
      <c r="A126" s="21" t="s">
        <v>869</v>
      </c>
      <c r="B126" s="22" t="s">
        <v>870</v>
      </c>
      <c r="C126" s="38"/>
      <c r="D126" s="37">
        <f>SUM(D127)</f>
        <v>19433423</v>
      </c>
    </row>
    <row r="127" spans="1:4" ht="15" hidden="1">
      <c r="A127" s="21" t="s">
        <v>871</v>
      </c>
      <c r="B127" s="22" t="s">
        <v>872</v>
      </c>
      <c r="C127" s="38"/>
      <c r="D127" s="36">
        <f>SUM(C128)</f>
        <v>19433423</v>
      </c>
    </row>
    <row r="128" spans="1:4" ht="15" hidden="1">
      <c r="A128" s="21" t="s">
        <v>873</v>
      </c>
      <c r="B128" s="22" t="s">
        <v>874</v>
      </c>
      <c r="C128" s="36">
        <v>19433423</v>
      </c>
      <c r="D128" s="39"/>
    </row>
    <row r="129" spans="1:4" ht="15" hidden="1">
      <c r="A129" s="21" t="s">
        <v>875</v>
      </c>
      <c r="B129" s="22" t="s">
        <v>876</v>
      </c>
      <c r="C129" s="38"/>
      <c r="D129" s="37">
        <f>D130</f>
        <v>14722290</v>
      </c>
    </row>
    <row r="130" spans="1:4" ht="15" hidden="1">
      <c r="A130" s="21" t="s">
        <v>877</v>
      </c>
      <c r="B130" s="22" t="s">
        <v>878</v>
      </c>
      <c r="C130" s="38"/>
      <c r="D130" s="37">
        <f>SUM(D131)</f>
        <v>14722290</v>
      </c>
    </row>
    <row r="131" spans="1:4" ht="15" hidden="1">
      <c r="A131" s="21" t="s">
        <v>879</v>
      </c>
      <c r="B131" s="22" t="s">
        <v>880</v>
      </c>
      <c r="C131" s="38"/>
      <c r="D131" s="36">
        <f>SUM(C132)</f>
        <v>14722290</v>
      </c>
    </row>
    <row r="132" spans="1:4" ht="15" hidden="1">
      <c r="A132" s="21" t="s">
        <v>881</v>
      </c>
      <c r="B132" s="22" t="s">
        <v>882</v>
      </c>
      <c r="C132" s="36">
        <v>14722290</v>
      </c>
      <c r="D132" s="39"/>
    </row>
    <row r="133" spans="1:4" ht="25.5">
      <c r="A133" s="21" t="s">
        <v>883</v>
      </c>
      <c r="B133" s="22" t="s">
        <v>884</v>
      </c>
      <c r="C133" s="38"/>
      <c r="D133" s="37">
        <f>D134</f>
        <v>23000000</v>
      </c>
    </row>
    <row r="134" spans="1:4" ht="25.5" hidden="1">
      <c r="A134" s="21" t="s">
        <v>885</v>
      </c>
      <c r="B134" s="22" t="s">
        <v>886</v>
      </c>
      <c r="C134" s="38"/>
      <c r="D134" s="37">
        <f>D135</f>
        <v>23000000</v>
      </c>
    </row>
    <row r="135" spans="1:4" ht="25.5" hidden="1">
      <c r="A135" s="21" t="s">
        <v>887</v>
      </c>
      <c r="B135" s="22" t="s">
        <v>888</v>
      </c>
      <c r="C135" s="38"/>
      <c r="D135" s="37">
        <f>D136</f>
        <v>23000000</v>
      </c>
    </row>
    <row r="136" spans="1:4" ht="25.5" hidden="1">
      <c r="A136" s="21" t="s">
        <v>889</v>
      </c>
      <c r="B136" s="22" t="s">
        <v>890</v>
      </c>
      <c r="C136" s="38"/>
      <c r="D136" s="37">
        <f>SUM(C137:C138)</f>
        <v>23000000</v>
      </c>
    </row>
    <row r="137" spans="1:4" ht="38.25" hidden="1">
      <c r="A137" s="21" t="s">
        <v>891</v>
      </c>
      <c r="B137" s="22" t="s">
        <v>892</v>
      </c>
      <c r="C137" s="36">
        <v>20000000</v>
      </c>
      <c r="D137" s="39"/>
    </row>
    <row r="138" spans="1:4" ht="25.5" hidden="1">
      <c r="A138" s="21" t="s">
        <v>893</v>
      </c>
      <c r="B138" s="22" t="s">
        <v>894</v>
      </c>
      <c r="C138" s="36">
        <v>3000000</v>
      </c>
      <c r="D138" s="39"/>
    </row>
    <row r="139" spans="1:4" ht="8.25" customHeight="1">
      <c r="A139" s="27"/>
      <c r="B139" s="27"/>
      <c r="C139" s="28"/>
      <c r="D139" s="12"/>
    </row>
    <row r="140" spans="1:4" ht="7.5" customHeight="1">
      <c r="A140" s="17"/>
      <c r="B140" s="17"/>
      <c r="C140" s="28"/>
      <c r="D140" s="12"/>
    </row>
    <row r="141" spans="1:4" ht="15.75">
      <c r="A141" s="78" t="s">
        <v>15</v>
      </c>
      <c r="B141" s="78"/>
      <c r="C141" s="78"/>
      <c r="D141" s="78"/>
    </row>
    <row r="142" spans="1:4" ht="9.75" customHeight="1">
      <c r="A142" s="29"/>
      <c r="B142" s="25"/>
      <c r="C142" s="25"/>
      <c r="D142" s="25"/>
    </row>
    <row r="143" spans="3:4" ht="15" hidden="1">
      <c r="C143" s="1"/>
      <c r="D143" s="1"/>
    </row>
    <row r="144" spans="1:4" ht="15">
      <c r="A144" s="30"/>
      <c r="B144" s="25"/>
      <c r="C144" s="25"/>
      <c r="D144" s="25"/>
    </row>
    <row r="145" spans="1:4" ht="81" customHeight="1">
      <c r="A145" s="77" t="s">
        <v>305</v>
      </c>
      <c r="B145" s="77"/>
      <c r="C145" s="77"/>
      <c r="D145" s="77"/>
    </row>
    <row r="146" spans="1:4" ht="15.75">
      <c r="A146" s="26"/>
      <c r="B146" s="26"/>
      <c r="C146" s="26"/>
      <c r="D146" s="26"/>
    </row>
    <row r="147" spans="1:4" ht="15.75">
      <c r="A147" s="8" t="s">
        <v>512</v>
      </c>
      <c r="B147" s="8" t="s">
        <v>14</v>
      </c>
      <c r="C147" s="42" t="s">
        <v>992</v>
      </c>
      <c r="D147" s="42" t="s">
        <v>314</v>
      </c>
    </row>
    <row r="148" spans="1:4" ht="15.75">
      <c r="A148" s="8"/>
      <c r="B148" s="51" t="s">
        <v>895</v>
      </c>
      <c r="C148" s="42"/>
      <c r="D148" s="41">
        <f>+D326+D149</f>
        <v>9267128236</v>
      </c>
    </row>
    <row r="149" spans="1:4" ht="15">
      <c r="A149" s="50">
        <v>1</v>
      </c>
      <c r="B149" s="51" t="s">
        <v>896</v>
      </c>
      <c r="C149" s="43"/>
      <c r="D149" s="41">
        <f>SUM(C150:C324)</f>
        <v>1015036191</v>
      </c>
    </row>
    <row r="150" spans="1:4" ht="15">
      <c r="A150" s="50" t="s">
        <v>993</v>
      </c>
      <c r="B150" s="51" t="s">
        <v>896</v>
      </c>
      <c r="C150" s="43"/>
      <c r="D150" s="41">
        <f>SUM(C151:C324)</f>
        <v>1015036191</v>
      </c>
    </row>
    <row r="151" spans="1:4" ht="25.5">
      <c r="A151" s="50" t="s">
        <v>994</v>
      </c>
      <c r="B151" s="52" t="s">
        <v>897</v>
      </c>
      <c r="C151" s="43"/>
      <c r="D151" s="41">
        <f>SUM(C153:C200)</f>
        <v>117346565</v>
      </c>
    </row>
    <row r="152" spans="1:4" ht="15">
      <c r="A152" s="50" t="s">
        <v>995</v>
      </c>
      <c r="B152" s="52" t="s">
        <v>898</v>
      </c>
      <c r="C152" s="43"/>
      <c r="D152" s="41">
        <f>SUM(C154:C160)</f>
        <v>9307082</v>
      </c>
    </row>
    <row r="153" spans="1:4" ht="25.5" hidden="1">
      <c r="A153" s="50" t="s">
        <v>899</v>
      </c>
      <c r="B153" s="52" t="s">
        <v>900</v>
      </c>
      <c r="C153" s="43"/>
      <c r="D153" s="41">
        <f>C154</f>
        <v>7029000</v>
      </c>
    </row>
    <row r="154" spans="1:4" ht="15" hidden="1">
      <c r="A154" s="50" t="s">
        <v>901</v>
      </c>
      <c r="B154" s="52" t="s">
        <v>902</v>
      </c>
      <c r="C154" s="41">
        <v>7029000</v>
      </c>
      <c r="D154" s="43"/>
    </row>
    <row r="155" spans="1:4" ht="15" hidden="1">
      <c r="A155" s="50" t="s">
        <v>903</v>
      </c>
      <c r="B155" s="52" t="s">
        <v>904</v>
      </c>
      <c r="C155" s="43"/>
      <c r="D155" s="41">
        <f>SUM(C156:C158)</f>
        <v>1233532</v>
      </c>
    </row>
    <row r="156" spans="1:4" ht="15" hidden="1">
      <c r="A156" s="50" t="s">
        <v>905</v>
      </c>
      <c r="B156" s="52" t="s">
        <v>906</v>
      </c>
      <c r="C156" s="41">
        <v>635579</v>
      </c>
      <c r="D156" s="43"/>
    </row>
    <row r="157" spans="1:4" ht="15" hidden="1">
      <c r="A157" s="50" t="s">
        <v>907</v>
      </c>
      <c r="B157" s="52" t="s">
        <v>908</v>
      </c>
      <c r="C157" s="41">
        <v>305078</v>
      </c>
      <c r="D157" s="43"/>
    </row>
    <row r="158" spans="1:4" ht="15" hidden="1">
      <c r="A158" s="50" t="s">
        <v>909</v>
      </c>
      <c r="B158" s="52" t="s">
        <v>910</v>
      </c>
      <c r="C158" s="41">
        <v>292875</v>
      </c>
      <c r="D158" s="43"/>
    </row>
    <row r="159" spans="1:4" ht="15" hidden="1">
      <c r="A159" s="50" t="s">
        <v>911</v>
      </c>
      <c r="B159" s="52" t="s">
        <v>912</v>
      </c>
      <c r="C159" s="41">
        <v>429550</v>
      </c>
      <c r="D159" s="41">
        <v>429550</v>
      </c>
    </row>
    <row r="160" spans="1:4" ht="15" hidden="1">
      <c r="A160" s="50" t="s">
        <v>913</v>
      </c>
      <c r="B160" s="52" t="s">
        <v>914</v>
      </c>
      <c r="C160" s="41">
        <v>615000</v>
      </c>
      <c r="D160" s="41">
        <v>615000</v>
      </c>
    </row>
    <row r="161" spans="1:4" ht="15">
      <c r="A161" s="50" t="s">
        <v>949</v>
      </c>
      <c r="B161" s="52" t="s">
        <v>950</v>
      </c>
      <c r="C161" s="43"/>
      <c r="D161" s="41">
        <f>SUM(C162:C176)</f>
        <v>8859891</v>
      </c>
    </row>
    <row r="162" spans="1:4" ht="15" hidden="1">
      <c r="A162" s="50" t="s">
        <v>951</v>
      </c>
      <c r="B162" s="52" t="s">
        <v>952</v>
      </c>
      <c r="C162" s="43"/>
      <c r="D162" s="41">
        <f>C163</f>
        <v>3283452</v>
      </c>
    </row>
    <row r="163" spans="1:4" ht="15" hidden="1">
      <c r="A163" s="50" t="s">
        <v>953</v>
      </c>
      <c r="B163" s="52" t="s">
        <v>954</v>
      </c>
      <c r="C163" s="43">
        <v>3283452</v>
      </c>
      <c r="D163" s="43"/>
    </row>
    <row r="164" spans="1:4" ht="15" hidden="1">
      <c r="A164" s="50" t="s">
        <v>955</v>
      </c>
      <c r="B164" s="52" t="s">
        <v>956</v>
      </c>
      <c r="C164" s="43"/>
      <c r="D164" s="41">
        <f>SUM(C166:C172)</f>
        <v>3576439</v>
      </c>
    </row>
    <row r="165" spans="1:4" ht="15" hidden="1">
      <c r="A165" s="50" t="s">
        <v>560</v>
      </c>
      <c r="B165" s="52" t="s">
        <v>317</v>
      </c>
      <c r="C165" s="43"/>
      <c r="D165" s="41">
        <f>C166</f>
        <v>100000</v>
      </c>
    </row>
    <row r="166" spans="1:4" ht="15" hidden="1">
      <c r="A166" s="50" t="s">
        <v>561</v>
      </c>
      <c r="B166" s="52" t="s">
        <v>318</v>
      </c>
      <c r="C166" s="41">
        <v>100000</v>
      </c>
      <c r="D166" s="43"/>
    </row>
    <row r="167" spans="1:4" ht="15" hidden="1">
      <c r="A167" s="50" t="s">
        <v>562</v>
      </c>
      <c r="B167" s="52" t="s">
        <v>319</v>
      </c>
      <c r="C167" s="43"/>
      <c r="D167" s="41">
        <f>C168</f>
        <v>800000</v>
      </c>
    </row>
    <row r="168" spans="1:4" ht="15" hidden="1">
      <c r="A168" s="50" t="s">
        <v>563</v>
      </c>
      <c r="B168" s="52" t="s">
        <v>320</v>
      </c>
      <c r="C168" s="41">
        <v>800000</v>
      </c>
      <c r="D168" s="43"/>
    </row>
    <row r="169" spans="1:4" ht="15" hidden="1">
      <c r="A169" s="50" t="s">
        <v>564</v>
      </c>
      <c r="B169" s="53" t="s">
        <v>321</v>
      </c>
      <c r="C169" s="43"/>
      <c r="D169" s="41">
        <f>+C170</f>
        <v>300000</v>
      </c>
    </row>
    <row r="170" spans="1:4" ht="15" hidden="1">
      <c r="A170" s="50" t="s">
        <v>565</v>
      </c>
      <c r="B170" s="53" t="s">
        <v>321</v>
      </c>
      <c r="C170" s="41">
        <v>300000</v>
      </c>
      <c r="D170" s="43"/>
    </row>
    <row r="171" spans="1:4" ht="15" hidden="1">
      <c r="A171" s="50" t="s">
        <v>322</v>
      </c>
      <c r="B171" s="52" t="s">
        <v>323</v>
      </c>
      <c r="C171" s="43"/>
      <c r="D171" s="41">
        <f>C172</f>
        <v>2376439</v>
      </c>
    </row>
    <row r="172" spans="1:4" ht="15" hidden="1">
      <c r="A172" s="50" t="s">
        <v>324</v>
      </c>
      <c r="B172" s="52" t="s">
        <v>325</v>
      </c>
      <c r="C172" s="41">
        <v>2376439</v>
      </c>
      <c r="D172" s="43"/>
    </row>
    <row r="173" spans="1:4" ht="15" hidden="1">
      <c r="A173" s="50" t="s">
        <v>326</v>
      </c>
      <c r="B173" s="52" t="s">
        <v>327</v>
      </c>
      <c r="C173" s="43"/>
      <c r="D173" s="41">
        <f>SUM(C174:C176)</f>
        <v>2000000</v>
      </c>
    </row>
    <row r="174" spans="1:4" ht="15" hidden="1">
      <c r="A174" s="50" t="s">
        <v>328</v>
      </c>
      <c r="B174" s="52" t="s">
        <v>329</v>
      </c>
      <c r="C174" s="41">
        <v>300000</v>
      </c>
      <c r="D174" s="43"/>
    </row>
    <row r="175" spans="1:4" ht="15" hidden="1">
      <c r="A175" s="50" t="s">
        <v>330</v>
      </c>
      <c r="B175" s="52" t="s">
        <v>331</v>
      </c>
      <c r="C175" s="41">
        <v>1000000</v>
      </c>
      <c r="D175" s="43"/>
    </row>
    <row r="176" spans="1:4" ht="15" hidden="1">
      <c r="A176" s="50" t="s">
        <v>332</v>
      </c>
      <c r="B176" s="52" t="s">
        <v>333</v>
      </c>
      <c r="C176" s="41">
        <v>700000</v>
      </c>
      <c r="D176" s="43"/>
    </row>
    <row r="177" spans="1:4" ht="15">
      <c r="A177" s="50" t="s">
        <v>915</v>
      </c>
      <c r="B177" s="52" t="s">
        <v>916</v>
      </c>
      <c r="C177" s="43"/>
      <c r="D177" s="41">
        <f>+C178</f>
        <v>96298176</v>
      </c>
    </row>
    <row r="178" spans="1:4" ht="15" hidden="1">
      <c r="A178" s="50" t="s">
        <v>917</v>
      </c>
      <c r="B178" s="52" t="s">
        <v>918</v>
      </c>
      <c r="C178" s="41">
        <v>96298176</v>
      </c>
      <c r="D178" s="43"/>
    </row>
    <row r="179" spans="1:4" ht="15">
      <c r="A179" s="50" t="s">
        <v>996</v>
      </c>
      <c r="B179" s="52" t="s">
        <v>919</v>
      </c>
      <c r="C179" s="43"/>
      <c r="D179" s="41">
        <f>SUM(C183:C200)</f>
        <v>2881416</v>
      </c>
    </row>
    <row r="180" spans="1:4" ht="15" hidden="1">
      <c r="A180" s="50" t="s">
        <v>997</v>
      </c>
      <c r="B180" s="52" t="s">
        <v>920</v>
      </c>
      <c r="C180" s="43"/>
      <c r="D180" s="41">
        <f>D181</f>
        <v>2248806</v>
      </c>
    </row>
    <row r="181" spans="1:4" ht="15" hidden="1">
      <c r="A181" s="50" t="s">
        <v>921</v>
      </c>
      <c r="B181" s="52" t="s">
        <v>922</v>
      </c>
      <c r="C181" s="43"/>
      <c r="D181" s="41">
        <f>SUM(C183:C189)</f>
        <v>2248806</v>
      </c>
    </row>
    <row r="182" spans="1:4" ht="15" hidden="1">
      <c r="A182" s="50" t="s">
        <v>923</v>
      </c>
      <c r="B182" s="52" t="s">
        <v>924</v>
      </c>
      <c r="C182" s="43"/>
      <c r="D182" s="41">
        <f>C183</f>
        <v>597465</v>
      </c>
    </row>
    <row r="183" spans="1:4" ht="15" hidden="1">
      <c r="A183" s="50" t="s">
        <v>925</v>
      </c>
      <c r="B183" s="52" t="s">
        <v>926</v>
      </c>
      <c r="C183" s="41">
        <v>597465</v>
      </c>
      <c r="D183" s="43"/>
    </row>
    <row r="184" spans="1:4" ht="15" hidden="1">
      <c r="A184" s="50" t="s">
        <v>927</v>
      </c>
      <c r="B184" s="52" t="s">
        <v>928</v>
      </c>
      <c r="C184" s="43"/>
      <c r="D184" s="41">
        <f>C185</f>
        <v>843480</v>
      </c>
    </row>
    <row r="185" spans="1:4" ht="15" hidden="1">
      <c r="A185" s="50" t="s">
        <v>929</v>
      </c>
      <c r="B185" s="52" t="s">
        <v>926</v>
      </c>
      <c r="C185" s="41">
        <v>843480</v>
      </c>
      <c r="D185" s="43"/>
    </row>
    <row r="186" spans="1:4" ht="15" hidden="1">
      <c r="A186" s="50" t="s">
        <v>930</v>
      </c>
      <c r="B186" s="52" t="s">
        <v>931</v>
      </c>
      <c r="C186" s="43"/>
      <c r="D186" s="41">
        <f>C187</f>
        <v>36691</v>
      </c>
    </row>
    <row r="187" spans="1:4" ht="15" hidden="1">
      <c r="A187" s="50" t="s">
        <v>932</v>
      </c>
      <c r="B187" s="52" t="s">
        <v>926</v>
      </c>
      <c r="C187" s="41">
        <v>36691</v>
      </c>
      <c r="D187" s="43"/>
    </row>
    <row r="188" spans="1:4" ht="15" hidden="1">
      <c r="A188" s="50" t="s">
        <v>933</v>
      </c>
      <c r="B188" s="52" t="s">
        <v>934</v>
      </c>
      <c r="C188" s="43"/>
      <c r="D188" s="41">
        <f>C189</f>
        <v>771170</v>
      </c>
    </row>
    <row r="189" spans="1:4" ht="15" hidden="1">
      <c r="A189" s="50" t="s">
        <v>935</v>
      </c>
      <c r="B189" s="52" t="s">
        <v>926</v>
      </c>
      <c r="C189" s="41">
        <v>771170</v>
      </c>
      <c r="D189" s="43"/>
    </row>
    <row r="190" spans="1:4" ht="15" hidden="1">
      <c r="A190" s="50" t="s">
        <v>998</v>
      </c>
      <c r="B190" s="52" t="s">
        <v>936</v>
      </c>
      <c r="C190" s="43"/>
      <c r="D190" s="41">
        <f>SUM(C192:C200)</f>
        <v>632610</v>
      </c>
    </row>
    <row r="191" spans="1:4" ht="15" hidden="1">
      <c r="A191" s="50" t="s">
        <v>937</v>
      </c>
      <c r="B191" s="52" t="s">
        <v>1000</v>
      </c>
      <c r="C191" s="43"/>
      <c r="D191" s="41">
        <f>C192</f>
        <v>35145</v>
      </c>
    </row>
    <row r="192" spans="1:4" ht="15" hidden="1">
      <c r="A192" s="50" t="s">
        <v>938</v>
      </c>
      <c r="B192" s="52" t="s">
        <v>926</v>
      </c>
      <c r="C192" s="41">
        <v>35145</v>
      </c>
      <c r="D192" s="43"/>
    </row>
    <row r="193" spans="1:4" ht="15" hidden="1">
      <c r="A193" s="50" t="s">
        <v>939</v>
      </c>
      <c r="B193" s="52" t="s">
        <v>1001</v>
      </c>
      <c r="C193" s="43"/>
      <c r="D193" s="41">
        <f>C194</f>
        <v>210870</v>
      </c>
    </row>
    <row r="194" spans="1:4" ht="15" hidden="1">
      <c r="A194" s="50" t="s">
        <v>940</v>
      </c>
      <c r="B194" s="52" t="s">
        <v>926</v>
      </c>
      <c r="C194" s="41">
        <v>210870</v>
      </c>
      <c r="D194" s="43"/>
    </row>
    <row r="195" spans="1:4" ht="15" hidden="1">
      <c r="A195" s="50" t="s">
        <v>941</v>
      </c>
      <c r="B195" s="52" t="s">
        <v>1002</v>
      </c>
      <c r="C195" s="43"/>
      <c r="D195" s="41">
        <f>C196</f>
        <v>35145</v>
      </c>
    </row>
    <row r="196" spans="1:4" ht="15" hidden="1">
      <c r="A196" s="50" t="s">
        <v>942</v>
      </c>
      <c r="B196" s="52" t="s">
        <v>926</v>
      </c>
      <c r="C196" s="41">
        <v>35145</v>
      </c>
      <c r="D196" s="43"/>
    </row>
    <row r="197" spans="1:4" ht="15" hidden="1">
      <c r="A197" s="50" t="s">
        <v>943</v>
      </c>
      <c r="B197" s="52" t="s">
        <v>944</v>
      </c>
      <c r="C197" s="43"/>
      <c r="D197" s="41">
        <f>C198</f>
        <v>281160</v>
      </c>
    </row>
    <row r="198" spans="1:4" ht="15" hidden="1">
      <c r="A198" s="50" t="s">
        <v>945</v>
      </c>
      <c r="B198" s="52" t="s">
        <v>926</v>
      </c>
      <c r="C198" s="41">
        <v>281160</v>
      </c>
      <c r="D198" s="43"/>
    </row>
    <row r="199" spans="1:4" ht="15" hidden="1">
      <c r="A199" s="50" t="s">
        <v>946</v>
      </c>
      <c r="B199" s="52" t="s">
        <v>947</v>
      </c>
      <c r="C199" s="43"/>
      <c r="D199" s="41">
        <f>C200</f>
        <v>70290</v>
      </c>
    </row>
    <row r="200" spans="1:4" ht="15" hidden="1">
      <c r="A200" s="50" t="s">
        <v>948</v>
      </c>
      <c r="B200" s="52" t="s">
        <v>926</v>
      </c>
      <c r="C200" s="41">
        <v>70290</v>
      </c>
      <c r="D200" s="43"/>
    </row>
    <row r="201" spans="1:4" ht="25.5">
      <c r="A201" s="50" t="s">
        <v>334</v>
      </c>
      <c r="B201" s="52" t="s">
        <v>335</v>
      </c>
      <c r="C201" s="43"/>
      <c r="D201" s="41">
        <f>SUM(C202:C244)</f>
        <v>77516400</v>
      </c>
    </row>
    <row r="202" spans="1:4" ht="15">
      <c r="A202" s="50" t="s">
        <v>336</v>
      </c>
      <c r="B202" s="52" t="s">
        <v>898</v>
      </c>
      <c r="C202" s="43"/>
      <c r="D202" s="41">
        <f>SUM(C203:C233)</f>
        <v>68994735</v>
      </c>
    </row>
    <row r="203" spans="1:4" ht="25.5" hidden="1">
      <c r="A203" s="50" t="s">
        <v>337</v>
      </c>
      <c r="B203" s="52" t="s">
        <v>900</v>
      </c>
      <c r="C203" s="43"/>
      <c r="D203" s="41">
        <f>SUM(C204:C211)</f>
        <v>52098099</v>
      </c>
    </row>
    <row r="204" spans="1:4" ht="15" hidden="1">
      <c r="A204" s="50" t="s">
        <v>338</v>
      </c>
      <c r="B204" s="52" t="s">
        <v>902</v>
      </c>
      <c r="C204" s="41">
        <v>41099088</v>
      </c>
      <c r="D204" s="43"/>
    </row>
    <row r="205" spans="1:4" ht="15" hidden="1">
      <c r="A205" s="50" t="s">
        <v>339</v>
      </c>
      <c r="B205" s="52" t="s">
        <v>904</v>
      </c>
      <c r="C205" s="43"/>
      <c r="D205" s="41">
        <f>SUM(C206:C208)</f>
        <v>7224008</v>
      </c>
    </row>
    <row r="206" spans="1:4" ht="15" hidden="1">
      <c r="A206" s="50" t="s">
        <v>340</v>
      </c>
      <c r="B206" s="52" t="s">
        <v>906</v>
      </c>
      <c r="C206" s="41">
        <v>3756484</v>
      </c>
      <c r="D206" s="43"/>
    </row>
    <row r="207" spans="1:4" ht="15" hidden="1">
      <c r="A207" s="50" t="s">
        <v>341</v>
      </c>
      <c r="B207" s="52" t="s">
        <v>908</v>
      </c>
      <c r="C207" s="41">
        <v>1733762</v>
      </c>
      <c r="D207" s="43"/>
    </row>
    <row r="208" spans="1:4" ht="15" hidden="1">
      <c r="A208" s="50" t="s">
        <v>342</v>
      </c>
      <c r="B208" s="52" t="s">
        <v>910</v>
      </c>
      <c r="C208" s="41">
        <v>1733762</v>
      </c>
      <c r="D208" s="43"/>
    </row>
    <row r="209" spans="1:4" ht="15" hidden="1">
      <c r="A209" s="50" t="s">
        <v>343</v>
      </c>
      <c r="B209" s="52" t="s">
        <v>912</v>
      </c>
      <c r="C209" s="41">
        <v>2648803</v>
      </c>
      <c r="D209" s="41">
        <v>2648803</v>
      </c>
    </row>
    <row r="210" spans="1:4" ht="15" hidden="1">
      <c r="A210" s="50" t="s">
        <v>344</v>
      </c>
      <c r="B210" s="52" t="s">
        <v>345</v>
      </c>
      <c r="C210" s="41">
        <v>511200</v>
      </c>
      <c r="D210" s="41">
        <v>511200</v>
      </c>
    </row>
    <row r="211" spans="1:4" ht="15" hidden="1">
      <c r="A211" s="50" t="s">
        <v>346</v>
      </c>
      <c r="B211" s="52" t="s">
        <v>914</v>
      </c>
      <c r="C211" s="41">
        <v>615000</v>
      </c>
      <c r="D211" s="41">
        <v>615000</v>
      </c>
    </row>
    <row r="212" spans="1:4" ht="15" hidden="1">
      <c r="A212" s="50" t="s">
        <v>347</v>
      </c>
      <c r="B212" s="52" t="s">
        <v>919</v>
      </c>
      <c r="C212" s="43"/>
      <c r="D212" s="41">
        <f>SUM(C216:C233)</f>
        <v>16896636</v>
      </c>
    </row>
    <row r="213" spans="1:4" ht="15" hidden="1">
      <c r="A213" s="50" t="s">
        <v>348</v>
      </c>
      <c r="B213" s="52" t="s">
        <v>920</v>
      </c>
      <c r="C213" s="43"/>
      <c r="D213" s="41">
        <f>SUM(C214:C222)</f>
        <v>13197718</v>
      </c>
    </row>
    <row r="214" spans="1:4" ht="15" hidden="1">
      <c r="A214" s="50" t="s">
        <v>349</v>
      </c>
      <c r="B214" s="52" t="s">
        <v>922</v>
      </c>
      <c r="C214" s="43"/>
      <c r="D214" s="41">
        <f>SUM(C216:C222)</f>
        <v>13197718</v>
      </c>
    </row>
    <row r="215" spans="1:4" ht="15" hidden="1">
      <c r="A215" s="50" t="s">
        <v>350</v>
      </c>
      <c r="B215" s="52" t="s">
        <v>924</v>
      </c>
      <c r="C215" s="43"/>
      <c r="D215" s="41">
        <f>C216</f>
        <v>3493422</v>
      </c>
    </row>
    <row r="216" spans="1:4" ht="15" hidden="1">
      <c r="A216" s="50" t="s">
        <v>351</v>
      </c>
      <c r="B216" s="52" t="s">
        <v>926</v>
      </c>
      <c r="C216" s="41">
        <v>3493422</v>
      </c>
      <c r="D216" s="43"/>
    </row>
    <row r="217" spans="1:4" ht="15" hidden="1">
      <c r="A217" s="50" t="s">
        <v>352</v>
      </c>
      <c r="B217" s="52" t="s">
        <v>928</v>
      </c>
      <c r="C217" s="43"/>
      <c r="D217" s="41">
        <f>C218</f>
        <v>4931891</v>
      </c>
    </row>
    <row r="218" spans="1:4" ht="15" hidden="1">
      <c r="A218" s="50" t="s">
        <v>353</v>
      </c>
      <c r="B218" s="52" t="s">
        <v>926</v>
      </c>
      <c r="C218" s="41">
        <v>4931891</v>
      </c>
      <c r="D218" s="43"/>
    </row>
    <row r="219" spans="1:4" ht="15" hidden="1">
      <c r="A219" s="50" t="s">
        <v>354</v>
      </c>
      <c r="B219" s="52" t="s">
        <v>931</v>
      </c>
      <c r="C219" s="43"/>
      <c r="D219" s="41">
        <f>C220</f>
        <v>214537</v>
      </c>
    </row>
    <row r="220" spans="1:4" ht="15" hidden="1">
      <c r="A220" s="50" t="s">
        <v>355</v>
      </c>
      <c r="B220" s="52" t="s">
        <v>926</v>
      </c>
      <c r="C220" s="41">
        <v>214537</v>
      </c>
      <c r="D220" s="43"/>
    </row>
    <row r="221" spans="1:4" ht="15" hidden="1">
      <c r="A221" s="50" t="s">
        <v>356</v>
      </c>
      <c r="B221" s="52" t="s">
        <v>934</v>
      </c>
      <c r="C221" s="43"/>
      <c r="D221" s="41">
        <f>C222</f>
        <v>4557868</v>
      </c>
    </row>
    <row r="222" spans="1:4" ht="15" hidden="1">
      <c r="A222" s="50" t="s">
        <v>357</v>
      </c>
      <c r="B222" s="52" t="s">
        <v>926</v>
      </c>
      <c r="C222" s="41">
        <v>4557868</v>
      </c>
      <c r="D222" s="43"/>
    </row>
    <row r="223" spans="1:4" ht="15" hidden="1">
      <c r="A223" s="50" t="s">
        <v>358</v>
      </c>
      <c r="B223" s="52" t="s">
        <v>936</v>
      </c>
      <c r="C223" s="43"/>
      <c r="D223" s="41">
        <f>SUM(C225:C233)</f>
        <v>3698918</v>
      </c>
    </row>
    <row r="224" spans="1:4" ht="15" hidden="1">
      <c r="A224" s="50" t="s">
        <v>359</v>
      </c>
      <c r="B224" s="52" t="s">
        <v>1000</v>
      </c>
      <c r="C224" s="43"/>
      <c r="D224" s="41">
        <f>C225</f>
        <v>205495</v>
      </c>
    </row>
    <row r="225" spans="1:4" ht="15" hidden="1">
      <c r="A225" s="50" t="s">
        <v>360</v>
      </c>
      <c r="B225" s="52" t="s">
        <v>926</v>
      </c>
      <c r="C225" s="41">
        <v>205495</v>
      </c>
      <c r="D225" s="43"/>
    </row>
    <row r="226" spans="1:4" ht="15" hidden="1">
      <c r="A226" s="50" t="s">
        <v>361</v>
      </c>
      <c r="B226" s="52" t="s">
        <v>1001</v>
      </c>
      <c r="C226" s="43"/>
      <c r="D226" s="41">
        <f>C227</f>
        <v>1232973</v>
      </c>
    </row>
    <row r="227" spans="1:4" ht="15" hidden="1">
      <c r="A227" s="50" t="s">
        <v>362</v>
      </c>
      <c r="B227" s="52" t="s">
        <v>926</v>
      </c>
      <c r="C227" s="41">
        <v>1232973</v>
      </c>
      <c r="D227" s="43"/>
    </row>
    <row r="228" spans="1:4" ht="15" hidden="1">
      <c r="A228" s="50" t="s">
        <v>363</v>
      </c>
      <c r="B228" s="52" t="s">
        <v>1002</v>
      </c>
      <c r="C228" s="43"/>
      <c r="D228" s="41">
        <f>C229</f>
        <v>205495</v>
      </c>
    </row>
    <row r="229" spans="1:4" ht="15" hidden="1">
      <c r="A229" s="50" t="s">
        <v>364</v>
      </c>
      <c r="B229" s="52" t="s">
        <v>926</v>
      </c>
      <c r="C229" s="41">
        <v>205495</v>
      </c>
      <c r="D229" s="43"/>
    </row>
    <row r="230" spans="1:4" ht="15" hidden="1">
      <c r="A230" s="50" t="s">
        <v>365</v>
      </c>
      <c r="B230" s="52" t="s">
        <v>944</v>
      </c>
      <c r="C230" s="43"/>
      <c r="D230" s="41">
        <f>C231</f>
        <v>1643964</v>
      </c>
    </row>
    <row r="231" spans="1:4" ht="15" hidden="1">
      <c r="A231" s="50" t="s">
        <v>366</v>
      </c>
      <c r="B231" s="52" t="s">
        <v>926</v>
      </c>
      <c r="C231" s="41">
        <v>1643964</v>
      </c>
      <c r="D231" s="43"/>
    </row>
    <row r="232" spans="1:4" ht="15" hidden="1">
      <c r="A232" s="50" t="s">
        <v>367</v>
      </c>
      <c r="B232" s="52" t="s">
        <v>947</v>
      </c>
      <c r="C232" s="43"/>
      <c r="D232" s="41">
        <f>C233</f>
        <v>410991</v>
      </c>
    </row>
    <row r="233" spans="1:4" ht="15" hidden="1">
      <c r="A233" s="50" t="s">
        <v>368</v>
      </c>
      <c r="B233" s="52" t="s">
        <v>926</v>
      </c>
      <c r="C233" s="41">
        <v>410991</v>
      </c>
      <c r="D233" s="43"/>
    </row>
    <row r="234" spans="1:4" ht="15">
      <c r="A234" s="50" t="s">
        <v>369</v>
      </c>
      <c r="B234" s="52" t="s">
        <v>950</v>
      </c>
      <c r="C234" s="43"/>
      <c r="D234" s="41">
        <f>SUM(C236:C244)</f>
        <v>8521665</v>
      </c>
    </row>
    <row r="235" spans="1:4" ht="15" hidden="1">
      <c r="A235" s="50" t="s">
        <v>370</v>
      </c>
      <c r="B235" s="52" t="s">
        <v>952</v>
      </c>
      <c r="C235" s="43"/>
      <c r="D235" s="41">
        <f>C236</f>
        <v>3741665</v>
      </c>
    </row>
    <row r="236" spans="1:4" ht="15" hidden="1">
      <c r="A236" s="50" t="s">
        <v>371</v>
      </c>
      <c r="B236" s="52" t="s">
        <v>954</v>
      </c>
      <c r="C236" s="41">
        <v>3741665</v>
      </c>
      <c r="D236" s="43"/>
    </row>
    <row r="237" spans="1:4" ht="15" hidden="1">
      <c r="A237" s="50" t="s">
        <v>372</v>
      </c>
      <c r="B237" s="52" t="s">
        <v>956</v>
      </c>
      <c r="C237" s="43"/>
      <c r="D237" s="41">
        <f>SUM(C238:C244)</f>
        <v>4780000</v>
      </c>
    </row>
    <row r="238" spans="1:4" ht="15" hidden="1">
      <c r="A238" s="50" t="s">
        <v>373</v>
      </c>
      <c r="B238" s="52" t="s">
        <v>317</v>
      </c>
      <c r="C238" s="43"/>
      <c r="D238" s="41">
        <f>C239</f>
        <v>880000</v>
      </c>
    </row>
    <row r="239" spans="1:4" ht="15" hidden="1">
      <c r="A239" s="50" t="s">
        <v>374</v>
      </c>
      <c r="B239" s="52" t="s">
        <v>375</v>
      </c>
      <c r="C239" s="41">
        <v>880000</v>
      </c>
      <c r="D239" s="43"/>
    </row>
    <row r="240" spans="1:4" ht="15" hidden="1">
      <c r="A240" s="50" t="s">
        <v>376</v>
      </c>
      <c r="B240" s="52" t="s">
        <v>377</v>
      </c>
      <c r="C240" s="43"/>
      <c r="D240" s="41">
        <f>C241</f>
        <v>1400000</v>
      </c>
    </row>
    <row r="241" spans="1:4" ht="15" hidden="1">
      <c r="A241" s="50" t="s">
        <v>378</v>
      </c>
      <c r="B241" s="52" t="s">
        <v>320</v>
      </c>
      <c r="C241" s="41">
        <v>1400000</v>
      </c>
      <c r="D241" s="43"/>
    </row>
    <row r="242" spans="1:4" ht="15" hidden="1">
      <c r="A242" s="50" t="s">
        <v>379</v>
      </c>
      <c r="B242" s="52" t="s">
        <v>321</v>
      </c>
      <c r="C242" s="41">
        <v>2000000</v>
      </c>
      <c r="D242" s="41">
        <v>2000000</v>
      </c>
    </row>
    <row r="243" spans="1:4" ht="15" hidden="1">
      <c r="A243" s="50" t="s">
        <v>380</v>
      </c>
      <c r="B243" s="52" t="s">
        <v>327</v>
      </c>
      <c r="C243" s="43"/>
      <c r="D243" s="41">
        <f>C244</f>
        <v>500000</v>
      </c>
    </row>
    <row r="244" spans="1:4" ht="15" hidden="1">
      <c r="A244" s="50" t="s">
        <v>381</v>
      </c>
      <c r="B244" s="52" t="s">
        <v>327</v>
      </c>
      <c r="C244" s="41">
        <v>500000</v>
      </c>
      <c r="D244" s="43"/>
    </row>
    <row r="245" spans="1:4" ht="25.5">
      <c r="A245" s="50" t="s">
        <v>999</v>
      </c>
      <c r="B245" s="52" t="s">
        <v>382</v>
      </c>
      <c r="C245" s="43"/>
      <c r="D245" s="41">
        <f>+D246+D286+D322</f>
        <v>825173226</v>
      </c>
    </row>
    <row r="246" spans="1:4" ht="15">
      <c r="A246" s="50" t="s">
        <v>383</v>
      </c>
      <c r="B246" s="52" t="s">
        <v>898</v>
      </c>
      <c r="C246" s="43"/>
      <c r="D246" s="41">
        <f>SUM(C247:C285)</f>
        <v>709288024</v>
      </c>
    </row>
    <row r="247" spans="1:4" ht="25.5" hidden="1">
      <c r="A247" s="50" t="s">
        <v>384</v>
      </c>
      <c r="B247" s="52" t="s">
        <v>900</v>
      </c>
      <c r="C247" s="43"/>
      <c r="D247" s="41">
        <f>SUM(C248:C285)</f>
        <v>709288024</v>
      </c>
    </row>
    <row r="248" spans="1:4" ht="15" hidden="1">
      <c r="A248" s="50" t="s">
        <v>385</v>
      </c>
      <c r="B248" s="52" t="s">
        <v>902</v>
      </c>
      <c r="C248" s="43"/>
      <c r="D248" s="41">
        <f>SUM(C249:C250)</f>
        <v>363291731</v>
      </c>
    </row>
    <row r="249" spans="1:4" ht="15" hidden="1">
      <c r="A249" s="50" t="s">
        <v>386</v>
      </c>
      <c r="B249" s="52" t="s">
        <v>387</v>
      </c>
      <c r="C249" s="41">
        <v>338459091</v>
      </c>
      <c r="D249" s="43"/>
    </row>
    <row r="250" spans="1:4" ht="15" hidden="1">
      <c r="A250" s="50" t="s">
        <v>388</v>
      </c>
      <c r="B250" s="52" t="s">
        <v>389</v>
      </c>
      <c r="C250" s="41">
        <v>24832640</v>
      </c>
      <c r="D250" s="43"/>
    </row>
    <row r="251" spans="1:4" ht="15" hidden="1">
      <c r="A251" s="50" t="s">
        <v>390</v>
      </c>
      <c r="B251" s="52" t="s">
        <v>904</v>
      </c>
      <c r="C251" s="43"/>
      <c r="D251" s="41">
        <f>SUM(C252:C254)</f>
        <v>38208808</v>
      </c>
    </row>
    <row r="252" spans="1:4" ht="15" hidden="1">
      <c r="A252" s="50" t="s">
        <v>391</v>
      </c>
      <c r="B252" s="52" t="s">
        <v>906</v>
      </c>
      <c r="C252" s="41">
        <v>297201</v>
      </c>
      <c r="D252" s="43"/>
    </row>
    <row r="253" spans="1:4" ht="15" hidden="1">
      <c r="A253" s="50" t="s">
        <v>392</v>
      </c>
      <c r="B253" s="52" t="s">
        <v>908</v>
      </c>
      <c r="C253" s="41">
        <v>19342657</v>
      </c>
      <c r="D253" s="43"/>
    </row>
    <row r="254" spans="1:4" ht="15" hidden="1">
      <c r="A254" s="50" t="s">
        <v>393</v>
      </c>
      <c r="B254" s="52" t="s">
        <v>910</v>
      </c>
      <c r="C254" s="41">
        <v>18568950</v>
      </c>
      <c r="D254" s="43"/>
    </row>
    <row r="255" spans="1:4" ht="15" hidden="1">
      <c r="A255" s="50" t="s">
        <v>394</v>
      </c>
      <c r="B255" s="52" t="s">
        <v>912</v>
      </c>
      <c r="C255" s="41">
        <v>28369230</v>
      </c>
      <c r="D255" s="41">
        <v>28369230</v>
      </c>
    </row>
    <row r="256" spans="1:4" ht="15" hidden="1">
      <c r="A256" s="50" t="s">
        <v>395</v>
      </c>
      <c r="B256" s="52" t="s">
        <v>396</v>
      </c>
      <c r="C256" s="41">
        <v>22201919</v>
      </c>
      <c r="D256" s="41">
        <v>22201919</v>
      </c>
    </row>
    <row r="257" spans="1:4" ht="15" hidden="1">
      <c r="A257" s="50" t="s">
        <v>397</v>
      </c>
      <c r="B257" s="52" t="s">
        <v>345</v>
      </c>
      <c r="C257" s="41">
        <v>9712800</v>
      </c>
      <c r="D257" s="41">
        <v>9712800</v>
      </c>
    </row>
    <row r="258" spans="1:4" ht="15" hidden="1">
      <c r="A258" s="50" t="s">
        <v>398</v>
      </c>
      <c r="B258" s="52" t="s">
        <v>914</v>
      </c>
      <c r="C258" s="41">
        <v>12300000</v>
      </c>
      <c r="D258" s="41">
        <v>12300000</v>
      </c>
    </row>
    <row r="259" spans="1:4" ht="15" hidden="1">
      <c r="A259" s="50" t="s">
        <v>399</v>
      </c>
      <c r="B259" s="52" t="s">
        <v>916</v>
      </c>
      <c r="C259" s="43"/>
      <c r="D259" s="41">
        <f>SUM(C261:C262)</f>
        <v>48500000</v>
      </c>
    </row>
    <row r="260" spans="1:4" ht="15" hidden="1">
      <c r="A260" s="50" t="s">
        <v>400</v>
      </c>
      <c r="B260" s="52" t="s">
        <v>401</v>
      </c>
      <c r="C260" s="43"/>
      <c r="D260" s="41">
        <f>SUM(C261:C262)</f>
        <v>48500000</v>
      </c>
    </row>
    <row r="261" spans="1:4" ht="15" hidden="1">
      <c r="A261" s="50" t="s">
        <v>402</v>
      </c>
      <c r="B261" s="52" t="s">
        <v>403</v>
      </c>
      <c r="C261" s="41">
        <v>40000000</v>
      </c>
      <c r="D261" s="43"/>
    </row>
    <row r="262" spans="1:4" ht="15" hidden="1">
      <c r="A262" s="50" t="s">
        <v>404</v>
      </c>
      <c r="B262" s="52" t="s">
        <v>405</v>
      </c>
      <c r="C262" s="41">
        <v>8500000</v>
      </c>
      <c r="D262" s="43"/>
    </row>
    <row r="263" spans="1:4" ht="15" hidden="1">
      <c r="A263" s="50" t="s">
        <v>406</v>
      </c>
      <c r="B263" s="52" t="s">
        <v>919</v>
      </c>
      <c r="C263" s="43"/>
      <c r="D263" s="41">
        <f>SUM(C265:C274)</f>
        <v>147650081</v>
      </c>
    </row>
    <row r="264" spans="1:4" ht="15" hidden="1">
      <c r="A264" s="50" t="s">
        <v>407</v>
      </c>
      <c r="B264" s="52" t="s">
        <v>920</v>
      </c>
      <c r="C264" s="43"/>
      <c r="D264" s="41">
        <f>SUM(C267:C274)</f>
        <v>147650081</v>
      </c>
    </row>
    <row r="265" spans="1:4" ht="15" hidden="1">
      <c r="A265" s="50" t="s">
        <v>408</v>
      </c>
      <c r="B265" s="52" t="s">
        <v>922</v>
      </c>
      <c r="C265" s="43"/>
      <c r="D265" s="41">
        <f>SUM(C267:C274)</f>
        <v>147650081</v>
      </c>
    </row>
    <row r="266" spans="1:4" ht="15" hidden="1">
      <c r="A266" s="50" t="s">
        <v>409</v>
      </c>
      <c r="B266" s="52" t="s">
        <v>924</v>
      </c>
      <c r="C266" s="43"/>
      <c r="D266" s="41">
        <f>SUM(C267:C268)</f>
        <v>45949339</v>
      </c>
    </row>
    <row r="267" spans="1:4" ht="15" hidden="1">
      <c r="A267" s="50" t="s">
        <v>410</v>
      </c>
      <c r="B267" s="52" t="s">
        <v>926</v>
      </c>
      <c r="C267" s="41">
        <v>35949339</v>
      </c>
      <c r="D267" s="43"/>
    </row>
    <row r="268" spans="1:4" ht="38.25" hidden="1">
      <c r="A268" s="50" t="s">
        <v>411</v>
      </c>
      <c r="B268" s="52" t="s">
        <v>137</v>
      </c>
      <c r="C268" s="41">
        <v>10000000</v>
      </c>
      <c r="D268" s="43"/>
    </row>
    <row r="269" spans="1:4" ht="15" hidden="1">
      <c r="A269" s="50" t="s">
        <v>412</v>
      </c>
      <c r="B269" s="52" t="s">
        <v>928</v>
      </c>
      <c r="C269" s="43"/>
      <c r="D269" s="41">
        <f>C270</f>
        <v>50752008</v>
      </c>
    </row>
    <row r="270" spans="1:4" ht="15" hidden="1">
      <c r="A270" s="50" t="s">
        <v>413</v>
      </c>
      <c r="B270" s="52" t="s">
        <v>926</v>
      </c>
      <c r="C270" s="41">
        <v>50752008</v>
      </c>
      <c r="D270" s="43"/>
    </row>
    <row r="271" spans="1:4" ht="15" hidden="1">
      <c r="A271" s="50" t="s">
        <v>414</v>
      </c>
      <c r="B271" s="52" t="s">
        <v>931</v>
      </c>
      <c r="C271" s="43"/>
      <c r="D271" s="41">
        <f>C272</f>
        <v>2207712</v>
      </c>
    </row>
    <row r="272" spans="1:4" ht="15" hidden="1">
      <c r="A272" s="50" t="s">
        <v>415</v>
      </c>
      <c r="B272" s="52" t="s">
        <v>926</v>
      </c>
      <c r="C272" s="41">
        <v>2207712</v>
      </c>
      <c r="D272" s="43"/>
    </row>
    <row r="273" spans="1:4" ht="15" hidden="1">
      <c r="A273" s="50" t="s">
        <v>416</v>
      </c>
      <c r="B273" s="52" t="s">
        <v>934</v>
      </c>
      <c r="C273" s="43"/>
      <c r="D273" s="41">
        <f>C274</f>
        <v>48741022</v>
      </c>
    </row>
    <row r="274" spans="1:4" ht="15" hidden="1">
      <c r="A274" s="50" t="s">
        <v>417</v>
      </c>
      <c r="B274" s="52" t="s">
        <v>926</v>
      </c>
      <c r="C274" s="41">
        <v>48741022</v>
      </c>
      <c r="D274" s="43"/>
    </row>
    <row r="275" spans="1:4" ht="15" hidden="1">
      <c r="A275" s="50" t="s">
        <v>418</v>
      </c>
      <c r="B275" s="52" t="s">
        <v>936</v>
      </c>
      <c r="C275" s="43"/>
      <c r="D275" s="41">
        <f>SUM(C277:C285)</f>
        <v>39053455</v>
      </c>
    </row>
    <row r="276" spans="1:4" ht="15" hidden="1">
      <c r="A276" s="50" t="s">
        <v>419</v>
      </c>
      <c r="B276" s="52" t="s">
        <v>1000</v>
      </c>
      <c r="C276" s="43"/>
      <c r="D276" s="41">
        <f>C277</f>
        <v>2177154</v>
      </c>
    </row>
    <row r="277" spans="1:4" ht="15" hidden="1">
      <c r="A277" s="50" t="s">
        <v>420</v>
      </c>
      <c r="B277" s="52" t="s">
        <v>926</v>
      </c>
      <c r="C277" s="41">
        <v>2177154</v>
      </c>
      <c r="D277" s="43"/>
    </row>
    <row r="278" spans="1:4" ht="15" hidden="1">
      <c r="A278" s="50" t="s">
        <v>421</v>
      </c>
      <c r="B278" s="52" t="s">
        <v>1001</v>
      </c>
      <c r="C278" s="43"/>
      <c r="D278" s="41">
        <f>C279</f>
        <v>13062924</v>
      </c>
    </row>
    <row r="279" spans="1:4" ht="15" hidden="1">
      <c r="A279" s="50" t="s">
        <v>422</v>
      </c>
      <c r="B279" s="52" t="s">
        <v>926</v>
      </c>
      <c r="C279" s="41">
        <v>13062924</v>
      </c>
      <c r="D279" s="43"/>
    </row>
    <row r="280" spans="1:4" ht="15" hidden="1">
      <c r="A280" s="50" t="s">
        <v>423</v>
      </c>
      <c r="B280" s="52" t="s">
        <v>1002</v>
      </c>
      <c r="C280" s="43"/>
      <c r="D280" s="41">
        <f>C281</f>
        <v>2177154</v>
      </c>
    </row>
    <row r="281" spans="1:4" ht="15" hidden="1">
      <c r="A281" s="50" t="s">
        <v>424</v>
      </c>
      <c r="B281" s="52" t="s">
        <v>926</v>
      </c>
      <c r="C281" s="41">
        <v>2177154</v>
      </c>
      <c r="D281" s="43"/>
    </row>
    <row r="282" spans="1:4" ht="15" hidden="1">
      <c r="A282" s="50" t="s">
        <v>425</v>
      </c>
      <c r="B282" s="52" t="s">
        <v>944</v>
      </c>
      <c r="C282" s="43"/>
      <c r="D282" s="41">
        <f>C283</f>
        <v>17417232</v>
      </c>
    </row>
    <row r="283" spans="1:4" ht="15" hidden="1">
      <c r="A283" s="50" t="s">
        <v>426</v>
      </c>
      <c r="B283" s="52" t="s">
        <v>926</v>
      </c>
      <c r="C283" s="41">
        <v>17417232</v>
      </c>
      <c r="D283" s="43"/>
    </row>
    <row r="284" spans="1:4" ht="15" hidden="1">
      <c r="A284" s="50" t="s">
        <v>427</v>
      </c>
      <c r="B284" s="52" t="s">
        <v>947</v>
      </c>
      <c r="C284" s="43"/>
      <c r="D284" s="41">
        <f>C285</f>
        <v>4218991</v>
      </c>
    </row>
    <row r="285" spans="1:4" ht="15" hidden="1">
      <c r="A285" s="50" t="s">
        <v>428</v>
      </c>
      <c r="B285" s="52" t="s">
        <v>926</v>
      </c>
      <c r="C285" s="41">
        <v>4218991</v>
      </c>
      <c r="D285" s="43"/>
    </row>
    <row r="286" spans="1:4" ht="15">
      <c r="A286" s="50" t="s">
        <v>429</v>
      </c>
      <c r="B286" s="52" t="s">
        <v>950</v>
      </c>
      <c r="C286" s="43"/>
      <c r="D286" s="41">
        <v>108370404</v>
      </c>
    </row>
    <row r="287" spans="1:4" ht="15" hidden="1">
      <c r="A287" s="50" t="s">
        <v>430</v>
      </c>
      <c r="B287" s="52" t="s">
        <v>952</v>
      </c>
      <c r="C287" s="43"/>
      <c r="D287" s="41">
        <f>SUM(C288:C293)</f>
        <v>23970404</v>
      </c>
    </row>
    <row r="288" spans="1:4" ht="15" hidden="1">
      <c r="A288" s="50" t="s">
        <v>431</v>
      </c>
      <c r="B288" s="52" t="s">
        <v>432</v>
      </c>
      <c r="C288" s="41">
        <v>3000000</v>
      </c>
      <c r="D288" s="41">
        <v>3000000</v>
      </c>
    </row>
    <row r="289" spans="1:4" ht="15" hidden="1">
      <c r="A289" s="50" t="s">
        <v>433</v>
      </c>
      <c r="B289" s="52" t="s">
        <v>954</v>
      </c>
      <c r="C289" s="43"/>
      <c r="D289" s="41">
        <f>SUM(C290:C291)</f>
        <v>12970404</v>
      </c>
    </row>
    <row r="290" spans="1:4" ht="25.5" hidden="1">
      <c r="A290" s="50" t="s">
        <v>434</v>
      </c>
      <c r="B290" s="52" t="s">
        <v>435</v>
      </c>
      <c r="C290" s="41">
        <v>4970404</v>
      </c>
      <c r="D290" s="43"/>
    </row>
    <row r="291" spans="1:4" ht="15" hidden="1">
      <c r="A291" s="50" t="s">
        <v>436</v>
      </c>
      <c r="B291" s="52" t="s">
        <v>437</v>
      </c>
      <c r="C291" s="41">
        <v>8000000</v>
      </c>
      <c r="D291" s="43"/>
    </row>
    <row r="292" spans="1:4" ht="15" hidden="1">
      <c r="A292" s="50" t="s">
        <v>438</v>
      </c>
      <c r="B292" s="52" t="s">
        <v>439</v>
      </c>
      <c r="C292" s="43"/>
      <c r="D292" s="41">
        <f>C293</f>
        <v>8000000</v>
      </c>
    </row>
    <row r="293" spans="1:4" ht="15" hidden="1">
      <c r="A293" s="50" t="s">
        <v>440</v>
      </c>
      <c r="B293" s="52" t="s">
        <v>441</v>
      </c>
      <c r="C293" s="41">
        <v>8000000</v>
      </c>
      <c r="D293" s="43"/>
    </row>
    <row r="294" spans="1:4" ht="15" hidden="1">
      <c r="A294" s="50" t="s">
        <v>442</v>
      </c>
      <c r="B294" s="52" t="s">
        <v>956</v>
      </c>
      <c r="C294" s="43"/>
      <c r="D294" s="41">
        <f>SUM(C296:C319)</f>
        <v>78400000</v>
      </c>
    </row>
    <row r="295" spans="1:4" ht="15" hidden="1">
      <c r="A295" s="50" t="s">
        <v>163</v>
      </c>
      <c r="B295" s="52" t="s">
        <v>317</v>
      </c>
      <c r="C295" s="43"/>
      <c r="D295" s="41">
        <f>SUM(C296:C298)</f>
        <v>26900000</v>
      </c>
    </row>
    <row r="296" spans="1:4" ht="15" hidden="1">
      <c r="A296" s="50" t="s">
        <v>566</v>
      </c>
      <c r="B296" s="52" t="s">
        <v>443</v>
      </c>
      <c r="C296" s="41">
        <v>9000000</v>
      </c>
      <c r="D296" s="43"/>
    </row>
    <row r="297" spans="1:4" ht="15" hidden="1">
      <c r="A297" s="50" t="s">
        <v>567</v>
      </c>
      <c r="B297" s="52" t="s">
        <v>444</v>
      </c>
      <c r="C297" s="41">
        <v>1300000</v>
      </c>
      <c r="D297" s="43"/>
    </row>
    <row r="298" spans="1:4" ht="15" hidden="1">
      <c r="A298" s="50" t="s">
        <v>568</v>
      </c>
      <c r="B298" s="52" t="s">
        <v>445</v>
      </c>
      <c r="C298" s="41">
        <v>16600000</v>
      </c>
      <c r="D298" s="43"/>
    </row>
    <row r="299" spans="1:4" ht="15" hidden="1">
      <c r="A299" s="50" t="s">
        <v>569</v>
      </c>
      <c r="B299" s="52" t="s">
        <v>377</v>
      </c>
      <c r="C299" s="43"/>
      <c r="D299" s="41">
        <f>SUM(C300:C302)</f>
        <v>15500000</v>
      </c>
    </row>
    <row r="300" spans="1:4" ht="15" hidden="1">
      <c r="A300" s="50" t="s">
        <v>570</v>
      </c>
      <c r="B300" s="52" t="s">
        <v>446</v>
      </c>
      <c r="C300" s="41">
        <v>7500000</v>
      </c>
      <c r="D300" s="43"/>
    </row>
    <row r="301" spans="1:4" ht="15" hidden="1">
      <c r="A301" s="50" t="s">
        <v>571</v>
      </c>
      <c r="B301" s="52" t="s">
        <v>320</v>
      </c>
      <c r="C301" s="41">
        <v>7000000</v>
      </c>
      <c r="D301" s="43"/>
    </row>
    <row r="302" spans="1:4" ht="15" hidden="1">
      <c r="A302" s="50" t="s">
        <v>572</v>
      </c>
      <c r="B302" s="52" t="s">
        <v>138</v>
      </c>
      <c r="C302" s="41">
        <v>1000000</v>
      </c>
      <c r="D302" s="43"/>
    </row>
    <row r="303" spans="1:4" ht="15" hidden="1">
      <c r="A303" s="50" t="s">
        <v>447</v>
      </c>
      <c r="B303" s="52" t="s">
        <v>321</v>
      </c>
      <c r="C303" s="43"/>
      <c r="D303" s="41">
        <v>5000000</v>
      </c>
    </row>
    <row r="304" spans="1:4" ht="15" hidden="1">
      <c r="A304" s="50" t="s">
        <v>573</v>
      </c>
      <c r="B304" s="52" t="s">
        <v>321</v>
      </c>
      <c r="C304" s="41">
        <v>5000000</v>
      </c>
      <c r="D304" s="43"/>
    </row>
    <row r="305" spans="1:4" ht="15" hidden="1">
      <c r="A305" s="50" t="s">
        <v>448</v>
      </c>
      <c r="B305" s="52" t="s">
        <v>449</v>
      </c>
      <c r="C305" s="43"/>
      <c r="D305" s="41">
        <v>3000000</v>
      </c>
    </row>
    <row r="306" spans="1:4" ht="15" hidden="1">
      <c r="A306" s="50" t="s">
        <v>574</v>
      </c>
      <c r="B306" s="52" t="s">
        <v>449</v>
      </c>
      <c r="C306" s="41">
        <v>3000000</v>
      </c>
      <c r="D306" s="43"/>
    </row>
    <row r="307" spans="1:4" ht="15" hidden="1">
      <c r="A307" s="50" t="s">
        <v>450</v>
      </c>
      <c r="B307" s="52" t="s">
        <v>451</v>
      </c>
      <c r="C307" s="43"/>
      <c r="D307" s="41">
        <v>2000000</v>
      </c>
    </row>
    <row r="308" spans="1:4" ht="15" hidden="1">
      <c r="A308" s="50" t="s">
        <v>575</v>
      </c>
      <c r="B308" s="52" t="s">
        <v>451</v>
      </c>
      <c r="C308" s="41">
        <v>2000000</v>
      </c>
      <c r="D308" s="43"/>
    </row>
    <row r="309" spans="1:4" ht="15" hidden="1">
      <c r="A309" s="50" t="s">
        <v>452</v>
      </c>
      <c r="B309" s="52" t="s">
        <v>453</v>
      </c>
      <c r="C309" s="43"/>
      <c r="D309" s="41">
        <f>C310</f>
        <v>4000000</v>
      </c>
    </row>
    <row r="310" spans="1:4" ht="15" hidden="1">
      <c r="A310" s="50" t="s">
        <v>454</v>
      </c>
      <c r="B310" s="52" t="s">
        <v>455</v>
      </c>
      <c r="C310" s="41">
        <v>4000000</v>
      </c>
      <c r="D310" s="43"/>
    </row>
    <row r="311" spans="1:4" ht="15" hidden="1">
      <c r="A311" s="50" t="s">
        <v>456</v>
      </c>
      <c r="B311" s="52" t="s">
        <v>457</v>
      </c>
      <c r="C311" s="43"/>
      <c r="D311" s="41">
        <v>2000000</v>
      </c>
    </row>
    <row r="312" spans="1:4" ht="15" hidden="1">
      <c r="A312" s="50" t="s">
        <v>576</v>
      </c>
      <c r="B312" s="52" t="s">
        <v>457</v>
      </c>
      <c r="C312" s="41">
        <v>2000000</v>
      </c>
      <c r="D312" s="43"/>
    </row>
    <row r="313" spans="1:4" ht="15" hidden="1">
      <c r="A313" s="50" t="s">
        <v>458</v>
      </c>
      <c r="B313" s="52" t="s">
        <v>323</v>
      </c>
      <c r="C313" s="43"/>
      <c r="D313" s="41">
        <f>SUM(C314:C316)</f>
        <v>19000000</v>
      </c>
    </row>
    <row r="314" spans="1:4" ht="15" hidden="1">
      <c r="A314" s="50" t="s">
        <v>459</v>
      </c>
      <c r="B314" s="52" t="s">
        <v>460</v>
      </c>
      <c r="C314" s="41">
        <v>2000000</v>
      </c>
      <c r="D314" s="43"/>
    </row>
    <row r="315" spans="1:4" ht="25.5" hidden="1">
      <c r="A315" s="50" t="s">
        <v>461</v>
      </c>
      <c r="B315" s="51" t="s">
        <v>462</v>
      </c>
      <c r="C315" s="41">
        <v>10000000</v>
      </c>
      <c r="D315" s="43"/>
    </row>
    <row r="316" spans="1:4" ht="25.5" hidden="1">
      <c r="A316" s="50" t="s">
        <v>463</v>
      </c>
      <c r="B316" s="51" t="s">
        <v>464</v>
      </c>
      <c r="C316" s="41">
        <v>7000000</v>
      </c>
      <c r="D316" s="43"/>
    </row>
    <row r="317" spans="1:4" ht="15" hidden="1">
      <c r="A317" s="50" t="s">
        <v>465</v>
      </c>
      <c r="B317" s="52" t="s">
        <v>466</v>
      </c>
      <c r="C317" s="43"/>
      <c r="D317" s="41">
        <f>SUM(C318:C319)</f>
        <v>1000000</v>
      </c>
    </row>
    <row r="318" spans="1:4" ht="15" hidden="1">
      <c r="A318" s="50" t="s">
        <v>467</v>
      </c>
      <c r="B318" s="52" t="s">
        <v>468</v>
      </c>
      <c r="C318" s="41">
        <v>500000</v>
      </c>
      <c r="D318" s="43"/>
    </row>
    <row r="319" spans="1:4" ht="15" hidden="1">
      <c r="A319" s="50" t="s">
        <v>469</v>
      </c>
      <c r="B319" s="52" t="s">
        <v>329</v>
      </c>
      <c r="C319" s="41">
        <v>500000</v>
      </c>
      <c r="D319" s="43"/>
    </row>
    <row r="320" spans="1:4" ht="25.5" hidden="1">
      <c r="A320" s="50" t="s">
        <v>470</v>
      </c>
      <c r="B320" s="52" t="s">
        <v>471</v>
      </c>
      <c r="C320" s="43"/>
      <c r="D320" s="41">
        <f>+C321</f>
        <v>1000000</v>
      </c>
    </row>
    <row r="321" spans="1:4" ht="25.5" hidden="1">
      <c r="A321" s="50" t="s">
        <v>577</v>
      </c>
      <c r="B321" s="52" t="s">
        <v>471</v>
      </c>
      <c r="C321" s="41">
        <v>1000000</v>
      </c>
      <c r="D321" s="43"/>
    </row>
    <row r="322" spans="1:4" ht="15">
      <c r="A322" s="50" t="s">
        <v>472</v>
      </c>
      <c r="B322" s="52" t="s">
        <v>473</v>
      </c>
      <c r="C322" s="43"/>
      <c r="D322" s="41">
        <f>SUM(C323:C324)</f>
        <v>7514798</v>
      </c>
    </row>
    <row r="323" spans="1:4" ht="15" hidden="1">
      <c r="A323" s="50" t="s">
        <v>578</v>
      </c>
      <c r="B323" s="52" t="s">
        <v>474</v>
      </c>
      <c r="C323" s="41">
        <v>2514798</v>
      </c>
      <c r="D323" s="43"/>
    </row>
    <row r="324" spans="1:4" ht="15" hidden="1">
      <c r="A324" s="50" t="s">
        <v>475</v>
      </c>
      <c r="B324" s="52" t="s">
        <v>476</v>
      </c>
      <c r="C324" s="41">
        <v>5000000</v>
      </c>
      <c r="D324" s="43"/>
    </row>
    <row r="325" spans="1:4" ht="15">
      <c r="A325" s="50"/>
      <c r="B325" s="52"/>
      <c r="C325" s="41"/>
      <c r="D325" s="43"/>
    </row>
    <row r="326" spans="1:4" ht="15">
      <c r="A326" s="54">
        <v>4</v>
      </c>
      <c r="B326" s="54" t="s">
        <v>477</v>
      </c>
      <c r="C326" s="43"/>
      <c r="D326" s="41">
        <f>+D327+D523+D535+D556+D565+D570+D579</f>
        <v>8252092045</v>
      </c>
    </row>
    <row r="327" spans="1:4" ht="15">
      <c r="A327" s="54" t="s">
        <v>56</v>
      </c>
      <c r="B327" s="54" t="s">
        <v>478</v>
      </c>
      <c r="C327" s="43"/>
      <c r="D327" s="44">
        <f>+D328+D345+D405+D430+D435+D443+D447+D451+D456+D461+D465+D467+D473+D476+D508+D511+D515+D518</f>
        <v>4967923861</v>
      </c>
    </row>
    <row r="328" spans="1:4" ht="15">
      <c r="A328" s="56" t="s">
        <v>306</v>
      </c>
      <c r="B328" s="56" t="s">
        <v>124</v>
      </c>
      <c r="C328" s="43"/>
      <c r="D328" s="47">
        <f>SUM(D329)</f>
        <v>465186940</v>
      </c>
    </row>
    <row r="329" spans="1:4" ht="15">
      <c r="A329" s="56" t="s">
        <v>125</v>
      </c>
      <c r="B329" s="56" t="s">
        <v>126</v>
      </c>
      <c r="C329" s="43"/>
      <c r="D329" s="47">
        <f>SUM(D330:D344)</f>
        <v>465186940</v>
      </c>
    </row>
    <row r="330" spans="1:4" ht="38.25" hidden="1">
      <c r="A330" s="56" t="s">
        <v>127</v>
      </c>
      <c r="B330" s="56" t="s">
        <v>139</v>
      </c>
      <c r="C330" s="20"/>
      <c r="D330" s="45">
        <v>15000000</v>
      </c>
    </row>
    <row r="331" spans="1:4" ht="25.5" hidden="1">
      <c r="A331" s="56" t="s">
        <v>128</v>
      </c>
      <c r="B331" s="56" t="s">
        <v>714</v>
      </c>
      <c r="C331" s="20"/>
      <c r="D331" s="45">
        <v>86327940</v>
      </c>
    </row>
    <row r="332" spans="1:4" ht="25.5" hidden="1">
      <c r="A332" s="56" t="s">
        <v>129</v>
      </c>
      <c r="B332" s="56" t="s">
        <v>480</v>
      </c>
      <c r="C332" s="20"/>
      <c r="D332" s="45">
        <v>25000000</v>
      </c>
    </row>
    <row r="333" spans="1:4" ht="63.75" hidden="1">
      <c r="A333" s="56" t="s">
        <v>130</v>
      </c>
      <c r="B333" s="56" t="s">
        <v>140</v>
      </c>
      <c r="C333" s="20"/>
      <c r="D333" s="45">
        <v>20000000</v>
      </c>
    </row>
    <row r="334" spans="1:4" ht="51" hidden="1">
      <c r="A334" s="56" t="s">
        <v>131</v>
      </c>
      <c r="B334" s="56" t="s">
        <v>141</v>
      </c>
      <c r="C334" s="20"/>
      <c r="D334" s="45">
        <v>20000000</v>
      </c>
    </row>
    <row r="335" spans="1:4" ht="25.5" hidden="1">
      <c r="A335" s="56" t="s">
        <v>132</v>
      </c>
      <c r="B335" s="56" t="s">
        <v>481</v>
      </c>
      <c r="C335" s="20"/>
      <c r="D335" s="45">
        <v>20000000</v>
      </c>
    </row>
    <row r="336" spans="1:4" ht="38.25" hidden="1">
      <c r="A336" s="56" t="s">
        <v>133</v>
      </c>
      <c r="B336" s="56" t="s">
        <v>482</v>
      </c>
      <c r="C336" s="45"/>
      <c r="D336" s="45">
        <v>13000000</v>
      </c>
    </row>
    <row r="337" spans="1:4" ht="25.5" hidden="1">
      <c r="A337" s="56" t="s">
        <v>134</v>
      </c>
      <c r="B337" s="56" t="s">
        <v>483</v>
      </c>
      <c r="C337" s="43"/>
      <c r="D337" s="45">
        <f>SUM(C338:C340)</f>
        <v>14000000</v>
      </c>
    </row>
    <row r="338" spans="1:4" ht="15" hidden="1">
      <c r="A338" s="56" t="s">
        <v>135</v>
      </c>
      <c r="B338" s="56" t="s">
        <v>138</v>
      </c>
      <c r="C338" s="45">
        <v>500000</v>
      </c>
      <c r="D338" s="43"/>
    </row>
    <row r="339" spans="1:4" ht="15" hidden="1">
      <c r="A339" s="56" t="s">
        <v>579</v>
      </c>
      <c r="B339" s="56" t="s">
        <v>484</v>
      </c>
      <c r="C339" s="45">
        <v>1500000</v>
      </c>
      <c r="D339" s="43"/>
    </row>
    <row r="340" spans="1:4" ht="15" hidden="1">
      <c r="A340" s="56" t="s">
        <v>580</v>
      </c>
      <c r="B340" s="56" t="s">
        <v>446</v>
      </c>
      <c r="C340" s="45">
        <f>12000000</f>
        <v>12000000</v>
      </c>
      <c r="D340" s="43"/>
    </row>
    <row r="341" spans="1:4" ht="15" hidden="1">
      <c r="A341" s="56" t="s">
        <v>136</v>
      </c>
      <c r="B341" s="56" t="s">
        <v>690</v>
      </c>
      <c r="C341" s="43"/>
      <c r="D341" s="45">
        <v>129000000</v>
      </c>
    </row>
    <row r="342" spans="1:4" ht="15" hidden="1">
      <c r="A342" s="56" t="s">
        <v>57</v>
      </c>
      <c r="B342" s="56" t="s">
        <v>485</v>
      </c>
      <c r="C342" s="43"/>
      <c r="D342" s="45"/>
    </row>
    <row r="343" spans="1:4" ht="25.5" hidden="1">
      <c r="A343" s="56" t="s">
        <v>581</v>
      </c>
      <c r="B343" s="56" t="s">
        <v>486</v>
      </c>
      <c r="C343" s="43"/>
      <c r="D343" s="45">
        <v>3000000</v>
      </c>
    </row>
    <row r="344" spans="1:4" ht="25.5" hidden="1">
      <c r="A344" s="56" t="s">
        <v>582</v>
      </c>
      <c r="B344" s="56" t="s">
        <v>142</v>
      </c>
      <c r="C344" s="43"/>
      <c r="D344" s="45">
        <v>119859000</v>
      </c>
    </row>
    <row r="345" spans="1:4" ht="15">
      <c r="A345" s="56" t="s">
        <v>60</v>
      </c>
      <c r="B345" s="56" t="s">
        <v>61</v>
      </c>
      <c r="C345" s="43"/>
      <c r="D345" s="47">
        <f>SUM(D346+D349)</f>
        <v>2544251228</v>
      </c>
    </row>
    <row r="346" spans="1:4" ht="15" hidden="1">
      <c r="A346" s="56" t="s">
        <v>88</v>
      </c>
      <c r="B346" s="56" t="s">
        <v>221</v>
      </c>
      <c r="C346" s="43"/>
      <c r="D346" s="47">
        <f>SUM(C347:C348)</f>
        <v>2390126877</v>
      </c>
    </row>
    <row r="347" spans="1:4" ht="25.5" hidden="1">
      <c r="A347" s="56" t="s">
        <v>222</v>
      </c>
      <c r="B347" s="56" t="s">
        <v>487</v>
      </c>
      <c r="C347" s="45">
        <v>2264232296</v>
      </c>
      <c r="D347" s="43"/>
    </row>
    <row r="348" spans="1:4" ht="25.5" hidden="1">
      <c r="A348" s="56" t="s">
        <v>223</v>
      </c>
      <c r="B348" s="56" t="s">
        <v>488</v>
      </c>
      <c r="C348" s="45">
        <v>125894581</v>
      </c>
      <c r="D348" s="43"/>
    </row>
    <row r="349" spans="1:4" ht="15" hidden="1">
      <c r="A349" s="56" t="s">
        <v>62</v>
      </c>
      <c r="B349" s="56" t="s">
        <v>249</v>
      </c>
      <c r="C349" s="43"/>
      <c r="D349" s="47">
        <f>SUM(C351:C404)</f>
        <v>154124351</v>
      </c>
    </row>
    <row r="350" spans="1:4" ht="15" hidden="1">
      <c r="A350" s="56" t="s">
        <v>583</v>
      </c>
      <c r="B350" s="56" t="s">
        <v>489</v>
      </c>
      <c r="C350" s="43"/>
      <c r="D350" s="47">
        <f>SUM(C352:C358)</f>
        <v>40000000</v>
      </c>
    </row>
    <row r="351" spans="1:4" ht="25.5" hidden="1">
      <c r="A351" s="56" t="s">
        <v>584</v>
      </c>
      <c r="B351" s="56" t="s">
        <v>490</v>
      </c>
      <c r="C351" s="43"/>
      <c r="D351" s="47">
        <f>SUM(C352:C352)</f>
        <v>9000000</v>
      </c>
    </row>
    <row r="352" spans="1:4" ht="25.5" hidden="1">
      <c r="A352" s="56" t="s">
        <v>585</v>
      </c>
      <c r="B352" s="56" t="s">
        <v>491</v>
      </c>
      <c r="C352" s="45">
        <v>9000000</v>
      </c>
      <c r="D352" s="43"/>
    </row>
    <row r="353" spans="1:4" ht="25.5" hidden="1">
      <c r="A353" s="56" t="s">
        <v>586</v>
      </c>
      <c r="B353" s="56" t="s">
        <v>492</v>
      </c>
      <c r="C353" s="43"/>
      <c r="D353" s="47">
        <f>SUM(C354:C354)</f>
        <v>9000000</v>
      </c>
    </row>
    <row r="354" spans="1:4" ht="38.25" customHeight="1" hidden="1">
      <c r="A354" s="56" t="s">
        <v>587</v>
      </c>
      <c r="B354" s="56" t="s">
        <v>491</v>
      </c>
      <c r="C354" s="45">
        <v>9000000</v>
      </c>
      <c r="D354" s="43"/>
    </row>
    <row r="355" spans="1:4" ht="25.5" hidden="1">
      <c r="A355" s="56" t="s">
        <v>588</v>
      </c>
      <c r="B355" s="56" t="s">
        <v>493</v>
      </c>
      <c r="C355" s="43"/>
      <c r="D355" s="45">
        <f>SUM(C356)</f>
        <v>7000000</v>
      </c>
    </row>
    <row r="356" spans="1:4" ht="25.5" hidden="1">
      <c r="A356" s="56" t="s">
        <v>589</v>
      </c>
      <c r="B356" s="56" t="s">
        <v>491</v>
      </c>
      <c r="C356" s="45">
        <v>7000000</v>
      </c>
      <c r="D356" s="43"/>
    </row>
    <row r="357" spans="1:4" ht="15" hidden="1">
      <c r="A357" s="56" t="s">
        <v>590</v>
      </c>
      <c r="B357" s="56" t="s">
        <v>494</v>
      </c>
      <c r="C357" s="43"/>
      <c r="D357" s="47">
        <f>SUM(C358:C358)</f>
        <v>15000000</v>
      </c>
    </row>
    <row r="358" spans="1:4" ht="25.5" hidden="1">
      <c r="A358" s="56" t="s">
        <v>591</v>
      </c>
      <c r="B358" s="56" t="s">
        <v>491</v>
      </c>
      <c r="C358" s="45">
        <v>15000000</v>
      </c>
      <c r="D358" s="43"/>
    </row>
    <row r="359" spans="1:4" ht="15" hidden="1">
      <c r="A359" s="56" t="s">
        <v>592</v>
      </c>
      <c r="B359" s="56" t="s">
        <v>495</v>
      </c>
      <c r="C359" s="43"/>
      <c r="D359" s="47">
        <f>SUM(C361:C371)</f>
        <v>30000000</v>
      </c>
    </row>
    <row r="360" spans="1:4" ht="15" hidden="1">
      <c r="A360" s="56" t="s">
        <v>593</v>
      </c>
      <c r="B360" s="56" t="s">
        <v>496</v>
      </c>
      <c r="C360" s="43"/>
      <c r="D360" s="47">
        <f>SUM(C361:C361)</f>
        <v>12000000</v>
      </c>
    </row>
    <row r="361" spans="1:4" ht="25.5" hidden="1">
      <c r="A361" s="56" t="s">
        <v>594</v>
      </c>
      <c r="B361" s="56" t="s">
        <v>497</v>
      </c>
      <c r="C361" s="45">
        <v>12000000</v>
      </c>
      <c r="D361" s="43"/>
    </row>
    <row r="362" spans="1:4" ht="15" hidden="1">
      <c r="A362" s="56" t="s">
        <v>595</v>
      </c>
      <c r="B362" s="56" t="s">
        <v>498</v>
      </c>
      <c r="C362" s="43"/>
      <c r="D362" s="45">
        <f>SUM(C363:C363)</f>
        <v>7000000</v>
      </c>
    </row>
    <row r="363" spans="1:4" ht="25.5" hidden="1">
      <c r="A363" s="56" t="s">
        <v>596</v>
      </c>
      <c r="B363" s="56" t="s">
        <v>497</v>
      </c>
      <c r="C363" s="45">
        <v>7000000</v>
      </c>
      <c r="D363" s="43"/>
    </row>
    <row r="364" spans="1:4" ht="25.5" hidden="1">
      <c r="A364" s="56" t="s">
        <v>597</v>
      </c>
      <c r="B364" s="56" t="s">
        <v>499</v>
      </c>
      <c r="C364" s="43"/>
      <c r="D364" s="47">
        <f>SUM(C365:C365)</f>
        <v>5000000</v>
      </c>
    </row>
    <row r="365" spans="1:4" ht="25.5" hidden="1">
      <c r="A365" s="56" t="s">
        <v>598</v>
      </c>
      <c r="B365" s="56" t="s">
        <v>497</v>
      </c>
      <c r="C365" s="45">
        <v>5000000</v>
      </c>
      <c r="D365" s="43"/>
    </row>
    <row r="366" spans="1:4" ht="15" hidden="1">
      <c r="A366" s="56" t="s">
        <v>599</v>
      </c>
      <c r="B366" s="56" t="s">
        <v>500</v>
      </c>
      <c r="C366" s="43"/>
      <c r="D366" s="47">
        <f>SUM(C367:C367)</f>
        <v>2000000</v>
      </c>
    </row>
    <row r="367" spans="1:4" ht="25.5" hidden="1">
      <c r="A367" s="56" t="s">
        <v>600</v>
      </c>
      <c r="B367" s="56" t="s">
        <v>497</v>
      </c>
      <c r="C367" s="45">
        <v>2000000</v>
      </c>
      <c r="D367" s="43"/>
    </row>
    <row r="368" spans="1:4" ht="25.5" hidden="1">
      <c r="A368" s="56" t="s">
        <v>601</v>
      </c>
      <c r="B368" s="56" t="s">
        <v>501</v>
      </c>
      <c r="C368" s="58"/>
      <c r="D368" s="47">
        <f>SUM(C369:C369)</f>
        <v>2000000</v>
      </c>
    </row>
    <row r="369" spans="1:4" ht="25.5" hidden="1">
      <c r="A369" s="56" t="s">
        <v>602</v>
      </c>
      <c r="B369" s="56" t="s">
        <v>497</v>
      </c>
      <c r="C369" s="45">
        <v>2000000</v>
      </c>
      <c r="D369" s="58"/>
    </row>
    <row r="370" spans="1:4" ht="25.5" hidden="1">
      <c r="A370" s="56" t="s">
        <v>603</v>
      </c>
      <c r="B370" s="56" t="s">
        <v>502</v>
      </c>
      <c r="C370" s="58"/>
      <c r="D370" s="47">
        <f>SUM(C371)</f>
        <v>2000000</v>
      </c>
    </row>
    <row r="371" spans="1:4" ht="25.5" hidden="1">
      <c r="A371" s="56" t="s">
        <v>604</v>
      </c>
      <c r="B371" s="56" t="s">
        <v>503</v>
      </c>
      <c r="C371" s="45">
        <v>2000000</v>
      </c>
      <c r="D371" s="58"/>
    </row>
    <row r="372" spans="1:4" ht="15" hidden="1">
      <c r="A372" s="56" t="s">
        <v>605</v>
      </c>
      <c r="B372" s="56" t="s">
        <v>4</v>
      </c>
      <c r="C372" s="43"/>
      <c r="D372" s="47">
        <f>SUM(C374:C376)</f>
        <v>10000000</v>
      </c>
    </row>
    <row r="373" spans="1:4" ht="25.5" hidden="1">
      <c r="A373" s="56" t="s">
        <v>606</v>
      </c>
      <c r="B373" s="56" t="s">
        <v>143</v>
      </c>
      <c r="C373" s="43"/>
      <c r="D373" s="47">
        <f>SUM(C374:C374)</f>
        <v>6000000</v>
      </c>
    </row>
    <row r="374" spans="1:4" ht="25.5" hidden="1">
      <c r="A374" s="56" t="s">
        <v>607</v>
      </c>
      <c r="B374" s="56" t="s">
        <v>491</v>
      </c>
      <c r="C374" s="45">
        <v>6000000</v>
      </c>
      <c r="D374" s="43"/>
    </row>
    <row r="375" spans="1:4" ht="25.5" hidden="1">
      <c r="A375" s="56" t="s">
        <v>608</v>
      </c>
      <c r="B375" s="56" t="s">
        <v>5</v>
      </c>
      <c r="C375" s="43"/>
      <c r="D375" s="47">
        <f>SUM(C376:C376)</f>
        <v>4000000</v>
      </c>
    </row>
    <row r="376" spans="1:4" ht="25.5" hidden="1">
      <c r="A376" s="56" t="s">
        <v>609</v>
      </c>
      <c r="B376" s="56" t="s">
        <v>491</v>
      </c>
      <c r="C376" s="45">
        <v>4000000</v>
      </c>
      <c r="D376" s="43"/>
    </row>
    <row r="377" spans="1:4" ht="25.5" hidden="1">
      <c r="A377" s="56" t="s">
        <v>610</v>
      </c>
      <c r="B377" s="56" t="s">
        <v>250</v>
      </c>
      <c r="C377" s="43"/>
      <c r="D377" s="47">
        <f>SUM(D378+D380)</f>
        <v>30000000</v>
      </c>
    </row>
    <row r="378" spans="1:4" ht="25.5" hidden="1">
      <c r="A378" s="56" t="s">
        <v>611</v>
      </c>
      <c r="B378" s="56" t="s">
        <v>251</v>
      </c>
      <c r="C378" s="43"/>
      <c r="D378" s="47">
        <f>SUM(C379:C379)</f>
        <v>15000000</v>
      </c>
    </row>
    <row r="379" spans="1:4" ht="25.5" hidden="1">
      <c r="A379" s="56" t="s">
        <v>612</v>
      </c>
      <c r="B379" s="56" t="s">
        <v>497</v>
      </c>
      <c r="C379" s="45">
        <v>15000000</v>
      </c>
      <c r="D379" s="43"/>
    </row>
    <row r="380" spans="1:4" ht="76.5" hidden="1">
      <c r="A380" s="56" t="s">
        <v>613</v>
      </c>
      <c r="B380" s="56" t="s">
        <v>252</v>
      </c>
      <c r="C380" s="43"/>
      <c r="D380" s="47">
        <f>SUM(C381:C381)</f>
        <v>15000000</v>
      </c>
    </row>
    <row r="381" spans="1:4" ht="25.5" hidden="1">
      <c r="A381" s="56" t="s">
        <v>614</v>
      </c>
      <c r="B381" s="56" t="s">
        <v>497</v>
      </c>
      <c r="C381" s="45">
        <v>15000000</v>
      </c>
      <c r="D381" s="43"/>
    </row>
    <row r="382" spans="1:4" ht="25.5" hidden="1">
      <c r="A382" s="56" t="s">
        <v>615</v>
      </c>
      <c r="B382" s="56" t="s">
        <v>253</v>
      </c>
      <c r="C382" s="43"/>
      <c r="D382" s="47">
        <f>SUM(D383)</f>
        <v>2000000</v>
      </c>
    </row>
    <row r="383" spans="1:4" ht="25.5" hidden="1">
      <c r="A383" s="56" t="s">
        <v>616</v>
      </c>
      <c r="B383" s="56" t="s">
        <v>254</v>
      </c>
      <c r="C383" s="43"/>
      <c r="D383" s="47">
        <f>SUM(D384)</f>
        <v>2000000</v>
      </c>
    </row>
    <row r="384" spans="1:4" ht="25.5" hidden="1">
      <c r="A384" s="56" t="s">
        <v>617</v>
      </c>
      <c r="B384" s="56" t="s">
        <v>255</v>
      </c>
      <c r="C384" s="43"/>
      <c r="D384" s="45">
        <f>SUM(C385)</f>
        <v>2000000</v>
      </c>
    </row>
    <row r="385" spans="1:4" ht="25.5" hidden="1">
      <c r="A385" s="56" t="s">
        <v>618</v>
      </c>
      <c r="B385" s="56" t="s">
        <v>497</v>
      </c>
      <c r="C385" s="45">
        <v>2000000</v>
      </c>
      <c r="D385" s="43"/>
    </row>
    <row r="386" spans="1:4" ht="25.5" hidden="1">
      <c r="A386" s="56" t="s">
        <v>619</v>
      </c>
      <c r="B386" s="56" t="s">
        <v>256</v>
      </c>
      <c r="C386" s="43"/>
      <c r="D386" s="47">
        <f>SUM(C388:C394)</f>
        <v>8000000</v>
      </c>
    </row>
    <row r="387" spans="1:4" ht="25.5" hidden="1">
      <c r="A387" s="56" t="s">
        <v>620</v>
      </c>
      <c r="B387" s="56" t="s">
        <v>257</v>
      </c>
      <c r="C387" s="43"/>
      <c r="D387" s="47">
        <f>SUM(C388:C388)</f>
        <v>1000000</v>
      </c>
    </row>
    <row r="388" spans="1:4" ht="25.5" hidden="1">
      <c r="A388" s="56" t="s">
        <v>621</v>
      </c>
      <c r="B388" s="56" t="s">
        <v>497</v>
      </c>
      <c r="C388" s="45">
        <v>1000000</v>
      </c>
      <c r="D388" s="43"/>
    </row>
    <row r="389" spans="1:4" ht="25.5" hidden="1">
      <c r="A389" s="56" t="s">
        <v>622</v>
      </c>
      <c r="B389" s="56" t="s">
        <v>258</v>
      </c>
      <c r="C389" s="43"/>
      <c r="D389" s="45">
        <f>SUM(C390:C390)</f>
        <v>1000000</v>
      </c>
    </row>
    <row r="390" spans="1:4" ht="25.5" hidden="1">
      <c r="A390" s="56" t="s">
        <v>623</v>
      </c>
      <c r="B390" s="56" t="s">
        <v>497</v>
      </c>
      <c r="C390" s="45">
        <v>1000000</v>
      </c>
      <c r="D390" s="43"/>
    </row>
    <row r="391" spans="1:4" ht="25.5" hidden="1">
      <c r="A391" s="56" t="s">
        <v>624</v>
      </c>
      <c r="B391" s="56" t="s">
        <v>259</v>
      </c>
      <c r="C391" s="43"/>
      <c r="D391" s="47">
        <f>SUM(C392:C392)</f>
        <v>1000000</v>
      </c>
    </row>
    <row r="392" spans="1:4" ht="25.5" hidden="1">
      <c r="A392" s="56" t="s">
        <v>625</v>
      </c>
      <c r="B392" s="56" t="s">
        <v>497</v>
      </c>
      <c r="C392" s="45">
        <v>1000000</v>
      </c>
      <c r="D392" s="43"/>
    </row>
    <row r="393" spans="1:4" ht="25.5" hidden="1">
      <c r="A393" s="56" t="s">
        <v>626</v>
      </c>
      <c r="B393" s="56" t="s">
        <v>260</v>
      </c>
      <c r="C393" s="43"/>
      <c r="D393" s="45">
        <f>SUM(C394:C394)</f>
        <v>5000000</v>
      </c>
    </row>
    <row r="394" spans="1:4" ht="25.5" hidden="1">
      <c r="A394" s="56" t="s">
        <v>627</v>
      </c>
      <c r="B394" s="56" t="s">
        <v>497</v>
      </c>
      <c r="C394" s="45">
        <v>5000000</v>
      </c>
      <c r="D394" s="43"/>
    </row>
    <row r="395" spans="1:4" ht="15" hidden="1">
      <c r="A395" s="56" t="s">
        <v>628</v>
      </c>
      <c r="B395" s="56" t="s">
        <v>261</v>
      </c>
      <c r="C395" s="43"/>
      <c r="D395" s="45">
        <f>SUM(C398:C404)</f>
        <v>34124351</v>
      </c>
    </row>
    <row r="396" spans="1:4" ht="25.5" hidden="1">
      <c r="A396" s="56" t="s">
        <v>629</v>
      </c>
      <c r="B396" s="56" t="s">
        <v>262</v>
      </c>
      <c r="C396" s="43"/>
      <c r="D396" s="47">
        <f>SUM(D397:D397)</f>
        <v>14000000</v>
      </c>
    </row>
    <row r="397" spans="1:4" ht="38.25" hidden="1">
      <c r="A397" s="56" t="s">
        <v>630</v>
      </c>
      <c r="B397" s="56" t="s">
        <v>263</v>
      </c>
      <c r="C397" s="43"/>
      <c r="D397" s="45">
        <f>SUM(C398)</f>
        <v>14000000</v>
      </c>
    </row>
    <row r="398" spans="1:4" ht="25.5" hidden="1">
      <c r="A398" s="56" t="s">
        <v>631</v>
      </c>
      <c r="B398" s="56" t="s">
        <v>497</v>
      </c>
      <c r="C398" s="45">
        <v>14000000</v>
      </c>
      <c r="D398" s="43"/>
    </row>
    <row r="399" spans="1:4" ht="25.5" hidden="1">
      <c r="A399" s="56" t="s">
        <v>632</v>
      </c>
      <c r="B399" s="56" t="s">
        <v>264</v>
      </c>
      <c r="C399" s="43"/>
      <c r="D399" s="47">
        <f>SUM(D400:D400)</f>
        <v>14000000</v>
      </c>
    </row>
    <row r="400" spans="1:4" ht="25.5" hidden="1">
      <c r="A400" s="56" t="s">
        <v>633</v>
      </c>
      <c r="B400" s="56" t="s">
        <v>265</v>
      </c>
      <c r="C400" s="43"/>
      <c r="D400" s="45">
        <f>SUM(C401)</f>
        <v>14000000</v>
      </c>
    </row>
    <row r="401" spans="1:4" ht="25.5" hidden="1">
      <c r="A401" s="56" t="s">
        <v>634</v>
      </c>
      <c r="B401" s="56" t="s">
        <v>497</v>
      </c>
      <c r="C401" s="45">
        <v>14000000</v>
      </c>
      <c r="D401" s="43"/>
    </row>
    <row r="402" spans="1:4" ht="25.5" hidden="1">
      <c r="A402" s="56" t="s">
        <v>635</v>
      </c>
      <c r="B402" s="56" t="s">
        <v>266</v>
      </c>
      <c r="C402" s="43"/>
      <c r="D402" s="47">
        <f>SUM(D403:D403)</f>
        <v>6124351</v>
      </c>
    </row>
    <row r="403" spans="1:4" ht="25.5" hidden="1">
      <c r="A403" s="56" t="s">
        <v>636</v>
      </c>
      <c r="B403" s="56" t="s">
        <v>265</v>
      </c>
      <c r="C403" s="43"/>
      <c r="D403" s="45">
        <f>SUM(C404)</f>
        <v>6124351</v>
      </c>
    </row>
    <row r="404" spans="1:4" ht="25.5" hidden="1">
      <c r="A404" s="56" t="s">
        <v>637</v>
      </c>
      <c r="B404" s="56" t="s">
        <v>497</v>
      </c>
      <c r="C404" s="45">
        <v>6124351</v>
      </c>
      <c r="D404" s="43"/>
    </row>
    <row r="405" spans="1:4" ht="25.5">
      <c r="A405" s="56" t="s">
        <v>224</v>
      </c>
      <c r="B405" s="56" t="s">
        <v>683</v>
      </c>
      <c r="C405" s="43"/>
      <c r="D405" s="47">
        <f>+D406+D414+D423+D428</f>
        <v>613142903</v>
      </c>
    </row>
    <row r="406" spans="1:4" ht="15">
      <c r="A406" s="56" t="s">
        <v>225</v>
      </c>
      <c r="B406" s="56" t="s">
        <v>226</v>
      </c>
      <c r="C406" s="43"/>
      <c r="D406" s="47">
        <f>SUM(D407:D413)</f>
        <v>115788857</v>
      </c>
    </row>
    <row r="407" spans="1:4" ht="25.5" hidden="1">
      <c r="A407" s="56" t="s">
        <v>227</v>
      </c>
      <c r="B407" s="56" t="s">
        <v>267</v>
      </c>
      <c r="C407" s="43"/>
      <c r="D407" s="45">
        <v>36788857</v>
      </c>
    </row>
    <row r="408" spans="1:4" ht="15" hidden="1">
      <c r="A408" s="56" t="s">
        <v>228</v>
      </c>
      <c r="B408" s="56" t="s">
        <v>268</v>
      </c>
      <c r="C408" s="43"/>
      <c r="D408" s="45">
        <v>30000000</v>
      </c>
    </row>
    <row r="409" spans="1:4" ht="15" hidden="1">
      <c r="A409" s="56" t="s">
        <v>229</v>
      </c>
      <c r="B409" s="56" t="s">
        <v>269</v>
      </c>
      <c r="C409" s="43"/>
      <c r="D409" s="45">
        <v>4000000</v>
      </c>
    </row>
    <row r="410" spans="1:4" ht="38.25" hidden="1">
      <c r="A410" s="56" t="s">
        <v>230</v>
      </c>
      <c r="B410" s="56" t="s">
        <v>270</v>
      </c>
      <c r="C410" s="43"/>
      <c r="D410" s="45">
        <v>20000000</v>
      </c>
    </row>
    <row r="411" spans="1:4" ht="15" hidden="1">
      <c r="A411" s="56" t="s">
        <v>231</v>
      </c>
      <c r="B411" s="56" t="s">
        <v>271</v>
      </c>
      <c r="C411" s="43"/>
      <c r="D411" s="45">
        <v>10000000</v>
      </c>
    </row>
    <row r="412" spans="1:4" ht="25.5" hidden="1">
      <c r="A412" s="56" t="s">
        <v>638</v>
      </c>
      <c r="B412" s="56" t="s">
        <v>272</v>
      </c>
      <c r="C412" s="43"/>
      <c r="D412" s="45">
        <v>10000000</v>
      </c>
    </row>
    <row r="413" spans="1:4" ht="15" hidden="1">
      <c r="A413" s="55" t="s">
        <v>232</v>
      </c>
      <c r="B413" s="56" t="s">
        <v>273</v>
      </c>
      <c r="C413" s="43"/>
      <c r="D413" s="45">
        <v>5000000</v>
      </c>
    </row>
    <row r="414" spans="1:4" ht="15">
      <c r="A414" s="56" t="s">
        <v>233</v>
      </c>
      <c r="B414" s="56" t="s">
        <v>274</v>
      </c>
      <c r="C414" s="43"/>
      <c r="D414" s="47">
        <f>SUM(D415:D422)</f>
        <v>91111167</v>
      </c>
    </row>
    <row r="415" spans="1:4" ht="38.25" hidden="1">
      <c r="A415" s="56" t="s">
        <v>639</v>
      </c>
      <c r="B415" s="56" t="s">
        <v>275</v>
      </c>
      <c r="C415" s="43"/>
      <c r="D415" s="45">
        <v>27591430</v>
      </c>
    </row>
    <row r="416" spans="1:4" ht="15" hidden="1">
      <c r="A416" s="56" t="s">
        <v>640</v>
      </c>
      <c r="B416" s="56" t="s">
        <v>268</v>
      </c>
      <c r="C416" s="43"/>
      <c r="D416" s="45">
        <v>10000000</v>
      </c>
    </row>
    <row r="417" spans="1:4" ht="15" hidden="1">
      <c r="A417" s="56" t="s">
        <v>641</v>
      </c>
      <c r="B417" s="56" t="s">
        <v>269</v>
      </c>
      <c r="C417" s="43"/>
      <c r="D417" s="45">
        <v>15000000</v>
      </c>
    </row>
    <row r="418" spans="1:4" ht="25.5" hidden="1">
      <c r="A418" s="56" t="s">
        <v>642</v>
      </c>
      <c r="B418" s="56" t="s">
        <v>276</v>
      </c>
      <c r="C418" s="43"/>
      <c r="D418" s="45">
        <v>7000000</v>
      </c>
    </row>
    <row r="419" spans="1:4" ht="25.5" hidden="1">
      <c r="A419" s="56" t="s">
        <v>643</v>
      </c>
      <c r="B419" s="56" t="s">
        <v>277</v>
      </c>
      <c r="C419" s="43"/>
      <c r="D419" s="45">
        <v>7000000</v>
      </c>
    </row>
    <row r="420" spans="1:4" ht="25.5" hidden="1">
      <c r="A420" s="56" t="s">
        <v>644</v>
      </c>
      <c r="B420" s="56" t="s">
        <v>278</v>
      </c>
      <c r="C420" s="43"/>
      <c r="D420" s="45">
        <v>7000000</v>
      </c>
    </row>
    <row r="421" spans="1:4" ht="15" hidden="1">
      <c r="A421" s="56" t="s">
        <v>645</v>
      </c>
      <c r="B421" s="56" t="s">
        <v>279</v>
      </c>
      <c r="C421" s="43"/>
      <c r="D421" s="45">
        <v>9000000</v>
      </c>
    </row>
    <row r="422" spans="1:4" ht="25.5" hidden="1">
      <c r="A422" s="56" t="s">
        <v>646</v>
      </c>
      <c r="B422" s="56" t="s">
        <v>280</v>
      </c>
      <c r="C422" s="43"/>
      <c r="D422" s="45">
        <v>8519737</v>
      </c>
    </row>
    <row r="423" spans="1:4" ht="15">
      <c r="A423" s="56" t="s">
        <v>164</v>
      </c>
      <c r="B423" s="56" t="s">
        <v>165</v>
      </c>
      <c r="C423" s="43"/>
      <c r="D423" s="47">
        <f>SUM(D424:D427)</f>
        <v>142591431</v>
      </c>
    </row>
    <row r="424" spans="1:4" ht="25.5" hidden="1">
      <c r="A424" s="56" t="s">
        <v>166</v>
      </c>
      <c r="B424" s="56" t="s">
        <v>281</v>
      </c>
      <c r="C424" s="43"/>
      <c r="D424" s="45">
        <v>27591431</v>
      </c>
    </row>
    <row r="425" spans="1:4" ht="15" hidden="1">
      <c r="A425" s="56" t="s">
        <v>647</v>
      </c>
      <c r="B425" s="56" t="s">
        <v>268</v>
      </c>
      <c r="C425" s="43"/>
      <c r="D425" s="45">
        <v>5000000</v>
      </c>
    </row>
    <row r="426" spans="1:4" ht="25.5" hidden="1">
      <c r="A426" s="56" t="s">
        <v>167</v>
      </c>
      <c r="B426" s="56" t="s">
        <v>144</v>
      </c>
      <c r="C426" s="43"/>
      <c r="D426" s="45">
        <v>102000000</v>
      </c>
    </row>
    <row r="427" spans="1:4" ht="25.5" hidden="1">
      <c r="A427" s="56" t="s">
        <v>648</v>
      </c>
      <c r="B427" s="56" t="s">
        <v>282</v>
      </c>
      <c r="C427" s="43"/>
      <c r="D427" s="45">
        <v>8000000</v>
      </c>
    </row>
    <row r="428" spans="1:4" ht="38.25">
      <c r="A428" s="56" t="s">
        <v>283</v>
      </c>
      <c r="B428" s="56" t="s">
        <v>284</v>
      </c>
      <c r="C428" s="43"/>
      <c r="D428" s="45">
        <f>+C429</f>
        <v>263651448</v>
      </c>
    </row>
    <row r="429" spans="1:4" ht="38.25" hidden="1">
      <c r="A429" s="56" t="s">
        <v>649</v>
      </c>
      <c r="B429" s="56" t="s">
        <v>284</v>
      </c>
      <c r="C429" s="45">
        <v>263651448</v>
      </c>
      <c r="D429" s="43"/>
    </row>
    <row r="430" spans="1:4" ht="15">
      <c r="A430" s="56" t="s">
        <v>169</v>
      </c>
      <c r="B430" s="56" t="s">
        <v>168</v>
      </c>
      <c r="C430" s="43"/>
      <c r="D430" s="47">
        <f>SUM(D431:D434)</f>
        <v>69973873</v>
      </c>
    </row>
    <row r="431" spans="1:4" ht="38.25" hidden="1">
      <c r="A431" s="56" t="s">
        <v>170</v>
      </c>
      <c r="B431" s="56" t="s">
        <v>145</v>
      </c>
      <c r="C431" s="43"/>
      <c r="D431" s="45">
        <v>30000000</v>
      </c>
    </row>
    <row r="432" spans="1:4" ht="38.25" hidden="1">
      <c r="A432" s="56" t="s">
        <v>171</v>
      </c>
      <c r="B432" s="56" t="s">
        <v>146</v>
      </c>
      <c r="C432" s="43"/>
      <c r="D432" s="45">
        <v>30000000</v>
      </c>
    </row>
    <row r="433" spans="1:4" ht="38.25" hidden="1">
      <c r="A433" s="56" t="s">
        <v>172</v>
      </c>
      <c r="B433" s="56" t="s">
        <v>285</v>
      </c>
      <c r="C433" s="43"/>
      <c r="D433" s="45">
        <v>5000000</v>
      </c>
    </row>
    <row r="434" spans="1:4" ht="15" hidden="1">
      <c r="A434" s="56" t="s">
        <v>173</v>
      </c>
      <c r="B434" s="56" t="s">
        <v>286</v>
      </c>
      <c r="C434" s="43"/>
      <c r="D434" s="45">
        <v>4973873</v>
      </c>
    </row>
    <row r="435" spans="1:4" ht="15">
      <c r="A435" s="56" t="s">
        <v>174</v>
      </c>
      <c r="B435" s="56" t="s">
        <v>686</v>
      </c>
      <c r="C435" s="43"/>
      <c r="D435" s="47">
        <f>SUM(D436:D442)</f>
        <v>52480405</v>
      </c>
    </row>
    <row r="436" spans="1:4" ht="25.5" hidden="1">
      <c r="A436" s="56" t="s">
        <v>175</v>
      </c>
      <c r="B436" s="56" t="s">
        <v>147</v>
      </c>
      <c r="C436" s="43"/>
      <c r="D436" s="45">
        <v>7000000</v>
      </c>
    </row>
    <row r="437" spans="1:4" ht="25.5" hidden="1">
      <c r="A437" s="56" t="s">
        <v>176</v>
      </c>
      <c r="B437" s="56" t="s">
        <v>148</v>
      </c>
      <c r="C437" s="43"/>
      <c r="D437" s="45">
        <v>20480405</v>
      </c>
    </row>
    <row r="438" spans="1:4" ht="38.25" hidden="1">
      <c r="A438" s="56" t="s">
        <v>650</v>
      </c>
      <c r="B438" s="56" t="s">
        <v>149</v>
      </c>
      <c r="C438" s="43"/>
      <c r="D438" s="45">
        <v>5000000</v>
      </c>
    </row>
    <row r="439" spans="1:4" ht="25.5" hidden="1">
      <c r="A439" s="56" t="s">
        <v>177</v>
      </c>
      <c r="B439" s="56" t="s">
        <v>17</v>
      </c>
      <c r="C439" s="43"/>
      <c r="D439" s="45">
        <v>5000000</v>
      </c>
    </row>
    <row r="440" spans="1:4" ht="25.5" hidden="1">
      <c r="A440" s="56" t="s">
        <v>178</v>
      </c>
      <c r="B440" s="56" t="s">
        <v>18</v>
      </c>
      <c r="C440" s="43"/>
      <c r="D440" s="45">
        <v>5000000</v>
      </c>
    </row>
    <row r="441" spans="1:4" ht="25.5" hidden="1">
      <c r="A441" s="56" t="s">
        <v>179</v>
      </c>
      <c r="B441" s="56" t="s">
        <v>19</v>
      </c>
      <c r="C441" s="43"/>
      <c r="D441" s="45">
        <v>5000000</v>
      </c>
    </row>
    <row r="442" spans="1:4" ht="51" hidden="1">
      <c r="A442" s="56" t="s">
        <v>180</v>
      </c>
      <c r="B442" s="56" t="s">
        <v>20</v>
      </c>
      <c r="C442" s="43"/>
      <c r="D442" s="45">
        <v>5000000</v>
      </c>
    </row>
    <row r="443" spans="1:4" ht="51">
      <c r="A443" s="56" t="s">
        <v>181</v>
      </c>
      <c r="B443" s="56" t="s">
        <v>21</v>
      </c>
      <c r="C443" s="43"/>
      <c r="D443" s="47">
        <f>SUM(D444:D446)</f>
        <v>90000000</v>
      </c>
    </row>
    <row r="444" spans="1:4" ht="25.5" hidden="1">
      <c r="A444" s="56" t="s">
        <v>182</v>
      </c>
      <c r="B444" s="56" t="s">
        <v>22</v>
      </c>
      <c r="C444" s="43"/>
      <c r="D444" s="45">
        <v>20000000</v>
      </c>
    </row>
    <row r="445" spans="1:4" ht="15" hidden="1">
      <c r="A445" s="56" t="s">
        <v>651</v>
      </c>
      <c r="B445" s="56" t="s">
        <v>286</v>
      </c>
      <c r="C445" s="43"/>
      <c r="D445" s="45">
        <v>25000000</v>
      </c>
    </row>
    <row r="446" spans="1:4" ht="15" hidden="1">
      <c r="A446" s="56" t="s">
        <v>183</v>
      </c>
      <c r="B446" s="56" t="s">
        <v>23</v>
      </c>
      <c r="C446" s="43"/>
      <c r="D446" s="45">
        <v>45000000</v>
      </c>
    </row>
    <row r="447" spans="1:4" ht="15">
      <c r="A447" s="56" t="s">
        <v>184</v>
      </c>
      <c r="B447" s="56" t="s">
        <v>185</v>
      </c>
      <c r="C447" s="43"/>
      <c r="D447" s="47">
        <f>SUM(D448:D450)</f>
        <v>100000000</v>
      </c>
    </row>
    <row r="448" spans="1:4" ht="25.5" hidden="1">
      <c r="A448" s="56" t="s">
        <v>715</v>
      </c>
      <c r="B448" s="56" t="s">
        <v>24</v>
      </c>
      <c r="C448" s="20"/>
      <c r="D448" s="45">
        <v>80000000</v>
      </c>
    </row>
    <row r="449" spans="1:4" ht="25.5" hidden="1">
      <c r="A449" s="56" t="s">
        <v>652</v>
      </c>
      <c r="B449" s="56" t="s">
        <v>25</v>
      </c>
      <c r="C449" s="20"/>
      <c r="D449" s="45">
        <v>5000000</v>
      </c>
    </row>
    <row r="450" spans="1:4" ht="15" hidden="1">
      <c r="A450" s="56" t="s">
        <v>186</v>
      </c>
      <c r="B450" s="56" t="s">
        <v>286</v>
      </c>
      <c r="C450" s="20"/>
      <c r="D450" s="45">
        <v>15000000</v>
      </c>
    </row>
    <row r="451" spans="1:4" ht="15">
      <c r="A451" s="56" t="s">
        <v>187</v>
      </c>
      <c r="B451" s="56" t="s">
        <v>188</v>
      </c>
      <c r="C451" s="43"/>
      <c r="D451" s="47">
        <f>+D455+D454+D453</f>
        <v>245000000</v>
      </c>
    </row>
    <row r="452" spans="1:4" ht="15" hidden="1">
      <c r="A452" s="56" t="s">
        <v>653</v>
      </c>
      <c r="B452" s="56" t="s">
        <v>26</v>
      </c>
      <c r="C452" s="47"/>
      <c r="D452" s="43"/>
    </row>
    <row r="453" spans="1:4" ht="38.25" hidden="1">
      <c r="A453" s="56" t="s">
        <v>189</v>
      </c>
      <c r="B453" s="56" t="s">
        <v>150</v>
      </c>
      <c r="C453" s="20"/>
      <c r="D453" s="45">
        <v>17000000</v>
      </c>
    </row>
    <row r="454" spans="1:4" ht="25.5" hidden="1">
      <c r="A454" s="56" t="s">
        <v>654</v>
      </c>
      <c r="B454" s="56" t="s">
        <v>27</v>
      </c>
      <c r="C454" s="20"/>
      <c r="D454" s="45">
        <v>100000000</v>
      </c>
    </row>
    <row r="455" spans="1:4" ht="38.25" hidden="1">
      <c r="A455" s="56" t="s">
        <v>190</v>
      </c>
      <c r="B455" s="56" t="s">
        <v>716</v>
      </c>
      <c r="C455" s="20"/>
      <c r="D455" s="45">
        <v>128000000</v>
      </c>
    </row>
    <row r="456" spans="1:4" ht="15">
      <c r="A456" s="56" t="s">
        <v>191</v>
      </c>
      <c r="B456" s="56" t="s">
        <v>687</v>
      </c>
      <c r="C456" s="43"/>
      <c r="D456" s="47">
        <f>SUM(D457:D460)</f>
        <v>250000000</v>
      </c>
    </row>
    <row r="457" spans="1:4" ht="15" hidden="1">
      <c r="A457" s="56" t="s">
        <v>655</v>
      </c>
      <c r="B457" s="56" t="s">
        <v>26</v>
      </c>
      <c r="C457" s="20"/>
      <c r="D457" s="45">
        <v>30000000</v>
      </c>
    </row>
    <row r="458" spans="1:4" ht="15" hidden="1">
      <c r="A458" s="56" t="s">
        <v>656</v>
      </c>
      <c r="B458" s="56" t="s">
        <v>192</v>
      </c>
      <c r="C458" s="20"/>
      <c r="D458" s="45">
        <v>50000000</v>
      </c>
    </row>
    <row r="459" spans="1:4" ht="15" hidden="1">
      <c r="A459" s="56" t="s">
        <v>657</v>
      </c>
      <c r="B459" s="56" t="s">
        <v>28</v>
      </c>
      <c r="C459" s="20"/>
      <c r="D459" s="45">
        <v>120000000</v>
      </c>
    </row>
    <row r="460" spans="1:4" ht="15" hidden="1">
      <c r="A460" s="56" t="s">
        <v>658</v>
      </c>
      <c r="B460" s="56" t="s">
        <v>193</v>
      </c>
      <c r="C460" s="20"/>
      <c r="D460" s="45">
        <v>50000000</v>
      </c>
    </row>
    <row r="461" spans="1:4" ht="15">
      <c r="A461" s="56" t="s">
        <v>194</v>
      </c>
      <c r="B461" s="56" t="s">
        <v>195</v>
      </c>
      <c r="C461" s="43"/>
      <c r="D461" s="47">
        <f>+D463+D464</f>
        <v>83000000</v>
      </c>
    </row>
    <row r="462" spans="1:4" ht="15" hidden="1">
      <c r="A462" s="56" t="s">
        <v>196</v>
      </c>
      <c r="B462" s="56" t="s">
        <v>29</v>
      </c>
      <c r="C462" s="47"/>
      <c r="D462" s="43"/>
    </row>
    <row r="463" spans="1:4" ht="51" hidden="1">
      <c r="A463" s="56" t="s">
        <v>197</v>
      </c>
      <c r="B463" s="56" t="s">
        <v>151</v>
      </c>
      <c r="C463" s="20"/>
      <c r="D463" s="45">
        <v>43000000</v>
      </c>
    </row>
    <row r="464" spans="1:4" ht="38.25" hidden="1">
      <c r="A464" s="56" t="s">
        <v>198</v>
      </c>
      <c r="B464" s="56" t="s">
        <v>30</v>
      </c>
      <c r="C464" s="20"/>
      <c r="D464" s="45">
        <v>40000000</v>
      </c>
    </row>
    <row r="465" spans="1:4" ht="15">
      <c r="A465" s="56" t="s">
        <v>31</v>
      </c>
      <c r="B465" s="56" t="s">
        <v>32</v>
      </c>
      <c r="C465" s="43"/>
      <c r="D465" s="47">
        <f>SUM(D466:D466)</f>
        <v>1500000</v>
      </c>
    </row>
    <row r="466" spans="1:4" ht="15" hidden="1">
      <c r="A466" s="56" t="s">
        <v>33</v>
      </c>
      <c r="B466" s="56" t="s">
        <v>34</v>
      </c>
      <c r="C466" s="20"/>
      <c r="D466" s="45">
        <v>1500000</v>
      </c>
    </row>
    <row r="467" spans="1:4" ht="15">
      <c r="A467" s="56" t="s">
        <v>199</v>
      </c>
      <c r="B467" s="56" t="s">
        <v>200</v>
      </c>
      <c r="C467" s="43"/>
      <c r="D467" s="47">
        <v>41000000</v>
      </c>
    </row>
    <row r="468" spans="1:4" ht="38.25" hidden="1">
      <c r="A468" s="56" t="s">
        <v>201</v>
      </c>
      <c r="B468" s="56" t="s">
        <v>152</v>
      </c>
      <c r="C468" s="45"/>
      <c r="D468" s="45">
        <v>3000000</v>
      </c>
    </row>
    <row r="469" spans="1:4" ht="15" hidden="1">
      <c r="A469" s="56" t="s">
        <v>202</v>
      </c>
      <c r="B469" s="56" t="s">
        <v>286</v>
      </c>
      <c r="C469" s="45"/>
      <c r="D469" s="43">
        <v>10000000</v>
      </c>
    </row>
    <row r="470" spans="1:4" ht="15" hidden="1">
      <c r="A470" s="56" t="s">
        <v>203</v>
      </c>
      <c r="B470" s="56" t="s">
        <v>204</v>
      </c>
      <c r="C470" s="45"/>
      <c r="D470" s="43">
        <v>20000000</v>
      </c>
    </row>
    <row r="471" spans="1:4" ht="25.5" hidden="1">
      <c r="A471" s="56" t="s">
        <v>205</v>
      </c>
      <c r="B471" s="56" t="s">
        <v>35</v>
      </c>
      <c r="C471" s="45"/>
      <c r="D471" s="43">
        <v>5000000</v>
      </c>
    </row>
    <row r="472" spans="1:4" ht="25.5" hidden="1">
      <c r="A472" s="56" t="s">
        <v>206</v>
      </c>
      <c r="B472" s="56" t="s">
        <v>36</v>
      </c>
      <c r="C472" s="45"/>
      <c r="D472" s="43">
        <v>3000000</v>
      </c>
    </row>
    <row r="473" spans="1:4" ht="15">
      <c r="A473" s="56" t="s">
        <v>207</v>
      </c>
      <c r="B473" s="56" t="s">
        <v>208</v>
      </c>
      <c r="C473" s="43"/>
      <c r="D473" s="47">
        <f>SUM(D474:D475)</f>
        <v>21994810</v>
      </c>
    </row>
    <row r="474" spans="1:4" ht="15">
      <c r="A474" s="56" t="s">
        <v>209</v>
      </c>
      <c r="B474" s="56" t="s">
        <v>210</v>
      </c>
      <c r="C474" s="20"/>
      <c r="D474" s="45">
        <v>1994810</v>
      </c>
    </row>
    <row r="475" spans="1:4" ht="38.25">
      <c r="A475" s="56" t="s">
        <v>211</v>
      </c>
      <c r="B475" s="56" t="s">
        <v>153</v>
      </c>
      <c r="C475" s="20"/>
      <c r="D475" s="45">
        <v>20000000</v>
      </c>
    </row>
    <row r="476" spans="1:4" ht="25.5">
      <c r="A476" s="56" t="s">
        <v>212</v>
      </c>
      <c r="B476" s="56" t="s">
        <v>213</v>
      </c>
      <c r="C476" s="43"/>
      <c r="D476" s="47">
        <f>SUM(C477:C507)</f>
        <v>177208780</v>
      </c>
    </row>
    <row r="477" spans="1:4" ht="25.5" hidden="1">
      <c r="A477" s="56" t="s">
        <v>214</v>
      </c>
      <c r="B477" s="56" t="s">
        <v>37</v>
      </c>
      <c r="C477" s="43"/>
      <c r="D477" s="47"/>
    </row>
    <row r="478" spans="1:4" ht="25.5" hidden="1">
      <c r="A478" s="56" t="s">
        <v>659</v>
      </c>
      <c r="B478" s="56" t="s">
        <v>37</v>
      </c>
      <c r="C478" s="47">
        <v>0</v>
      </c>
      <c r="D478" s="43"/>
    </row>
    <row r="479" spans="1:4" ht="15" hidden="1">
      <c r="A479" s="56" t="s">
        <v>660</v>
      </c>
      <c r="B479" s="56" t="s">
        <v>38</v>
      </c>
      <c r="C479" s="43"/>
      <c r="D479" s="47">
        <f>SUM(D480:D480)</f>
        <v>9000000</v>
      </c>
    </row>
    <row r="480" spans="1:4" ht="15" hidden="1">
      <c r="A480" s="56" t="s">
        <v>661</v>
      </c>
      <c r="B480" s="56" t="s">
        <v>59</v>
      </c>
      <c r="C480" s="43"/>
      <c r="D480" s="47">
        <f>SUM(C481:C481)</f>
        <v>9000000</v>
      </c>
    </row>
    <row r="481" spans="1:4" ht="25.5" hidden="1">
      <c r="A481" s="56" t="s">
        <v>662</v>
      </c>
      <c r="B481" s="56" t="s">
        <v>154</v>
      </c>
      <c r="C481" s="45">
        <v>9000000</v>
      </c>
      <c r="D481" s="43"/>
    </row>
    <row r="482" spans="1:4" ht="15" hidden="1">
      <c r="A482" s="56" t="s">
        <v>215</v>
      </c>
      <c r="B482" s="56" t="s">
        <v>39</v>
      </c>
      <c r="C482" s="43"/>
      <c r="D482" s="47">
        <f>SUM(C483:C483)</f>
        <v>6000000</v>
      </c>
    </row>
    <row r="483" spans="1:4" ht="15" hidden="1">
      <c r="A483" s="56" t="s">
        <v>663</v>
      </c>
      <c r="B483" s="56" t="s">
        <v>40</v>
      </c>
      <c r="C483" s="45">
        <v>6000000</v>
      </c>
      <c r="D483" s="43"/>
    </row>
    <row r="484" spans="1:4" ht="15" hidden="1">
      <c r="A484" s="56" t="s">
        <v>216</v>
      </c>
      <c r="B484" s="56" t="s">
        <v>41</v>
      </c>
      <c r="C484" s="43"/>
      <c r="D484" s="47">
        <f>SUM(D485:D485)</f>
        <v>9000000</v>
      </c>
    </row>
    <row r="485" spans="1:4" ht="15" hidden="1">
      <c r="A485" s="56" t="s">
        <v>664</v>
      </c>
      <c r="B485" s="56" t="s">
        <v>59</v>
      </c>
      <c r="C485" s="43"/>
      <c r="D485" s="47">
        <f>SUM(C486:C487)</f>
        <v>9000000</v>
      </c>
    </row>
    <row r="486" spans="1:4" ht="25.5" hidden="1">
      <c r="A486" s="56" t="s">
        <v>665</v>
      </c>
      <c r="B486" s="56" t="s">
        <v>255</v>
      </c>
      <c r="C486" s="45">
        <v>9000000</v>
      </c>
      <c r="D486" s="43"/>
    </row>
    <row r="487" spans="1:4" ht="25.5" hidden="1">
      <c r="A487" s="56" t="s">
        <v>666</v>
      </c>
      <c r="B487" s="56" t="s">
        <v>154</v>
      </c>
      <c r="C487" s="45"/>
      <c r="D487" s="43"/>
    </row>
    <row r="488" spans="1:4" ht="25.5" hidden="1">
      <c r="A488" s="56" t="s">
        <v>217</v>
      </c>
      <c r="B488" s="56" t="s">
        <v>42</v>
      </c>
      <c r="C488" s="43"/>
      <c r="D488" s="47">
        <f>SUM(D489)</f>
        <v>3000000</v>
      </c>
    </row>
    <row r="489" spans="1:4" ht="15" hidden="1">
      <c r="A489" s="56" t="s">
        <v>667</v>
      </c>
      <c r="B489" s="56" t="s">
        <v>59</v>
      </c>
      <c r="C489" s="43"/>
      <c r="D489" s="47">
        <f>SUM(C490:C490)</f>
        <v>3000000</v>
      </c>
    </row>
    <row r="490" spans="1:4" ht="25.5" hidden="1">
      <c r="A490" s="56" t="s">
        <v>668</v>
      </c>
      <c r="B490" s="56" t="s">
        <v>154</v>
      </c>
      <c r="C490" s="45">
        <v>3000000</v>
      </c>
      <c r="D490" s="43"/>
    </row>
    <row r="491" spans="1:4" ht="25.5" hidden="1">
      <c r="A491" s="56" t="s">
        <v>218</v>
      </c>
      <c r="B491" s="56" t="s">
        <v>717</v>
      </c>
      <c r="C491" s="43"/>
      <c r="D491" s="47">
        <f>SUM(C492:C494)</f>
        <v>7000000</v>
      </c>
    </row>
    <row r="492" spans="1:4" ht="15" hidden="1">
      <c r="A492" s="56" t="s">
        <v>669</v>
      </c>
      <c r="B492" s="56" t="s">
        <v>43</v>
      </c>
      <c r="C492" s="45">
        <v>5000000</v>
      </c>
      <c r="D492" s="43"/>
    </row>
    <row r="493" spans="1:4" ht="15" hidden="1">
      <c r="A493" s="56" t="s">
        <v>670</v>
      </c>
      <c r="B493" s="56" t="s">
        <v>44</v>
      </c>
      <c r="C493" s="45">
        <v>1000000</v>
      </c>
      <c r="D493" s="43"/>
    </row>
    <row r="494" spans="1:4" ht="15" hidden="1">
      <c r="A494" s="56" t="s">
        <v>671</v>
      </c>
      <c r="B494" s="56" t="s">
        <v>45</v>
      </c>
      <c r="C494" s="45">
        <v>1000000</v>
      </c>
      <c r="D494" s="43"/>
    </row>
    <row r="495" spans="1:4" ht="15" hidden="1">
      <c r="A495" s="56" t="s">
        <v>219</v>
      </c>
      <c r="B495" s="56" t="s">
        <v>46</v>
      </c>
      <c r="C495" s="43"/>
      <c r="D495" s="45">
        <f>SUM(D496)</f>
        <v>5000000</v>
      </c>
    </row>
    <row r="496" spans="1:4" ht="15" hidden="1">
      <c r="A496" s="56" t="s">
        <v>672</v>
      </c>
      <c r="B496" s="56" t="s">
        <v>59</v>
      </c>
      <c r="C496" s="43"/>
      <c r="D496" s="47">
        <f>SUM(C497:C497)</f>
        <v>5000000</v>
      </c>
    </row>
    <row r="497" spans="1:4" ht="25.5" hidden="1">
      <c r="A497" s="56" t="s">
        <v>673</v>
      </c>
      <c r="B497" s="56" t="s">
        <v>154</v>
      </c>
      <c r="C497" s="45">
        <v>5000000</v>
      </c>
      <c r="D497" s="43"/>
    </row>
    <row r="498" spans="1:4" ht="25.5" hidden="1">
      <c r="A498" s="56" t="s">
        <v>691</v>
      </c>
      <c r="B498" s="56" t="s">
        <v>47</v>
      </c>
      <c r="C498" s="43"/>
      <c r="D498" s="45">
        <v>5000000</v>
      </c>
    </row>
    <row r="499" spans="1:4" ht="25.5" hidden="1">
      <c r="A499" s="56" t="s">
        <v>674</v>
      </c>
      <c r="B499" s="56" t="s">
        <v>47</v>
      </c>
      <c r="C499" s="45">
        <v>5000000</v>
      </c>
      <c r="D499" s="43"/>
    </row>
    <row r="500" spans="1:4" ht="51" hidden="1">
      <c r="A500" s="56" t="s">
        <v>692</v>
      </c>
      <c r="B500" s="56" t="s">
        <v>48</v>
      </c>
      <c r="C500" s="43"/>
      <c r="D500" s="47">
        <f>SUM(C501:C501)</f>
        <v>123208780</v>
      </c>
    </row>
    <row r="501" spans="1:4" ht="25.5" hidden="1">
      <c r="A501" s="56" t="s">
        <v>49</v>
      </c>
      <c r="B501" s="56" t="s">
        <v>255</v>
      </c>
      <c r="C501" s="45">
        <v>123208780</v>
      </c>
      <c r="D501" s="43"/>
    </row>
    <row r="502" spans="1:4" ht="15" hidden="1">
      <c r="A502" s="56" t="s">
        <v>718</v>
      </c>
      <c r="B502" s="56" t="s">
        <v>50</v>
      </c>
      <c r="C502" s="43"/>
      <c r="D502" s="45">
        <f>+C503</f>
        <v>0</v>
      </c>
    </row>
    <row r="503" spans="1:4" ht="15" hidden="1">
      <c r="A503" s="56" t="s">
        <v>51</v>
      </c>
      <c r="B503" s="56" t="s">
        <v>50</v>
      </c>
      <c r="C503" s="45"/>
      <c r="D503" s="43"/>
    </row>
    <row r="504" spans="1:4" ht="15" hidden="1">
      <c r="A504" s="56" t="s">
        <v>52</v>
      </c>
      <c r="B504" s="56" t="s">
        <v>53</v>
      </c>
      <c r="C504" s="43"/>
      <c r="D504" s="47">
        <f>SUM(D505)</f>
        <v>10000000</v>
      </c>
    </row>
    <row r="505" spans="1:4" ht="15" hidden="1">
      <c r="A505" s="56" t="s">
        <v>54</v>
      </c>
      <c r="B505" s="56" t="s">
        <v>59</v>
      </c>
      <c r="C505" s="43"/>
      <c r="D505" s="47">
        <f>SUM(C506:C507)</f>
        <v>10000000</v>
      </c>
    </row>
    <row r="506" spans="1:4" ht="25.5" hidden="1">
      <c r="A506" s="56" t="s">
        <v>55</v>
      </c>
      <c r="B506" s="56" t="s">
        <v>255</v>
      </c>
      <c r="C506" s="45">
        <v>7000000</v>
      </c>
      <c r="D506" s="43"/>
    </row>
    <row r="507" spans="1:4" ht="25.5" hidden="1">
      <c r="A507" s="56" t="s">
        <v>518</v>
      </c>
      <c r="B507" s="56" t="s">
        <v>154</v>
      </c>
      <c r="C507" s="45">
        <v>3000000</v>
      </c>
      <c r="D507" s="43"/>
    </row>
    <row r="508" spans="1:4" ht="15">
      <c r="A508" s="56" t="s">
        <v>693</v>
      </c>
      <c r="B508" s="56" t="s">
        <v>694</v>
      </c>
      <c r="C508" s="43"/>
      <c r="D508" s="47">
        <f>SUM(D509:D510)</f>
        <v>70000000</v>
      </c>
    </row>
    <row r="509" spans="1:4" ht="25.5" hidden="1">
      <c r="A509" s="56" t="s">
        <v>519</v>
      </c>
      <c r="B509" s="56" t="s">
        <v>520</v>
      </c>
      <c r="C509" s="20"/>
      <c r="D509" s="45">
        <v>10000000</v>
      </c>
    </row>
    <row r="510" spans="1:4" ht="51" hidden="1">
      <c r="A510" s="56" t="s">
        <v>695</v>
      </c>
      <c r="B510" s="56" t="s">
        <v>155</v>
      </c>
      <c r="C510" s="20"/>
      <c r="D510" s="45">
        <v>60000000</v>
      </c>
    </row>
    <row r="511" spans="1:4" ht="15">
      <c r="A511" s="56" t="s">
        <v>696</v>
      </c>
      <c r="B511" s="56" t="s">
        <v>697</v>
      </c>
      <c r="C511" s="43"/>
      <c r="D511" s="47">
        <f>SUM(D512:D514)</f>
        <v>14000000</v>
      </c>
    </row>
    <row r="512" spans="1:4" ht="25.5" hidden="1">
      <c r="A512" s="56" t="s">
        <v>698</v>
      </c>
      <c r="B512" s="56" t="s">
        <v>156</v>
      </c>
      <c r="C512" s="20"/>
      <c r="D512" s="45">
        <v>5000000</v>
      </c>
    </row>
    <row r="513" spans="1:4" ht="38.25" hidden="1">
      <c r="A513" s="56" t="s">
        <v>699</v>
      </c>
      <c r="B513" s="56" t="s">
        <v>521</v>
      </c>
      <c r="C513" s="20"/>
      <c r="D513" s="45">
        <v>2000000</v>
      </c>
    </row>
    <row r="514" spans="1:4" ht="25.5" hidden="1">
      <c r="A514" s="56" t="s">
        <v>522</v>
      </c>
      <c r="B514" s="56" t="s">
        <v>523</v>
      </c>
      <c r="C514" s="20"/>
      <c r="D514" s="45">
        <v>7000000</v>
      </c>
    </row>
    <row r="515" spans="1:4" ht="15">
      <c r="A515" s="56" t="s">
        <v>700</v>
      </c>
      <c r="B515" s="56" t="s">
        <v>688</v>
      </c>
      <c r="C515" s="43"/>
      <c r="D515" s="47">
        <f>SUM(D516:D517)</f>
        <v>34343832</v>
      </c>
    </row>
    <row r="516" spans="1:4" ht="15" hidden="1">
      <c r="A516" s="56" t="s">
        <v>701</v>
      </c>
      <c r="B516" s="56" t="s">
        <v>524</v>
      </c>
      <c r="C516" s="20"/>
      <c r="D516" s="45">
        <v>13008612</v>
      </c>
    </row>
    <row r="517" spans="1:4" ht="38.25" hidden="1">
      <c r="A517" s="56" t="s">
        <v>702</v>
      </c>
      <c r="B517" s="56" t="s">
        <v>157</v>
      </c>
      <c r="C517" s="20"/>
      <c r="D517" s="45">
        <v>21335220</v>
      </c>
    </row>
    <row r="518" spans="1:4" ht="15">
      <c r="A518" s="56" t="s">
        <v>525</v>
      </c>
      <c r="B518" s="56" t="s">
        <v>58</v>
      </c>
      <c r="C518" s="43"/>
      <c r="D518" s="45">
        <f>SUM(D519)</f>
        <v>94841090</v>
      </c>
    </row>
    <row r="519" spans="1:4" ht="15" hidden="1">
      <c r="A519" s="56" t="s">
        <v>526</v>
      </c>
      <c r="B519" s="56" t="s">
        <v>59</v>
      </c>
      <c r="C519" s="58"/>
      <c r="D519" s="47">
        <f>SUM(D520:D522)</f>
        <v>94841090</v>
      </c>
    </row>
    <row r="520" spans="1:4" ht="15" hidden="1">
      <c r="A520" s="56" t="s">
        <v>527</v>
      </c>
      <c r="B520" s="56" t="s">
        <v>528</v>
      </c>
      <c r="C520" s="20"/>
      <c r="D520" s="45">
        <v>75872872</v>
      </c>
    </row>
    <row r="521" spans="1:4" ht="38.25" hidden="1">
      <c r="A521" s="56" t="s">
        <v>529</v>
      </c>
      <c r="B521" s="56" t="s">
        <v>158</v>
      </c>
      <c r="C521" s="20"/>
      <c r="D521" s="45">
        <v>13968218</v>
      </c>
    </row>
    <row r="522" spans="1:4" ht="25.5" hidden="1">
      <c r="A522" s="56" t="s">
        <v>530</v>
      </c>
      <c r="B522" s="56" t="s">
        <v>531</v>
      </c>
      <c r="C522" s="20"/>
      <c r="D522" s="45">
        <v>5000000</v>
      </c>
    </row>
    <row r="523" spans="1:4" ht="25.5">
      <c r="A523" s="54" t="s">
        <v>703</v>
      </c>
      <c r="B523" s="54" t="s">
        <v>532</v>
      </c>
      <c r="C523" s="43"/>
      <c r="D523" s="44">
        <f>SUM(D524+D527+D529)</f>
        <v>250332920</v>
      </c>
    </row>
    <row r="524" spans="1:4" ht="15" hidden="1">
      <c r="A524" s="56" t="s">
        <v>533</v>
      </c>
      <c r="B524" s="56" t="s">
        <v>534</v>
      </c>
      <c r="C524" s="43"/>
      <c r="D524" s="44">
        <f>SUM(D525:D526)</f>
        <v>196865822</v>
      </c>
    </row>
    <row r="525" spans="1:4" ht="15" hidden="1">
      <c r="A525" s="56" t="s">
        <v>675</v>
      </c>
      <c r="B525" s="56" t="s">
        <v>535</v>
      </c>
      <c r="C525" s="20"/>
      <c r="D525" s="44">
        <v>0</v>
      </c>
    </row>
    <row r="526" spans="1:4" ht="38.25" hidden="1">
      <c r="A526" s="56" t="s">
        <v>704</v>
      </c>
      <c r="B526" s="56" t="s">
        <v>159</v>
      </c>
      <c r="C526" s="20"/>
      <c r="D526" s="44">
        <v>196865822</v>
      </c>
    </row>
    <row r="527" spans="1:4" ht="15" hidden="1">
      <c r="A527" s="56" t="s">
        <v>536</v>
      </c>
      <c r="B527" s="56" t="s">
        <v>208</v>
      </c>
      <c r="C527" s="43"/>
      <c r="D527" s="47">
        <f>SUM(D528:D528)</f>
        <v>13467098</v>
      </c>
    </row>
    <row r="528" spans="1:4" ht="15" hidden="1">
      <c r="A528" s="56" t="s">
        <v>537</v>
      </c>
      <c r="B528" s="56" t="s">
        <v>210</v>
      </c>
      <c r="C528" s="20"/>
      <c r="D528" s="45">
        <v>13467098</v>
      </c>
    </row>
    <row r="529" spans="1:4" ht="15" hidden="1">
      <c r="A529" s="56" t="s">
        <v>705</v>
      </c>
      <c r="B529" s="56" t="s">
        <v>16</v>
      </c>
      <c r="C529" s="43"/>
      <c r="D529" s="47">
        <f>SUM(D530:D533)</f>
        <v>40000000</v>
      </c>
    </row>
    <row r="530" spans="1:4" ht="38.25" hidden="1">
      <c r="A530" s="56" t="s">
        <v>676</v>
      </c>
      <c r="B530" s="56" t="s">
        <v>719</v>
      </c>
      <c r="C530" s="20"/>
      <c r="D530" s="44">
        <v>20000000</v>
      </c>
    </row>
    <row r="531" spans="1:4" ht="51" hidden="1">
      <c r="A531" s="56" t="s">
        <v>677</v>
      </c>
      <c r="B531" s="56" t="s">
        <v>538</v>
      </c>
      <c r="C531" s="20"/>
      <c r="D531" s="44">
        <v>5000000</v>
      </c>
    </row>
    <row r="532" spans="1:4" ht="15" hidden="1">
      <c r="A532" s="56" t="s">
        <v>678</v>
      </c>
      <c r="B532" s="56" t="s">
        <v>539</v>
      </c>
      <c r="C532" s="20"/>
      <c r="D532" s="45">
        <v>5000000</v>
      </c>
    </row>
    <row r="533" spans="1:4" ht="38.25" hidden="1">
      <c r="A533" s="56" t="s">
        <v>540</v>
      </c>
      <c r="B533" s="56" t="s">
        <v>541</v>
      </c>
      <c r="C533" s="20"/>
      <c r="D533" s="45">
        <v>10000000</v>
      </c>
    </row>
    <row r="534" spans="1:4" ht="15">
      <c r="A534" s="56"/>
      <c r="B534" s="56"/>
      <c r="C534" s="45"/>
      <c r="D534" s="43"/>
    </row>
    <row r="535" spans="1:4" ht="25.5">
      <c r="A535" s="54" t="s">
        <v>706</v>
      </c>
      <c r="B535" s="54" t="s">
        <v>542</v>
      </c>
      <c r="C535" s="43"/>
      <c r="D535" s="44">
        <v>121000000</v>
      </c>
    </row>
    <row r="536" spans="1:4" ht="15">
      <c r="A536" s="56" t="s">
        <v>707</v>
      </c>
      <c r="B536" s="56" t="s">
        <v>168</v>
      </c>
      <c r="C536" s="43"/>
      <c r="D536" s="44">
        <f>SUM(D537:D538)</f>
        <v>30000000</v>
      </c>
    </row>
    <row r="537" spans="1:4" ht="15" hidden="1">
      <c r="A537" s="56" t="s">
        <v>708</v>
      </c>
      <c r="B537" s="56" t="s">
        <v>543</v>
      </c>
      <c r="C537" s="20"/>
      <c r="D537" s="44"/>
    </row>
    <row r="538" spans="1:4" ht="38.25" hidden="1">
      <c r="A538" s="56" t="s">
        <v>709</v>
      </c>
      <c r="B538" s="56" t="s">
        <v>146</v>
      </c>
      <c r="C538" s="20"/>
      <c r="D538" s="44">
        <v>30000000</v>
      </c>
    </row>
    <row r="539" spans="1:4" ht="15">
      <c r="A539" s="56" t="s">
        <v>710</v>
      </c>
      <c r="B539" s="56" t="s">
        <v>686</v>
      </c>
      <c r="C539" s="43"/>
      <c r="D539" s="44">
        <f>+D540</f>
        <v>30000000</v>
      </c>
    </row>
    <row r="540" spans="1:4" ht="25.5" hidden="1">
      <c r="A540" s="56" t="s">
        <v>711</v>
      </c>
      <c r="B540" s="56" t="s">
        <v>147</v>
      </c>
      <c r="C540" s="44"/>
      <c r="D540" s="44">
        <v>30000000</v>
      </c>
    </row>
    <row r="541" spans="1:4" ht="15" hidden="1">
      <c r="A541" s="56" t="s">
        <v>720</v>
      </c>
      <c r="B541" s="56" t="s">
        <v>544</v>
      </c>
      <c r="C541" s="44"/>
      <c r="D541" s="43"/>
    </row>
    <row r="542" spans="1:4" ht="15">
      <c r="A542" s="56" t="s">
        <v>679</v>
      </c>
      <c r="B542" s="56" t="s">
        <v>687</v>
      </c>
      <c r="C542" s="43"/>
      <c r="D542" s="48">
        <f>SUM(D543)</f>
        <v>20000000</v>
      </c>
    </row>
    <row r="543" spans="1:4" ht="15" hidden="1">
      <c r="A543" s="56" t="s">
        <v>680</v>
      </c>
      <c r="B543" s="56" t="s">
        <v>193</v>
      </c>
      <c r="C543" s="20"/>
      <c r="D543" s="44">
        <v>20000000</v>
      </c>
    </row>
    <row r="544" spans="1:4" ht="15">
      <c r="A544" s="56" t="s">
        <v>545</v>
      </c>
      <c r="B544" s="56" t="s">
        <v>200</v>
      </c>
      <c r="C544" s="43"/>
      <c r="D544" s="44">
        <f>SUM(D545)</f>
        <v>3000000</v>
      </c>
    </row>
    <row r="545" spans="1:4" ht="25.5" hidden="1">
      <c r="A545" s="56" t="s">
        <v>546</v>
      </c>
      <c r="B545" s="56" t="s">
        <v>547</v>
      </c>
      <c r="C545" s="20"/>
      <c r="D545" s="44">
        <v>3000000</v>
      </c>
    </row>
    <row r="546" spans="1:4" ht="25.5">
      <c r="A546" s="56" t="s">
        <v>548</v>
      </c>
      <c r="B546" s="56" t="s">
        <v>213</v>
      </c>
      <c r="C546" s="43"/>
      <c r="D546" s="49">
        <f>SUM(D547)</f>
        <v>18000000</v>
      </c>
    </row>
    <row r="547" spans="1:4" ht="15" hidden="1">
      <c r="A547" s="56" t="s">
        <v>549</v>
      </c>
      <c r="B547" s="56" t="s">
        <v>41</v>
      </c>
      <c r="C547" s="43"/>
      <c r="D547" s="44">
        <f>SUM(D548)</f>
        <v>18000000</v>
      </c>
    </row>
    <row r="548" spans="1:4" ht="25.5" hidden="1">
      <c r="A548" s="56" t="s">
        <v>550</v>
      </c>
      <c r="B548" s="56" t="s">
        <v>551</v>
      </c>
      <c r="C548" s="20"/>
      <c r="D548" s="44">
        <v>18000000</v>
      </c>
    </row>
    <row r="549" spans="1:4" ht="15">
      <c r="A549" s="56" t="s">
        <v>712</v>
      </c>
      <c r="B549" s="56" t="s">
        <v>688</v>
      </c>
      <c r="C549" s="43"/>
      <c r="D549" s="44">
        <f>SUM(D551:D554)</f>
        <v>20000000</v>
      </c>
    </row>
    <row r="550" spans="1:4" ht="25.5" hidden="1">
      <c r="A550" s="56" t="s">
        <v>713</v>
      </c>
      <c r="B550" s="56" t="s">
        <v>552</v>
      </c>
      <c r="C550" s="43"/>
      <c r="D550" s="44">
        <f>+D551</f>
        <v>5000000</v>
      </c>
    </row>
    <row r="551" spans="1:4" ht="51" hidden="1">
      <c r="A551" s="56" t="s">
        <v>553</v>
      </c>
      <c r="B551" s="56" t="s">
        <v>554</v>
      </c>
      <c r="C551" s="20"/>
      <c r="D551" s="44">
        <v>5000000</v>
      </c>
    </row>
    <row r="552" spans="1:4" ht="25.5" hidden="1">
      <c r="A552" s="56" t="s">
        <v>555</v>
      </c>
      <c r="B552" s="56" t="s">
        <v>556</v>
      </c>
      <c r="C552" s="44"/>
      <c r="D552" s="43">
        <v>10000000</v>
      </c>
    </row>
    <row r="553" spans="1:4" ht="25.5" hidden="1">
      <c r="A553" s="56" t="s">
        <v>681</v>
      </c>
      <c r="B553" s="56" t="s">
        <v>556</v>
      </c>
      <c r="C553" s="44"/>
      <c r="D553" s="43"/>
    </row>
    <row r="554" spans="1:4" ht="25.5" hidden="1">
      <c r="A554" s="56" t="s">
        <v>557</v>
      </c>
      <c r="B554" s="56" t="s">
        <v>558</v>
      </c>
      <c r="C554" s="44"/>
      <c r="D554" s="44">
        <v>5000000</v>
      </c>
    </row>
    <row r="555" spans="1:4" ht="15">
      <c r="A555" s="56"/>
      <c r="B555" s="56"/>
      <c r="C555" s="44"/>
      <c r="D555" s="43"/>
    </row>
    <row r="556" spans="1:4" ht="15">
      <c r="A556" s="54" t="s">
        <v>682</v>
      </c>
      <c r="B556" s="54" t="s">
        <v>89</v>
      </c>
      <c r="C556" s="43"/>
      <c r="D556" s="44">
        <f>SUM(C558:C564)</f>
        <v>2830179551</v>
      </c>
    </row>
    <row r="557" spans="1:4" ht="15">
      <c r="A557" s="54" t="s">
        <v>90</v>
      </c>
      <c r="B557" s="54" t="s">
        <v>61</v>
      </c>
      <c r="C557" s="43"/>
      <c r="D557" s="44">
        <f>SUM(C559:C563)</f>
        <v>2830179551</v>
      </c>
    </row>
    <row r="558" spans="1:4" ht="15" hidden="1">
      <c r="A558" s="54" t="s">
        <v>91</v>
      </c>
      <c r="B558" s="54" t="s">
        <v>92</v>
      </c>
      <c r="C558" s="43"/>
      <c r="D558" s="44">
        <f>SUM(C559:C560)</f>
        <v>1823830449</v>
      </c>
    </row>
    <row r="559" spans="1:4" ht="25.5" hidden="1">
      <c r="A559" s="54" t="s">
        <v>93</v>
      </c>
      <c r="B559" s="54" t="s">
        <v>487</v>
      </c>
      <c r="C559" s="44">
        <v>1442558680</v>
      </c>
      <c r="D559" s="43"/>
    </row>
    <row r="560" spans="1:4" ht="25.5" hidden="1">
      <c r="A560" s="54" t="s">
        <v>94</v>
      </c>
      <c r="B560" s="54" t="s">
        <v>488</v>
      </c>
      <c r="C560" s="44">
        <v>381271769</v>
      </c>
      <c r="D560" s="43"/>
    </row>
    <row r="561" spans="1:4" ht="15" hidden="1">
      <c r="A561" s="54" t="s">
        <v>95</v>
      </c>
      <c r="B561" s="54" t="s">
        <v>96</v>
      </c>
      <c r="C561" s="43"/>
      <c r="D561" s="44">
        <f>SUM(C562:C563)</f>
        <v>1006349102</v>
      </c>
    </row>
    <row r="562" spans="1:4" ht="25.5" hidden="1">
      <c r="A562" s="54" t="s">
        <v>97</v>
      </c>
      <c r="B562" s="54" t="s">
        <v>487</v>
      </c>
      <c r="C562" s="44">
        <v>437138994</v>
      </c>
      <c r="D562" s="43"/>
    </row>
    <row r="563" spans="1:4" ht="25.5" hidden="1">
      <c r="A563" s="54" t="s">
        <v>98</v>
      </c>
      <c r="B563" s="54" t="s">
        <v>488</v>
      </c>
      <c r="C563" s="44">
        <v>569210108</v>
      </c>
      <c r="D563" s="43"/>
    </row>
    <row r="564" spans="1:4" ht="15">
      <c r="A564" s="54"/>
      <c r="B564" s="54"/>
      <c r="C564" s="44"/>
      <c r="D564" s="43"/>
    </row>
    <row r="565" spans="1:4" ht="15">
      <c r="A565" s="54" t="s">
        <v>160</v>
      </c>
      <c r="B565" s="54" t="s">
        <v>684</v>
      </c>
      <c r="C565" s="43"/>
      <c r="D565" s="44">
        <f>SUM(D568)</f>
        <v>25500000</v>
      </c>
    </row>
    <row r="566" spans="1:4" ht="15">
      <c r="A566" s="54" t="s">
        <v>99</v>
      </c>
      <c r="B566" s="54" t="s">
        <v>61</v>
      </c>
      <c r="C566" s="43"/>
      <c r="D566" s="44">
        <f>+D567</f>
        <v>25500000</v>
      </c>
    </row>
    <row r="567" spans="1:4" ht="15" hidden="1">
      <c r="A567" s="54" t="s">
        <v>100</v>
      </c>
      <c r="B567" s="54" t="s">
        <v>101</v>
      </c>
      <c r="C567" s="43"/>
      <c r="D567" s="44">
        <f>+D568</f>
        <v>25500000</v>
      </c>
    </row>
    <row r="568" spans="1:4" ht="25.5" hidden="1">
      <c r="A568" s="54" t="s">
        <v>102</v>
      </c>
      <c r="B568" s="54" t="s">
        <v>487</v>
      </c>
      <c r="C568" s="20"/>
      <c r="D568" s="44">
        <v>25500000</v>
      </c>
    </row>
    <row r="569" spans="1:4" ht="15">
      <c r="A569" s="54"/>
      <c r="B569" s="54"/>
      <c r="C569" s="44"/>
      <c r="D569" s="43"/>
    </row>
    <row r="570" spans="1:4" ht="25.5">
      <c r="A570" s="54" t="s">
        <v>161</v>
      </c>
      <c r="B570" s="54" t="s">
        <v>103</v>
      </c>
      <c r="C570" s="43"/>
      <c r="D570" s="44">
        <f>+D573+D574</f>
        <v>34155713</v>
      </c>
    </row>
    <row r="571" spans="1:4" ht="25.5">
      <c r="A571" s="54" t="s">
        <v>104</v>
      </c>
      <c r="B571" s="54" t="s">
        <v>105</v>
      </c>
      <c r="C571" s="43"/>
      <c r="D571" s="44">
        <v>19433423</v>
      </c>
    </row>
    <row r="572" spans="1:4" ht="15" hidden="1">
      <c r="A572" s="54" t="s">
        <v>106</v>
      </c>
      <c r="B572" s="54" t="s">
        <v>872</v>
      </c>
      <c r="C572" s="43"/>
      <c r="D572" s="44">
        <f>+D573</f>
        <v>19433423</v>
      </c>
    </row>
    <row r="573" spans="1:4" ht="25.5" hidden="1">
      <c r="A573" s="54" t="s">
        <v>107</v>
      </c>
      <c r="B573" s="54" t="s">
        <v>108</v>
      </c>
      <c r="C573" s="20"/>
      <c r="D573" s="44">
        <v>19433423</v>
      </c>
    </row>
    <row r="574" spans="1:4" ht="15">
      <c r="A574" s="54" t="s">
        <v>109</v>
      </c>
      <c r="B574" s="54" t="s">
        <v>876</v>
      </c>
      <c r="C574" s="43"/>
      <c r="D574" s="44">
        <v>14722290</v>
      </c>
    </row>
    <row r="575" spans="1:4" ht="15" hidden="1">
      <c r="A575" s="54" t="s">
        <v>110</v>
      </c>
      <c r="B575" s="54" t="s">
        <v>878</v>
      </c>
      <c r="C575" s="43"/>
      <c r="D575" s="44">
        <v>14722290</v>
      </c>
    </row>
    <row r="576" spans="1:4" ht="15" hidden="1">
      <c r="A576" s="54" t="s">
        <v>111</v>
      </c>
      <c r="B576" s="54" t="s">
        <v>880</v>
      </c>
      <c r="C576" s="43"/>
      <c r="D576" s="44">
        <v>14722290</v>
      </c>
    </row>
    <row r="577" spans="1:4" ht="25.5" hidden="1">
      <c r="A577" s="54" t="s">
        <v>112</v>
      </c>
      <c r="B577" s="54" t="s">
        <v>113</v>
      </c>
      <c r="C577" s="20"/>
      <c r="D577" s="44">
        <v>14722290</v>
      </c>
    </row>
    <row r="578" spans="1:4" ht="15">
      <c r="A578" s="54"/>
      <c r="B578" s="54"/>
      <c r="C578" s="44"/>
      <c r="D578" s="43"/>
    </row>
    <row r="579" spans="1:4" ht="25.5">
      <c r="A579" s="54" t="s">
        <v>162</v>
      </c>
      <c r="B579" s="54" t="s">
        <v>114</v>
      </c>
      <c r="C579" s="43"/>
      <c r="D579" s="44">
        <f>+D580</f>
        <v>23000000</v>
      </c>
    </row>
    <row r="580" spans="1:4" ht="25.5">
      <c r="A580" s="54" t="s">
        <v>115</v>
      </c>
      <c r="B580" s="54" t="s">
        <v>116</v>
      </c>
      <c r="C580" s="43"/>
      <c r="D580" s="44">
        <f>+D581</f>
        <v>23000000</v>
      </c>
    </row>
    <row r="581" spans="1:4" ht="15" hidden="1">
      <c r="A581" s="54" t="s">
        <v>117</v>
      </c>
      <c r="B581" s="54" t="s">
        <v>118</v>
      </c>
      <c r="C581" s="43"/>
      <c r="D581" s="44">
        <f>+D582</f>
        <v>23000000</v>
      </c>
    </row>
    <row r="582" spans="1:4" ht="15" hidden="1">
      <c r="A582" s="54" t="s">
        <v>119</v>
      </c>
      <c r="B582" s="54" t="s">
        <v>61</v>
      </c>
      <c r="C582" s="43"/>
      <c r="D582" s="44">
        <f>+C583+C584</f>
        <v>23000000</v>
      </c>
    </row>
    <row r="583" spans="1:4" ht="15" hidden="1">
      <c r="A583" s="54" t="s">
        <v>120</v>
      </c>
      <c r="B583" s="54" t="s">
        <v>121</v>
      </c>
      <c r="C583" s="44">
        <v>20000000</v>
      </c>
      <c r="D583" s="43"/>
    </row>
    <row r="584" spans="1:4" ht="15" hidden="1">
      <c r="A584" s="54" t="s">
        <v>122</v>
      </c>
      <c r="B584" s="54" t="s">
        <v>123</v>
      </c>
      <c r="C584" s="44">
        <v>3000000</v>
      </c>
      <c r="D584" s="43"/>
    </row>
    <row r="585" spans="1:4" s="12" customFormat="1" ht="14.25" customHeight="1">
      <c r="A585" s="25"/>
      <c r="B585" s="25"/>
      <c r="C585" s="25"/>
      <c r="D585" s="25"/>
    </row>
    <row r="586" spans="1:4" s="12" customFormat="1" ht="15.75">
      <c r="A586" s="6"/>
      <c r="B586" s="25"/>
      <c r="C586" s="25"/>
      <c r="D586" s="25"/>
    </row>
    <row r="587" spans="1:4" s="25" customFormat="1" ht="26.25" customHeight="1">
      <c r="A587" s="71" t="s">
        <v>685</v>
      </c>
      <c r="B587" s="71"/>
      <c r="C587" s="71"/>
      <c r="D587" s="71"/>
    </row>
    <row r="588" spans="1:4" s="25" customFormat="1" ht="37.5" customHeight="1">
      <c r="A588" s="71" t="s">
        <v>689</v>
      </c>
      <c r="B588" s="71"/>
      <c r="C588" s="71"/>
      <c r="D588" s="71"/>
    </row>
    <row r="589" spans="1:4" s="25" customFormat="1" ht="15.75">
      <c r="A589" s="64" t="s">
        <v>77</v>
      </c>
      <c r="B589" s="64"/>
      <c r="C589" s="64"/>
      <c r="D589" s="64"/>
    </row>
    <row r="590" s="25" customFormat="1" ht="12.75"/>
    <row r="591" spans="1:4" s="25" customFormat="1" ht="26.25" customHeight="1">
      <c r="A591" s="13"/>
      <c r="B591" s="13"/>
      <c r="C591" s="14"/>
      <c r="D591" s="31"/>
    </row>
    <row r="592" spans="1:4" s="25" customFormat="1" ht="68.25" customHeight="1">
      <c r="A592" s="64" t="s">
        <v>82</v>
      </c>
      <c r="B592" s="64"/>
      <c r="C592" s="64"/>
      <c r="D592" s="64"/>
    </row>
    <row r="593" spans="1:4" s="25" customFormat="1" ht="51" customHeight="1">
      <c r="A593" s="64" t="s">
        <v>83</v>
      </c>
      <c r="B593" s="64"/>
      <c r="C593" s="64"/>
      <c r="D593" s="64"/>
    </row>
    <row r="594" spans="1:4" s="25" customFormat="1" ht="83.25" customHeight="1">
      <c r="A594" s="64" t="s">
        <v>84</v>
      </c>
      <c r="B594" s="64"/>
      <c r="C594" s="64"/>
      <c r="D594" s="64"/>
    </row>
    <row r="595" spans="1:4" s="25" customFormat="1" ht="61.5" customHeight="1">
      <c r="A595" s="64" t="s">
        <v>85</v>
      </c>
      <c r="B595" s="64"/>
      <c r="C595" s="64"/>
      <c r="D595" s="64"/>
    </row>
    <row r="596" spans="1:4" s="25" customFormat="1" ht="54.75" customHeight="1">
      <c r="A596" s="64" t="s">
        <v>86</v>
      </c>
      <c r="B596" s="64"/>
      <c r="C596" s="64"/>
      <c r="D596" s="64"/>
    </row>
    <row r="597" spans="1:4" s="25" customFormat="1" ht="55.5" customHeight="1">
      <c r="A597" s="64" t="s">
        <v>87</v>
      </c>
      <c r="B597" s="64"/>
      <c r="C597" s="64"/>
      <c r="D597" s="64"/>
    </row>
    <row r="598" spans="1:4" s="25" customFormat="1" ht="68.25" customHeight="1">
      <c r="A598" s="64" t="s">
        <v>65</v>
      </c>
      <c r="B598" s="64"/>
      <c r="C598" s="64"/>
      <c r="D598" s="64"/>
    </row>
    <row r="599" spans="1:4" s="25" customFormat="1" ht="72" customHeight="1">
      <c r="A599" s="64" t="s">
        <v>78</v>
      </c>
      <c r="B599" s="64"/>
      <c r="C599" s="64"/>
      <c r="D599" s="64"/>
    </row>
    <row r="600" spans="1:4" s="25" customFormat="1" ht="52.5" customHeight="1">
      <c r="A600" s="64" t="s">
        <v>66</v>
      </c>
      <c r="B600" s="64"/>
      <c r="C600" s="64"/>
      <c r="D600" s="64"/>
    </row>
    <row r="601" spans="1:4" s="25" customFormat="1" ht="67.5" customHeight="1">
      <c r="A601" s="64" t="s">
        <v>67</v>
      </c>
      <c r="B601" s="64"/>
      <c r="C601" s="64"/>
      <c r="D601" s="64"/>
    </row>
    <row r="602" spans="1:4" s="25" customFormat="1" ht="67.5" customHeight="1">
      <c r="A602" s="64" t="s">
        <v>68</v>
      </c>
      <c r="B602" s="64"/>
      <c r="C602" s="64"/>
      <c r="D602" s="64"/>
    </row>
    <row r="603" spans="1:4" s="25" customFormat="1" ht="54" customHeight="1">
      <c r="A603" s="64" t="s">
        <v>69</v>
      </c>
      <c r="B603" s="64"/>
      <c r="C603" s="64"/>
      <c r="D603" s="64"/>
    </row>
    <row r="604" spans="1:4" s="25" customFormat="1" ht="56.25" customHeight="1">
      <c r="A604" s="64" t="s">
        <v>509</v>
      </c>
      <c r="B604" s="64"/>
      <c r="C604" s="64"/>
      <c r="D604" s="64"/>
    </row>
    <row r="605" spans="1:4" s="25" customFormat="1" ht="182.25" customHeight="1">
      <c r="A605" s="64" t="s">
        <v>0</v>
      </c>
      <c r="B605" s="64"/>
      <c r="C605" s="64"/>
      <c r="D605" s="64"/>
    </row>
    <row r="606" spans="1:4" s="25" customFormat="1" ht="57" customHeight="1">
      <c r="A606" s="64" t="s">
        <v>1</v>
      </c>
      <c r="B606" s="64"/>
      <c r="C606" s="64"/>
      <c r="D606" s="64"/>
    </row>
    <row r="607" spans="1:4" s="25" customFormat="1" ht="66" customHeight="1">
      <c r="A607" s="64" t="s">
        <v>2</v>
      </c>
      <c r="B607" s="64"/>
      <c r="C607" s="64"/>
      <c r="D607" s="64"/>
    </row>
    <row r="608" spans="1:4" s="25" customFormat="1" ht="54.75" customHeight="1">
      <c r="A608" s="64" t="s">
        <v>3</v>
      </c>
      <c r="B608" s="64"/>
      <c r="C608" s="64"/>
      <c r="D608" s="64"/>
    </row>
    <row r="609" spans="1:4" s="25" customFormat="1" ht="67.5" customHeight="1">
      <c r="A609" s="64" t="s">
        <v>7</v>
      </c>
      <c r="B609" s="64"/>
      <c r="C609" s="64"/>
      <c r="D609" s="64"/>
    </row>
    <row r="610" spans="1:4" s="25" customFormat="1" ht="99.75" customHeight="1">
      <c r="A610" s="64" t="s">
        <v>8</v>
      </c>
      <c r="B610" s="64"/>
      <c r="C610" s="64"/>
      <c r="D610" s="64"/>
    </row>
    <row r="611" spans="1:4" s="25" customFormat="1" ht="99.75" customHeight="1">
      <c r="A611" s="64" t="s">
        <v>725</v>
      </c>
      <c r="B611" s="64"/>
      <c r="C611" s="64"/>
      <c r="D611" s="64"/>
    </row>
    <row r="612" spans="1:4" s="25" customFormat="1" ht="79.5" customHeight="1">
      <c r="A612" s="64" t="s">
        <v>726</v>
      </c>
      <c r="B612" s="64"/>
      <c r="C612" s="64"/>
      <c r="D612" s="64"/>
    </row>
    <row r="613" spans="1:4" s="25" customFormat="1" ht="120.75" customHeight="1">
      <c r="A613" s="64" t="s">
        <v>727</v>
      </c>
      <c r="B613" s="64"/>
      <c r="C613" s="64"/>
      <c r="D613" s="64"/>
    </row>
    <row r="614" spans="1:4" s="25" customFormat="1" ht="15">
      <c r="A614" s="32"/>
      <c r="B614" s="33"/>
      <c r="C614" s="33"/>
      <c r="D614" s="33"/>
    </row>
    <row r="615" spans="1:4" s="25" customFormat="1" ht="15.75" customHeight="1">
      <c r="A615" s="64" t="s">
        <v>728</v>
      </c>
      <c r="B615" s="64"/>
      <c r="C615" s="64"/>
      <c r="D615" s="64"/>
    </row>
    <row r="616" spans="1:4" s="25" customFormat="1" ht="15">
      <c r="A616" s="34"/>
      <c r="B616" s="35"/>
      <c r="C616" s="35"/>
      <c r="D616" s="24"/>
    </row>
    <row r="617" spans="1:4" s="25" customFormat="1" ht="55.5" customHeight="1">
      <c r="A617" s="69" t="s">
        <v>729</v>
      </c>
      <c r="B617" s="69"/>
      <c r="C617" s="69"/>
      <c r="D617" s="69"/>
    </row>
    <row r="618" spans="1:4" s="25" customFormat="1" ht="53.25" customHeight="1">
      <c r="A618" s="69" t="s">
        <v>730</v>
      </c>
      <c r="B618" s="69"/>
      <c r="C618" s="69"/>
      <c r="D618" s="69"/>
    </row>
    <row r="619" spans="1:4" s="25" customFormat="1" ht="81" customHeight="1">
      <c r="A619" s="64" t="s">
        <v>731</v>
      </c>
      <c r="B619" s="64"/>
      <c r="C619" s="64"/>
      <c r="D619" s="64"/>
    </row>
    <row r="620" spans="1:4" s="25" customFormat="1" ht="80.25" customHeight="1">
      <c r="A620" s="64" t="s">
        <v>732</v>
      </c>
      <c r="B620" s="64"/>
      <c r="C620" s="64"/>
      <c r="D620" s="64"/>
    </row>
    <row r="621" spans="1:4" s="25" customFormat="1" ht="166.5" customHeight="1">
      <c r="A621" s="64" t="s">
        <v>733</v>
      </c>
      <c r="B621" s="64"/>
      <c r="C621" s="64"/>
      <c r="D621" s="64"/>
    </row>
    <row r="622" spans="1:4" s="25" customFormat="1" ht="80.25" customHeight="1">
      <c r="A622" s="64" t="s">
        <v>734</v>
      </c>
      <c r="B622" s="64"/>
      <c r="C622" s="64"/>
      <c r="D622" s="64"/>
    </row>
    <row r="623" spans="1:4" s="25" customFormat="1" ht="48.75" customHeight="1">
      <c r="A623" s="64" t="s">
        <v>735</v>
      </c>
      <c r="B623" s="64"/>
      <c r="C623" s="64"/>
      <c r="D623" s="64"/>
    </row>
    <row r="624" spans="1:4" s="25" customFormat="1" ht="54" customHeight="1">
      <c r="A624" s="64" t="s">
        <v>736</v>
      </c>
      <c r="B624" s="64"/>
      <c r="C624" s="64"/>
      <c r="D624" s="64"/>
    </row>
    <row r="625" spans="1:4" s="25" customFormat="1" ht="38.25" customHeight="1">
      <c r="A625" s="64" t="s">
        <v>737</v>
      </c>
      <c r="B625" s="64"/>
      <c r="C625" s="64"/>
      <c r="D625" s="64"/>
    </row>
    <row r="626" spans="1:4" s="25" customFormat="1" ht="195" customHeight="1">
      <c r="A626" s="64" t="s">
        <v>6</v>
      </c>
      <c r="B626" s="64"/>
      <c r="C626" s="64"/>
      <c r="D626" s="64"/>
    </row>
    <row r="627" spans="1:4" s="25" customFormat="1" ht="82.5" customHeight="1">
      <c r="A627" s="64" t="s">
        <v>287</v>
      </c>
      <c r="B627" s="64"/>
      <c r="C627" s="64"/>
      <c r="D627" s="64"/>
    </row>
    <row r="628" spans="1:4" s="25" customFormat="1" ht="39.75" customHeight="1">
      <c r="A628" s="64" t="s">
        <v>288</v>
      </c>
      <c r="B628" s="64"/>
      <c r="C628" s="64"/>
      <c r="D628" s="64"/>
    </row>
    <row r="629" spans="1:4" s="25" customFormat="1" ht="53.25" customHeight="1">
      <c r="A629" s="64" t="s">
        <v>289</v>
      </c>
      <c r="B629" s="64"/>
      <c r="C629" s="64"/>
      <c r="D629" s="64"/>
    </row>
    <row r="630" spans="1:4" s="25" customFormat="1" ht="85.5" customHeight="1">
      <c r="A630" s="64" t="s">
        <v>290</v>
      </c>
      <c r="B630" s="64"/>
      <c r="C630" s="64"/>
      <c r="D630" s="64"/>
    </row>
    <row r="631" spans="1:4" s="25" customFormat="1" ht="52.5" customHeight="1">
      <c r="A631" s="64" t="s">
        <v>291</v>
      </c>
      <c r="B631" s="64"/>
      <c r="C631" s="64"/>
      <c r="D631" s="64"/>
    </row>
    <row r="632" spans="1:4" s="25" customFormat="1" ht="95.25" customHeight="1">
      <c r="A632" s="64" t="s">
        <v>292</v>
      </c>
      <c r="B632" s="64"/>
      <c r="C632" s="64"/>
      <c r="D632" s="64"/>
    </row>
    <row r="633" spans="1:4" s="25" customFormat="1" ht="78" customHeight="1">
      <c r="A633" s="64" t="s">
        <v>293</v>
      </c>
      <c r="B633" s="64"/>
      <c r="C633" s="64"/>
      <c r="D633" s="64"/>
    </row>
    <row r="634" spans="1:4" s="25" customFormat="1" ht="71.25" customHeight="1">
      <c r="A634" s="64" t="s">
        <v>294</v>
      </c>
      <c r="B634" s="64"/>
      <c r="C634" s="64"/>
      <c r="D634" s="64"/>
    </row>
    <row r="635" spans="1:4" s="25" customFormat="1" ht="52.5" customHeight="1">
      <c r="A635" s="64" t="s">
        <v>295</v>
      </c>
      <c r="B635" s="64"/>
      <c r="C635" s="64"/>
      <c r="D635" s="64"/>
    </row>
    <row r="636" spans="1:4" s="25" customFormat="1" ht="39.75" customHeight="1">
      <c r="A636" s="64" t="s">
        <v>296</v>
      </c>
      <c r="B636" s="64"/>
      <c r="C636" s="64"/>
      <c r="D636" s="64"/>
    </row>
    <row r="637" spans="1:4" s="25" customFormat="1" ht="40.5" customHeight="1">
      <c r="A637" s="64" t="s">
        <v>297</v>
      </c>
      <c r="B637" s="64"/>
      <c r="C637" s="64"/>
      <c r="D637" s="64"/>
    </row>
    <row r="638" spans="1:4" s="25" customFormat="1" ht="67.5" customHeight="1">
      <c r="A638" s="64" t="s">
        <v>298</v>
      </c>
      <c r="B638" s="64"/>
      <c r="C638" s="64"/>
      <c r="D638" s="64"/>
    </row>
    <row r="639" spans="1:4" s="25" customFormat="1" ht="69.75" customHeight="1">
      <c r="A639" s="64" t="s">
        <v>299</v>
      </c>
      <c r="B639" s="64"/>
      <c r="C639" s="64"/>
      <c r="D639" s="64"/>
    </row>
    <row r="640" spans="1:4" s="25" customFormat="1" ht="38.25" customHeight="1">
      <c r="A640" s="64" t="s">
        <v>300</v>
      </c>
      <c r="B640" s="64"/>
      <c r="C640" s="64"/>
      <c r="D640" s="64"/>
    </row>
    <row r="641" spans="1:4" s="25" customFormat="1" ht="15.75">
      <c r="A641" s="64"/>
      <c r="B641" s="64"/>
      <c r="C641" s="64"/>
      <c r="D641" s="64"/>
    </row>
    <row r="642" spans="1:4" s="25" customFormat="1" ht="15.75">
      <c r="A642" s="64" t="s">
        <v>301</v>
      </c>
      <c r="B642" s="64"/>
      <c r="C642" s="64"/>
      <c r="D642" s="64"/>
    </row>
    <row r="643" spans="1:4" s="25" customFormat="1" ht="68.25" customHeight="1">
      <c r="A643" s="69" t="s">
        <v>302</v>
      </c>
      <c r="B643" s="69"/>
      <c r="C643" s="69"/>
      <c r="D643" s="69"/>
    </row>
    <row r="644" spans="1:4" s="25" customFormat="1" ht="15.75">
      <c r="A644" s="64" t="s">
        <v>303</v>
      </c>
      <c r="B644" s="64"/>
      <c r="C644" s="64"/>
      <c r="D644" s="64"/>
    </row>
    <row r="645" spans="1:4" s="25" customFormat="1" ht="91.5" customHeight="1">
      <c r="A645" s="69" t="s">
        <v>234</v>
      </c>
      <c r="B645" s="69"/>
      <c r="C645" s="69"/>
      <c r="D645" s="69"/>
    </row>
    <row r="646" spans="1:4" s="25" customFormat="1" ht="15.75">
      <c r="A646" s="64" t="s">
        <v>235</v>
      </c>
      <c r="B646" s="64"/>
      <c r="C646" s="64"/>
      <c r="D646" s="64"/>
    </row>
    <row r="647" spans="1:4" s="25" customFormat="1" ht="84.75" customHeight="1">
      <c r="A647" s="69" t="s">
        <v>236</v>
      </c>
      <c r="B647" s="69"/>
      <c r="C647" s="69"/>
      <c r="D647" s="69"/>
    </row>
    <row r="648" spans="1:4" s="25" customFormat="1" ht="52.5" customHeight="1">
      <c r="A648" s="69" t="s">
        <v>237</v>
      </c>
      <c r="B648" s="69"/>
      <c r="C648" s="69"/>
      <c r="D648" s="69"/>
    </row>
    <row r="649" spans="1:4" s="25" customFormat="1" ht="74.25" customHeight="1">
      <c r="A649" s="69" t="s">
        <v>70</v>
      </c>
      <c r="B649" s="69"/>
      <c r="C649" s="69"/>
      <c r="D649" s="69"/>
    </row>
    <row r="650" spans="1:4" s="25" customFormat="1" ht="59.25" customHeight="1">
      <c r="A650" s="69" t="s">
        <v>71</v>
      </c>
      <c r="B650" s="69"/>
      <c r="C650" s="69"/>
      <c r="D650" s="69"/>
    </row>
    <row r="651" spans="1:4" s="25" customFormat="1" ht="39" customHeight="1">
      <c r="A651" s="64" t="s">
        <v>72</v>
      </c>
      <c r="B651" s="64"/>
      <c r="C651" s="64"/>
      <c r="D651" s="64"/>
    </row>
    <row r="652" spans="1:4" s="25" customFormat="1" ht="73.5" customHeight="1">
      <c r="A652" s="64" t="s">
        <v>73</v>
      </c>
      <c r="B652" s="64"/>
      <c r="C652" s="64"/>
      <c r="D652" s="64"/>
    </row>
    <row r="653" spans="1:4" s="25" customFormat="1" ht="15.75">
      <c r="A653" s="64"/>
      <c r="B653" s="64"/>
      <c r="C653" s="64"/>
      <c r="D653" s="64"/>
    </row>
    <row r="654" spans="1:4" s="25" customFormat="1" ht="15.75" customHeight="1">
      <c r="A654" s="64" t="s">
        <v>74</v>
      </c>
      <c r="B654" s="64"/>
      <c r="C654" s="64"/>
      <c r="D654" s="64"/>
    </row>
    <row r="655" spans="1:4" ht="15.75" customHeight="1">
      <c r="A655" s="64" t="s">
        <v>75</v>
      </c>
      <c r="B655" s="64"/>
      <c r="C655" s="64"/>
      <c r="D655" s="64"/>
    </row>
    <row r="656" spans="1:4" ht="15.75" customHeight="1">
      <c r="A656" s="64" t="s">
        <v>76</v>
      </c>
      <c r="B656" s="64"/>
      <c r="C656" s="64"/>
      <c r="D656" s="64"/>
    </row>
    <row r="657" spans="1:4" ht="15.75" customHeight="1">
      <c r="A657" s="64" t="s">
        <v>307</v>
      </c>
      <c r="B657" s="64"/>
      <c r="C657" s="64"/>
      <c r="D657" s="64"/>
    </row>
    <row r="658" spans="1:4" ht="15.75">
      <c r="A658" s="64"/>
      <c r="B658" s="64"/>
      <c r="C658" s="64"/>
      <c r="D658" s="64"/>
    </row>
    <row r="659" spans="1:4" ht="55.5" customHeight="1">
      <c r="A659" s="64" t="s">
        <v>81</v>
      </c>
      <c r="B659" s="64"/>
      <c r="C659" s="64"/>
      <c r="D659" s="64"/>
    </row>
    <row r="660" spans="1:4" ht="15.75">
      <c r="A660" s="64"/>
      <c r="B660" s="64"/>
      <c r="C660" s="64"/>
      <c r="D660" s="64"/>
    </row>
    <row r="661" spans="1:4" ht="15.75" customHeight="1">
      <c r="A661" s="68" t="s">
        <v>308</v>
      </c>
      <c r="B661" s="68"/>
      <c r="C661" s="68"/>
      <c r="D661" s="68"/>
    </row>
    <row r="662" spans="1:4" ht="15.75">
      <c r="A662" s="64"/>
      <c r="B662" s="64"/>
      <c r="C662" s="64"/>
      <c r="D662" s="64"/>
    </row>
    <row r="663" spans="1:4" ht="15.75">
      <c r="A663" s="64"/>
      <c r="B663" s="64"/>
      <c r="C663" s="64"/>
      <c r="D663" s="64"/>
    </row>
    <row r="664" spans="1:4" ht="43.5" customHeight="1">
      <c r="A664" s="69" t="s">
        <v>239</v>
      </c>
      <c r="B664" s="69"/>
      <c r="C664" s="69"/>
      <c r="D664" s="69"/>
    </row>
    <row r="665" spans="1:4" ht="15.75">
      <c r="A665" s="64"/>
      <c r="B665" s="64"/>
      <c r="C665" s="64"/>
      <c r="D665" s="64"/>
    </row>
    <row r="666" spans="1:4" ht="15.75">
      <c r="A666" s="64"/>
      <c r="B666" s="64"/>
      <c r="C666" s="64"/>
      <c r="D666" s="64"/>
    </row>
    <row r="667" spans="1:4" ht="15.75" customHeight="1">
      <c r="A667" s="64"/>
      <c r="B667" s="64"/>
      <c r="C667" s="64"/>
      <c r="D667" s="64"/>
    </row>
    <row r="668" spans="1:4" ht="15.75" customHeight="1">
      <c r="A668" s="68" t="s">
        <v>309</v>
      </c>
      <c r="B668" s="68"/>
      <c r="C668" s="68"/>
      <c r="D668" s="68"/>
    </row>
    <row r="669" spans="1:4" ht="15" customHeight="1">
      <c r="A669" s="65" t="s">
        <v>310</v>
      </c>
      <c r="B669" s="65"/>
      <c r="C669" s="65"/>
      <c r="D669" s="65"/>
    </row>
    <row r="670" spans="1:4" ht="15">
      <c r="A670" s="66" t="s">
        <v>505</v>
      </c>
      <c r="B670" s="66"/>
      <c r="C670" s="66"/>
      <c r="D670" s="66"/>
    </row>
    <row r="671" spans="1:4" ht="15" customHeight="1">
      <c r="A671" s="67" t="s">
        <v>506</v>
      </c>
      <c r="B671" s="67"/>
      <c r="C671" s="67"/>
      <c r="D671" s="67"/>
    </row>
    <row r="672" spans="1:4" ht="15.75">
      <c r="A672" s="64"/>
      <c r="B672" s="64"/>
      <c r="C672" s="64"/>
      <c r="D672" s="64"/>
    </row>
    <row r="673" spans="1:4" ht="15.75">
      <c r="A673" s="64"/>
      <c r="B673" s="64"/>
      <c r="C673" s="64"/>
      <c r="D673" s="64"/>
    </row>
    <row r="674" spans="1:4" ht="15.75">
      <c r="A674" s="64"/>
      <c r="B674" s="64"/>
      <c r="C674" s="64"/>
      <c r="D674" s="64"/>
    </row>
    <row r="675" spans="1:4" ht="15.75">
      <c r="A675" s="64"/>
      <c r="B675" s="64"/>
      <c r="C675" s="64"/>
      <c r="D675" s="64"/>
    </row>
    <row r="676" spans="1:4" ht="15.75">
      <c r="A676" s="64"/>
      <c r="B676" s="64"/>
      <c r="C676" s="64"/>
      <c r="D676" s="64"/>
    </row>
    <row r="677" spans="1:4" ht="15.75">
      <c r="A677" s="64"/>
      <c r="B677" s="64"/>
      <c r="C677" s="64"/>
      <c r="D677" s="64"/>
    </row>
    <row r="678" spans="1:4" ht="15.75">
      <c r="A678" s="64"/>
      <c r="B678" s="64"/>
      <c r="C678" s="64"/>
      <c r="D678" s="64"/>
    </row>
    <row r="679" spans="1:4" ht="15.75">
      <c r="A679" s="64"/>
      <c r="B679" s="64"/>
      <c r="C679" s="64"/>
      <c r="D679" s="64"/>
    </row>
    <row r="723" ht="15"/>
    <row r="724" ht="15"/>
    <row r="725" ht="15"/>
    <row r="736" ht="15"/>
    <row r="737" ht="15"/>
    <row r="738" ht="15"/>
    <row r="750" ht="15"/>
    <row r="751" ht="15"/>
    <row r="768" ht="15"/>
    <row r="769" ht="15"/>
    <row r="770" ht="15"/>
    <row r="778" ht="15"/>
    <row r="779" ht="15"/>
    <row r="996" ht="15"/>
    <row r="997" ht="15"/>
    <row r="998" ht="15"/>
    <row r="1000" ht="15"/>
    <row r="1032" ht="15"/>
    <row r="1033" ht="15"/>
    <row r="1034" ht="15"/>
    <row r="1039" ht="15"/>
    <row r="1040" ht="15"/>
    <row r="1043" ht="15"/>
    <row r="1044" ht="15"/>
    <row r="1045" ht="15"/>
    <row r="1050" ht="15"/>
    <row r="1061" ht="15"/>
    <row r="1062" ht="15"/>
    <row r="1063" ht="15"/>
    <row r="1064" ht="15"/>
    <row r="1088" ht="15"/>
    <row r="1104" ht="15"/>
    <row r="1105" ht="15"/>
    <row r="1106" ht="15"/>
    <row r="1108" ht="15"/>
    <row r="1111" ht="15"/>
    <row r="1112" ht="15"/>
    <row r="1113" ht="15"/>
    <row r="1124" ht="15"/>
    <row r="1125" ht="15"/>
    <row r="1126" ht="15"/>
    <row r="1163" ht="15"/>
    <row r="1164" ht="15"/>
    <row r="1165" ht="15"/>
    <row r="1167" ht="15"/>
    <row r="1174" ht="15"/>
    <row r="1176" ht="15"/>
    <row r="1177" ht="15"/>
    <row r="1199" ht="15"/>
    <row r="1208" ht="15"/>
    <row r="1209" ht="15"/>
    <row r="1210" ht="15"/>
    <row r="1219" ht="15"/>
    <row r="1220" ht="15"/>
    <row r="1222" ht="15"/>
    <row r="1228" ht="15"/>
    <row r="1229" ht="15"/>
    <row r="1230" ht="15"/>
    <row r="1237" ht="15"/>
    <row r="1241" ht="15"/>
    <row r="1242" ht="15"/>
    <row r="1244" ht="15"/>
    <row r="1245" ht="15"/>
    <row r="1250" ht="15"/>
    <row r="1251" ht="15"/>
    <row r="1264" ht="15"/>
    <row r="1265" ht="15"/>
    <row r="1271" ht="15"/>
    <row r="1272" ht="15"/>
    <row r="1274" ht="15"/>
    <row r="1275" ht="15"/>
    <row r="1291" ht="15"/>
    <row r="1292" ht="15"/>
    <row r="1295" ht="15"/>
    <row r="1296" ht="15"/>
  </sheetData>
  <sheetProtection/>
  <mergeCells count="116">
    <mergeCell ref="A673:D673"/>
    <mergeCell ref="A678:D678"/>
    <mergeCell ref="A679:D679"/>
    <mergeCell ref="A674:D674"/>
    <mergeCell ref="A675:D675"/>
    <mergeCell ref="A676:D676"/>
    <mergeCell ref="A677:D677"/>
    <mergeCell ref="A667:D667"/>
    <mergeCell ref="A668:D668"/>
    <mergeCell ref="A669:D669"/>
    <mergeCell ref="A670:D670"/>
    <mergeCell ref="A671:D671"/>
    <mergeCell ref="A672:D672"/>
    <mergeCell ref="A661:D661"/>
    <mergeCell ref="A662:D662"/>
    <mergeCell ref="A663:D663"/>
    <mergeCell ref="A664:D664"/>
    <mergeCell ref="A665:D665"/>
    <mergeCell ref="A666:D666"/>
    <mergeCell ref="A655:D655"/>
    <mergeCell ref="A656:D656"/>
    <mergeCell ref="A657:D657"/>
    <mergeCell ref="A658:D658"/>
    <mergeCell ref="A659:D659"/>
    <mergeCell ref="A660:D660"/>
    <mergeCell ref="A649:D649"/>
    <mergeCell ref="A650:D650"/>
    <mergeCell ref="A651:D651"/>
    <mergeCell ref="A652:D652"/>
    <mergeCell ref="A653:D653"/>
    <mergeCell ref="A654:D654"/>
    <mergeCell ref="A643:D643"/>
    <mergeCell ref="A644:D644"/>
    <mergeCell ref="A645:D645"/>
    <mergeCell ref="A646:D646"/>
    <mergeCell ref="A647:D647"/>
    <mergeCell ref="A648:D648"/>
    <mergeCell ref="A637:D637"/>
    <mergeCell ref="A638:D638"/>
    <mergeCell ref="A639:D639"/>
    <mergeCell ref="A640:D640"/>
    <mergeCell ref="A641:D641"/>
    <mergeCell ref="A642:D642"/>
    <mergeCell ref="A592:D592"/>
    <mergeCell ref="A634:D634"/>
    <mergeCell ref="A635:D635"/>
    <mergeCell ref="A636:D636"/>
    <mergeCell ref="A613:D613"/>
    <mergeCell ref="A615:D615"/>
    <mergeCell ref="A593:D593"/>
    <mergeCell ref="A594:D594"/>
    <mergeCell ref="A595:D595"/>
    <mergeCell ref="A596:D596"/>
    <mergeCell ref="A23:D23"/>
    <mergeCell ref="A587:D587"/>
    <mergeCell ref="A588:D588"/>
    <mergeCell ref="A589:D589"/>
    <mergeCell ref="A24:C24"/>
    <mergeCell ref="A27:D27"/>
    <mergeCell ref="A28:D28"/>
    <mergeCell ref="A25:D25"/>
    <mergeCell ref="A29:D29"/>
    <mergeCell ref="A11:D11"/>
    <mergeCell ref="A21:D21"/>
    <mergeCell ref="A15:D15"/>
    <mergeCell ref="A16:D16"/>
    <mergeCell ref="A13:D13"/>
    <mergeCell ref="A14:D14"/>
    <mergeCell ref="A17:D17"/>
    <mergeCell ref="A19:D19"/>
    <mergeCell ref="A597:D597"/>
    <mergeCell ref="A598:D598"/>
    <mergeCell ref="A609:D609"/>
    <mergeCell ref="A610:D610"/>
    <mergeCell ref="A605:D605"/>
    <mergeCell ref="A606:D606"/>
    <mergeCell ref="A601:D601"/>
    <mergeCell ref="A602:D602"/>
    <mergeCell ref="A603:D603"/>
    <mergeCell ref="A604:D604"/>
    <mergeCell ref="B1:D1"/>
    <mergeCell ref="A10:C10"/>
    <mergeCell ref="A5:C5"/>
    <mergeCell ref="A7:C7"/>
    <mergeCell ref="A2:C2"/>
    <mergeCell ref="A3:C3"/>
    <mergeCell ref="A4:C4"/>
    <mergeCell ref="A6:D6"/>
    <mergeCell ref="A8:D8"/>
    <mergeCell ref="A9:D9"/>
    <mergeCell ref="A619:D619"/>
    <mergeCell ref="A620:D620"/>
    <mergeCell ref="A145:D145"/>
    <mergeCell ref="A141:D141"/>
    <mergeCell ref="A607:D607"/>
    <mergeCell ref="A608:D608"/>
    <mergeCell ref="A617:D617"/>
    <mergeCell ref="A618:D618"/>
    <mergeCell ref="A599:D599"/>
    <mergeCell ref="A600:D600"/>
    <mergeCell ref="A625:D625"/>
    <mergeCell ref="A626:D626"/>
    <mergeCell ref="A12:C12"/>
    <mergeCell ref="A627:D627"/>
    <mergeCell ref="A621:D621"/>
    <mergeCell ref="A622:D622"/>
    <mergeCell ref="A623:D623"/>
    <mergeCell ref="A624:D624"/>
    <mergeCell ref="A611:D611"/>
    <mergeCell ref="A612:D612"/>
    <mergeCell ref="A632:D632"/>
    <mergeCell ref="A633:D633"/>
    <mergeCell ref="A628:D628"/>
    <mergeCell ref="A629:D629"/>
    <mergeCell ref="A630:D630"/>
    <mergeCell ref="A631:D631"/>
  </mergeCells>
  <conditionalFormatting sqref="D519 D370 D368 D529 D527 D515 D511 D508 D504:D505 D500 D496 D491 D488:D489 D484:D485 D482 D473 D467 D465 D456 D447 D443 D435 D430 D423 D414 D405:D406 D402 D399 D391 D396 D386:D387 D382:D383 D380 D377:D378 D375 D372:D373 D366 D364 D359:D360 D357 D353 D349:D351 D345:D346 C462 C478 D479:D480 D476:D477 C452 D328:D329 D451 D461">
    <cfRule type="cellIs" priority="1" dxfId="0" operator="lessThan" stopIfTrue="1">
      <formula>0</formula>
    </cfRule>
    <cfRule type="expression" priority="2" dxfId="0" stopIfTrue="1">
      <formula>ISTEXT(#REF!)</formula>
    </cfRule>
  </conditionalFormatting>
  <dataValidations count="3">
    <dataValidation type="decimal" operator="greaterThanOrEqual" allowBlank="1" showInputMessage="1" showErrorMessage="1" sqref="C315:C316 D482 D484:D485 D498 D500 D502 D504:D505 D430:D451 D508:D522 C490 C318:C319 D317 D133:D136 D129:D130 D124:D126 D118 D111:D112 D104:D108 D101 D96:D98 D91 D79 D76 D73 D70 D67 D65 D62 D48 D40 D38 D36 D31:D34 D56:D58 C338:C340 D341:D346 C347:C348 C352 C354 C356 C358 C361 C363 C365 C367 C369 D368 C374 C376 C379 C381 C385 C388 C398 C401 C404 C429 C452 C462 C468:C472 C478 C481 C483 C486:C487 C492:C494 D329:D337 D495:D496 D491 D488:D489 D479:D480 D473:D477 D463:D468 D453:D461 D405:D428 D402:D403 D399:D400 D389 D391 D393 D395:D397 C394 C392 C390 D386:D387 D382:D384 D380 D377:D378 D375 D370 D372:D373 C371 D366 D364 D362 D359:D360 D357 D355 D353 D349:D351 C497">
      <formula1>0</formula1>
    </dataValidation>
    <dataValidation type="decimal" operator="greaterThanOrEqual" allowBlank="1" showInputMessage="1" showErrorMessage="1" sqref="C499 C501 C503 C506:C507 C336 D529 D527">
      <formula1>0</formula1>
    </dataValidation>
    <dataValidation type="decimal" operator="greaterThanOrEqual" allowBlank="1" showErrorMessage="1" promptTitle="Presupuesto Inicial" prompt="Digite un numero" errorTitle="Presupuesto Inicial" error="El valor para el Presupuesto Inicial debe ser numérico y mayor o igual que CERO (0)" sqref="C137:C138 C93:C95 D92 C99:C100 C102:C103 C109:C110 C113:C117 C119:C123 C128 D127 C132 D131 C35 C37 C39 C41:C47 D42:D47 C49:C50 C52:C53 C55 C60:C61 D59 C63:C64 C66:D66 C68:C69 C71:C72 C74:C75 C78 D77 C80:C81 C83:C90 D82 D49:D51 D53:D54 D61 D95 D115:D117 D122:D123">
      <formula1>0</formula1>
    </dataValidation>
  </dataValidations>
  <printOptions/>
  <pageMargins left="0.45" right="0.47" top="0.78" bottom="0.64" header="0.5118110236220472" footer="0"/>
  <pageSetup horizontalDpi="600" verticalDpi="600" orientation="portrait" paperSize="9" r:id="rId5"/>
  <headerFooter alignWithMargins="0">
    <oddHeader>&amp;R&amp;P de  &amp;N</oddHeader>
  </headerFooter>
  <drawing r:id="rId4"/>
  <legacyDrawing r:id="rId3"/>
  <oleObjects>
    <oleObject progId="PBrush" shapeId="817458" r:id="rId2"/>
  </oleObjects>
</worksheet>
</file>

<file path=xl/worksheets/sheet2.xml><?xml version="1.0" encoding="utf-8"?>
<worksheet xmlns="http://schemas.openxmlformats.org/spreadsheetml/2006/main" xmlns:r="http://schemas.openxmlformats.org/officeDocument/2006/relationships">
  <sheetPr>
    <tabColor indexed="11"/>
  </sheetPr>
  <dimension ref="A1:D122"/>
  <sheetViews>
    <sheetView showGridLines="0" zoomScalePageLayoutView="0" workbookViewId="0" topLeftCell="A112">
      <selection activeCell="D131" sqref="D131"/>
    </sheetView>
  </sheetViews>
  <sheetFormatPr defaultColWidth="11.421875" defaultRowHeight="12.75"/>
  <cols>
    <col min="1" max="1" width="21.8515625" style="16" customWidth="1"/>
    <col min="2" max="2" width="43.421875" style="16" customWidth="1"/>
    <col min="3" max="3" width="15.8515625" style="16" bestFit="1" customWidth="1"/>
    <col min="4" max="4" width="16.00390625" style="18" customWidth="1"/>
    <col min="5" max="16384" width="11.421875" style="16" customWidth="1"/>
  </cols>
  <sheetData>
    <row r="1" spans="1:4" s="1" customFormat="1" ht="107.25" customHeight="1">
      <c r="A1" s="15"/>
      <c r="B1" s="80" t="s">
        <v>311</v>
      </c>
      <c r="C1" s="81"/>
      <c r="D1" s="81"/>
    </row>
    <row r="3" spans="1:4" ht="12.75">
      <c r="A3" s="85" t="s">
        <v>312</v>
      </c>
      <c r="B3" s="85"/>
      <c r="C3" s="85"/>
      <c r="D3" s="85"/>
    </row>
    <row r="4" spans="1:4" ht="12.75">
      <c r="A4" s="85" t="s">
        <v>504</v>
      </c>
      <c r="B4" s="85"/>
      <c r="C4" s="85"/>
      <c r="D4" s="85"/>
    </row>
    <row r="6" spans="1:4" s="1" customFormat="1" ht="15.75">
      <c r="A6" s="8" t="s">
        <v>512</v>
      </c>
      <c r="B6" s="8" t="s">
        <v>14</v>
      </c>
      <c r="C6" s="8" t="s">
        <v>992</v>
      </c>
      <c r="D6" s="8" t="s">
        <v>314</v>
      </c>
    </row>
    <row r="7" spans="1:4" s="1" customFormat="1" ht="15">
      <c r="A7" s="21" t="s">
        <v>738</v>
      </c>
      <c r="B7" s="22" t="s">
        <v>721</v>
      </c>
      <c r="C7" s="38"/>
      <c r="D7" s="37">
        <f>SUM(C7:C114)</f>
        <v>9267128236</v>
      </c>
    </row>
    <row r="8" spans="1:4" s="1" customFormat="1" ht="15">
      <c r="A8" s="21" t="s">
        <v>722</v>
      </c>
      <c r="B8" s="22" t="s">
        <v>723</v>
      </c>
      <c r="C8" s="38"/>
      <c r="D8" s="37">
        <f>SUM(C9:C99)</f>
        <v>9209972523</v>
      </c>
    </row>
    <row r="9" spans="1:4" s="1" customFormat="1" ht="15">
      <c r="A9" s="21" t="s">
        <v>724</v>
      </c>
      <c r="B9" s="22" t="s">
        <v>739</v>
      </c>
      <c r="C9" s="38"/>
      <c r="D9" s="37">
        <f>SUM(C10:C31)</f>
        <v>349300000</v>
      </c>
    </row>
    <row r="10" spans="1:4" s="1" customFormat="1" ht="15">
      <c r="A10" s="21" t="s">
        <v>740</v>
      </c>
      <c r="B10" s="22" t="s">
        <v>741</v>
      </c>
      <c r="C10" s="39"/>
      <c r="D10" s="37">
        <f>C11</f>
        <v>200000</v>
      </c>
    </row>
    <row r="11" spans="1:4" s="1" customFormat="1" ht="25.5">
      <c r="A11" s="21" t="s">
        <v>742</v>
      </c>
      <c r="B11" s="22" t="s">
        <v>743</v>
      </c>
      <c r="C11" s="36">
        <v>200000</v>
      </c>
      <c r="D11" s="38"/>
    </row>
    <row r="12" spans="1:4" s="1" customFormat="1" ht="15">
      <c r="A12" s="21" t="s">
        <v>744</v>
      </c>
      <c r="B12" s="22" t="s">
        <v>745</v>
      </c>
      <c r="C12" s="39"/>
      <c r="D12" s="37">
        <f>C13</f>
        <v>55000000</v>
      </c>
    </row>
    <row r="13" spans="1:4" s="1" customFormat="1" ht="25.5">
      <c r="A13" s="21" t="s">
        <v>746</v>
      </c>
      <c r="B13" s="22" t="s">
        <v>747</v>
      </c>
      <c r="C13" s="36">
        <v>55000000</v>
      </c>
      <c r="D13" s="38"/>
    </row>
    <row r="14" spans="1:4" s="1" customFormat="1" ht="15">
      <c r="A14" s="21" t="s">
        <v>748</v>
      </c>
      <c r="B14" s="22" t="s">
        <v>749</v>
      </c>
      <c r="C14" s="39"/>
      <c r="D14" s="37">
        <f>C15</f>
        <v>40000000</v>
      </c>
    </row>
    <row r="15" spans="1:4" s="1" customFormat="1" ht="25.5">
      <c r="A15" s="21" t="s">
        <v>750</v>
      </c>
      <c r="B15" s="22" t="s">
        <v>751</v>
      </c>
      <c r="C15" s="36">
        <v>40000000</v>
      </c>
      <c r="D15" s="38"/>
    </row>
    <row r="16" spans="1:4" s="1" customFormat="1" ht="15">
      <c r="A16" s="21" t="s">
        <v>752</v>
      </c>
      <c r="B16" s="22" t="s">
        <v>753</v>
      </c>
      <c r="C16" s="39"/>
      <c r="D16" s="37">
        <f>SUM(C17:C17)</f>
        <v>6000000</v>
      </c>
    </row>
    <row r="17" spans="1:4" s="1" customFormat="1" ht="15">
      <c r="A17" s="21" t="s">
        <v>754</v>
      </c>
      <c r="B17" s="22" t="s">
        <v>755</v>
      </c>
      <c r="C17" s="36">
        <v>6000000</v>
      </c>
      <c r="D17" s="38"/>
    </row>
    <row r="18" spans="1:4" s="1" customFormat="1" ht="15">
      <c r="A18" s="21" t="s">
        <v>756</v>
      </c>
      <c r="B18" s="22" t="s">
        <v>757</v>
      </c>
      <c r="C18" s="36">
        <v>200000</v>
      </c>
      <c r="D18" s="36">
        <v>200000</v>
      </c>
    </row>
    <row r="19" spans="1:4" s="1" customFormat="1" ht="15">
      <c r="A19" s="21" t="s">
        <v>758</v>
      </c>
      <c r="B19" s="22" t="s">
        <v>759</v>
      </c>
      <c r="C19" s="36">
        <v>500000</v>
      </c>
      <c r="D19" s="36">
        <v>500000</v>
      </c>
    </row>
    <row r="20" spans="1:4" s="1" customFormat="1" ht="25.5">
      <c r="A20" s="21" t="s">
        <v>240</v>
      </c>
      <c r="B20" s="22" t="s">
        <v>760</v>
      </c>
      <c r="C20" s="36">
        <v>500000</v>
      </c>
      <c r="D20" s="36">
        <v>500000</v>
      </c>
    </row>
    <row r="21" spans="1:4" s="1" customFormat="1" ht="15">
      <c r="A21" s="21" t="s">
        <v>241</v>
      </c>
      <c r="B21" s="22" t="s">
        <v>761</v>
      </c>
      <c r="C21" s="36">
        <v>500000</v>
      </c>
      <c r="D21" s="36">
        <v>500000</v>
      </c>
    </row>
    <row r="22" spans="1:4" s="1" customFormat="1" ht="15">
      <c r="A22" s="21" t="s">
        <v>762</v>
      </c>
      <c r="B22" s="22" t="s">
        <v>763</v>
      </c>
      <c r="C22" s="36">
        <v>3000000</v>
      </c>
      <c r="D22" s="36">
        <v>3000000</v>
      </c>
    </row>
    <row r="23" spans="1:4" s="1" customFormat="1" ht="15">
      <c r="A23" s="21" t="s">
        <v>242</v>
      </c>
      <c r="B23" s="22" t="s">
        <v>764</v>
      </c>
      <c r="C23" s="36">
        <v>145000000</v>
      </c>
      <c r="D23" s="36">
        <v>145000000</v>
      </c>
    </row>
    <row r="24" spans="1:4" s="1" customFormat="1" ht="15">
      <c r="A24" s="21" t="s">
        <v>243</v>
      </c>
      <c r="B24" s="22" t="s">
        <v>765</v>
      </c>
      <c r="C24" s="39"/>
      <c r="D24" s="37">
        <f>C25+C26+D27</f>
        <v>78000000</v>
      </c>
    </row>
    <row r="25" spans="1:4" s="1" customFormat="1" ht="25.5">
      <c r="A25" s="21" t="s">
        <v>766</v>
      </c>
      <c r="B25" s="22" t="s">
        <v>767</v>
      </c>
      <c r="C25" s="36">
        <v>18000000</v>
      </c>
      <c r="D25" s="36"/>
    </row>
    <row r="26" spans="1:4" s="1" customFormat="1" ht="15">
      <c r="A26" s="21" t="s">
        <v>244</v>
      </c>
      <c r="B26" s="22" t="s">
        <v>768</v>
      </c>
      <c r="C26" s="36">
        <v>30000000</v>
      </c>
      <c r="D26" s="36"/>
    </row>
    <row r="27" spans="1:4" s="1" customFormat="1" ht="15">
      <c r="A27" s="21" t="s">
        <v>769</v>
      </c>
      <c r="B27" s="22" t="s">
        <v>770</v>
      </c>
      <c r="C27" s="38"/>
      <c r="D27" s="36">
        <f>C28</f>
        <v>30000000</v>
      </c>
    </row>
    <row r="28" spans="1:4" s="1" customFormat="1" ht="15">
      <c r="A28" s="21" t="s">
        <v>771</v>
      </c>
      <c r="B28" s="22" t="s">
        <v>772</v>
      </c>
      <c r="C28" s="36">
        <v>30000000</v>
      </c>
      <c r="D28" s="38"/>
    </row>
    <row r="29" spans="1:4" s="1" customFormat="1" ht="25.5">
      <c r="A29" s="21" t="s">
        <v>245</v>
      </c>
      <c r="B29" s="22" t="s">
        <v>773</v>
      </c>
      <c r="C29" s="36">
        <v>20000000</v>
      </c>
      <c r="D29" s="36">
        <v>20000000</v>
      </c>
    </row>
    <row r="30" spans="1:4" s="1" customFormat="1" ht="15">
      <c r="A30" s="21" t="s">
        <v>774</v>
      </c>
      <c r="B30" s="22" t="s">
        <v>775</v>
      </c>
      <c r="C30" s="38"/>
      <c r="D30" s="36">
        <f>SUM(C31)</f>
        <v>400000</v>
      </c>
    </row>
    <row r="31" spans="1:4" s="1" customFormat="1" ht="25.5">
      <c r="A31" s="21" t="s">
        <v>776</v>
      </c>
      <c r="B31" s="22" t="s">
        <v>777</v>
      </c>
      <c r="C31" s="36">
        <v>400000</v>
      </c>
      <c r="D31" s="38"/>
    </row>
    <row r="32" spans="1:4" s="1" customFormat="1" ht="15">
      <c r="A32" s="21" t="s">
        <v>246</v>
      </c>
      <c r="B32" s="22" t="s">
        <v>247</v>
      </c>
      <c r="C32" s="38"/>
      <c r="D32" s="37">
        <f>SUM(C33:C99)</f>
        <v>8860672523</v>
      </c>
    </row>
    <row r="33" spans="1:4" s="1" customFormat="1" ht="15">
      <c r="A33" s="21" t="s">
        <v>513</v>
      </c>
      <c r="B33" s="22" t="s">
        <v>778</v>
      </c>
      <c r="C33" s="38"/>
      <c r="D33" s="37">
        <f>SUM(D34:D34,C37,D38)</f>
        <v>70300000</v>
      </c>
    </row>
    <row r="34" spans="1:4" s="1" customFormat="1" ht="38.25">
      <c r="A34" s="21" t="s">
        <v>779</v>
      </c>
      <c r="B34" s="22" t="s">
        <v>780</v>
      </c>
      <c r="C34" s="38"/>
      <c r="D34" s="37">
        <f>SUM(D35)</f>
        <v>20000000</v>
      </c>
    </row>
    <row r="35" spans="1:4" s="1" customFormat="1" ht="15">
      <c r="A35" s="21" t="s">
        <v>781</v>
      </c>
      <c r="B35" s="22" t="s">
        <v>782</v>
      </c>
      <c r="C35" s="38"/>
      <c r="D35" s="36">
        <f>SUM(C36)</f>
        <v>20000000</v>
      </c>
    </row>
    <row r="36" spans="1:4" s="1" customFormat="1" ht="25.5">
      <c r="A36" s="21" t="s">
        <v>783</v>
      </c>
      <c r="B36" s="22" t="s">
        <v>784</v>
      </c>
      <c r="C36" s="36">
        <v>20000000</v>
      </c>
      <c r="D36" s="38"/>
    </row>
    <row r="37" spans="1:4" s="1" customFormat="1" ht="15">
      <c r="A37" s="21" t="s">
        <v>514</v>
      </c>
      <c r="B37" s="22" t="s">
        <v>785</v>
      </c>
      <c r="C37" s="36">
        <v>45300000</v>
      </c>
      <c r="D37" s="36">
        <v>45300000</v>
      </c>
    </row>
    <row r="38" spans="1:4" s="1" customFormat="1" ht="25.5">
      <c r="A38" s="21" t="s">
        <v>515</v>
      </c>
      <c r="B38" s="22" t="s">
        <v>786</v>
      </c>
      <c r="C38" s="38"/>
      <c r="D38" s="37">
        <f>SUM(C39:C40)</f>
        <v>5000000</v>
      </c>
    </row>
    <row r="39" spans="1:4" s="1" customFormat="1" ht="15">
      <c r="A39" s="21" t="s">
        <v>516</v>
      </c>
      <c r="B39" s="22" t="s">
        <v>787</v>
      </c>
      <c r="C39" s="36">
        <v>1000000</v>
      </c>
      <c r="D39" s="38"/>
    </row>
    <row r="40" spans="1:4" s="1" customFormat="1" ht="15">
      <c r="A40" s="21" t="s">
        <v>788</v>
      </c>
      <c r="B40" s="22" t="s">
        <v>789</v>
      </c>
      <c r="C40" s="36">
        <v>4000000</v>
      </c>
      <c r="D40" s="38"/>
    </row>
    <row r="41" spans="1:4" s="1" customFormat="1" ht="15">
      <c r="A41" s="21" t="s">
        <v>517</v>
      </c>
      <c r="B41" s="22" t="s">
        <v>790</v>
      </c>
      <c r="C41" s="38"/>
      <c r="D41" s="37">
        <f>C42+D43+D46+D49</f>
        <v>22540000</v>
      </c>
    </row>
    <row r="42" spans="1:4" s="1" customFormat="1" ht="15">
      <c r="A42" s="21" t="s">
        <v>957</v>
      </c>
      <c r="B42" s="22" t="s">
        <v>791</v>
      </c>
      <c r="C42" s="36">
        <v>1000000</v>
      </c>
      <c r="D42" s="36">
        <v>1000000</v>
      </c>
    </row>
    <row r="43" spans="1:4" s="1" customFormat="1" ht="15">
      <c r="A43" s="21" t="s">
        <v>958</v>
      </c>
      <c r="B43" s="22" t="s">
        <v>792</v>
      </c>
      <c r="C43" s="38"/>
      <c r="D43" s="37">
        <f>SUM(C44:C45)</f>
        <v>2340000</v>
      </c>
    </row>
    <row r="44" spans="1:4" s="1" customFormat="1" ht="15">
      <c r="A44" s="21" t="s">
        <v>793</v>
      </c>
      <c r="B44" s="22" t="s">
        <v>794</v>
      </c>
      <c r="C44" s="36">
        <v>340000</v>
      </c>
      <c r="D44" s="38"/>
    </row>
    <row r="45" spans="1:4" s="1" customFormat="1" ht="15">
      <c r="A45" s="21" t="s">
        <v>959</v>
      </c>
      <c r="B45" s="22" t="s">
        <v>795</v>
      </c>
      <c r="C45" s="36">
        <v>2000000</v>
      </c>
      <c r="D45" s="38"/>
    </row>
    <row r="46" spans="1:4" s="1" customFormat="1" ht="15">
      <c r="A46" s="21" t="s">
        <v>960</v>
      </c>
      <c r="B46" s="22" t="s">
        <v>796</v>
      </c>
      <c r="C46" s="38"/>
      <c r="D46" s="37">
        <f>SUM(C47:C48)</f>
        <v>200000</v>
      </c>
    </row>
    <row r="47" spans="1:4" s="1" customFormat="1" ht="15">
      <c r="A47" s="21" t="s">
        <v>961</v>
      </c>
      <c r="B47" s="22" t="s">
        <v>797</v>
      </c>
      <c r="C47" s="36">
        <v>100000</v>
      </c>
      <c r="D47" s="38"/>
    </row>
    <row r="48" spans="1:4" s="1" customFormat="1" ht="15">
      <c r="A48" s="21" t="s">
        <v>962</v>
      </c>
      <c r="B48" s="22" t="s">
        <v>798</v>
      </c>
      <c r="C48" s="36">
        <v>100000</v>
      </c>
      <c r="D48" s="38"/>
    </row>
    <row r="49" spans="1:4" s="1" customFormat="1" ht="15">
      <c r="A49" s="21" t="s">
        <v>963</v>
      </c>
      <c r="B49" s="22" t="s">
        <v>799</v>
      </c>
      <c r="C49" s="38"/>
      <c r="D49" s="37">
        <f>SUM(C50:C51)</f>
        <v>19000000</v>
      </c>
    </row>
    <row r="50" spans="1:4" s="1" customFormat="1" ht="15">
      <c r="A50" s="21" t="s">
        <v>800</v>
      </c>
      <c r="B50" s="22" t="s">
        <v>797</v>
      </c>
      <c r="C50" s="36">
        <v>12000000</v>
      </c>
      <c r="D50" s="38"/>
    </row>
    <row r="51" spans="1:4" s="1" customFormat="1" ht="15">
      <c r="A51" s="21" t="s">
        <v>964</v>
      </c>
      <c r="B51" s="22" t="s">
        <v>798</v>
      </c>
      <c r="C51" s="36">
        <v>7000000</v>
      </c>
      <c r="D51" s="38"/>
    </row>
    <row r="52" spans="1:4" s="1" customFormat="1" ht="15">
      <c r="A52" s="21" t="s">
        <v>801</v>
      </c>
      <c r="B52" s="22" t="s">
        <v>802</v>
      </c>
      <c r="C52" s="38"/>
      <c r="D52" s="37">
        <f>D53</f>
        <v>8000000</v>
      </c>
    </row>
    <row r="53" spans="1:4" s="1" customFormat="1" ht="15">
      <c r="A53" s="21" t="s">
        <v>803</v>
      </c>
      <c r="B53" s="22" t="s">
        <v>804</v>
      </c>
      <c r="C53" s="38"/>
      <c r="D53" s="36">
        <f>SUM(C54)</f>
        <v>8000000</v>
      </c>
    </row>
    <row r="54" spans="1:4" s="1" customFormat="1" ht="25.5">
      <c r="A54" s="21" t="s">
        <v>805</v>
      </c>
      <c r="B54" s="22" t="s">
        <v>806</v>
      </c>
      <c r="C54" s="36">
        <v>8000000</v>
      </c>
      <c r="D54" s="38"/>
    </row>
    <row r="55" spans="1:4" s="1" customFormat="1" ht="15">
      <c r="A55" s="21" t="s">
        <v>965</v>
      </c>
      <c r="B55" s="22" t="s">
        <v>807</v>
      </c>
      <c r="C55" s="38"/>
      <c r="D55" s="37">
        <f>SUM(C56:C58)</f>
        <v>8000000</v>
      </c>
    </row>
    <row r="56" spans="1:4" s="1" customFormat="1" ht="15">
      <c r="A56" s="21" t="s">
        <v>808</v>
      </c>
      <c r="B56" s="22" t="s">
        <v>809</v>
      </c>
      <c r="C56" s="36">
        <v>5000000</v>
      </c>
      <c r="D56" s="38"/>
    </row>
    <row r="57" spans="1:4" s="1" customFormat="1" ht="15">
      <c r="A57" s="21" t="s">
        <v>966</v>
      </c>
      <c r="B57" s="22" t="s">
        <v>810</v>
      </c>
      <c r="C57" s="36">
        <v>3000000</v>
      </c>
      <c r="D57" s="38"/>
    </row>
    <row r="58" spans="1:4" s="1" customFormat="1" ht="50.25" customHeight="1">
      <c r="A58" s="21" t="s">
        <v>811</v>
      </c>
      <c r="B58" s="22" t="s">
        <v>812</v>
      </c>
      <c r="C58" s="38"/>
      <c r="D58" s="36">
        <f>SUM(C59:C66)</f>
        <v>15700000</v>
      </c>
    </row>
    <row r="59" spans="1:4" s="1" customFormat="1" ht="15">
      <c r="A59" s="21" t="s">
        <v>813</v>
      </c>
      <c r="B59" s="22" t="s">
        <v>814</v>
      </c>
      <c r="C59" s="36">
        <v>700000</v>
      </c>
      <c r="D59" s="38"/>
    </row>
    <row r="60" spans="1:4" s="1" customFormat="1" ht="15">
      <c r="A60" s="21" t="s">
        <v>815</v>
      </c>
      <c r="B60" s="22" t="s">
        <v>816</v>
      </c>
      <c r="C60" s="36">
        <v>1800000</v>
      </c>
      <c r="D60" s="38"/>
    </row>
    <row r="61" spans="1:4" s="1" customFormat="1" ht="15">
      <c r="A61" s="21" t="s">
        <v>817</v>
      </c>
      <c r="B61" s="22" t="s">
        <v>818</v>
      </c>
      <c r="C61" s="36">
        <v>500000</v>
      </c>
      <c r="D61" s="38"/>
    </row>
    <row r="62" spans="1:4" s="1" customFormat="1" ht="15">
      <c r="A62" s="21" t="s">
        <v>819</v>
      </c>
      <c r="B62" s="22" t="s">
        <v>820</v>
      </c>
      <c r="C62" s="36">
        <v>8000000</v>
      </c>
      <c r="D62" s="38"/>
    </row>
    <row r="63" spans="1:4" s="1" customFormat="1" ht="15">
      <c r="A63" s="21" t="s">
        <v>821</v>
      </c>
      <c r="B63" s="22" t="s">
        <v>822</v>
      </c>
      <c r="C63" s="36">
        <v>3000000</v>
      </c>
      <c r="D63" s="38"/>
    </row>
    <row r="64" spans="1:4" s="1" customFormat="1" ht="15">
      <c r="A64" s="21" t="s">
        <v>823</v>
      </c>
      <c r="B64" s="22" t="s">
        <v>824</v>
      </c>
      <c r="C64" s="36">
        <v>500000</v>
      </c>
      <c r="D64" s="38"/>
    </row>
    <row r="65" spans="1:4" s="1" customFormat="1" ht="15">
      <c r="A65" s="21" t="s">
        <v>825</v>
      </c>
      <c r="B65" s="22" t="s">
        <v>826</v>
      </c>
      <c r="C65" s="36">
        <v>200000</v>
      </c>
      <c r="D65" s="38"/>
    </row>
    <row r="66" spans="1:4" s="1" customFormat="1" ht="15">
      <c r="A66" s="21" t="s">
        <v>827</v>
      </c>
      <c r="B66" s="22" t="s">
        <v>828</v>
      </c>
      <c r="C66" s="36">
        <v>1000000</v>
      </c>
      <c r="D66" s="38"/>
    </row>
    <row r="67" spans="1:4" s="1" customFormat="1" ht="15">
      <c r="A67" s="21" t="s">
        <v>967</v>
      </c>
      <c r="B67" s="22" t="s">
        <v>829</v>
      </c>
      <c r="C67" s="38"/>
      <c r="D67" s="37">
        <f>SUM(D68+C71)</f>
        <v>27000000</v>
      </c>
    </row>
    <row r="68" spans="1:4" s="1" customFormat="1" ht="15">
      <c r="A68" s="21" t="s">
        <v>968</v>
      </c>
      <c r="B68" s="22" t="s">
        <v>830</v>
      </c>
      <c r="C68" s="38"/>
      <c r="D68" s="36">
        <f>SUM(C69:C70)</f>
        <v>25000000</v>
      </c>
    </row>
    <row r="69" spans="1:4" s="1" customFormat="1" ht="15">
      <c r="A69" s="21" t="s">
        <v>831</v>
      </c>
      <c r="B69" s="22" t="s">
        <v>832</v>
      </c>
      <c r="C69" s="36">
        <v>5000000</v>
      </c>
      <c r="D69" s="38"/>
    </row>
    <row r="70" spans="1:4" s="1" customFormat="1" ht="15">
      <c r="A70" s="21" t="s">
        <v>833</v>
      </c>
      <c r="B70" s="22" t="s">
        <v>834</v>
      </c>
      <c r="C70" s="36">
        <v>20000000</v>
      </c>
      <c r="D70" s="38"/>
    </row>
    <row r="71" spans="1:4" s="1" customFormat="1" ht="15">
      <c r="A71" s="21" t="s">
        <v>835</v>
      </c>
      <c r="B71" s="22" t="s">
        <v>836</v>
      </c>
      <c r="C71" s="36">
        <v>2000000</v>
      </c>
      <c r="D71" s="36">
        <v>2000000</v>
      </c>
    </row>
    <row r="72" spans="1:4" s="1" customFormat="1" ht="15">
      <c r="A72" s="21" t="s">
        <v>969</v>
      </c>
      <c r="B72" s="22" t="s">
        <v>970</v>
      </c>
      <c r="C72" s="38"/>
      <c r="D72" s="37">
        <f>D73+D80</f>
        <v>8709132523</v>
      </c>
    </row>
    <row r="73" spans="1:4" s="1" customFormat="1" ht="15">
      <c r="A73" s="21" t="s">
        <v>971</v>
      </c>
      <c r="B73" s="22" t="s">
        <v>837</v>
      </c>
      <c r="C73" s="38"/>
      <c r="D73" s="37">
        <f>D74+D77</f>
        <v>885529111</v>
      </c>
    </row>
    <row r="74" spans="1:4" s="1" customFormat="1" ht="15">
      <c r="A74" s="21" t="s">
        <v>972</v>
      </c>
      <c r="B74" s="22" t="s">
        <v>838</v>
      </c>
      <c r="C74" s="38"/>
      <c r="D74" s="37">
        <f>SUM(C75:C76)</f>
        <v>879629111</v>
      </c>
    </row>
    <row r="75" spans="1:4" s="1" customFormat="1" ht="38.25">
      <c r="A75" s="21" t="s">
        <v>973</v>
      </c>
      <c r="B75" s="22" t="s">
        <v>839</v>
      </c>
      <c r="C75" s="40">
        <v>871129111</v>
      </c>
      <c r="D75" s="38"/>
    </row>
    <row r="76" spans="1:4" s="1" customFormat="1" ht="38.25">
      <c r="A76" s="21" t="s">
        <v>840</v>
      </c>
      <c r="B76" s="22" t="s">
        <v>841</v>
      </c>
      <c r="C76" s="36">
        <v>8500000</v>
      </c>
      <c r="D76" s="38"/>
    </row>
    <row r="77" spans="1:4" s="1" customFormat="1" ht="15">
      <c r="A77" s="21" t="s">
        <v>974</v>
      </c>
      <c r="B77" s="22" t="s">
        <v>842</v>
      </c>
      <c r="C77" s="38"/>
      <c r="D77" s="37">
        <f>SUM(C78:C79)</f>
        <v>5900000</v>
      </c>
    </row>
    <row r="78" spans="1:4" s="1" customFormat="1" ht="15">
      <c r="A78" s="21" t="s">
        <v>843</v>
      </c>
      <c r="B78" s="22" t="s">
        <v>844</v>
      </c>
      <c r="C78" s="36">
        <v>200000</v>
      </c>
      <c r="D78" s="38"/>
    </row>
    <row r="79" spans="1:4" s="1" customFormat="1" ht="25.5">
      <c r="A79" s="21" t="s">
        <v>975</v>
      </c>
      <c r="B79" s="22" t="s">
        <v>845</v>
      </c>
      <c r="C79" s="36">
        <v>5700000</v>
      </c>
      <c r="D79" s="38"/>
    </row>
    <row r="80" spans="1:4" s="1" customFormat="1" ht="15">
      <c r="A80" s="21" t="s">
        <v>976</v>
      </c>
      <c r="B80" s="22" t="s">
        <v>846</v>
      </c>
      <c r="C80" s="38"/>
      <c r="D80" s="37">
        <f>D81</f>
        <v>7823603412</v>
      </c>
    </row>
    <row r="81" spans="1:4" s="1" customFormat="1" ht="15">
      <c r="A81" s="21" t="s">
        <v>977</v>
      </c>
      <c r="B81" s="22" t="s">
        <v>838</v>
      </c>
      <c r="C81" s="38"/>
      <c r="D81" s="37">
        <f>D82+C98+C99</f>
        <v>7823603412</v>
      </c>
    </row>
    <row r="82" spans="1:4" s="1" customFormat="1" ht="15">
      <c r="A82" s="21" t="s">
        <v>978</v>
      </c>
      <c r="B82" s="22" t="s">
        <v>847</v>
      </c>
      <c r="C82" s="38"/>
      <c r="D82" s="37">
        <f>D83+D87+C92+C93+D94</f>
        <v>4967923861</v>
      </c>
    </row>
    <row r="83" spans="1:4" s="1" customFormat="1" ht="25.5">
      <c r="A83" s="21" t="s">
        <v>979</v>
      </c>
      <c r="B83" s="22" t="s">
        <v>848</v>
      </c>
      <c r="C83" s="38"/>
      <c r="D83" s="37">
        <f>D84</f>
        <v>465186940</v>
      </c>
    </row>
    <row r="84" spans="1:4" s="1" customFormat="1" ht="15">
      <c r="A84" s="21" t="s">
        <v>980</v>
      </c>
      <c r="B84" s="22" t="s">
        <v>849</v>
      </c>
      <c r="C84" s="38"/>
      <c r="D84" s="37">
        <f>C85+C86</f>
        <v>465186940</v>
      </c>
    </row>
    <row r="85" spans="1:4" s="1" customFormat="1" ht="15">
      <c r="A85" s="21" t="s">
        <v>510</v>
      </c>
      <c r="B85" s="22" t="s">
        <v>850</v>
      </c>
      <c r="C85" s="36">
        <f>465186940-119859000</f>
        <v>345327940</v>
      </c>
      <c r="D85" s="39"/>
    </row>
    <row r="86" spans="1:4" ht="12.75">
      <c r="A86" s="21" t="s">
        <v>511</v>
      </c>
      <c r="B86" s="22" t="s">
        <v>851</v>
      </c>
      <c r="C86" s="36">
        <v>119859000</v>
      </c>
      <c r="D86" s="39"/>
    </row>
    <row r="87" spans="1:4" ht="25.5">
      <c r="A87" s="21" t="s">
        <v>981</v>
      </c>
      <c r="B87" s="22" t="s">
        <v>852</v>
      </c>
      <c r="C87" s="38"/>
      <c r="D87" s="37">
        <f>D88+C91</f>
        <v>2544251228</v>
      </c>
    </row>
    <row r="88" spans="1:4" ht="12.75">
      <c r="A88" s="21" t="s">
        <v>853</v>
      </c>
      <c r="B88" s="22" t="s">
        <v>854</v>
      </c>
      <c r="C88" s="38"/>
      <c r="D88" s="37">
        <f>SUM(C89:C90)</f>
        <v>2390126877</v>
      </c>
    </row>
    <row r="89" spans="1:4" ht="25.5">
      <c r="A89" s="21" t="s">
        <v>982</v>
      </c>
      <c r="B89" s="22" t="s">
        <v>855</v>
      </c>
      <c r="C89" s="36">
        <v>2264232296</v>
      </c>
      <c r="D89" s="39"/>
    </row>
    <row r="90" spans="1:4" ht="25.5">
      <c r="A90" s="21" t="s">
        <v>983</v>
      </c>
      <c r="B90" s="22" t="s">
        <v>856</v>
      </c>
      <c r="C90" s="36">
        <v>125894581</v>
      </c>
      <c r="D90" s="39"/>
    </row>
    <row r="91" spans="1:4" ht="12.75">
      <c r="A91" s="21" t="s">
        <v>857</v>
      </c>
      <c r="B91" s="22" t="s">
        <v>858</v>
      </c>
      <c r="C91" s="36">
        <v>154124351</v>
      </c>
      <c r="D91" s="36">
        <v>154124351</v>
      </c>
    </row>
    <row r="92" spans="1:4" ht="25.5">
      <c r="A92" s="21" t="s">
        <v>984</v>
      </c>
      <c r="B92" s="22" t="s">
        <v>859</v>
      </c>
      <c r="C92" s="36">
        <v>94841090</v>
      </c>
      <c r="D92" s="36">
        <v>94841090</v>
      </c>
    </row>
    <row r="93" spans="1:4" ht="25.5">
      <c r="A93" s="21" t="s">
        <v>985</v>
      </c>
      <c r="B93" s="22" t="s">
        <v>860</v>
      </c>
      <c r="C93" s="36">
        <v>613142903</v>
      </c>
      <c r="D93" s="36">
        <v>613142903</v>
      </c>
    </row>
    <row r="94" spans="1:4" ht="25.5">
      <c r="A94" s="21" t="s">
        <v>986</v>
      </c>
      <c r="B94" s="22" t="s">
        <v>861</v>
      </c>
      <c r="C94" s="38"/>
      <c r="D94" s="37">
        <f>C95+C96+C97</f>
        <v>1250501700</v>
      </c>
    </row>
    <row r="95" spans="1:4" ht="12.75">
      <c r="A95" s="21" t="s">
        <v>987</v>
      </c>
      <c r="B95" s="22" t="s">
        <v>168</v>
      </c>
      <c r="C95" s="36">
        <v>69973873</v>
      </c>
      <c r="D95" s="39"/>
    </row>
    <row r="96" spans="1:4" ht="12.75">
      <c r="A96" s="21" t="s">
        <v>988</v>
      </c>
      <c r="B96" s="22" t="s">
        <v>686</v>
      </c>
      <c r="C96" s="36">
        <v>52480405</v>
      </c>
      <c r="D96" s="39"/>
    </row>
    <row r="97" spans="1:4" ht="25.5">
      <c r="A97" s="21" t="s">
        <v>989</v>
      </c>
      <c r="B97" s="22" t="s">
        <v>862</v>
      </c>
      <c r="C97" s="36">
        <v>1128047422</v>
      </c>
      <c r="D97" s="39"/>
    </row>
    <row r="98" spans="1:4" ht="15" customHeight="1">
      <c r="A98" s="21" t="s">
        <v>990</v>
      </c>
      <c r="B98" s="22" t="s">
        <v>863</v>
      </c>
      <c r="C98" s="36">
        <v>2830179551</v>
      </c>
      <c r="D98" s="36">
        <v>2830179551</v>
      </c>
    </row>
    <row r="99" spans="1:4" ht="38.25">
      <c r="A99" s="21" t="s">
        <v>991</v>
      </c>
      <c r="B99" s="22" t="s">
        <v>864</v>
      </c>
      <c r="C99" s="36">
        <v>25500000</v>
      </c>
      <c r="D99" s="36">
        <v>25500000</v>
      </c>
    </row>
    <row r="100" spans="1:4" ht="12.75">
      <c r="A100" s="21" t="s">
        <v>865</v>
      </c>
      <c r="B100" s="22" t="s">
        <v>866</v>
      </c>
      <c r="C100" s="38"/>
      <c r="D100" s="37">
        <f>SUM(C102:C114)</f>
        <v>57155713</v>
      </c>
    </row>
    <row r="101" spans="1:4" ht="12.75">
      <c r="A101" s="21" t="s">
        <v>867</v>
      </c>
      <c r="B101" s="22" t="s">
        <v>868</v>
      </c>
      <c r="C101" s="38"/>
      <c r="D101" s="37">
        <f>D102+D105</f>
        <v>34155713</v>
      </c>
    </row>
    <row r="102" spans="1:4" ht="25.5">
      <c r="A102" s="21" t="s">
        <v>869</v>
      </c>
      <c r="B102" s="22" t="s">
        <v>870</v>
      </c>
      <c r="C102" s="38"/>
      <c r="D102" s="37">
        <f>SUM(D103)</f>
        <v>19433423</v>
      </c>
    </row>
    <row r="103" spans="1:4" ht="12.75">
      <c r="A103" s="21" t="s">
        <v>871</v>
      </c>
      <c r="B103" s="22" t="s">
        <v>872</v>
      </c>
      <c r="C103" s="38"/>
      <c r="D103" s="36">
        <f>SUM(C104)</f>
        <v>19433423</v>
      </c>
    </row>
    <row r="104" spans="1:4" ht="12.75">
      <c r="A104" s="21" t="s">
        <v>873</v>
      </c>
      <c r="B104" s="22" t="s">
        <v>874</v>
      </c>
      <c r="C104" s="36">
        <v>19433423</v>
      </c>
      <c r="D104" s="39"/>
    </row>
    <row r="105" spans="1:4" ht="12.75">
      <c r="A105" s="21" t="s">
        <v>875</v>
      </c>
      <c r="B105" s="22" t="s">
        <v>876</v>
      </c>
      <c r="C105" s="38"/>
      <c r="D105" s="37">
        <f>D106</f>
        <v>14722290</v>
      </c>
    </row>
    <row r="106" spans="1:4" ht="12.75">
      <c r="A106" s="21" t="s">
        <v>877</v>
      </c>
      <c r="B106" s="22" t="s">
        <v>878</v>
      </c>
      <c r="C106" s="38"/>
      <c r="D106" s="37">
        <f>SUM(D107)</f>
        <v>14722290</v>
      </c>
    </row>
    <row r="107" spans="1:4" ht="12.75">
      <c r="A107" s="21" t="s">
        <v>879</v>
      </c>
      <c r="B107" s="22" t="s">
        <v>880</v>
      </c>
      <c r="C107" s="38"/>
      <c r="D107" s="36">
        <f>SUM(C108)</f>
        <v>14722290</v>
      </c>
    </row>
    <row r="108" spans="1:4" ht="12.75">
      <c r="A108" s="21" t="s">
        <v>881</v>
      </c>
      <c r="B108" s="22" t="s">
        <v>882</v>
      </c>
      <c r="C108" s="36">
        <v>14722290</v>
      </c>
      <c r="D108" s="39"/>
    </row>
    <row r="109" spans="1:4" ht="25.5">
      <c r="A109" s="21" t="s">
        <v>883</v>
      </c>
      <c r="B109" s="22" t="s">
        <v>884</v>
      </c>
      <c r="C109" s="38"/>
      <c r="D109" s="37">
        <f>D110</f>
        <v>23000000</v>
      </c>
    </row>
    <row r="110" spans="1:4" ht="25.5">
      <c r="A110" s="21" t="s">
        <v>885</v>
      </c>
      <c r="B110" s="22" t="s">
        <v>886</v>
      </c>
      <c r="C110" s="38"/>
      <c r="D110" s="37">
        <f>D111</f>
        <v>23000000</v>
      </c>
    </row>
    <row r="111" spans="1:4" ht="25.5">
      <c r="A111" s="21" t="s">
        <v>887</v>
      </c>
      <c r="B111" s="22" t="s">
        <v>888</v>
      </c>
      <c r="C111" s="38"/>
      <c r="D111" s="37">
        <f>D112</f>
        <v>23000000</v>
      </c>
    </row>
    <row r="112" spans="1:4" ht="25.5">
      <c r="A112" s="21" t="s">
        <v>889</v>
      </c>
      <c r="B112" s="22" t="s">
        <v>890</v>
      </c>
      <c r="C112" s="38"/>
      <c r="D112" s="37">
        <f>SUM(C113:C114)</f>
        <v>23000000</v>
      </c>
    </row>
    <row r="113" spans="1:4" ht="38.25">
      <c r="A113" s="21" t="s">
        <v>891</v>
      </c>
      <c r="B113" s="22" t="s">
        <v>892</v>
      </c>
      <c r="C113" s="36">
        <v>20000000</v>
      </c>
      <c r="D113" s="39"/>
    </row>
    <row r="114" spans="1:4" ht="25.5">
      <c r="A114" s="21" t="s">
        <v>893</v>
      </c>
      <c r="B114" s="22" t="s">
        <v>894</v>
      </c>
      <c r="C114" s="36">
        <v>3000000</v>
      </c>
      <c r="D114" s="39"/>
    </row>
    <row r="121" spans="1:4" ht="14.25">
      <c r="A121" s="82" t="s">
        <v>309</v>
      </c>
      <c r="B121" s="82"/>
      <c r="C121" s="82"/>
      <c r="D121" s="82"/>
    </row>
    <row r="122" spans="1:4" ht="15">
      <c r="A122" s="79" t="s">
        <v>310</v>
      </c>
      <c r="B122" s="79"/>
      <c r="C122" s="79"/>
      <c r="D122" s="79"/>
    </row>
  </sheetData>
  <sheetProtection/>
  <mergeCells count="5">
    <mergeCell ref="A122:D122"/>
    <mergeCell ref="B1:D1"/>
    <mergeCell ref="A3:D3"/>
    <mergeCell ref="A4:D4"/>
    <mergeCell ref="A121:D121"/>
  </mergeCells>
  <dataValidations count="2">
    <dataValidation type="decimal" operator="greaterThanOrEqual" allowBlank="1" showInputMessage="1" showErrorMessage="1" sqref="D109:D112 D105:D106 D100:D102 D94 D87:D88 D80:D84 D77 D72:D74 D67 D55 D52 D49 D46 D43 D41 D38 D24 D16 D14 D12 D7:D10 D32:D34">
      <formula1>0</formula1>
    </dataValidation>
    <dataValidation type="decimal" operator="greaterThanOrEqual" allowBlank="1" showErrorMessage="1" promptTitle="Presupuesto Inicial" prompt="Digite un numero" errorTitle="Presupuesto Inicial" error="El valor para el Presupuesto Inicial debe ser numérico y mayor o igual que CERO (0)" sqref="C113:C114 C69:C71 D68 C75:C76 C78:C79 C85:C86 C89:C93 C95:C99 C104 D103 C108 D107 C11 C13 C15 C17:C23 D18:D23 C25:C26 C28:C29 C31 C36:C37 D35 C39:C40 C42:D42 C44:C45 C47:C48 C50:C51 C54 D53 C56:C57 C59:C66 D58 D25:D27 D29:D30 D37 D71 D91:D93 D98:D99">
      <formula1>0</formula1>
    </dataValidation>
  </dataValidations>
  <printOptions/>
  <pageMargins left="0.5511811023622047" right="0.4330708661417323" top="0.8661417322834646" bottom="0.8661417322834646" header="0.3937007874015748" footer="0"/>
  <pageSetup horizontalDpi="600" verticalDpi="600" orientation="portrait" r:id="rId3"/>
  <headerFooter alignWithMargins="0">
    <oddHeader>&amp;C  &amp;A  &amp;P de &amp;N</oddHeader>
  </headerFooter>
  <legacyDrawing r:id="rId2"/>
  <oleObjects>
    <oleObject progId="PBrush" shapeId="985417" r:id="rId1"/>
  </oleObjects>
</worksheet>
</file>

<file path=xl/worksheets/sheet3.xml><?xml version="1.0" encoding="utf-8"?>
<worksheet xmlns="http://schemas.openxmlformats.org/spreadsheetml/2006/main" xmlns:r="http://schemas.openxmlformats.org/officeDocument/2006/relationships">
  <sheetPr>
    <tabColor indexed="11"/>
  </sheetPr>
  <dimension ref="A1:D388"/>
  <sheetViews>
    <sheetView showGridLines="0" zoomScalePageLayoutView="0" workbookViewId="0" topLeftCell="A375">
      <selection activeCell="A389" sqref="A389:IV613"/>
    </sheetView>
  </sheetViews>
  <sheetFormatPr defaultColWidth="11.421875" defaultRowHeight="12.75"/>
  <cols>
    <col min="1" max="1" width="16.28125" style="16" customWidth="1"/>
    <col min="2" max="2" width="43.8515625" style="16" customWidth="1"/>
    <col min="3" max="3" width="14.8515625" style="16" customWidth="1"/>
    <col min="4" max="4" width="15.8515625" style="16" bestFit="1" customWidth="1"/>
    <col min="5" max="16384" width="11.421875" style="16" customWidth="1"/>
  </cols>
  <sheetData>
    <row r="1" spans="1:4" s="1" customFormat="1" ht="107.25" customHeight="1">
      <c r="A1" s="15"/>
      <c r="B1" s="80" t="s">
        <v>311</v>
      </c>
      <c r="C1" s="81"/>
      <c r="D1" s="81"/>
    </row>
    <row r="2" ht="12.75"/>
    <row r="3" spans="1:4" ht="12.75">
      <c r="A3" s="84" t="s">
        <v>313</v>
      </c>
      <c r="B3" s="84"/>
      <c r="C3" s="84"/>
      <c r="D3" s="84"/>
    </row>
    <row r="4" spans="1:4" ht="12.75">
      <c r="A4" s="84" t="s">
        <v>504</v>
      </c>
      <c r="B4" s="84"/>
      <c r="C4" s="84"/>
      <c r="D4" s="84"/>
    </row>
    <row r="5" ht="12.75"/>
    <row r="6" spans="1:4" ht="14.25">
      <c r="A6" s="83"/>
      <c r="B6" s="83"/>
      <c r="C6" s="83"/>
      <c r="D6" s="4"/>
    </row>
    <row r="7" spans="1:4" ht="15.75">
      <c r="A7" s="6"/>
      <c r="B7" s="6"/>
      <c r="C7" s="7"/>
      <c r="D7" s="3"/>
    </row>
    <row r="8" spans="1:4" ht="15.75">
      <c r="A8" s="8" t="s">
        <v>512</v>
      </c>
      <c r="B8" s="8" t="s">
        <v>14</v>
      </c>
      <c r="C8" s="42" t="s">
        <v>992</v>
      </c>
      <c r="D8" s="42" t="s">
        <v>314</v>
      </c>
    </row>
    <row r="9" spans="1:4" ht="12.75" hidden="1">
      <c r="A9" s="50">
        <v>1</v>
      </c>
      <c r="B9" s="51" t="s">
        <v>895</v>
      </c>
      <c r="C9" s="43"/>
      <c r="D9" s="41">
        <f>SUM(C10:C184)</f>
        <v>1015036191</v>
      </c>
    </row>
    <row r="10" spans="1:4" ht="12.75" hidden="1">
      <c r="A10" s="50" t="s">
        <v>993</v>
      </c>
      <c r="B10" s="51" t="s">
        <v>896</v>
      </c>
      <c r="C10" s="43"/>
      <c r="D10" s="41">
        <f>SUM(C11:C184)</f>
        <v>1015036191</v>
      </c>
    </row>
    <row r="11" spans="1:4" ht="25.5" hidden="1">
      <c r="A11" s="50" t="s">
        <v>994</v>
      </c>
      <c r="B11" s="52" t="s">
        <v>897</v>
      </c>
      <c r="C11" s="43"/>
      <c r="D11" s="41">
        <f>SUM(C13:C60)</f>
        <v>117346565</v>
      </c>
    </row>
    <row r="12" spans="1:4" ht="12.75" hidden="1">
      <c r="A12" s="50" t="s">
        <v>995</v>
      </c>
      <c r="B12" s="52" t="s">
        <v>898</v>
      </c>
      <c r="C12" s="43"/>
      <c r="D12" s="62">
        <f>SUM(C14:C20)</f>
        <v>9307082</v>
      </c>
    </row>
    <row r="13" spans="1:4" ht="25.5" hidden="1">
      <c r="A13" s="50" t="s">
        <v>899</v>
      </c>
      <c r="B13" s="52" t="s">
        <v>900</v>
      </c>
      <c r="C13" s="43"/>
      <c r="D13" s="41">
        <f>C14</f>
        <v>7029000</v>
      </c>
    </row>
    <row r="14" spans="1:4" ht="12.75" hidden="1">
      <c r="A14" s="50" t="s">
        <v>901</v>
      </c>
      <c r="B14" s="52" t="s">
        <v>902</v>
      </c>
      <c r="C14" s="41">
        <v>7029000</v>
      </c>
      <c r="D14" s="43"/>
    </row>
    <row r="15" spans="1:4" ht="12.75" hidden="1">
      <c r="A15" s="50" t="s">
        <v>903</v>
      </c>
      <c r="B15" s="52" t="s">
        <v>904</v>
      </c>
      <c r="C15" s="43"/>
      <c r="D15" s="41">
        <f>SUM(C16:C20)</f>
        <v>2278082</v>
      </c>
    </row>
    <row r="16" spans="1:4" ht="12.75" hidden="1">
      <c r="A16" s="50" t="s">
        <v>905</v>
      </c>
      <c r="B16" s="52" t="s">
        <v>906</v>
      </c>
      <c r="C16" s="41">
        <v>635579</v>
      </c>
      <c r="D16" s="43"/>
    </row>
    <row r="17" spans="1:4" ht="12.75" hidden="1">
      <c r="A17" s="50" t="s">
        <v>907</v>
      </c>
      <c r="B17" s="52" t="s">
        <v>908</v>
      </c>
      <c r="C17" s="41">
        <v>305078</v>
      </c>
      <c r="D17" s="43"/>
    </row>
    <row r="18" spans="1:4" ht="12.75" hidden="1">
      <c r="A18" s="50" t="s">
        <v>909</v>
      </c>
      <c r="B18" s="52" t="s">
        <v>910</v>
      </c>
      <c r="C18" s="41">
        <v>292875</v>
      </c>
      <c r="D18" s="43"/>
    </row>
    <row r="19" spans="1:4" ht="12.75" hidden="1">
      <c r="A19" s="50" t="s">
        <v>911</v>
      </c>
      <c r="B19" s="52" t="s">
        <v>912</v>
      </c>
      <c r="C19" s="41">
        <v>429550</v>
      </c>
      <c r="D19" s="41">
        <v>429550</v>
      </c>
    </row>
    <row r="20" spans="1:4" ht="12.75" hidden="1">
      <c r="A20" s="50" t="s">
        <v>913</v>
      </c>
      <c r="B20" s="52" t="s">
        <v>914</v>
      </c>
      <c r="C20" s="41">
        <v>615000</v>
      </c>
      <c r="D20" s="41">
        <v>615000</v>
      </c>
    </row>
    <row r="21" spans="1:4" ht="12.75" hidden="1">
      <c r="A21" s="59" t="s">
        <v>949</v>
      </c>
      <c r="B21" s="60" t="s">
        <v>950</v>
      </c>
      <c r="C21" s="61"/>
      <c r="D21" s="62">
        <f>SUM(C22:C36)</f>
        <v>8859891</v>
      </c>
    </row>
    <row r="22" spans="1:4" ht="12.75" hidden="1">
      <c r="A22" s="50" t="s">
        <v>951</v>
      </c>
      <c r="B22" s="52" t="s">
        <v>952</v>
      </c>
      <c r="C22" s="43"/>
      <c r="D22" s="41">
        <f>C23</f>
        <v>3283452</v>
      </c>
    </row>
    <row r="23" spans="1:4" ht="12.75" hidden="1">
      <c r="A23" s="50" t="s">
        <v>953</v>
      </c>
      <c r="B23" s="52" t="s">
        <v>954</v>
      </c>
      <c r="C23" s="43">
        <v>3283452</v>
      </c>
      <c r="D23" s="43"/>
    </row>
    <row r="24" spans="1:4" ht="12.75" hidden="1">
      <c r="A24" s="50" t="s">
        <v>955</v>
      </c>
      <c r="B24" s="52" t="s">
        <v>956</v>
      </c>
      <c r="C24" s="43"/>
      <c r="D24" s="41">
        <f>SUM(C26:C32)</f>
        <v>3576439</v>
      </c>
    </row>
    <row r="25" spans="1:4" ht="12.75" hidden="1">
      <c r="A25" s="50" t="s">
        <v>560</v>
      </c>
      <c r="B25" s="52" t="s">
        <v>317</v>
      </c>
      <c r="C25" s="43"/>
      <c r="D25" s="41">
        <f>C26</f>
        <v>100000</v>
      </c>
    </row>
    <row r="26" spans="1:4" ht="12.75" hidden="1">
      <c r="A26" s="50" t="s">
        <v>561</v>
      </c>
      <c r="B26" s="52" t="s">
        <v>318</v>
      </c>
      <c r="C26" s="41">
        <v>100000</v>
      </c>
      <c r="D26" s="43"/>
    </row>
    <row r="27" spans="1:4" ht="12.75" hidden="1">
      <c r="A27" s="50" t="s">
        <v>562</v>
      </c>
      <c r="B27" s="52" t="s">
        <v>319</v>
      </c>
      <c r="C27" s="43"/>
      <c r="D27" s="41">
        <f>C28</f>
        <v>800000</v>
      </c>
    </row>
    <row r="28" spans="1:4" ht="12.75" hidden="1">
      <c r="A28" s="50" t="s">
        <v>563</v>
      </c>
      <c r="B28" s="52" t="s">
        <v>320</v>
      </c>
      <c r="C28" s="41">
        <v>800000</v>
      </c>
      <c r="D28" s="43"/>
    </row>
    <row r="29" spans="1:4" ht="12.75" hidden="1">
      <c r="A29" s="50" t="s">
        <v>564</v>
      </c>
      <c r="B29" s="53" t="s">
        <v>321</v>
      </c>
      <c r="C29" s="43"/>
      <c r="D29" s="41">
        <f>+C30</f>
        <v>300000</v>
      </c>
    </row>
    <row r="30" spans="1:4" ht="12.75" hidden="1">
      <c r="A30" s="50" t="s">
        <v>565</v>
      </c>
      <c r="B30" s="53" t="s">
        <v>321</v>
      </c>
      <c r="C30" s="41">
        <v>300000</v>
      </c>
      <c r="D30" s="43"/>
    </row>
    <row r="31" spans="1:4" ht="12.75" hidden="1">
      <c r="A31" s="50" t="s">
        <v>322</v>
      </c>
      <c r="B31" s="52" t="s">
        <v>323</v>
      </c>
      <c r="C31" s="43"/>
      <c r="D31" s="41">
        <f>C32</f>
        <v>2376439</v>
      </c>
    </row>
    <row r="32" spans="1:4" ht="12.75" hidden="1">
      <c r="A32" s="50" t="s">
        <v>324</v>
      </c>
      <c r="B32" s="52" t="s">
        <v>325</v>
      </c>
      <c r="C32" s="41">
        <v>2376439</v>
      </c>
      <c r="D32" s="43"/>
    </row>
    <row r="33" spans="1:4" ht="12.75" hidden="1">
      <c r="A33" s="50" t="s">
        <v>326</v>
      </c>
      <c r="B33" s="52" t="s">
        <v>327</v>
      </c>
      <c r="C33" s="43"/>
      <c r="D33" s="41">
        <f>SUM(C34:C36)</f>
        <v>2000000</v>
      </c>
    </row>
    <row r="34" spans="1:4" ht="12.75" hidden="1">
      <c r="A34" s="50" t="s">
        <v>328</v>
      </c>
      <c r="B34" s="52" t="s">
        <v>329</v>
      </c>
      <c r="C34" s="41">
        <v>300000</v>
      </c>
      <c r="D34" s="43"/>
    </row>
    <row r="35" spans="1:4" ht="12.75" hidden="1">
      <c r="A35" s="50" t="s">
        <v>330</v>
      </c>
      <c r="B35" s="52" t="s">
        <v>331</v>
      </c>
      <c r="C35" s="41">
        <v>1000000</v>
      </c>
      <c r="D35" s="43"/>
    </row>
    <row r="36" spans="1:4" ht="12.75" hidden="1">
      <c r="A36" s="50" t="s">
        <v>332</v>
      </c>
      <c r="B36" s="52" t="s">
        <v>333</v>
      </c>
      <c r="C36" s="41">
        <v>700000</v>
      </c>
      <c r="D36" s="43"/>
    </row>
    <row r="37" spans="1:4" ht="12.75" hidden="1">
      <c r="A37" s="59" t="s">
        <v>915</v>
      </c>
      <c r="B37" s="60" t="s">
        <v>916</v>
      </c>
      <c r="C37" s="61"/>
      <c r="D37" s="62">
        <f>C38</f>
        <v>96298176</v>
      </c>
    </row>
    <row r="38" spans="1:4" ht="12.75" hidden="1">
      <c r="A38" s="50" t="s">
        <v>917</v>
      </c>
      <c r="B38" s="52" t="s">
        <v>918</v>
      </c>
      <c r="C38" s="41">
        <v>96298176</v>
      </c>
      <c r="D38" s="43"/>
    </row>
    <row r="39" spans="1:4" ht="12.75" hidden="1">
      <c r="A39" s="59" t="s">
        <v>996</v>
      </c>
      <c r="B39" s="60" t="s">
        <v>919</v>
      </c>
      <c r="C39" s="61"/>
      <c r="D39" s="62">
        <f>SUM(C43:C60)</f>
        <v>2881416</v>
      </c>
    </row>
    <row r="40" spans="1:4" ht="12.75" hidden="1">
      <c r="A40" s="50" t="s">
        <v>997</v>
      </c>
      <c r="B40" s="52" t="s">
        <v>920</v>
      </c>
      <c r="C40" s="43"/>
      <c r="D40" s="41">
        <f>D41</f>
        <v>2248806</v>
      </c>
    </row>
    <row r="41" spans="1:4" ht="12.75" hidden="1">
      <c r="A41" s="50" t="s">
        <v>921</v>
      </c>
      <c r="B41" s="52" t="s">
        <v>922</v>
      </c>
      <c r="C41" s="43"/>
      <c r="D41" s="41">
        <f>SUM(C43:C49)</f>
        <v>2248806</v>
      </c>
    </row>
    <row r="42" spans="1:4" ht="12.75" hidden="1">
      <c r="A42" s="50" t="s">
        <v>923</v>
      </c>
      <c r="B42" s="52" t="s">
        <v>924</v>
      </c>
      <c r="C42" s="43"/>
      <c r="D42" s="41">
        <f>C43</f>
        <v>597465</v>
      </c>
    </row>
    <row r="43" spans="1:4" ht="12.75" hidden="1">
      <c r="A43" s="50" t="s">
        <v>925</v>
      </c>
      <c r="B43" s="52" t="s">
        <v>926</v>
      </c>
      <c r="C43" s="41">
        <v>597465</v>
      </c>
      <c r="D43" s="43"/>
    </row>
    <row r="44" spans="1:4" ht="12.75" hidden="1">
      <c r="A44" s="50" t="s">
        <v>927</v>
      </c>
      <c r="B44" s="52" t="s">
        <v>928</v>
      </c>
      <c r="C44" s="43"/>
      <c r="D44" s="41">
        <f>C45</f>
        <v>843480</v>
      </c>
    </row>
    <row r="45" spans="1:4" ht="12.75" hidden="1">
      <c r="A45" s="50" t="s">
        <v>929</v>
      </c>
      <c r="B45" s="52" t="s">
        <v>926</v>
      </c>
      <c r="C45" s="41">
        <v>843480</v>
      </c>
      <c r="D45" s="43"/>
    </row>
    <row r="46" spans="1:4" ht="12.75" hidden="1">
      <c r="A46" s="50" t="s">
        <v>930</v>
      </c>
      <c r="B46" s="52" t="s">
        <v>931</v>
      </c>
      <c r="C46" s="43"/>
      <c r="D46" s="41">
        <f>C47</f>
        <v>36691</v>
      </c>
    </row>
    <row r="47" spans="1:4" ht="12.75" hidden="1">
      <c r="A47" s="50" t="s">
        <v>932</v>
      </c>
      <c r="B47" s="52" t="s">
        <v>926</v>
      </c>
      <c r="C47" s="41">
        <v>36691</v>
      </c>
      <c r="D47" s="43"/>
    </row>
    <row r="48" spans="1:4" ht="12.75" hidden="1">
      <c r="A48" s="50" t="s">
        <v>933</v>
      </c>
      <c r="B48" s="52" t="s">
        <v>934</v>
      </c>
      <c r="C48" s="43"/>
      <c r="D48" s="41">
        <f>C49</f>
        <v>771170</v>
      </c>
    </row>
    <row r="49" spans="1:4" ht="12.75" hidden="1">
      <c r="A49" s="50" t="s">
        <v>935</v>
      </c>
      <c r="B49" s="52" t="s">
        <v>926</v>
      </c>
      <c r="C49" s="41">
        <v>771170</v>
      </c>
      <c r="D49" s="43"/>
    </row>
    <row r="50" spans="1:4" ht="12.75" hidden="1">
      <c r="A50" s="50" t="s">
        <v>998</v>
      </c>
      <c r="B50" s="52" t="s">
        <v>936</v>
      </c>
      <c r="C50" s="43"/>
      <c r="D50" s="41">
        <f>SUM(C52:C60)</f>
        <v>632610</v>
      </c>
    </row>
    <row r="51" spans="1:4" ht="12.75" hidden="1">
      <c r="A51" s="50" t="s">
        <v>937</v>
      </c>
      <c r="B51" s="52" t="s">
        <v>1000</v>
      </c>
      <c r="C51" s="43"/>
      <c r="D51" s="41">
        <f>C52</f>
        <v>35145</v>
      </c>
    </row>
    <row r="52" spans="1:4" ht="12.75" hidden="1">
      <c r="A52" s="50" t="s">
        <v>938</v>
      </c>
      <c r="B52" s="52" t="s">
        <v>926</v>
      </c>
      <c r="C52" s="41">
        <v>35145</v>
      </c>
      <c r="D52" s="43"/>
    </row>
    <row r="53" spans="1:4" ht="12.75" hidden="1">
      <c r="A53" s="50" t="s">
        <v>939</v>
      </c>
      <c r="B53" s="52" t="s">
        <v>1001</v>
      </c>
      <c r="C53" s="43"/>
      <c r="D53" s="41">
        <f>C54</f>
        <v>210870</v>
      </c>
    </row>
    <row r="54" spans="1:4" ht="12.75" hidden="1">
      <c r="A54" s="50" t="s">
        <v>940</v>
      </c>
      <c r="B54" s="52" t="s">
        <v>926</v>
      </c>
      <c r="C54" s="41">
        <v>210870</v>
      </c>
      <c r="D54" s="43"/>
    </row>
    <row r="55" spans="1:4" ht="12.75" hidden="1">
      <c r="A55" s="50" t="s">
        <v>941</v>
      </c>
      <c r="B55" s="52" t="s">
        <v>1002</v>
      </c>
      <c r="C55" s="43"/>
      <c r="D55" s="41">
        <f>C56</f>
        <v>35145</v>
      </c>
    </row>
    <row r="56" spans="1:4" ht="12.75" hidden="1">
      <c r="A56" s="50" t="s">
        <v>942</v>
      </c>
      <c r="B56" s="52" t="s">
        <v>926</v>
      </c>
      <c r="C56" s="41">
        <v>35145</v>
      </c>
      <c r="D56" s="43"/>
    </row>
    <row r="57" spans="1:4" ht="12.75" hidden="1">
      <c r="A57" s="50" t="s">
        <v>943</v>
      </c>
      <c r="B57" s="52" t="s">
        <v>944</v>
      </c>
      <c r="C57" s="43"/>
      <c r="D57" s="41">
        <f>C58</f>
        <v>281160</v>
      </c>
    </row>
    <row r="58" spans="1:4" ht="12.75" hidden="1">
      <c r="A58" s="50" t="s">
        <v>945</v>
      </c>
      <c r="B58" s="52" t="s">
        <v>926</v>
      </c>
      <c r="C58" s="41">
        <v>281160</v>
      </c>
      <c r="D58" s="43"/>
    </row>
    <row r="59" spans="1:4" ht="12.75" hidden="1">
      <c r="A59" s="50" t="s">
        <v>946</v>
      </c>
      <c r="B59" s="52" t="s">
        <v>947</v>
      </c>
      <c r="C59" s="43"/>
      <c r="D59" s="41">
        <f>C60</f>
        <v>70290</v>
      </c>
    </row>
    <row r="60" spans="1:4" ht="12.75" hidden="1">
      <c r="A60" s="50" t="s">
        <v>948</v>
      </c>
      <c r="B60" s="52" t="s">
        <v>926</v>
      </c>
      <c r="C60" s="41">
        <v>70290</v>
      </c>
      <c r="D60" s="43"/>
    </row>
    <row r="61" spans="1:4" ht="25.5" hidden="1">
      <c r="A61" s="50" t="s">
        <v>334</v>
      </c>
      <c r="B61" s="52" t="s">
        <v>335</v>
      </c>
      <c r="C61" s="43"/>
      <c r="D61" s="62">
        <f>SUM(C62:C104)</f>
        <v>77516400</v>
      </c>
    </row>
    <row r="62" spans="1:4" ht="12.75" hidden="1">
      <c r="A62" s="50" t="s">
        <v>336</v>
      </c>
      <c r="B62" s="52" t="s">
        <v>898</v>
      </c>
      <c r="C62" s="43"/>
      <c r="D62" s="62">
        <f>SUM(C63:C93)</f>
        <v>68994735</v>
      </c>
    </row>
    <row r="63" spans="1:4" ht="25.5" hidden="1">
      <c r="A63" s="50" t="s">
        <v>337</v>
      </c>
      <c r="B63" s="52" t="s">
        <v>900</v>
      </c>
      <c r="C63" s="43"/>
      <c r="D63" s="41">
        <f>SUM(C64:C71)</f>
        <v>52098099</v>
      </c>
    </row>
    <row r="64" spans="1:4" ht="12.75" hidden="1">
      <c r="A64" s="50" t="s">
        <v>338</v>
      </c>
      <c r="B64" s="52" t="s">
        <v>902</v>
      </c>
      <c r="C64" s="41">
        <v>41099088</v>
      </c>
      <c r="D64" s="43"/>
    </row>
    <row r="65" spans="1:4" ht="12.75" hidden="1">
      <c r="A65" s="50" t="s">
        <v>339</v>
      </c>
      <c r="B65" s="52" t="s">
        <v>904</v>
      </c>
      <c r="C65" s="43"/>
      <c r="D65" s="41">
        <f>SUM(C66:C68)</f>
        <v>7224008</v>
      </c>
    </row>
    <row r="66" spans="1:4" ht="12.75" hidden="1">
      <c r="A66" s="50" t="s">
        <v>340</v>
      </c>
      <c r="B66" s="52" t="s">
        <v>906</v>
      </c>
      <c r="C66" s="41">
        <v>3756484</v>
      </c>
      <c r="D66" s="43"/>
    </row>
    <row r="67" spans="1:4" ht="12.75" hidden="1">
      <c r="A67" s="50" t="s">
        <v>341</v>
      </c>
      <c r="B67" s="52" t="s">
        <v>908</v>
      </c>
      <c r="C67" s="41">
        <v>1733762</v>
      </c>
      <c r="D67" s="43"/>
    </row>
    <row r="68" spans="1:4" ht="12.75" hidden="1">
      <c r="A68" s="50" t="s">
        <v>342</v>
      </c>
      <c r="B68" s="52" t="s">
        <v>910</v>
      </c>
      <c r="C68" s="41">
        <v>1733762</v>
      </c>
      <c r="D68" s="43"/>
    </row>
    <row r="69" spans="1:4" ht="12.75" hidden="1">
      <c r="A69" s="50" t="s">
        <v>343</v>
      </c>
      <c r="B69" s="52" t="s">
        <v>912</v>
      </c>
      <c r="C69" s="41">
        <v>2648803</v>
      </c>
      <c r="D69" s="41">
        <v>2648803</v>
      </c>
    </row>
    <row r="70" spans="1:4" ht="12.75" hidden="1">
      <c r="A70" s="50" t="s">
        <v>344</v>
      </c>
      <c r="B70" s="52" t="s">
        <v>345</v>
      </c>
      <c r="C70" s="41">
        <v>511200</v>
      </c>
      <c r="D70" s="41">
        <v>511200</v>
      </c>
    </row>
    <row r="71" spans="1:4" ht="12.75" hidden="1">
      <c r="A71" s="50" t="s">
        <v>346</v>
      </c>
      <c r="B71" s="52" t="s">
        <v>914</v>
      </c>
      <c r="C71" s="41">
        <v>615000</v>
      </c>
      <c r="D71" s="41">
        <v>615000</v>
      </c>
    </row>
    <row r="72" spans="1:4" ht="12.75" hidden="1">
      <c r="A72" s="50" t="s">
        <v>347</v>
      </c>
      <c r="B72" s="52" t="s">
        <v>919</v>
      </c>
      <c r="C72" s="43"/>
      <c r="D72" s="41">
        <f>SUM(C76:C93)</f>
        <v>16896636</v>
      </c>
    </row>
    <row r="73" spans="1:4" ht="12.75" hidden="1">
      <c r="A73" s="50" t="s">
        <v>348</v>
      </c>
      <c r="B73" s="52" t="s">
        <v>920</v>
      </c>
      <c r="C73" s="43"/>
      <c r="D73" s="41">
        <f>SUM(C74:C82)</f>
        <v>13197718</v>
      </c>
    </row>
    <row r="74" spans="1:4" ht="12.75" hidden="1">
      <c r="A74" s="50" t="s">
        <v>349</v>
      </c>
      <c r="B74" s="52" t="s">
        <v>922</v>
      </c>
      <c r="C74" s="43"/>
      <c r="D74" s="41">
        <f>SUM(C76:C82)</f>
        <v>13197718</v>
      </c>
    </row>
    <row r="75" spans="1:4" ht="12.75" hidden="1">
      <c r="A75" s="50" t="s">
        <v>350</v>
      </c>
      <c r="B75" s="52" t="s">
        <v>924</v>
      </c>
      <c r="C75" s="43"/>
      <c r="D75" s="41">
        <f>C76</f>
        <v>3493422</v>
      </c>
    </row>
    <row r="76" spans="1:4" ht="12.75" hidden="1">
      <c r="A76" s="50" t="s">
        <v>351</v>
      </c>
      <c r="B76" s="52" t="s">
        <v>926</v>
      </c>
      <c r="C76" s="41">
        <v>3493422</v>
      </c>
      <c r="D76" s="43"/>
    </row>
    <row r="77" spans="1:4" ht="12.75" hidden="1">
      <c r="A77" s="50" t="s">
        <v>352</v>
      </c>
      <c r="B77" s="52" t="s">
        <v>928</v>
      </c>
      <c r="C77" s="43"/>
      <c r="D77" s="41">
        <f>C78</f>
        <v>4931891</v>
      </c>
    </row>
    <row r="78" spans="1:4" ht="12.75" hidden="1">
      <c r="A78" s="50" t="s">
        <v>353</v>
      </c>
      <c r="B78" s="52" t="s">
        <v>926</v>
      </c>
      <c r="C78" s="41">
        <v>4931891</v>
      </c>
      <c r="D78" s="43"/>
    </row>
    <row r="79" spans="1:4" ht="12.75" hidden="1">
      <c r="A79" s="50" t="s">
        <v>354</v>
      </c>
      <c r="B79" s="52" t="s">
        <v>931</v>
      </c>
      <c r="C79" s="43"/>
      <c r="D79" s="41">
        <f>C80</f>
        <v>214537</v>
      </c>
    </row>
    <row r="80" spans="1:4" ht="12.75" hidden="1">
      <c r="A80" s="50" t="s">
        <v>355</v>
      </c>
      <c r="B80" s="52" t="s">
        <v>926</v>
      </c>
      <c r="C80" s="41">
        <v>214537</v>
      </c>
      <c r="D80" s="43"/>
    </row>
    <row r="81" spans="1:4" ht="12.75" hidden="1">
      <c r="A81" s="50" t="s">
        <v>356</v>
      </c>
      <c r="B81" s="52" t="s">
        <v>934</v>
      </c>
      <c r="C81" s="43"/>
      <c r="D81" s="41">
        <f>C82</f>
        <v>4557868</v>
      </c>
    </row>
    <row r="82" spans="1:4" ht="12.75" hidden="1">
      <c r="A82" s="50" t="s">
        <v>357</v>
      </c>
      <c r="B82" s="52" t="s">
        <v>926</v>
      </c>
      <c r="C82" s="41">
        <v>4557868</v>
      </c>
      <c r="D82" s="43"/>
    </row>
    <row r="83" spans="1:4" ht="12.75" hidden="1">
      <c r="A83" s="50" t="s">
        <v>358</v>
      </c>
      <c r="B83" s="52" t="s">
        <v>936</v>
      </c>
      <c r="C83" s="43"/>
      <c r="D83" s="41">
        <f>SUM(C85:C93)</f>
        <v>3698918</v>
      </c>
    </row>
    <row r="84" spans="1:4" ht="12.75" hidden="1">
      <c r="A84" s="50" t="s">
        <v>359</v>
      </c>
      <c r="B84" s="52" t="s">
        <v>1000</v>
      </c>
      <c r="C84" s="43"/>
      <c r="D84" s="41">
        <f>C85</f>
        <v>205495</v>
      </c>
    </row>
    <row r="85" spans="1:4" ht="12.75" hidden="1">
      <c r="A85" s="50" t="s">
        <v>360</v>
      </c>
      <c r="B85" s="52" t="s">
        <v>926</v>
      </c>
      <c r="C85" s="41">
        <v>205495</v>
      </c>
      <c r="D85" s="43"/>
    </row>
    <row r="86" spans="1:4" ht="12.75" hidden="1">
      <c r="A86" s="50" t="s">
        <v>361</v>
      </c>
      <c r="B86" s="52" t="s">
        <v>1001</v>
      </c>
      <c r="C86" s="43"/>
      <c r="D86" s="41">
        <f>C87</f>
        <v>1232973</v>
      </c>
    </row>
    <row r="87" spans="1:4" ht="12.75" hidden="1">
      <c r="A87" s="50" t="s">
        <v>362</v>
      </c>
      <c r="B87" s="52" t="s">
        <v>926</v>
      </c>
      <c r="C87" s="41">
        <v>1232973</v>
      </c>
      <c r="D87" s="43"/>
    </row>
    <row r="88" spans="1:4" ht="12.75" hidden="1">
      <c r="A88" s="50" t="s">
        <v>363</v>
      </c>
      <c r="B88" s="52" t="s">
        <v>1002</v>
      </c>
      <c r="C88" s="43"/>
      <c r="D88" s="41">
        <f>C89</f>
        <v>205495</v>
      </c>
    </row>
    <row r="89" spans="1:4" ht="12.75" hidden="1">
      <c r="A89" s="50" t="s">
        <v>364</v>
      </c>
      <c r="B89" s="52" t="s">
        <v>926</v>
      </c>
      <c r="C89" s="41">
        <v>205495</v>
      </c>
      <c r="D89" s="43"/>
    </row>
    <row r="90" spans="1:4" ht="12.75" hidden="1">
      <c r="A90" s="50" t="s">
        <v>365</v>
      </c>
      <c r="B90" s="52" t="s">
        <v>944</v>
      </c>
      <c r="C90" s="43"/>
      <c r="D90" s="41">
        <f>C91</f>
        <v>1643964</v>
      </c>
    </row>
    <row r="91" spans="1:4" ht="12.75" hidden="1">
      <c r="A91" s="50" t="s">
        <v>366</v>
      </c>
      <c r="B91" s="52" t="s">
        <v>926</v>
      </c>
      <c r="C91" s="41">
        <v>1643964</v>
      </c>
      <c r="D91" s="43"/>
    </row>
    <row r="92" spans="1:4" ht="12.75" hidden="1">
      <c r="A92" s="50" t="s">
        <v>367</v>
      </c>
      <c r="B92" s="52" t="s">
        <v>947</v>
      </c>
      <c r="C92" s="43"/>
      <c r="D92" s="41">
        <f>C93</f>
        <v>410991</v>
      </c>
    </row>
    <row r="93" spans="1:4" ht="12.75" hidden="1">
      <c r="A93" s="50" t="s">
        <v>368</v>
      </c>
      <c r="B93" s="52" t="s">
        <v>926</v>
      </c>
      <c r="C93" s="41">
        <v>410991</v>
      </c>
      <c r="D93" s="43"/>
    </row>
    <row r="94" spans="1:4" ht="12.75" hidden="1">
      <c r="A94" s="50" t="s">
        <v>369</v>
      </c>
      <c r="B94" s="52" t="s">
        <v>950</v>
      </c>
      <c r="C94" s="43"/>
      <c r="D94" s="62">
        <f>SUM(C96:C104)</f>
        <v>8521665</v>
      </c>
    </row>
    <row r="95" spans="1:4" ht="12.75" hidden="1">
      <c r="A95" s="50" t="s">
        <v>370</v>
      </c>
      <c r="B95" s="52" t="s">
        <v>952</v>
      </c>
      <c r="C95" s="43"/>
      <c r="D95" s="41">
        <f>C96</f>
        <v>3741665</v>
      </c>
    </row>
    <row r="96" spans="1:4" ht="12.75" hidden="1">
      <c r="A96" s="50" t="s">
        <v>371</v>
      </c>
      <c r="B96" s="52" t="s">
        <v>954</v>
      </c>
      <c r="C96" s="41">
        <v>3741665</v>
      </c>
      <c r="D96" s="43"/>
    </row>
    <row r="97" spans="1:4" ht="12.75" hidden="1">
      <c r="A97" s="50" t="s">
        <v>372</v>
      </c>
      <c r="B97" s="52" t="s">
        <v>956</v>
      </c>
      <c r="C97" s="43"/>
      <c r="D97" s="41">
        <f>SUM(C98:C104)</f>
        <v>4780000</v>
      </c>
    </row>
    <row r="98" spans="1:4" ht="12.75" hidden="1">
      <c r="A98" s="50" t="s">
        <v>373</v>
      </c>
      <c r="B98" s="52" t="s">
        <v>317</v>
      </c>
      <c r="C98" s="43"/>
      <c r="D98" s="41">
        <f>C99</f>
        <v>880000</v>
      </c>
    </row>
    <row r="99" spans="1:4" ht="12.75" hidden="1">
      <c r="A99" s="50" t="s">
        <v>374</v>
      </c>
      <c r="B99" s="52" t="s">
        <v>375</v>
      </c>
      <c r="C99" s="41">
        <v>880000</v>
      </c>
      <c r="D99" s="43"/>
    </row>
    <row r="100" spans="1:4" ht="12.75" hidden="1">
      <c r="A100" s="50" t="s">
        <v>376</v>
      </c>
      <c r="B100" s="52" t="s">
        <v>377</v>
      </c>
      <c r="C100" s="43"/>
      <c r="D100" s="41">
        <f>C101</f>
        <v>1400000</v>
      </c>
    </row>
    <row r="101" spans="1:4" ht="12.75" hidden="1">
      <c r="A101" s="50" t="s">
        <v>378</v>
      </c>
      <c r="B101" s="52" t="s">
        <v>320</v>
      </c>
      <c r="C101" s="41">
        <v>1400000</v>
      </c>
      <c r="D101" s="43"/>
    </row>
    <row r="102" spans="1:4" ht="12.75" hidden="1">
      <c r="A102" s="50" t="s">
        <v>379</v>
      </c>
      <c r="B102" s="52" t="s">
        <v>321</v>
      </c>
      <c r="C102" s="41">
        <v>2000000</v>
      </c>
      <c r="D102" s="41">
        <v>2000000</v>
      </c>
    </row>
    <row r="103" spans="1:4" ht="12.75" hidden="1">
      <c r="A103" s="50" t="s">
        <v>380</v>
      </c>
      <c r="B103" s="52" t="s">
        <v>327</v>
      </c>
      <c r="C103" s="43"/>
      <c r="D103" s="41">
        <f>C104</f>
        <v>500000</v>
      </c>
    </row>
    <row r="104" spans="1:4" ht="12.75" hidden="1">
      <c r="A104" s="50" t="s">
        <v>381</v>
      </c>
      <c r="B104" s="52" t="s">
        <v>327</v>
      </c>
      <c r="C104" s="41">
        <v>500000</v>
      </c>
      <c r="D104" s="43"/>
    </row>
    <row r="105" spans="1:4" ht="25.5" hidden="1">
      <c r="A105" s="50" t="s">
        <v>999</v>
      </c>
      <c r="B105" s="52" t="s">
        <v>382</v>
      </c>
      <c r="C105" s="43"/>
      <c r="D105" s="63">
        <f>SUM(C107:C184)</f>
        <v>820173226</v>
      </c>
    </row>
    <row r="106" spans="1:4" ht="12.75" hidden="1">
      <c r="A106" s="50" t="s">
        <v>383</v>
      </c>
      <c r="B106" s="52" t="s">
        <v>898</v>
      </c>
      <c r="C106" s="43"/>
      <c r="D106" s="62">
        <f>SUM(C107:C145)</f>
        <v>709288024</v>
      </c>
    </row>
    <row r="107" spans="1:4" ht="25.5" hidden="1">
      <c r="A107" s="50" t="s">
        <v>384</v>
      </c>
      <c r="B107" s="52" t="s">
        <v>900</v>
      </c>
      <c r="C107" s="43"/>
      <c r="D107" s="41">
        <f>SUM(C108:C145)</f>
        <v>709288024</v>
      </c>
    </row>
    <row r="108" spans="1:4" ht="12.75" hidden="1">
      <c r="A108" s="50" t="s">
        <v>385</v>
      </c>
      <c r="B108" s="52" t="s">
        <v>902</v>
      </c>
      <c r="C108" s="43"/>
      <c r="D108" s="41">
        <f>SUM(C109:C110)</f>
        <v>363291731</v>
      </c>
    </row>
    <row r="109" spans="1:4" ht="12.75" hidden="1">
      <c r="A109" s="50" t="s">
        <v>386</v>
      </c>
      <c r="B109" s="52" t="s">
        <v>387</v>
      </c>
      <c r="C109" s="41">
        <v>338459091</v>
      </c>
      <c r="D109" s="43"/>
    </row>
    <row r="110" spans="1:4" ht="12.75" hidden="1">
      <c r="A110" s="50" t="s">
        <v>388</v>
      </c>
      <c r="B110" s="52" t="s">
        <v>389</v>
      </c>
      <c r="C110" s="41">
        <v>24832640</v>
      </c>
      <c r="D110" s="43"/>
    </row>
    <row r="111" spans="1:4" ht="12.75" hidden="1">
      <c r="A111" s="50" t="s">
        <v>390</v>
      </c>
      <c r="B111" s="52" t="s">
        <v>904</v>
      </c>
      <c r="C111" s="43"/>
      <c r="D111" s="41">
        <f>SUM(C112:C114)</f>
        <v>38208808</v>
      </c>
    </row>
    <row r="112" spans="1:4" ht="12.75" hidden="1">
      <c r="A112" s="50" t="s">
        <v>391</v>
      </c>
      <c r="B112" s="52" t="s">
        <v>906</v>
      </c>
      <c r="C112" s="41">
        <v>297201</v>
      </c>
      <c r="D112" s="43"/>
    </row>
    <row r="113" spans="1:4" ht="12.75" hidden="1">
      <c r="A113" s="50" t="s">
        <v>392</v>
      </c>
      <c r="B113" s="52" t="s">
        <v>908</v>
      </c>
      <c r="C113" s="41">
        <v>19342657</v>
      </c>
      <c r="D113" s="43"/>
    </row>
    <row r="114" spans="1:4" ht="12.75" hidden="1">
      <c r="A114" s="50" t="s">
        <v>393</v>
      </c>
      <c r="B114" s="52" t="s">
        <v>910</v>
      </c>
      <c r="C114" s="41">
        <v>18568950</v>
      </c>
      <c r="D114" s="43"/>
    </row>
    <row r="115" spans="1:4" ht="12.75" hidden="1">
      <c r="A115" s="50" t="s">
        <v>394</v>
      </c>
      <c r="B115" s="52" t="s">
        <v>912</v>
      </c>
      <c r="C115" s="41">
        <v>28369230</v>
      </c>
      <c r="D115" s="41">
        <v>28369230</v>
      </c>
    </row>
    <row r="116" spans="1:4" ht="12.75" hidden="1">
      <c r="A116" s="50" t="s">
        <v>395</v>
      </c>
      <c r="B116" s="52" t="s">
        <v>396</v>
      </c>
      <c r="C116" s="41">
        <v>22201919</v>
      </c>
      <c r="D116" s="41">
        <v>22201919</v>
      </c>
    </row>
    <row r="117" spans="1:4" ht="12.75" hidden="1">
      <c r="A117" s="50" t="s">
        <v>397</v>
      </c>
      <c r="B117" s="52" t="s">
        <v>345</v>
      </c>
      <c r="C117" s="41">
        <v>9712800</v>
      </c>
      <c r="D117" s="41">
        <v>9712800</v>
      </c>
    </row>
    <row r="118" spans="1:4" ht="12.75" hidden="1">
      <c r="A118" s="50" t="s">
        <v>398</v>
      </c>
      <c r="B118" s="52" t="s">
        <v>914</v>
      </c>
      <c r="C118" s="41">
        <v>12300000</v>
      </c>
      <c r="D118" s="41">
        <v>12300000</v>
      </c>
    </row>
    <row r="119" spans="1:4" ht="12.75" hidden="1">
      <c r="A119" s="50" t="s">
        <v>399</v>
      </c>
      <c r="B119" s="52" t="s">
        <v>916</v>
      </c>
      <c r="C119" s="43"/>
      <c r="D119" s="41">
        <f>SUM(C121:C122)</f>
        <v>48500000</v>
      </c>
    </row>
    <row r="120" spans="1:4" ht="12.75" hidden="1">
      <c r="A120" s="50" t="s">
        <v>400</v>
      </c>
      <c r="B120" s="52" t="s">
        <v>401</v>
      </c>
      <c r="C120" s="43"/>
      <c r="D120" s="41">
        <f>SUM(C121:C122)</f>
        <v>48500000</v>
      </c>
    </row>
    <row r="121" spans="1:4" ht="12.75" hidden="1">
      <c r="A121" s="50" t="s">
        <v>402</v>
      </c>
      <c r="B121" s="52" t="s">
        <v>403</v>
      </c>
      <c r="C121" s="41">
        <v>40000000</v>
      </c>
      <c r="D121" s="43"/>
    </row>
    <row r="122" spans="1:4" ht="12.75" hidden="1">
      <c r="A122" s="50" t="s">
        <v>404</v>
      </c>
      <c r="B122" s="52" t="s">
        <v>405</v>
      </c>
      <c r="C122" s="41">
        <v>8500000</v>
      </c>
      <c r="D122" s="43"/>
    </row>
    <row r="123" spans="1:4" ht="12.75" hidden="1">
      <c r="A123" s="50" t="s">
        <v>406</v>
      </c>
      <c r="B123" s="52" t="s">
        <v>919</v>
      </c>
      <c r="C123" s="43"/>
      <c r="D123" s="41">
        <f>SUM(C125:C134)</f>
        <v>147650081</v>
      </c>
    </row>
    <row r="124" spans="1:4" ht="12.75" hidden="1">
      <c r="A124" s="50" t="s">
        <v>407</v>
      </c>
      <c r="B124" s="52" t="s">
        <v>920</v>
      </c>
      <c r="C124" s="43"/>
      <c r="D124" s="41">
        <f>SUM(C127:C134)</f>
        <v>147650081</v>
      </c>
    </row>
    <row r="125" spans="1:4" ht="12.75" hidden="1">
      <c r="A125" s="50" t="s">
        <v>408</v>
      </c>
      <c r="B125" s="52" t="s">
        <v>922</v>
      </c>
      <c r="C125" s="43"/>
      <c r="D125" s="41">
        <f>SUM(C127:C134)</f>
        <v>147650081</v>
      </c>
    </row>
    <row r="126" spans="1:4" ht="12.75" hidden="1">
      <c r="A126" s="50" t="s">
        <v>409</v>
      </c>
      <c r="B126" s="52" t="s">
        <v>924</v>
      </c>
      <c r="C126" s="43"/>
      <c r="D126" s="41">
        <f>SUM(C127:C128)</f>
        <v>45949339</v>
      </c>
    </row>
    <row r="127" spans="1:4" ht="12.75" hidden="1">
      <c r="A127" s="50" t="s">
        <v>410</v>
      </c>
      <c r="B127" s="52" t="s">
        <v>926</v>
      </c>
      <c r="C127" s="41">
        <v>35949339</v>
      </c>
      <c r="D127" s="43"/>
    </row>
    <row r="128" spans="1:4" ht="38.25" hidden="1">
      <c r="A128" s="50" t="s">
        <v>411</v>
      </c>
      <c r="B128" s="52" t="s">
        <v>137</v>
      </c>
      <c r="C128" s="41">
        <v>10000000</v>
      </c>
      <c r="D128" s="43"/>
    </row>
    <row r="129" spans="1:4" ht="12.75" hidden="1">
      <c r="A129" s="50" t="s">
        <v>412</v>
      </c>
      <c r="B129" s="52" t="s">
        <v>928</v>
      </c>
      <c r="C129" s="43"/>
      <c r="D129" s="41">
        <f>C130</f>
        <v>50752008</v>
      </c>
    </row>
    <row r="130" spans="1:4" ht="12.75" hidden="1">
      <c r="A130" s="50" t="s">
        <v>413</v>
      </c>
      <c r="B130" s="52" t="s">
        <v>926</v>
      </c>
      <c r="C130" s="41">
        <v>50752008</v>
      </c>
      <c r="D130" s="43"/>
    </row>
    <row r="131" spans="1:4" ht="12.75" hidden="1">
      <c r="A131" s="50" t="s">
        <v>414</v>
      </c>
      <c r="B131" s="52" t="s">
        <v>931</v>
      </c>
      <c r="C131" s="43"/>
      <c r="D131" s="41">
        <f>C132</f>
        <v>2207712</v>
      </c>
    </row>
    <row r="132" spans="1:4" ht="12.75" hidden="1">
      <c r="A132" s="50" t="s">
        <v>415</v>
      </c>
      <c r="B132" s="52" t="s">
        <v>926</v>
      </c>
      <c r="C132" s="41">
        <v>2207712</v>
      </c>
      <c r="D132" s="43"/>
    </row>
    <row r="133" spans="1:4" ht="12.75" hidden="1">
      <c r="A133" s="50" t="s">
        <v>416</v>
      </c>
      <c r="B133" s="52" t="s">
        <v>934</v>
      </c>
      <c r="C133" s="43"/>
      <c r="D133" s="41">
        <f>C134</f>
        <v>48741022</v>
      </c>
    </row>
    <row r="134" spans="1:4" ht="12.75" hidden="1">
      <c r="A134" s="50" t="s">
        <v>417</v>
      </c>
      <c r="B134" s="52" t="s">
        <v>926</v>
      </c>
      <c r="C134" s="41">
        <v>48741022</v>
      </c>
      <c r="D134" s="43"/>
    </row>
    <row r="135" spans="1:4" ht="12.75" hidden="1">
      <c r="A135" s="50" t="s">
        <v>418</v>
      </c>
      <c r="B135" s="52" t="s">
        <v>936</v>
      </c>
      <c r="C135" s="43"/>
      <c r="D135" s="41">
        <f>SUM(C137:C145)</f>
        <v>39053455</v>
      </c>
    </row>
    <row r="136" spans="1:4" ht="12.75" hidden="1">
      <c r="A136" s="50" t="s">
        <v>419</v>
      </c>
      <c r="B136" s="52" t="s">
        <v>1000</v>
      </c>
      <c r="C136" s="43"/>
      <c r="D136" s="41">
        <f>C137</f>
        <v>2177154</v>
      </c>
    </row>
    <row r="137" spans="1:4" ht="12.75" hidden="1">
      <c r="A137" s="50" t="s">
        <v>420</v>
      </c>
      <c r="B137" s="52" t="s">
        <v>926</v>
      </c>
      <c r="C137" s="41">
        <v>2177154</v>
      </c>
      <c r="D137" s="43"/>
    </row>
    <row r="138" spans="1:4" ht="12.75" hidden="1">
      <c r="A138" s="50" t="s">
        <v>421</v>
      </c>
      <c r="B138" s="52" t="s">
        <v>1001</v>
      </c>
      <c r="C138" s="43"/>
      <c r="D138" s="41">
        <f>C139</f>
        <v>13062924</v>
      </c>
    </row>
    <row r="139" spans="1:4" ht="12.75" hidden="1">
      <c r="A139" s="50" t="s">
        <v>422</v>
      </c>
      <c r="B139" s="52" t="s">
        <v>926</v>
      </c>
      <c r="C139" s="41">
        <v>13062924</v>
      </c>
      <c r="D139" s="43"/>
    </row>
    <row r="140" spans="1:4" ht="12.75" hidden="1">
      <c r="A140" s="50" t="s">
        <v>423</v>
      </c>
      <c r="B140" s="52" t="s">
        <v>1002</v>
      </c>
      <c r="C140" s="43"/>
      <c r="D140" s="41">
        <f>C141</f>
        <v>2177154</v>
      </c>
    </row>
    <row r="141" spans="1:4" ht="12.75" hidden="1">
      <c r="A141" s="50" t="s">
        <v>424</v>
      </c>
      <c r="B141" s="52" t="s">
        <v>926</v>
      </c>
      <c r="C141" s="41">
        <v>2177154</v>
      </c>
      <c r="D141" s="43"/>
    </row>
    <row r="142" spans="1:4" ht="12.75" hidden="1">
      <c r="A142" s="50" t="s">
        <v>425</v>
      </c>
      <c r="B142" s="52" t="s">
        <v>944</v>
      </c>
      <c r="C142" s="43"/>
      <c r="D142" s="41">
        <f>C143</f>
        <v>17417232</v>
      </c>
    </row>
    <row r="143" spans="1:4" ht="12.75" hidden="1">
      <c r="A143" s="50" t="s">
        <v>426</v>
      </c>
      <c r="B143" s="52" t="s">
        <v>926</v>
      </c>
      <c r="C143" s="41">
        <v>17417232</v>
      </c>
      <c r="D143" s="43"/>
    </row>
    <row r="144" spans="1:4" ht="12.75" hidden="1">
      <c r="A144" s="50" t="s">
        <v>427</v>
      </c>
      <c r="B144" s="52" t="s">
        <v>947</v>
      </c>
      <c r="C144" s="43"/>
      <c r="D144" s="41">
        <f>C145</f>
        <v>4218991</v>
      </c>
    </row>
    <row r="145" spans="1:4" ht="12.75" hidden="1">
      <c r="A145" s="50" t="s">
        <v>428</v>
      </c>
      <c r="B145" s="52" t="s">
        <v>926</v>
      </c>
      <c r="C145" s="41">
        <v>4218991</v>
      </c>
      <c r="D145" s="43"/>
    </row>
    <row r="146" spans="1:4" ht="12.75" hidden="1">
      <c r="A146" s="50" t="s">
        <v>429</v>
      </c>
      <c r="B146" s="52" t="s">
        <v>950</v>
      </c>
      <c r="C146" s="43"/>
      <c r="D146" s="62">
        <f>SUM(C148:C181)</f>
        <v>103370404</v>
      </c>
    </row>
    <row r="147" spans="1:4" ht="12.75" hidden="1">
      <c r="A147" s="50" t="s">
        <v>430</v>
      </c>
      <c r="B147" s="52" t="s">
        <v>952</v>
      </c>
      <c r="C147" s="43"/>
      <c r="D147" s="41">
        <f>SUM(C148:C153)</f>
        <v>23970404</v>
      </c>
    </row>
    <row r="148" spans="1:4" ht="12.75" hidden="1">
      <c r="A148" s="50" t="s">
        <v>431</v>
      </c>
      <c r="B148" s="52" t="s">
        <v>432</v>
      </c>
      <c r="C148" s="41">
        <v>3000000</v>
      </c>
      <c r="D148" s="41">
        <v>3000000</v>
      </c>
    </row>
    <row r="149" spans="1:4" ht="12.75" hidden="1">
      <c r="A149" s="50" t="s">
        <v>433</v>
      </c>
      <c r="B149" s="52" t="s">
        <v>954</v>
      </c>
      <c r="C149" s="43"/>
      <c r="D149" s="41">
        <f>SUM(C150:C151)</f>
        <v>12970404</v>
      </c>
    </row>
    <row r="150" spans="1:4" ht="25.5" hidden="1">
      <c r="A150" s="50" t="s">
        <v>434</v>
      </c>
      <c r="B150" s="52" t="s">
        <v>435</v>
      </c>
      <c r="C150" s="41">
        <v>4970404</v>
      </c>
      <c r="D150" s="43"/>
    </row>
    <row r="151" spans="1:4" ht="12.75" hidden="1">
      <c r="A151" s="50" t="s">
        <v>436</v>
      </c>
      <c r="B151" s="52" t="s">
        <v>437</v>
      </c>
      <c r="C151" s="41">
        <v>8000000</v>
      </c>
      <c r="D151" s="43"/>
    </row>
    <row r="152" spans="1:4" ht="12.75" hidden="1">
      <c r="A152" s="50" t="s">
        <v>438</v>
      </c>
      <c r="B152" s="52" t="s">
        <v>439</v>
      </c>
      <c r="C152" s="43"/>
      <c r="D152" s="41">
        <f>C153</f>
        <v>8000000</v>
      </c>
    </row>
    <row r="153" spans="1:4" ht="12.75" hidden="1">
      <c r="A153" s="50" t="s">
        <v>440</v>
      </c>
      <c r="B153" s="52" t="s">
        <v>441</v>
      </c>
      <c r="C153" s="41">
        <v>8000000</v>
      </c>
      <c r="D153" s="43"/>
    </row>
    <row r="154" spans="1:4" ht="12.75" hidden="1">
      <c r="A154" s="50" t="s">
        <v>442</v>
      </c>
      <c r="B154" s="52" t="s">
        <v>956</v>
      </c>
      <c r="C154" s="43"/>
      <c r="D154" s="41">
        <f>SUM(C156:C179)</f>
        <v>78400000</v>
      </c>
    </row>
    <row r="155" spans="1:4" ht="12.75" hidden="1">
      <c r="A155" s="50" t="s">
        <v>163</v>
      </c>
      <c r="B155" s="52" t="s">
        <v>317</v>
      </c>
      <c r="C155" s="43"/>
      <c r="D155" s="41">
        <f>SUM(C156:C158)</f>
        <v>26900000</v>
      </c>
    </row>
    <row r="156" spans="1:4" ht="12.75" hidden="1">
      <c r="A156" s="50" t="s">
        <v>566</v>
      </c>
      <c r="B156" s="52" t="s">
        <v>443</v>
      </c>
      <c r="C156" s="41">
        <v>9000000</v>
      </c>
      <c r="D156" s="43"/>
    </row>
    <row r="157" spans="1:4" ht="12.75" hidden="1">
      <c r="A157" s="50" t="s">
        <v>567</v>
      </c>
      <c r="B157" s="52" t="s">
        <v>444</v>
      </c>
      <c r="C157" s="41">
        <v>1300000</v>
      </c>
      <c r="D157" s="43"/>
    </row>
    <row r="158" spans="1:4" ht="12.75" hidden="1">
      <c r="A158" s="50" t="s">
        <v>568</v>
      </c>
      <c r="B158" s="52" t="s">
        <v>445</v>
      </c>
      <c r="C158" s="41">
        <v>16600000</v>
      </c>
      <c r="D158" s="43"/>
    </row>
    <row r="159" spans="1:4" ht="12.75" hidden="1">
      <c r="A159" s="50" t="s">
        <v>569</v>
      </c>
      <c r="B159" s="52" t="s">
        <v>377</v>
      </c>
      <c r="C159" s="43"/>
      <c r="D159" s="41">
        <f>SUM(C160:C162)</f>
        <v>15500000</v>
      </c>
    </row>
    <row r="160" spans="1:4" ht="12.75" hidden="1">
      <c r="A160" s="50" t="s">
        <v>570</v>
      </c>
      <c r="B160" s="52" t="s">
        <v>446</v>
      </c>
      <c r="C160" s="41">
        <v>7500000</v>
      </c>
      <c r="D160" s="43"/>
    </row>
    <row r="161" spans="1:4" ht="12.75" hidden="1">
      <c r="A161" s="50" t="s">
        <v>571</v>
      </c>
      <c r="B161" s="52" t="s">
        <v>320</v>
      </c>
      <c r="C161" s="41">
        <v>7000000</v>
      </c>
      <c r="D161" s="43"/>
    </row>
    <row r="162" spans="1:4" ht="12.75" hidden="1">
      <c r="A162" s="50" t="s">
        <v>572</v>
      </c>
      <c r="B162" s="52" t="s">
        <v>138</v>
      </c>
      <c r="C162" s="41">
        <v>1000000</v>
      </c>
      <c r="D162" s="43"/>
    </row>
    <row r="163" spans="1:4" ht="12.75" hidden="1">
      <c r="A163" s="50" t="s">
        <v>447</v>
      </c>
      <c r="B163" s="52" t="s">
        <v>321</v>
      </c>
      <c r="C163" s="43"/>
      <c r="D163" s="41">
        <v>5000000</v>
      </c>
    </row>
    <row r="164" spans="1:4" ht="12.75" hidden="1">
      <c r="A164" s="50" t="s">
        <v>573</v>
      </c>
      <c r="B164" s="52" t="s">
        <v>321</v>
      </c>
      <c r="C164" s="41">
        <v>5000000</v>
      </c>
      <c r="D164" s="43"/>
    </row>
    <row r="165" spans="1:4" ht="12.75" hidden="1">
      <c r="A165" s="50" t="s">
        <v>448</v>
      </c>
      <c r="B165" s="52" t="s">
        <v>449</v>
      </c>
      <c r="C165" s="43"/>
      <c r="D165" s="41">
        <v>3000000</v>
      </c>
    </row>
    <row r="166" spans="1:4" ht="12.75" hidden="1">
      <c r="A166" s="50" t="s">
        <v>574</v>
      </c>
      <c r="B166" s="52" t="s">
        <v>449</v>
      </c>
      <c r="C166" s="41">
        <v>3000000</v>
      </c>
      <c r="D166" s="43"/>
    </row>
    <row r="167" spans="1:4" ht="12.75" hidden="1">
      <c r="A167" s="50" t="s">
        <v>450</v>
      </c>
      <c r="B167" s="52" t="s">
        <v>451</v>
      </c>
      <c r="C167" s="43"/>
      <c r="D167" s="41">
        <v>2000000</v>
      </c>
    </row>
    <row r="168" spans="1:4" ht="12.75" hidden="1">
      <c r="A168" s="50" t="s">
        <v>575</v>
      </c>
      <c r="B168" s="52" t="s">
        <v>451</v>
      </c>
      <c r="C168" s="41">
        <v>2000000</v>
      </c>
      <c r="D168" s="43"/>
    </row>
    <row r="169" spans="1:4" ht="12.75" hidden="1">
      <c r="A169" s="50" t="s">
        <v>452</v>
      </c>
      <c r="B169" s="52" t="s">
        <v>453</v>
      </c>
      <c r="C169" s="43"/>
      <c r="D169" s="41">
        <f>C170</f>
        <v>4000000</v>
      </c>
    </row>
    <row r="170" spans="1:4" ht="12.75" hidden="1">
      <c r="A170" s="50" t="s">
        <v>454</v>
      </c>
      <c r="B170" s="52" t="s">
        <v>455</v>
      </c>
      <c r="C170" s="41">
        <v>4000000</v>
      </c>
      <c r="D170" s="43"/>
    </row>
    <row r="171" spans="1:4" ht="12.75" hidden="1">
      <c r="A171" s="50" t="s">
        <v>456</v>
      </c>
      <c r="B171" s="52" t="s">
        <v>457</v>
      </c>
      <c r="C171" s="43"/>
      <c r="D171" s="41">
        <v>2000000</v>
      </c>
    </row>
    <row r="172" spans="1:4" ht="12.75" hidden="1">
      <c r="A172" s="50" t="s">
        <v>576</v>
      </c>
      <c r="B172" s="52" t="s">
        <v>457</v>
      </c>
      <c r="C172" s="41">
        <v>2000000</v>
      </c>
      <c r="D172" s="43"/>
    </row>
    <row r="173" spans="1:4" ht="12.75" hidden="1">
      <c r="A173" s="50" t="s">
        <v>458</v>
      </c>
      <c r="B173" s="52" t="s">
        <v>323</v>
      </c>
      <c r="C173" s="43"/>
      <c r="D173" s="41">
        <f>SUM(C174:C176)</f>
        <v>19000000</v>
      </c>
    </row>
    <row r="174" spans="1:4" ht="12.75" hidden="1">
      <c r="A174" s="50" t="s">
        <v>459</v>
      </c>
      <c r="B174" s="52" t="s">
        <v>460</v>
      </c>
      <c r="C174" s="41">
        <v>2000000</v>
      </c>
      <c r="D174" s="43"/>
    </row>
    <row r="175" spans="1:4" ht="25.5" hidden="1">
      <c r="A175" s="50" t="s">
        <v>461</v>
      </c>
      <c r="B175" s="51" t="s">
        <v>462</v>
      </c>
      <c r="C175" s="41">
        <v>10000000</v>
      </c>
      <c r="D175" s="43"/>
    </row>
    <row r="176" spans="1:4" ht="25.5" hidden="1">
      <c r="A176" s="50" t="s">
        <v>463</v>
      </c>
      <c r="B176" s="51" t="s">
        <v>464</v>
      </c>
      <c r="C176" s="41">
        <v>7000000</v>
      </c>
      <c r="D176" s="43"/>
    </row>
    <row r="177" spans="1:4" ht="12.75" hidden="1">
      <c r="A177" s="50" t="s">
        <v>465</v>
      </c>
      <c r="B177" s="52" t="s">
        <v>466</v>
      </c>
      <c r="C177" s="43"/>
      <c r="D177" s="41">
        <f>SUM(C178:C179)</f>
        <v>1000000</v>
      </c>
    </row>
    <row r="178" spans="1:4" ht="12.75" hidden="1">
      <c r="A178" s="50" t="s">
        <v>467</v>
      </c>
      <c r="B178" s="52" t="s">
        <v>468</v>
      </c>
      <c r="C178" s="41">
        <v>500000</v>
      </c>
      <c r="D178" s="43"/>
    </row>
    <row r="179" spans="1:4" ht="12.75" hidden="1">
      <c r="A179" s="50" t="s">
        <v>469</v>
      </c>
      <c r="B179" s="52" t="s">
        <v>329</v>
      </c>
      <c r="C179" s="41">
        <v>500000</v>
      </c>
      <c r="D179" s="43"/>
    </row>
    <row r="180" spans="1:4" ht="25.5" hidden="1">
      <c r="A180" s="50" t="s">
        <v>470</v>
      </c>
      <c r="B180" s="52" t="s">
        <v>471</v>
      </c>
      <c r="C180" s="43"/>
      <c r="D180" s="41">
        <f>+C181</f>
        <v>1000000</v>
      </c>
    </row>
    <row r="181" spans="1:4" ht="25.5" hidden="1">
      <c r="A181" s="50" t="s">
        <v>577</v>
      </c>
      <c r="B181" s="52" t="s">
        <v>471</v>
      </c>
      <c r="C181" s="41">
        <v>1000000</v>
      </c>
      <c r="D181" s="43"/>
    </row>
    <row r="182" spans="1:4" ht="12.75" hidden="1">
      <c r="A182" s="50" t="s">
        <v>472</v>
      </c>
      <c r="B182" s="52" t="s">
        <v>473</v>
      </c>
      <c r="C182" s="43"/>
      <c r="D182" s="62">
        <f>SUM(C183:C184)</f>
        <v>7514798</v>
      </c>
    </row>
    <row r="183" spans="1:4" ht="12.75" hidden="1">
      <c r="A183" s="50" t="s">
        <v>578</v>
      </c>
      <c r="B183" s="52" t="s">
        <v>474</v>
      </c>
      <c r="C183" s="41">
        <v>2514798</v>
      </c>
      <c r="D183" s="43"/>
    </row>
    <row r="184" spans="1:4" ht="12.75" hidden="1">
      <c r="A184" s="50" t="s">
        <v>475</v>
      </c>
      <c r="B184" s="52" t="s">
        <v>476</v>
      </c>
      <c r="C184" s="41">
        <v>5000000</v>
      </c>
      <c r="D184" s="43"/>
    </row>
    <row r="185" spans="1:4" ht="12.75" hidden="1">
      <c r="A185" s="50"/>
      <c r="B185" s="52"/>
      <c r="C185" s="41"/>
      <c r="D185" s="43"/>
    </row>
    <row r="186" ht="12.75" hidden="1"/>
    <row r="187" ht="12.75" hidden="1"/>
    <row r="188" ht="12.75" hidden="1"/>
    <row r="189" ht="12.75" hidden="1"/>
    <row r="190" ht="12.75" hidden="1"/>
    <row r="191" ht="12.75" hidden="1"/>
    <row r="192" ht="12.75" hidden="1"/>
    <row r="193" spans="1:4" ht="14.25" hidden="1">
      <c r="A193" s="82" t="s">
        <v>309</v>
      </c>
      <c r="B193" s="82"/>
      <c r="C193" s="82"/>
      <c r="D193" s="82"/>
    </row>
    <row r="194" spans="1:4" ht="15" hidden="1">
      <c r="A194" s="79" t="s">
        <v>310</v>
      </c>
      <c r="B194" s="79"/>
      <c r="C194" s="79"/>
      <c r="D194" s="79"/>
    </row>
    <row r="195" ht="12.75" hidden="1"/>
    <row r="196" spans="1:4" ht="12.75" hidden="1">
      <c r="A196" s="66" t="s">
        <v>505</v>
      </c>
      <c r="B196" s="66"/>
      <c r="C196" s="66"/>
      <c r="D196" s="66"/>
    </row>
    <row r="197" spans="1:4" ht="12.75" hidden="1">
      <c r="A197" s="67" t="s">
        <v>506</v>
      </c>
      <c r="B197" s="67"/>
      <c r="C197" s="67"/>
      <c r="D197" s="67"/>
    </row>
    <row r="198" ht="12.75" hidden="1"/>
    <row r="199" ht="12.75" hidden="1"/>
    <row r="200" ht="12.75" hidden="1"/>
    <row r="201" ht="12.75" hidden="1"/>
    <row r="202" spans="1:4" ht="12.75">
      <c r="A202" s="50">
        <v>1</v>
      </c>
      <c r="B202" s="51" t="s">
        <v>896</v>
      </c>
      <c r="C202" s="43"/>
      <c r="D202" s="41">
        <f>SUM(C203:C377)</f>
        <v>1015036191</v>
      </c>
    </row>
    <row r="203" spans="1:4" ht="12.75">
      <c r="A203" s="50" t="s">
        <v>993</v>
      </c>
      <c r="B203" s="51" t="s">
        <v>896</v>
      </c>
      <c r="C203" s="43"/>
      <c r="D203" s="41">
        <f>SUM(C204:C377)</f>
        <v>1015036191</v>
      </c>
    </row>
    <row r="204" spans="1:4" ht="25.5">
      <c r="A204" s="50" t="s">
        <v>994</v>
      </c>
      <c r="B204" s="52" t="s">
        <v>897</v>
      </c>
      <c r="C204" s="43"/>
      <c r="D204" s="41">
        <f>SUM(C206:C253)</f>
        <v>117346565</v>
      </c>
    </row>
    <row r="205" spans="1:4" ht="12.75">
      <c r="A205" s="50" t="s">
        <v>995</v>
      </c>
      <c r="B205" s="52" t="s">
        <v>898</v>
      </c>
      <c r="C205" s="43"/>
      <c r="D205" s="41">
        <v>108486674</v>
      </c>
    </row>
    <row r="206" spans="1:4" ht="25.5">
      <c r="A206" s="50" t="s">
        <v>899</v>
      </c>
      <c r="B206" s="52" t="s">
        <v>900</v>
      </c>
      <c r="C206" s="43"/>
      <c r="D206" s="41">
        <f>C207</f>
        <v>7029000</v>
      </c>
    </row>
    <row r="207" spans="1:4" ht="12.75">
      <c r="A207" s="50" t="s">
        <v>901</v>
      </c>
      <c r="B207" s="52" t="s">
        <v>902</v>
      </c>
      <c r="C207" s="41">
        <v>7029000</v>
      </c>
      <c r="D207" s="43"/>
    </row>
    <row r="208" spans="1:4" ht="12.75">
      <c r="A208" s="50" t="s">
        <v>903</v>
      </c>
      <c r="B208" s="52" t="s">
        <v>904</v>
      </c>
      <c r="C208" s="43"/>
      <c r="D208" s="41">
        <f>SUM(C209:C211)</f>
        <v>1233532</v>
      </c>
    </row>
    <row r="209" spans="1:4" ht="12.75">
      <c r="A209" s="50" t="s">
        <v>905</v>
      </c>
      <c r="B209" s="52" t="s">
        <v>906</v>
      </c>
      <c r="C209" s="41">
        <v>635579</v>
      </c>
      <c r="D209" s="43"/>
    </row>
    <row r="210" spans="1:4" ht="12.75">
      <c r="A210" s="50" t="s">
        <v>907</v>
      </c>
      <c r="B210" s="52" t="s">
        <v>908</v>
      </c>
      <c r="C210" s="41">
        <v>305078</v>
      </c>
      <c r="D210" s="43"/>
    </row>
    <row r="211" spans="1:4" ht="12.75">
      <c r="A211" s="50" t="s">
        <v>909</v>
      </c>
      <c r="B211" s="52" t="s">
        <v>910</v>
      </c>
      <c r="C211" s="41">
        <v>292875</v>
      </c>
      <c r="D211" s="43"/>
    </row>
    <row r="212" spans="1:4" ht="12.75">
      <c r="A212" s="50" t="s">
        <v>911</v>
      </c>
      <c r="B212" s="52" t="s">
        <v>912</v>
      </c>
      <c r="C212" s="41">
        <v>429550</v>
      </c>
      <c r="D212" s="41">
        <v>429550</v>
      </c>
    </row>
    <row r="213" spans="1:4" ht="12.75">
      <c r="A213" s="50" t="s">
        <v>913</v>
      </c>
      <c r="B213" s="52" t="s">
        <v>914</v>
      </c>
      <c r="C213" s="41">
        <v>615000</v>
      </c>
      <c r="D213" s="41">
        <v>615000</v>
      </c>
    </row>
    <row r="214" spans="1:4" ht="12.75">
      <c r="A214" s="50" t="s">
        <v>949</v>
      </c>
      <c r="B214" s="52" t="s">
        <v>950</v>
      </c>
      <c r="C214" s="43"/>
      <c r="D214" s="41">
        <f>SUM(C215:C229)</f>
        <v>8859891</v>
      </c>
    </row>
    <row r="215" spans="1:4" ht="12.75">
      <c r="A215" s="50" t="s">
        <v>951</v>
      </c>
      <c r="B215" s="52" t="s">
        <v>952</v>
      </c>
      <c r="C215" s="43"/>
      <c r="D215" s="41">
        <f>C216</f>
        <v>3283452</v>
      </c>
    </row>
    <row r="216" spans="1:4" ht="12.75">
      <c r="A216" s="50" t="s">
        <v>953</v>
      </c>
      <c r="B216" s="52" t="s">
        <v>954</v>
      </c>
      <c r="C216" s="43">
        <v>3283452</v>
      </c>
      <c r="D216" s="43"/>
    </row>
    <row r="217" spans="1:4" ht="12.75">
      <c r="A217" s="50" t="s">
        <v>955</v>
      </c>
      <c r="B217" s="52" t="s">
        <v>956</v>
      </c>
      <c r="C217" s="43"/>
      <c r="D217" s="41">
        <f>SUM(C219:C225)</f>
        <v>3576439</v>
      </c>
    </row>
    <row r="218" spans="1:4" ht="12.75">
      <c r="A218" s="50" t="s">
        <v>560</v>
      </c>
      <c r="B218" s="52" t="s">
        <v>317</v>
      </c>
      <c r="C218" s="43"/>
      <c r="D218" s="41">
        <f>C219</f>
        <v>100000</v>
      </c>
    </row>
    <row r="219" spans="1:4" ht="12.75">
      <c r="A219" s="50" t="s">
        <v>561</v>
      </c>
      <c r="B219" s="52" t="s">
        <v>318</v>
      </c>
      <c r="C219" s="41">
        <v>100000</v>
      </c>
      <c r="D219" s="43"/>
    </row>
    <row r="220" spans="1:4" ht="12.75">
      <c r="A220" s="50" t="s">
        <v>562</v>
      </c>
      <c r="B220" s="52" t="s">
        <v>319</v>
      </c>
      <c r="C220" s="43"/>
      <c r="D220" s="41">
        <f>C221</f>
        <v>800000</v>
      </c>
    </row>
    <row r="221" spans="1:4" ht="12.75">
      <c r="A221" s="50" t="s">
        <v>563</v>
      </c>
      <c r="B221" s="52" t="s">
        <v>320</v>
      </c>
      <c r="C221" s="41">
        <v>800000</v>
      </c>
      <c r="D221" s="43"/>
    </row>
    <row r="222" spans="1:4" ht="12.75">
      <c r="A222" s="50" t="s">
        <v>564</v>
      </c>
      <c r="B222" s="53" t="s">
        <v>321</v>
      </c>
      <c r="C222" s="43"/>
      <c r="D222" s="41">
        <f>+C223</f>
        <v>300000</v>
      </c>
    </row>
    <row r="223" spans="1:4" ht="12.75">
      <c r="A223" s="50" t="s">
        <v>565</v>
      </c>
      <c r="B223" s="53" t="s">
        <v>321</v>
      </c>
      <c r="C223" s="41">
        <v>300000</v>
      </c>
      <c r="D223" s="43"/>
    </row>
    <row r="224" spans="1:4" ht="12.75">
      <c r="A224" s="50" t="s">
        <v>322</v>
      </c>
      <c r="B224" s="52" t="s">
        <v>323</v>
      </c>
      <c r="C224" s="43"/>
      <c r="D224" s="41">
        <f>C225</f>
        <v>2376439</v>
      </c>
    </row>
    <row r="225" spans="1:4" ht="12.75">
      <c r="A225" s="50" t="s">
        <v>324</v>
      </c>
      <c r="B225" s="52" t="s">
        <v>325</v>
      </c>
      <c r="C225" s="41">
        <v>2376439</v>
      </c>
      <c r="D225" s="43"/>
    </row>
    <row r="226" spans="1:4" ht="12.75">
      <c r="A226" s="50" t="s">
        <v>326</v>
      </c>
      <c r="B226" s="52" t="s">
        <v>327</v>
      </c>
      <c r="C226" s="43"/>
      <c r="D226" s="41">
        <f>SUM(C227:C229)</f>
        <v>2000000</v>
      </c>
    </row>
    <row r="227" spans="1:4" ht="12.75">
      <c r="A227" s="50" t="s">
        <v>328</v>
      </c>
      <c r="B227" s="52" t="s">
        <v>329</v>
      </c>
      <c r="C227" s="41">
        <v>300000</v>
      </c>
      <c r="D227" s="43"/>
    </row>
    <row r="228" spans="1:4" ht="12.75">
      <c r="A228" s="50" t="s">
        <v>330</v>
      </c>
      <c r="B228" s="52" t="s">
        <v>331</v>
      </c>
      <c r="C228" s="41">
        <v>1000000</v>
      </c>
      <c r="D228" s="43"/>
    </row>
    <row r="229" spans="1:4" ht="12.75">
      <c r="A229" s="50" t="s">
        <v>332</v>
      </c>
      <c r="B229" s="52" t="s">
        <v>333</v>
      </c>
      <c r="C229" s="41">
        <v>700000</v>
      </c>
      <c r="D229" s="43"/>
    </row>
    <row r="230" spans="1:4" ht="12.75">
      <c r="A230" s="50" t="s">
        <v>915</v>
      </c>
      <c r="B230" s="52" t="s">
        <v>916</v>
      </c>
      <c r="C230" s="43"/>
      <c r="D230" s="41"/>
    </row>
    <row r="231" spans="1:4" ht="12.75">
      <c r="A231" s="50" t="s">
        <v>917</v>
      </c>
      <c r="B231" s="52" t="s">
        <v>918</v>
      </c>
      <c r="C231" s="41">
        <v>96298176</v>
      </c>
      <c r="D231" s="43"/>
    </row>
    <row r="232" spans="1:4" ht="12.75">
      <c r="A232" s="50" t="s">
        <v>996</v>
      </c>
      <c r="B232" s="52" t="s">
        <v>919</v>
      </c>
      <c r="C232" s="43"/>
      <c r="D232" s="41"/>
    </row>
    <row r="233" spans="1:4" ht="12.75">
      <c r="A233" s="50" t="s">
        <v>997</v>
      </c>
      <c r="B233" s="52" t="s">
        <v>920</v>
      </c>
      <c r="C233" s="43"/>
      <c r="D233" s="41">
        <f>D234</f>
        <v>2248806</v>
      </c>
    </row>
    <row r="234" spans="1:4" ht="12.75">
      <c r="A234" s="50" t="s">
        <v>921</v>
      </c>
      <c r="B234" s="52" t="s">
        <v>922</v>
      </c>
      <c r="C234" s="43"/>
      <c r="D234" s="41">
        <f>SUM(C236:C242)</f>
        <v>2248806</v>
      </c>
    </row>
    <row r="235" spans="1:4" ht="12.75">
      <c r="A235" s="50" t="s">
        <v>923</v>
      </c>
      <c r="B235" s="52" t="s">
        <v>924</v>
      </c>
      <c r="C235" s="43"/>
      <c r="D235" s="41">
        <f>C236</f>
        <v>597465</v>
      </c>
    </row>
    <row r="236" spans="1:4" ht="12.75">
      <c r="A236" s="50" t="s">
        <v>925</v>
      </c>
      <c r="B236" s="52" t="s">
        <v>926</v>
      </c>
      <c r="C236" s="41">
        <v>597465</v>
      </c>
      <c r="D236" s="43"/>
    </row>
    <row r="237" spans="1:4" ht="12.75">
      <c r="A237" s="50" t="s">
        <v>927</v>
      </c>
      <c r="B237" s="52" t="s">
        <v>928</v>
      </c>
      <c r="C237" s="43"/>
      <c r="D237" s="41">
        <f>C238</f>
        <v>843480</v>
      </c>
    </row>
    <row r="238" spans="1:4" ht="12.75">
      <c r="A238" s="50" t="s">
        <v>929</v>
      </c>
      <c r="B238" s="52" t="s">
        <v>926</v>
      </c>
      <c r="C238" s="41">
        <v>843480</v>
      </c>
      <c r="D238" s="43"/>
    </row>
    <row r="239" spans="1:4" ht="12.75">
      <c r="A239" s="50" t="s">
        <v>930</v>
      </c>
      <c r="B239" s="52" t="s">
        <v>931</v>
      </c>
      <c r="C239" s="43"/>
      <c r="D239" s="41">
        <f>C240</f>
        <v>36691</v>
      </c>
    </row>
    <row r="240" spans="1:4" ht="12.75">
      <c r="A240" s="50" t="s">
        <v>932</v>
      </c>
      <c r="B240" s="52" t="s">
        <v>926</v>
      </c>
      <c r="C240" s="41">
        <v>36691</v>
      </c>
      <c r="D240" s="43"/>
    </row>
    <row r="241" spans="1:4" ht="12.75">
      <c r="A241" s="50" t="s">
        <v>933</v>
      </c>
      <c r="B241" s="52" t="s">
        <v>934</v>
      </c>
      <c r="C241" s="43"/>
      <c r="D241" s="41">
        <f>C242</f>
        <v>771170</v>
      </c>
    </row>
    <row r="242" spans="1:4" ht="12.75">
      <c r="A242" s="50" t="s">
        <v>935</v>
      </c>
      <c r="B242" s="52" t="s">
        <v>926</v>
      </c>
      <c r="C242" s="41">
        <v>771170</v>
      </c>
      <c r="D242" s="43"/>
    </row>
    <row r="243" spans="1:4" ht="12.75">
      <c r="A243" s="50" t="s">
        <v>998</v>
      </c>
      <c r="B243" s="52" t="s">
        <v>936</v>
      </c>
      <c r="C243" s="43"/>
      <c r="D243" s="41">
        <f>SUM(C245:C253)</f>
        <v>632610</v>
      </c>
    </row>
    <row r="244" spans="1:4" ht="12.75">
      <c r="A244" s="50" t="s">
        <v>937</v>
      </c>
      <c r="B244" s="52" t="s">
        <v>1000</v>
      </c>
      <c r="C244" s="43"/>
      <c r="D244" s="41">
        <f>C245</f>
        <v>35145</v>
      </c>
    </row>
    <row r="245" spans="1:4" ht="12.75">
      <c r="A245" s="50" t="s">
        <v>938</v>
      </c>
      <c r="B245" s="52" t="s">
        <v>926</v>
      </c>
      <c r="C245" s="41">
        <v>35145</v>
      </c>
      <c r="D245" s="43"/>
    </row>
    <row r="246" spans="1:4" ht="12.75">
      <c r="A246" s="50" t="s">
        <v>939</v>
      </c>
      <c r="B246" s="52" t="s">
        <v>1001</v>
      </c>
      <c r="C246" s="43"/>
      <c r="D246" s="41">
        <f>C247</f>
        <v>210870</v>
      </c>
    </row>
    <row r="247" spans="1:4" ht="12.75">
      <c r="A247" s="50" t="s">
        <v>940</v>
      </c>
      <c r="B247" s="52" t="s">
        <v>926</v>
      </c>
      <c r="C247" s="41">
        <v>210870</v>
      </c>
      <c r="D247" s="43"/>
    </row>
    <row r="248" spans="1:4" ht="12.75">
      <c r="A248" s="50" t="s">
        <v>941</v>
      </c>
      <c r="B248" s="52" t="s">
        <v>1002</v>
      </c>
      <c r="C248" s="43"/>
      <c r="D248" s="41">
        <f>C249</f>
        <v>35145</v>
      </c>
    </row>
    <row r="249" spans="1:4" ht="12.75">
      <c r="A249" s="50" t="s">
        <v>942</v>
      </c>
      <c r="B249" s="52" t="s">
        <v>926</v>
      </c>
      <c r="C249" s="41">
        <v>35145</v>
      </c>
      <c r="D249" s="43"/>
    </row>
    <row r="250" spans="1:4" ht="12.75">
      <c r="A250" s="50" t="s">
        <v>943</v>
      </c>
      <c r="B250" s="52" t="s">
        <v>944</v>
      </c>
      <c r="C250" s="43"/>
      <c r="D250" s="41">
        <f>C251</f>
        <v>281160</v>
      </c>
    </row>
    <row r="251" spans="1:4" ht="12.75">
      <c r="A251" s="50" t="s">
        <v>945</v>
      </c>
      <c r="B251" s="52" t="s">
        <v>926</v>
      </c>
      <c r="C251" s="41">
        <v>281160</v>
      </c>
      <c r="D251" s="43"/>
    </row>
    <row r="252" spans="1:4" ht="12.75">
      <c r="A252" s="50" t="s">
        <v>946</v>
      </c>
      <c r="B252" s="52" t="s">
        <v>947</v>
      </c>
      <c r="C252" s="43"/>
      <c r="D252" s="41">
        <f>C253</f>
        <v>70290</v>
      </c>
    </row>
    <row r="253" spans="1:4" ht="12.75">
      <c r="A253" s="50" t="s">
        <v>948</v>
      </c>
      <c r="B253" s="52" t="s">
        <v>926</v>
      </c>
      <c r="C253" s="41">
        <v>70290</v>
      </c>
      <c r="D253" s="43"/>
    </row>
    <row r="254" spans="1:4" ht="25.5">
      <c r="A254" s="50" t="s">
        <v>334</v>
      </c>
      <c r="B254" s="52" t="s">
        <v>335</v>
      </c>
      <c r="C254" s="43"/>
      <c r="D254" s="41">
        <f>SUM(C255:C297)</f>
        <v>77516400</v>
      </c>
    </row>
    <row r="255" spans="1:4" ht="12.75">
      <c r="A255" s="50" t="s">
        <v>336</v>
      </c>
      <c r="B255" s="52" t="s">
        <v>898</v>
      </c>
      <c r="C255" s="43"/>
      <c r="D255" s="41">
        <f>SUM(C256:C286)</f>
        <v>68994735</v>
      </c>
    </row>
    <row r="256" spans="1:4" ht="25.5">
      <c r="A256" s="50" t="s">
        <v>337</v>
      </c>
      <c r="B256" s="52" t="s">
        <v>900</v>
      </c>
      <c r="C256" s="43"/>
      <c r="D256" s="41">
        <f>SUM(C257:C264)</f>
        <v>52098099</v>
      </c>
    </row>
    <row r="257" spans="1:4" ht="12.75">
      <c r="A257" s="50" t="s">
        <v>338</v>
      </c>
      <c r="B257" s="52" t="s">
        <v>902</v>
      </c>
      <c r="C257" s="41">
        <v>41099088</v>
      </c>
      <c r="D257" s="43"/>
    </row>
    <row r="258" spans="1:4" ht="12.75">
      <c r="A258" s="50" t="s">
        <v>339</v>
      </c>
      <c r="B258" s="52" t="s">
        <v>904</v>
      </c>
      <c r="C258" s="43"/>
      <c r="D258" s="41">
        <f>SUM(C259:C261)</f>
        <v>7224008</v>
      </c>
    </row>
    <row r="259" spans="1:4" ht="12.75">
      <c r="A259" s="50" t="s">
        <v>340</v>
      </c>
      <c r="B259" s="52" t="s">
        <v>906</v>
      </c>
      <c r="C259" s="41">
        <v>3756484</v>
      </c>
      <c r="D259" s="43"/>
    </row>
    <row r="260" spans="1:4" ht="12.75">
      <c r="A260" s="50" t="s">
        <v>341</v>
      </c>
      <c r="B260" s="52" t="s">
        <v>908</v>
      </c>
      <c r="C260" s="41">
        <v>1733762</v>
      </c>
      <c r="D260" s="43"/>
    </row>
    <row r="261" spans="1:4" ht="12.75">
      <c r="A261" s="50" t="s">
        <v>342</v>
      </c>
      <c r="B261" s="52" t="s">
        <v>910</v>
      </c>
      <c r="C261" s="41">
        <v>1733762</v>
      </c>
      <c r="D261" s="43"/>
    </row>
    <row r="262" spans="1:4" ht="12.75">
      <c r="A262" s="50" t="s">
        <v>343</v>
      </c>
      <c r="B262" s="52" t="s">
        <v>912</v>
      </c>
      <c r="C262" s="41">
        <v>2648803</v>
      </c>
      <c r="D262" s="41">
        <v>2648803</v>
      </c>
    </row>
    <row r="263" spans="1:4" ht="12.75">
      <c r="A263" s="50" t="s">
        <v>344</v>
      </c>
      <c r="B263" s="52" t="s">
        <v>345</v>
      </c>
      <c r="C263" s="41">
        <v>511200</v>
      </c>
      <c r="D263" s="41">
        <v>511200</v>
      </c>
    </row>
    <row r="264" spans="1:4" ht="12.75">
      <c r="A264" s="50" t="s">
        <v>346</v>
      </c>
      <c r="B264" s="52" t="s">
        <v>914</v>
      </c>
      <c r="C264" s="41">
        <v>615000</v>
      </c>
      <c r="D264" s="41">
        <v>615000</v>
      </c>
    </row>
    <row r="265" spans="1:4" ht="12.75">
      <c r="A265" s="50" t="s">
        <v>347</v>
      </c>
      <c r="B265" s="52" t="s">
        <v>919</v>
      </c>
      <c r="C265" s="43"/>
      <c r="D265" s="41">
        <f>SUM(C269:C286)</f>
        <v>16896636</v>
      </c>
    </row>
    <row r="266" spans="1:4" ht="12.75">
      <c r="A266" s="50" t="s">
        <v>348</v>
      </c>
      <c r="B266" s="52" t="s">
        <v>920</v>
      </c>
      <c r="C266" s="43"/>
      <c r="D266" s="41">
        <f>SUM(C267:C275)</f>
        <v>13197718</v>
      </c>
    </row>
    <row r="267" spans="1:4" ht="12.75">
      <c r="A267" s="50" t="s">
        <v>349</v>
      </c>
      <c r="B267" s="52" t="s">
        <v>922</v>
      </c>
      <c r="C267" s="43"/>
      <c r="D267" s="41">
        <f>SUM(C269:C275)</f>
        <v>13197718</v>
      </c>
    </row>
    <row r="268" spans="1:4" ht="12.75">
      <c r="A268" s="50" t="s">
        <v>350</v>
      </c>
      <c r="B268" s="52" t="s">
        <v>924</v>
      </c>
      <c r="C268" s="43"/>
      <c r="D268" s="41">
        <f>C269</f>
        <v>3493422</v>
      </c>
    </row>
    <row r="269" spans="1:4" ht="12.75">
      <c r="A269" s="50" t="s">
        <v>351</v>
      </c>
      <c r="B269" s="52" t="s">
        <v>926</v>
      </c>
      <c r="C269" s="41">
        <v>3493422</v>
      </c>
      <c r="D269" s="43"/>
    </row>
    <row r="270" spans="1:4" ht="12.75">
      <c r="A270" s="50" t="s">
        <v>352</v>
      </c>
      <c r="B270" s="52" t="s">
        <v>928</v>
      </c>
      <c r="C270" s="43"/>
      <c r="D270" s="41">
        <f>C271</f>
        <v>4931891</v>
      </c>
    </row>
    <row r="271" spans="1:4" ht="12.75">
      <c r="A271" s="50" t="s">
        <v>353</v>
      </c>
      <c r="B271" s="52" t="s">
        <v>926</v>
      </c>
      <c r="C271" s="41">
        <v>4931891</v>
      </c>
      <c r="D271" s="43"/>
    </row>
    <row r="272" spans="1:4" ht="12.75">
      <c r="A272" s="50" t="s">
        <v>354</v>
      </c>
      <c r="B272" s="52" t="s">
        <v>931</v>
      </c>
      <c r="C272" s="43"/>
      <c r="D272" s="41">
        <f>C273</f>
        <v>214537</v>
      </c>
    </row>
    <row r="273" spans="1:4" ht="12.75">
      <c r="A273" s="50" t="s">
        <v>355</v>
      </c>
      <c r="B273" s="52" t="s">
        <v>926</v>
      </c>
      <c r="C273" s="41">
        <v>214537</v>
      </c>
      <c r="D273" s="43"/>
    </row>
    <row r="274" spans="1:4" ht="12.75">
      <c r="A274" s="50" t="s">
        <v>356</v>
      </c>
      <c r="B274" s="52" t="s">
        <v>934</v>
      </c>
      <c r="C274" s="43"/>
      <c r="D274" s="41">
        <f>C275</f>
        <v>4557868</v>
      </c>
    </row>
    <row r="275" spans="1:4" ht="12.75">
      <c r="A275" s="50" t="s">
        <v>357</v>
      </c>
      <c r="B275" s="52" t="s">
        <v>926</v>
      </c>
      <c r="C275" s="41">
        <v>4557868</v>
      </c>
      <c r="D275" s="43"/>
    </row>
    <row r="276" spans="1:4" ht="12.75">
      <c r="A276" s="50" t="s">
        <v>358</v>
      </c>
      <c r="B276" s="52" t="s">
        <v>936</v>
      </c>
      <c r="C276" s="43"/>
      <c r="D276" s="41">
        <f>SUM(C278:C286)</f>
        <v>3698918</v>
      </c>
    </row>
    <row r="277" spans="1:4" ht="12.75">
      <c r="A277" s="50" t="s">
        <v>359</v>
      </c>
      <c r="B277" s="52" t="s">
        <v>1000</v>
      </c>
      <c r="C277" s="43"/>
      <c r="D277" s="41">
        <f>C278</f>
        <v>205495</v>
      </c>
    </row>
    <row r="278" spans="1:4" ht="12.75">
      <c r="A278" s="50" t="s">
        <v>360</v>
      </c>
      <c r="B278" s="52" t="s">
        <v>926</v>
      </c>
      <c r="C278" s="41">
        <v>205495</v>
      </c>
      <c r="D278" s="43"/>
    </row>
    <row r="279" spans="1:4" ht="12.75">
      <c r="A279" s="50" t="s">
        <v>361</v>
      </c>
      <c r="B279" s="52" t="s">
        <v>1001</v>
      </c>
      <c r="C279" s="43"/>
      <c r="D279" s="41">
        <f>C280</f>
        <v>1232973</v>
      </c>
    </row>
    <row r="280" spans="1:4" ht="12.75">
      <c r="A280" s="50" t="s">
        <v>362</v>
      </c>
      <c r="B280" s="52" t="s">
        <v>926</v>
      </c>
      <c r="C280" s="41">
        <v>1232973</v>
      </c>
      <c r="D280" s="43"/>
    </row>
    <row r="281" spans="1:4" ht="12.75">
      <c r="A281" s="50" t="s">
        <v>363</v>
      </c>
      <c r="B281" s="52" t="s">
        <v>1002</v>
      </c>
      <c r="C281" s="43"/>
      <c r="D281" s="41">
        <f>C282</f>
        <v>205495</v>
      </c>
    </row>
    <row r="282" spans="1:4" ht="12.75">
      <c r="A282" s="50" t="s">
        <v>364</v>
      </c>
      <c r="B282" s="52" t="s">
        <v>926</v>
      </c>
      <c r="C282" s="41">
        <v>205495</v>
      </c>
      <c r="D282" s="43"/>
    </row>
    <row r="283" spans="1:4" ht="12.75">
      <c r="A283" s="50" t="s">
        <v>365</v>
      </c>
      <c r="B283" s="52" t="s">
        <v>944</v>
      </c>
      <c r="C283" s="43"/>
      <c r="D283" s="41">
        <f>C284</f>
        <v>1643964</v>
      </c>
    </row>
    <row r="284" spans="1:4" ht="12.75">
      <c r="A284" s="50" t="s">
        <v>366</v>
      </c>
      <c r="B284" s="52" t="s">
        <v>926</v>
      </c>
      <c r="C284" s="41">
        <v>1643964</v>
      </c>
      <c r="D284" s="43"/>
    </row>
    <row r="285" spans="1:4" ht="12.75">
      <c r="A285" s="50" t="s">
        <v>367</v>
      </c>
      <c r="B285" s="52" t="s">
        <v>947</v>
      </c>
      <c r="C285" s="43"/>
      <c r="D285" s="41">
        <f>C286</f>
        <v>410991</v>
      </c>
    </row>
    <row r="286" spans="1:4" ht="12.75">
      <c r="A286" s="50" t="s">
        <v>368</v>
      </c>
      <c r="B286" s="52" t="s">
        <v>926</v>
      </c>
      <c r="C286" s="41">
        <v>410991</v>
      </c>
      <c r="D286" s="43"/>
    </row>
    <row r="287" spans="1:4" ht="12.75">
      <c r="A287" s="50" t="s">
        <v>369</v>
      </c>
      <c r="B287" s="52" t="s">
        <v>950</v>
      </c>
      <c r="C287" s="43"/>
      <c r="D287" s="41">
        <f>SUM(C289:C297)</f>
        <v>8521665</v>
      </c>
    </row>
    <row r="288" spans="1:4" ht="12.75">
      <c r="A288" s="50" t="s">
        <v>370</v>
      </c>
      <c r="B288" s="52" t="s">
        <v>952</v>
      </c>
      <c r="C288" s="43"/>
      <c r="D288" s="41">
        <f>C289</f>
        <v>3741665</v>
      </c>
    </row>
    <row r="289" spans="1:4" ht="12.75">
      <c r="A289" s="50" t="s">
        <v>371</v>
      </c>
      <c r="B289" s="52" t="s">
        <v>954</v>
      </c>
      <c r="C289" s="41">
        <v>3741665</v>
      </c>
      <c r="D289" s="43"/>
    </row>
    <row r="290" spans="1:4" ht="12.75">
      <c r="A290" s="50" t="s">
        <v>372</v>
      </c>
      <c r="B290" s="52" t="s">
        <v>956</v>
      </c>
      <c r="C290" s="43"/>
      <c r="D290" s="41">
        <f>SUM(C291:C297)</f>
        <v>4780000</v>
      </c>
    </row>
    <row r="291" spans="1:4" ht="12.75">
      <c r="A291" s="50" t="s">
        <v>373</v>
      </c>
      <c r="B291" s="52" t="s">
        <v>317</v>
      </c>
      <c r="C291" s="43"/>
      <c r="D291" s="41">
        <f>C292</f>
        <v>880000</v>
      </c>
    </row>
    <row r="292" spans="1:4" ht="12.75">
      <c r="A292" s="50" t="s">
        <v>374</v>
      </c>
      <c r="B292" s="52" t="s">
        <v>375</v>
      </c>
      <c r="C292" s="41">
        <v>880000</v>
      </c>
      <c r="D292" s="43"/>
    </row>
    <row r="293" spans="1:4" ht="12.75">
      <c r="A293" s="50" t="s">
        <v>376</v>
      </c>
      <c r="B293" s="52" t="s">
        <v>377</v>
      </c>
      <c r="C293" s="43"/>
      <c r="D293" s="41">
        <f>C294</f>
        <v>1400000</v>
      </c>
    </row>
    <row r="294" spans="1:4" ht="12.75">
      <c r="A294" s="50" t="s">
        <v>378</v>
      </c>
      <c r="B294" s="52" t="s">
        <v>320</v>
      </c>
      <c r="C294" s="41">
        <v>1400000</v>
      </c>
      <c r="D294" s="43"/>
    </row>
    <row r="295" spans="1:4" ht="12.75">
      <c r="A295" s="50" t="s">
        <v>379</v>
      </c>
      <c r="B295" s="52" t="s">
        <v>321</v>
      </c>
      <c r="C295" s="41">
        <v>2000000</v>
      </c>
      <c r="D295" s="41">
        <v>2000000</v>
      </c>
    </row>
    <row r="296" spans="1:4" ht="12.75">
      <c r="A296" s="50" t="s">
        <v>380</v>
      </c>
      <c r="B296" s="52" t="s">
        <v>327</v>
      </c>
      <c r="C296" s="43"/>
      <c r="D296" s="41">
        <f>C297</f>
        <v>500000</v>
      </c>
    </row>
    <row r="297" spans="1:4" ht="12.75">
      <c r="A297" s="50" t="s">
        <v>381</v>
      </c>
      <c r="B297" s="52" t="s">
        <v>327</v>
      </c>
      <c r="C297" s="41">
        <v>500000</v>
      </c>
      <c r="D297" s="43"/>
    </row>
    <row r="298" spans="1:4" ht="25.5">
      <c r="A298" s="50" t="s">
        <v>999</v>
      </c>
      <c r="B298" s="52" t="s">
        <v>382</v>
      </c>
      <c r="C298" s="43"/>
      <c r="D298" s="41">
        <f>+D299+D339+D375</f>
        <v>825173226</v>
      </c>
    </row>
    <row r="299" spans="1:4" ht="12.75">
      <c r="A299" s="50" t="s">
        <v>383</v>
      </c>
      <c r="B299" s="52" t="s">
        <v>898</v>
      </c>
      <c r="C299" s="43"/>
      <c r="D299" s="41">
        <f>SUM(C300:C338)</f>
        <v>709288024</v>
      </c>
    </row>
    <row r="300" spans="1:4" ht="25.5">
      <c r="A300" s="50" t="s">
        <v>384</v>
      </c>
      <c r="B300" s="52" t="s">
        <v>900</v>
      </c>
      <c r="C300" s="43"/>
      <c r="D300" s="41">
        <f>SUM(C301:C338)</f>
        <v>709288024</v>
      </c>
    </row>
    <row r="301" spans="1:4" ht="12.75">
      <c r="A301" s="50" t="s">
        <v>385</v>
      </c>
      <c r="B301" s="52" t="s">
        <v>902</v>
      </c>
      <c r="C301" s="43"/>
      <c r="D301" s="41">
        <f>SUM(C302:C303)</f>
        <v>363291731</v>
      </c>
    </row>
    <row r="302" spans="1:4" ht="12.75">
      <c r="A302" s="50" t="s">
        <v>386</v>
      </c>
      <c r="B302" s="52" t="s">
        <v>387</v>
      </c>
      <c r="C302" s="41">
        <v>338459091</v>
      </c>
      <c r="D302" s="43"/>
    </row>
    <row r="303" spans="1:4" ht="12.75">
      <c r="A303" s="50" t="s">
        <v>388</v>
      </c>
      <c r="B303" s="52" t="s">
        <v>389</v>
      </c>
      <c r="C303" s="41">
        <v>24832640</v>
      </c>
      <c r="D303" s="43"/>
    </row>
    <row r="304" spans="1:4" ht="12.75">
      <c r="A304" s="50" t="s">
        <v>390</v>
      </c>
      <c r="B304" s="52" t="s">
        <v>904</v>
      </c>
      <c r="C304" s="43"/>
      <c r="D304" s="41">
        <f>SUM(C305:C307)</f>
        <v>38208808</v>
      </c>
    </row>
    <row r="305" spans="1:4" ht="12.75">
      <c r="A305" s="50" t="s">
        <v>391</v>
      </c>
      <c r="B305" s="52" t="s">
        <v>906</v>
      </c>
      <c r="C305" s="41">
        <v>297201</v>
      </c>
      <c r="D305" s="43"/>
    </row>
    <row r="306" spans="1:4" ht="12.75">
      <c r="A306" s="50" t="s">
        <v>392</v>
      </c>
      <c r="B306" s="52" t="s">
        <v>908</v>
      </c>
      <c r="C306" s="41">
        <v>19342657</v>
      </c>
      <c r="D306" s="43"/>
    </row>
    <row r="307" spans="1:4" ht="12.75">
      <c r="A307" s="50" t="s">
        <v>393</v>
      </c>
      <c r="B307" s="52" t="s">
        <v>910</v>
      </c>
      <c r="C307" s="41">
        <v>18568950</v>
      </c>
      <c r="D307" s="43"/>
    </row>
    <row r="308" spans="1:4" ht="12.75">
      <c r="A308" s="50" t="s">
        <v>394</v>
      </c>
      <c r="B308" s="52" t="s">
        <v>912</v>
      </c>
      <c r="C308" s="41">
        <v>28369230</v>
      </c>
      <c r="D308" s="41">
        <v>28369230</v>
      </c>
    </row>
    <row r="309" spans="1:4" ht="12.75">
      <c r="A309" s="50" t="s">
        <v>395</v>
      </c>
      <c r="B309" s="52" t="s">
        <v>396</v>
      </c>
      <c r="C309" s="41">
        <v>22201919</v>
      </c>
      <c r="D309" s="41">
        <v>22201919</v>
      </c>
    </row>
    <row r="310" spans="1:4" ht="12.75">
      <c r="A310" s="50" t="s">
        <v>397</v>
      </c>
      <c r="B310" s="52" t="s">
        <v>345</v>
      </c>
      <c r="C310" s="41">
        <v>9712800</v>
      </c>
      <c r="D310" s="41">
        <v>9712800</v>
      </c>
    </row>
    <row r="311" spans="1:4" ht="12.75">
      <c r="A311" s="50" t="s">
        <v>398</v>
      </c>
      <c r="B311" s="52" t="s">
        <v>914</v>
      </c>
      <c r="C311" s="41">
        <v>12300000</v>
      </c>
      <c r="D311" s="41">
        <v>12300000</v>
      </c>
    </row>
    <row r="312" spans="1:4" ht="12.75">
      <c r="A312" s="50" t="s">
        <v>399</v>
      </c>
      <c r="B312" s="52" t="s">
        <v>916</v>
      </c>
      <c r="C312" s="43"/>
      <c r="D312" s="41">
        <f>SUM(C314:C315)</f>
        <v>48500000</v>
      </c>
    </row>
    <row r="313" spans="1:4" ht="12.75">
      <c r="A313" s="50" t="s">
        <v>400</v>
      </c>
      <c r="B313" s="52" t="s">
        <v>401</v>
      </c>
      <c r="C313" s="43"/>
      <c r="D313" s="41">
        <f>SUM(C314:C315)</f>
        <v>48500000</v>
      </c>
    </row>
    <row r="314" spans="1:4" ht="12.75">
      <c r="A314" s="50" t="s">
        <v>402</v>
      </c>
      <c r="B314" s="52" t="s">
        <v>403</v>
      </c>
      <c r="C314" s="41">
        <v>40000000</v>
      </c>
      <c r="D314" s="43"/>
    </row>
    <row r="315" spans="1:4" ht="12.75">
      <c r="A315" s="50" t="s">
        <v>404</v>
      </c>
      <c r="B315" s="52" t="s">
        <v>405</v>
      </c>
      <c r="C315" s="41">
        <v>8500000</v>
      </c>
      <c r="D315" s="43"/>
    </row>
    <row r="316" spans="1:4" ht="12.75">
      <c r="A316" s="50" t="s">
        <v>406</v>
      </c>
      <c r="B316" s="52" t="s">
        <v>919</v>
      </c>
      <c r="C316" s="43"/>
      <c r="D316" s="41">
        <f>SUM(C318:C327)</f>
        <v>147650081</v>
      </c>
    </row>
    <row r="317" spans="1:4" ht="12.75">
      <c r="A317" s="50" t="s">
        <v>407</v>
      </c>
      <c r="B317" s="52" t="s">
        <v>920</v>
      </c>
      <c r="C317" s="43"/>
      <c r="D317" s="41">
        <f>SUM(C320:C327)</f>
        <v>147650081</v>
      </c>
    </row>
    <row r="318" spans="1:4" ht="12.75">
      <c r="A318" s="50" t="s">
        <v>408</v>
      </c>
      <c r="B318" s="52" t="s">
        <v>922</v>
      </c>
      <c r="C318" s="43"/>
      <c r="D318" s="41">
        <f>SUM(C320:C327)</f>
        <v>147650081</v>
      </c>
    </row>
    <row r="319" spans="1:4" ht="12.75">
      <c r="A319" s="50" t="s">
        <v>409</v>
      </c>
      <c r="B319" s="52" t="s">
        <v>924</v>
      </c>
      <c r="C319" s="43"/>
      <c r="D319" s="41">
        <f>SUM(C320:C321)</f>
        <v>45949339</v>
      </c>
    </row>
    <row r="320" spans="1:4" ht="12.75">
      <c r="A320" s="50" t="s">
        <v>410</v>
      </c>
      <c r="B320" s="52" t="s">
        <v>926</v>
      </c>
      <c r="C320" s="41">
        <v>35949339</v>
      </c>
      <c r="D320" s="43"/>
    </row>
    <row r="321" spans="1:4" ht="38.25">
      <c r="A321" s="50" t="s">
        <v>411</v>
      </c>
      <c r="B321" s="52" t="s">
        <v>137</v>
      </c>
      <c r="C321" s="41">
        <v>10000000</v>
      </c>
      <c r="D321" s="43"/>
    </row>
    <row r="322" spans="1:4" ht="12.75">
      <c r="A322" s="50" t="s">
        <v>412</v>
      </c>
      <c r="B322" s="52" t="s">
        <v>928</v>
      </c>
      <c r="C322" s="43"/>
      <c r="D322" s="41">
        <f>C323</f>
        <v>50752008</v>
      </c>
    </row>
    <row r="323" spans="1:4" ht="12.75">
      <c r="A323" s="50" t="s">
        <v>413</v>
      </c>
      <c r="B323" s="52" t="s">
        <v>926</v>
      </c>
      <c r="C323" s="41">
        <v>50752008</v>
      </c>
      <c r="D323" s="43"/>
    </row>
    <row r="324" spans="1:4" ht="12.75">
      <c r="A324" s="50" t="s">
        <v>414</v>
      </c>
      <c r="B324" s="52" t="s">
        <v>931</v>
      </c>
      <c r="C324" s="43"/>
      <c r="D324" s="41">
        <f>C325</f>
        <v>2207712</v>
      </c>
    </row>
    <row r="325" spans="1:4" ht="12.75">
      <c r="A325" s="50" t="s">
        <v>415</v>
      </c>
      <c r="B325" s="52" t="s">
        <v>926</v>
      </c>
      <c r="C325" s="41">
        <v>2207712</v>
      </c>
      <c r="D325" s="43"/>
    </row>
    <row r="326" spans="1:4" ht="12.75">
      <c r="A326" s="50" t="s">
        <v>416</v>
      </c>
      <c r="B326" s="52" t="s">
        <v>934</v>
      </c>
      <c r="C326" s="43"/>
      <c r="D326" s="41">
        <f>C327</f>
        <v>48741022</v>
      </c>
    </row>
    <row r="327" spans="1:4" ht="12.75">
      <c r="A327" s="50" t="s">
        <v>417</v>
      </c>
      <c r="B327" s="52" t="s">
        <v>926</v>
      </c>
      <c r="C327" s="41">
        <v>48741022</v>
      </c>
      <c r="D327" s="43"/>
    </row>
    <row r="328" spans="1:4" ht="12.75">
      <c r="A328" s="50" t="s">
        <v>418</v>
      </c>
      <c r="B328" s="52" t="s">
        <v>936</v>
      </c>
      <c r="C328" s="43"/>
      <c r="D328" s="41">
        <f>SUM(C330:C338)</f>
        <v>39053455</v>
      </c>
    </row>
    <row r="329" spans="1:4" ht="12.75">
      <c r="A329" s="50" t="s">
        <v>419</v>
      </c>
      <c r="B329" s="52" t="s">
        <v>1000</v>
      </c>
      <c r="C329" s="43"/>
      <c r="D329" s="41">
        <f>C330</f>
        <v>2177154</v>
      </c>
    </row>
    <row r="330" spans="1:4" ht="12.75">
      <c r="A330" s="50" t="s">
        <v>420</v>
      </c>
      <c r="B330" s="52" t="s">
        <v>926</v>
      </c>
      <c r="C330" s="41">
        <v>2177154</v>
      </c>
      <c r="D330" s="43"/>
    </row>
    <row r="331" spans="1:4" ht="12.75">
      <c r="A331" s="50" t="s">
        <v>421</v>
      </c>
      <c r="B331" s="52" t="s">
        <v>1001</v>
      </c>
      <c r="C331" s="43"/>
      <c r="D331" s="41">
        <f>C332</f>
        <v>13062924</v>
      </c>
    </row>
    <row r="332" spans="1:4" ht="12.75">
      <c r="A332" s="50" t="s">
        <v>422</v>
      </c>
      <c r="B332" s="52" t="s">
        <v>926</v>
      </c>
      <c r="C332" s="41">
        <v>13062924</v>
      </c>
      <c r="D332" s="43"/>
    </row>
    <row r="333" spans="1:4" ht="12.75">
      <c r="A333" s="50" t="s">
        <v>423</v>
      </c>
      <c r="B333" s="52" t="s">
        <v>1002</v>
      </c>
      <c r="C333" s="43"/>
      <c r="D333" s="41">
        <f>C334</f>
        <v>2177154</v>
      </c>
    </row>
    <row r="334" spans="1:4" ht="12.75">
      <c r="A334" s="50" t="s">
        <v>424</v>
      </c>
      <c r="B334" s="52" t="s">
        <v>926</v>
      </c>
      <c r="C334" s="41">
        <v>2177154</v>
      </c>
      <c r="D334" s="43"/>
    </row>
    <row r="335" spans="1:4" ht="12.75">
      <c r="A335" s="50" t="s">
        <v>425</v>
      </c>
      <c r="B335" s="52" t="s">
        <v>944</v>
      </c>
      <c r="C335" s="43"/>
      <c r="D335" s="41">
        <f>C336</f>
        <v>17417232</v>
      </c>
    </row>
    <row r="336" spans="1:4" ht="12.75">
      <c r="A336" s="50" t="s">
        <v>426</v>
      </c>
      <c r="B336" s="52" t="s">
        <v>926</v>
      </c>
      <c r="C336" s="41">
        <v>17417232</v>
      </c>
      <c r="D336" s="43"/>
    </row>
    <row r="337" spans="1:4" ht="12.75">
      <c r="A337" s="50" t="s">
        <v>427</v>
      </c>
      <c r="B337" s="52" t="s">
        <v>947</v>
      </c>
      <c r="C337" s="43"/>
      <c r="D337" s="41">
        <f>C338</f>
        <v>4218991</v>
      </c>
    </row>
    <row r="338" spans="1:4" ht="12.75">
      <c r="A338" s="50" t="s">
        <v>428</v>
      </c>
      <c r="B338" s="52" t="s">
        <v>926</v>
      </c>
      <c r="C338" s="41">
        <v>4218991</v>
      </c>
      <c r="D338" s="43"/>
    </row>
    <row r="339" spans="1:4" ht="12.75">
      <c r="A339" s="50" t="s">
        <v>429</v>
      </c>
      <c r="B339" s="52" t="s">
        <v>950</v>
      </c>
      <c r="C339" s="43"/>
      <c r="D339" s="41">
        <v>108370404</v>
      </c>
    </row>
    <row r="340" spans="1:4" ht="12.75">
      <c r="A340" s="50" t="s">
        <v>430</v>
      </c>
      <c r="B340" s="52" t="s">
        <v>952</v>
      </c>
      <c r="C340" s="43"/>
      <c r="D340" s="41">
        <f>SUM(C341:C346)</f>
        <v>23970404</v>
      </c>
    </row>
    <row r="341" spans="1:4" ht="12.75">
      <c r="A341" s="50" t="s">
        <v>431</v>
      </c>
      <c r="B341" s="52" t="s">
        <v>432</v>
      </c>
      <c r="C341" s="41">
        <v>3000000</v>
      </c>
      <c r="D341" s="41">
        <v>3000000</v>
      </c>
    </row>
    <row r="342" spans="1:4" ht="12.75">
      <c r="A342" s="50" t="s">
        <v>433</v>
      </c>
      <c r="B342" s="52" t="s">
        <v>954</v>
      </c>
      <c r="C342" s="43"/>
      <c r="D342" s="41">
        <f>SUM(C343:C344)</f>
        <v>12970404</v>
      </c>
    </row>
    <row r="343" spans="1:4" ht="25.5">
      <c r="A343" s="50" t="s">
        <v>434</v>
      </c>
      <c r="B343" s="52" t="s">
        <v>435</v>
      </c>
      <c r="C343" s="41">
        <v>4970404</v>
      </c>
      <c r="D343" s="43"/>
    </row>
    <row r="344" spans="1:4" ht="12.75">
      <c r="A344" s="50" t="s">
        <v>436</v>
      </c>
      <c r="B344" s="52" t="s">
        <v>437</v>
      </c>
      <c r="C344" s="41">
        <v>8000000</v>
      </c>
      <c r="D344" s="43"/>
    </row>
    <row r="345" spans="1:4" ht="12.75">
      <c r="A345" s="50" t="s">
        <v>438</v>
      </c>
      <c r="B345" s="52" t="s">
        <v>439</v>
      </c>
      <c r="C345" s="43"/>
      <c r="D345" s="41">
        <f>C346</f>
        <v>8000000</v>
      </c>
    </row>
    <row r="346" spans="1:4" ht="12.75">
      <c r="A346" s="50" t="s">
        <v>440</v>
      </c>
      <c r="B346" s="52" t="s">
        <v>441</v>
      </c>
      <c r="C346" s="41">
        <v>8000000</v>
      </c>
      <c r="D346" s="43"/>
    </row>
    <row r="347" spans="1:4" ht="12.75">
      <c r="A347" s="50" t="s">
        <v>442</v>
      </c>
      <c r="B347" s="52" t="s">
        <v>956</v>
      </c>
      <c r="C347" s="43"/>
      <c r="D347" s="41">
        <f>SUM(C349:C372)</f>
        <v>78400000</v>
      </c>
    </row>
    <row r="348" spans="1:4" ht="12.75">
      <c r="A348" s="50" t="s">
        <v>163</v>
      </c>
      <c r="B348" s="52" t="s">
        <v>317</v>
      </c>
      <c r="C348" s="43"/>
      <c r="D348" s="41">
        <f>SUM(C349:C351)</f>
        <v>26900000</v>
      </c>
    </row>
    <row r="349" spans="1:4" ht="12.75">
      <c r="A349" s="50" t="s">
        <v>566</v>
      </c>
      <c r="B349" s="52" t="s">
        <v>443</v>
      </c>
      <c r="C349" s="41">
        <v>9000000</v>
      </c>
      <c r="D349" s="43"/>
    </row>
    <row r="350" spans="1:4" ht="12.75">
      <c r="A350" s="50" t="s">
        <v>567</v>
      </c>
      <c r="B350" s="52" t="s">
        <v>444</v>
      </c>
      <c r="C350" s="41">
        <v>1300000</v>
      </c>
      <c r="D350" s="43"/>
    </row>
    <row r="351" spans="1:4" ht="12.75">
      <c r="A351" s="50" t="s">
        <v>568</v>
      </c>
      <c r="B351" s="52" t="s">
        <v>445</v>
      </c>
      <c r="C351" s="41">
        <v>16600000</v>
      </c>
      <c r="D351" s="43"/>
    </row>
    <row r="352" spans="1:4" ht="12.75">
      <c r="A352" s="50" t="s">
        <v>569</v>
      </c>
      <c r="B352" s="52" t="s">
        <v>377</v>
      </c>
      <c r="C352" s="43"/>
      <c r="D352" s="41">
        <f>SUM(C353:C355)</f>
        <v>15500000</v>
      </c>
    </row>
    <row r="353" spans="1:4" ht="12.75">
      <c r="A353" s="50" t="s">
        <v>570</v>
      </c>
      <c r="B353" s="52" t="s">
        <v>446</v>
      </c>
      <c r="C353" s="41">
        <v>7500000</v>
      </c>
      <c r="D353" s="43"/>
    </row>
    <row r="354" spans="1:4" ht="12.75">
      <c r="A354" s="50" t="s">
        <v>571</v>
      </c>
      <c r="B354" s="52" t="s">
        <v>320</v>
      </c>
      <c r="C354" s="41">
        <v>7000000</v>
      </c>
      <c r="D354" s="43"/>
    </row>
    <row r="355" spans="1:4" ht="12.75">
      <c r="A355" s="50" t="s">
        <v>572</v>
      </c>
      <c r="B355" s="52" t="s">
        <v>138</v>
      </c>
      <c r="C355" s="41">
        <v>1000000</v>
      </c>
      <c r="D355" s="43"/>
    </row>
    <row r="356" spans="1:4" ht="12.75">
      <c r="A356" s="50" t="s">
        <v>447</v>
      </c>
      <c r="B356" s="52" t="s">
        <v>321</v>
      </c>
      <c r="C356" s="43"/>
      <c r="D356" s="41">
        <v>5000000</v>
      </c>
    </row>
    <row r="357" spans="1:4" ht="12.75">
      <c r="A357" s="50" t="s">
        <v>573</v>
      </c>
      <c r="B357" s="52" t="s">
        <v>321</v>
      </c>
      <c r="C357" s="41">
        <v>5000000</v>
      </c>
      <c r="D357" s="43"/>
    </row>
    <row r="358" spans="1:4" ht="12.75">
      <c r="A358" s="50" t="s">
        <v>448</v>
      </c>
      <c r="B358" s="52" t="s">
        <v>449</v>
      </c>
      <c r="C358" s="43"/>
      <c r="D358" s="41">
        <v>3000000</v>
      </c>
    </row>
    <row r="359" spans="1:4" ht="12.75">
      <c r="A359" s="50" t="s">
        <v>574</v>
      </c>
      <c r="B359" s="52" t="s">
        <v>449</v>
      </c>
      <c r="C359" s="41">
        <v>3000000</v>
      </c>
      <c r="D359" s="43"/>
    </row>
    <row r="360" spans="1:4" ht="12.75">
      <c r="A360" s="50" t="s">
        <v>450</v>
      </c>
      <c r="B360" s="52" t="s">
        <v>451</v>
      </c>
      <c r="C360" s="43"/>
      <c r="D360" s="41">
        <v>2000000</v>
      </c>
    </row>
    <row r="361" spans="1:4" ht="12.75">
      <c r="A361" s="50" t="s">
        <v>575</v>
      </c>
      <c r="B361" s="52" t="s">
        <v>451</v>
      </c>
      <c r="C361" s="41">
        <v>2000000</v>
      </c>
      <c r="D361" s="43"/>
    </row>
    <row r="362" spans="1:4" ht="12.75">
      <c r="A362" s="50" t="s">
        <v>452</v>
      </c>
      <c r="B362" s="52" t="s">
        <v>453</v>
      </c>
      <c r="C362" s="43"/>
      <c r="D362" s="41">
        <f>C363</f>
        <v>4000000</v>
      </c>
    </row>
    <row r="363" spans="1:4" ht="12.75">
      <c r="A363" s="50" t="s">
        <v>454</v>
      </c>
      <c r="B363" s="52" t="s">
        <v>455</v>
      </c>
      <c r="C363" s="41">
        <v>4000000</v>
      </c>
      <c r="D363" s="43"/>
    </row>
    <row r="364" spans="1:4" ht="12.75">
      <c r="A364" s="50" t="s">
        <v>456</v>
      </c>
      <c r="B364" s="52" t="s">
        <v>457</v>
      </c>
      <c r="C364" s="43"/>
      <c r="D364" s="41">
        <v>2000000</v>
      </c>
    </row>
    <row r="365" spans="1:4" ht="12.75">
      <c r="A365" s="50" t="s">
        <v>576</v>
      </c>
      <c r="B365" s="52" t="s">
        <v>457</v>
      </c>
      <c r="C365" s="41">
        <v>2000000</v>
      </c>
      <c r="D365" s="43"/>
    </row>
    <row r="366" spans="1:4" ht="12.75">
      <c r="A366" s="50" t="s">
        <v>458</v>
      </c>
      <c r="B366" s="52" t="s">
        <v>323</v>
      </c>
      <c r="C366" s="43"/>
      <c r="D366" s="41">
        <f>SUM(C367:C369)</f>
        <v>19000000</v>
      </c>
    </row>
    <row r="367" spans="1:4" ht="12.75">
      <c r="A367" s="50" t="s">
        <v>459</v>
      </c>
      <c r="B367" s="52" t="s">
        <v>460</v>
      </c>
      <c r="C367" s="41">
        <v>2000000</v>
      </c>
      <c r="D367" s="43"/>
    </row>
    <row r="368" spans="1:4" ht="25.5">
      <c r="A368" s="50" t="s">
        <v>461</v>
      </c>
      <c r="B368" s="51" t="s">
        <v>462</v>
      </c>
      <c r="C368" s="41">
        <v>10000000</v>
      </c>
      <c r="D368" s="43"/>
    </row>
    <row r="369" spans="1:4" ht="25.5">
      <c r="A369" s="50" t="s">
        <v>463</v>
      </c>
      <c r="B369" s="51" t="s">
        <v>464</v>
      </c>
      <c r="C369" s="41">
        <v>7000000</v>
      </c>
      <c r="D369" s="43"/>
    </row>
    <row r="370" spans="1:4" ht="12.75">
      <c r="A370" s="50" t="s">
        <v>465</v>
      </c>
      <c r="B370" s="52" t="s">
        <v>466</v>
      </c>
      <c r="C370" s="43"/>
      <c r="D370" s="41">
        <f>SUM(C371:C372)</f>
        <v>1000000</v>
      </c>
    </row>
    <row r="371" spans="1:4" ht="25.5">
      <c r="A371" s="50" t="s">
        <v>467</v>
      </c>
      <c r="B371" s="52" t="s">
        <v>468</v>
      </c>
      <c r="C371" s="41">
        <v>500000</v>
      </c>
      <c r="D371" s="43"/>
    </row>
    <row r="372" spans="1:4" ht="12.75">
      <c r="A372" s="50" t="s">
        <v>469</v>
      </c>
      <c r="B372" s="52" t="s">
        <v>329</v>
      </c>
      <c r="C372" s="41">
        <v>500000</v>
      </c>
      <c r="D372" s="43"/>
    </row>
    <row r="373" spans="1:4" ht="25.5">
      <c r="A373" s="50" t="s">
        <v>470</v>
      </c>
      <c r="B373" s="52" t="s">
        <v>471</v>
      </c>
      <c r="C373" s="43"/>
      <c r="D373" s="41">
        <f>+C374</f>
        <v>1000000</v>
      </c>
    </row>
    <row r="374" spans="1:4" ht="25.5">
      <c r="A374" s="50" t="s">
        <v>577</v>
      </c>
      <c r="B374" s="52" t="s">
        <v>471</v>
      </c>
      <c r="C374" s="41">
        <v>1000000</v>
      </c>
      <c r="D374" s="43"/>
    </row>
    <row r="375" spans="1:4" ht="12.75">
      <c r="A375" s="50" t="s">
        <v>472</v>
      </c>
      <c r="B375" s="52" t="s">
        <v>473</v>
      </c>
      <c r="C375" s="43"/>
      <c r="D375" s="41">
        <f>SUM(C376:C377)</f>
        <v>7514798</v>
      </c>
    </row>
    <row r="376" spans="1:4" ht="12.75">
      <c r="A376" s="50" t="s">
        <v>578</v>
      </c>
      <c r="B376" s="52" t="s">
        <v>474</v>
      </c>
      <c r="C376" s="41">
        <v>2514798</v>
      </c>
      <c r="D376" s="43"/>
    </row>
    <row r="377" spans="1:4" ht="12.75">
      <c r="A377" s="50" t="s">
        <v>475</v>
      </c>
      <c r="B377" s="52" t="s">
        <v>476</v>
      </c>
      <c r="C377" s="41">
        <v>5000000</v>
      </c>
      <c r="D377" s="43"/>
    </row>
    <row r="378" ht="12.75"/>
    <row r="379" ht="12.75"/>
    <row r="380" ht="12.75"/>
    <row r="381" ht="12.75"/>
    <row r="382" ht="12.75"/>
    <row r="383" ht="12.75"/>
    <row r="384" spans="1:4" ht="14.25">
      <c r="A384" s="82" t="s">
        <v>309</v>
      </c>
      <c r="B384" s="82"/>
      <c r="C384" s="82"/>
      <c r="D384" s="82"/>
    </row>
    <row r="385" spans="1:4" ht="15">
      <c r="A385" s="79" t="s">
        <v>310</v>
      </c>
      <c r="B385" s="79"/>
      <c r="C385" s="79"/>
      <c r="D385" s="79"/>
    </row>
    <row r="386" ht="12.75"/>
    <row r="387" spans="1:4" ht="12.75">
      <c r="A387" s="66" t="s">
        <v>505</v>
      </c>
      <c r="B387" s="66"/>
      <c r="C387" s="66"/>
      <c r="D387" s="66"/>
    </row>
    <row r="388" spans="1:4" ht="12.75">
      <c r="A388" s="67" t="s">
        <v>506</v>
      </c>
      <c r="B388" s="67"/>
      <c r="C388" s="67"/>
      <c r="D388" s="67"/>
    </row>
    <row r="397" ht="12.75"/>
    <row r="398" ht="12.75"/>
    <row r="399" ht="12.75"/>
    <row r="406" ht="12.75"/>
    <row r="407" ht="12.75"/>
    <row r="408" ht="12.75"/>
    <row r="552" ht="12.75"/>
    <row r="553" ht="12.75"/>
    <row r="554" ht="12.75"/>
    <row r="555" ht="12.75"/>
    <row r="556" ht="12.75"/>
    <row r="557" ht="12.75"/>
    <row r="558" ht="12.75"/>
    <row r="560" ht="12.75"/>
    <row r="561" ht="12.75"/>
    <row r="562" ht="12.75"/>
    <row r="564" ht="12.75"/>
    <row r="565" ht="12.75"/>
    <row r="566" ht="12.75"/>
    <row r="567" ht="12.75"/>
    <row r="588" ht="12.75"/>
    <row r="589" ht="12.75"/>
    <row r="590" ht="12.75"/>
    <row r="593" ht="12.75"/>
    <row r="594" ht="12.75"/>
    <row r="595" ht="12.75"/>
    <row r="596" ht="12.75"/>
    <row r="598" ht="12.75"/>
    <row r="599" ht="12.75"/>
    <row r="605" ht="12.75"/>
    <row r="606" ht="12.75"/>
    <row r="607" ht="12.75"/>
    <row r="611" ht="12.75"/>
    <row r="612" ht="12.75"/>
    <row r="613" ht="12.75"/>
  </sheetData>
  <sheetProtection/>
  <mergeCells count="12">
    <mergeCell ref="A196:D196"/>
    <mergeCell ref="A197:D197"/>
    <mergeCell ref="A384:D384"/>
    <mergeCell ref="A385:D385"/>
    <mergeCell ref="A387:D387"/>
    <mergeCell ref="A388:D388"/>
    <mergeCell ref="A6:C6"/>
    <mergeCell ref="B1:D1"/>
    <mergeCell ref="A3:D3"/>
    <mergeCell ref="A4:D4"/>
    <mergeCell ref="A193:D193"/>
    <mergeCell ref="A194:D194"/>
  </mergeCells>
  <dataValidations count="1">
    <dataValidation type="decimal" operator="greaterThanOrEqual" allowBlank="1" showInputMessage="1" showErrorMessage="1" sqref="C175:C176 C178:C179 D177 C368:C369 D370 C371:C372">
      <formula1>0</formula1>
    </dataValidation>
  </dataValidations>
  <printOptions/>
  <pageMargins left="0.75" right="0.75" top="0.73" bottom="0.73" header="0.39" footer="0"/>
  <pageSetup horizontalDpi="600" verticalDpi="600" orientation="portrait" r:id="rId4"/>
  <headerFooter alignWithMargins="0">
    <oddHeader>&amp;C&amp;A   &amp;P de &amp;N</oddHeader>
  </headerFooter>
  <legacyDrawing r:id="rId3"/>
  <oleObjects>
    <oleObject progId="PBrush" shapeId="986072" r:id="rId2"/>
  </oleObjects>
</worksheet>
</file>

<file path=xl/worksheets/sheet4.xml><?xml version="1.0" encoding="utf-8"?>
<worksheet xmlns="http://schemas.openxmlformats.org/spreadsheetml/2006/main" xmlns:r="http://schemas.openxmlformats.org/officeDocument/2006/relationships">
  <sheetPr>
    <tabColor indexed="11"/>
  </sheetPr>
  <dimension ref="A1:D537"/>
  <sheetViews>
    <sheetView showGridLines="0" tabSelected="1" zoomScalePageLayoutView="0" workbookViewId="0" topLeftCell="A369">
      <selection activeCell="F375" sqref="F375"/>
    </sheetView>
  </sheetViews>
  <sheetFormatPr defaultColWidth="11.421875" defaultRowHeight="12.75"/>
  <cols>
    <col min="1" max="1" width="17.00390625" style="16" customWidth="1"/>
    <col min="2" max="2" width="49.140625" style="16" customWidth="1"/>
    <col min="3" max="3" width="15.8515625" style="19" bestFit="1" customWidth="1"/>
    <col min="4" max="4" width="15.8515625" style="16" bestFit="1" customWidth="1"/>
    <col min="5" max="16384" width="11.421875" style="16" customWidth="1"/>
  </cols>
  <sheetData>
    <row r="1" spans="1:4" s="1" customFormat="1" ht="75" customHeight="1">
      <c r="A1" s="15"/>
      <c r="B1" s="80" t="s">
        <v>311</v>
      </c>
      <c r="C1" s="81"/>
      <c r="D1" s="81"/>
    </row>
    <row r="2" ht="12.75"/>
    <row r="3" spans="1:4" ht="12.75">
      <c r="A3" s="84" t="s">
        <v>315</v>
      </c>
      <c r="B3" s="84"/>
      <c r="C3" s="84"/>
      <c r="D3" s="84"/>
    </row>
    <row r="4" spans="1:4" ht="12.75">
      <c r="A4" s="84" t="s">
        <v>504</v>
      </c>
      <c r="B4" s="84"/>
      <c r="C4" s="84"/>
      <c r="D4" s="84"/>
    </row>
    <row r="5" ht="12.75"/>
    <row r="6" ht="12.75"/>
    <row r="7" spans="1:4" ht="15.75">
      <c r="A7" s="8" t="s">
        <v>512</v>
      </c>
      <c r="B7" s="8" t="s">
        <v>14</v>
      </c>
      <c r="C7" s="42" t="s">
        <v>992</v>
      </c>
      <c r="D7" s="42" t="s">
        <v>314</v>
      </c>
    </row>
    <row r="8" spans="1:4" s="1" customFormat="1" ht="15" hidden="1">
      <c r="A8" s="54">
        <v>4</v>
      </c>
      <c r="B8" s="54" t="s">
        <v>477</v>
      </c>
      <c r="C8" s="43"/>
      <c r="D8" s="44">
        <f>SUM(C10:C267)</f>
        <v>8252092045</v>
      </c>
    </row>
    <row r="9" spans="1:4" s="1" customFormat="1" ht="15" hidden="1">
      <c r="A9" s="54" t="s">
        <v>56</v>
      </c>
      <c r="B9" s="54" t="s">
        <v>478</v>
      </c>
      <c r="C9" s="43"/>
      <c r="D9" s="44">
        <f>SUM(C10:C205)</f>
        <v>4967923861</v>
      </c>
    </row>
    <row r="10" spans="1:4" s="1" customFormat="1" ht="15" hidden="1">
      <c r="A10" s="56" t="s">
        <v>479</v>
      </c>
      <c r="B10" s="56" t="s">
        <v>124</v>
      </c>
      <c r="C10" s="43"/>
      <c r="D10" s="45">
        <f>SUM(D11)</f>
        <v>465186940</v>
      </c>
    </row>
    <row r="11" spans="1:4" s="1" customFormat="1" ht="15" hidden="1">
      <c r="A11" s="56" t="s">
        <v>125</v>
      </c>
      <c r="B11" s="56" t="s">
        <v>126</v>
      </c>
      <c r="C11" s="43"/>
      <c r="D11" s="47">
        <f>SUM(C12+C13+C14+C15+C16+C17+C18+D19+C23+C25+C24+C26)</f>
        <v>465186940</v>
      </c>
    </row>
    <row r="12" spans="1:4" s="1" customFormat="1" ht="25.5" hidden="1">
      <c r="A12" s="56" t="s">
        <v>127</v>
      </c>
      <c r="B12" s="56" t="s">
        <v>139</v>
      </c>
      <c r="C12" s="45">
        <v>15000000</v>
      </c>
      <c r="D12" s="43"/>
    </row>
    <row r="13" spans="1:4" s="1" customFormat="1" ht="25.5" hidden="1">
      <c r="A13" s="56" t="s">
        <v>128</v>
      </c>
      <c r="B13" s="56" t="s">
        <v>714</v>
      </c>
      <c r="C13" s="45">
        <v>86327940</v>
      </c>
      <c r="D13" s="43"/>
    </row>
    <row r="14" spans="1:4" s="1" customFormat="1" ht="25.5" hidden="1">
      <c r="A14" s="56" t="s">
        <v>129</v>
      </c>
      <c r="B14" s="56" t="s">
        <v>480</v>
      </c>
      <c r="C14" s="45">
        <v>25000000</v>
      </c>
      <c r="D14" s="43"/>
    </row>
    <row r="15" spans="1:4" s="1" customFormat="1" ht="63.75" hidden="1">
      <c r="A15" s="56" t="s">
        <v>130</v>
      </c>
      <c r="B15" s="56" t="s">
        <v>140</v>
      </c>
      <c r="C15" s="45">
        <v>20000000</v>
      </c>
      <c r="D15" s="43"/>
    </row>
    <row r="16" spans="1:4" s="1" customFormat="1" ht="51" hidden="1">
      <c r="A16" s="56" t="s">
        <v>131</v>
      </c>
      <c r="B16" s="56" t="s">
        <v>141</v>
      </c>
      <c r="C16" s="45">
        <f>20000000-2432000</f>
        <v>17568000</v>
      </c>
      <c r="D16" s="43"/>
    </row>
    <row r="17" spans="1:4" s="1" customFormat="1" ht="25.5" hidden="1">
      <c r="A17" s="56" t="s">
        <v>132</v>
      </c>
      <c r="B17" s="56" t="s">
        <v>481</v>
      </c>
      <c r="C17" s="45">
        <v>20000000</v>
      </c>
      <c r="D17" s="43"/>
    </row>
    <row r="18" spans="1:4" s="1" customFormat="1" ht="25.5" hidden="1">
      <c r="A18" s="56" t="s">
        <v>133</v>
      </c>
      <c r="B18" s="56" t="s">
        <v>482</v>
      </c>
      <c r="C18" s="45">
        <v>13000000</v>
      </c>
      <c r="D18" s="43"/>
    </row>
    <row r="19" spans="1:4" s="1" customFormat="1" ht="25.5" hidden="1">
      <c r="A19" s="56" t="s">
        <v>134</v>
      </c>
      <c r="B19" s="56" t="s">
        <v>483</v>
      </c>
      <c r="C19" s="43"/>
      <c r="D19" s="45">
        <f>SUM(C20:C22)</f>
        <v>16432000</v>
      </c>
    </row>
    <row r="20" spans="1:4" s="1" customFormat="1" ht="15" hidden="1">
      <c r="A20" s="56" t="s">
        <v>135</v>
      </c>
      <c r="B20" s="56" t="s">
        <v>138</v>
      </c>
      <c r="C20" s="45">
        <v>500000</v>
      </c>
      <c r="D20" s="43"/>
    </row>
    <row r="21" spans="1:4" s="1" customFormat="1" ht="15" hidden="1">
      <c r="A21" s="56" t="s">
        <v>579</v>
      </c>
      <c r="B21" s="56" t="s">
        <v>484</v>
      </c>
      <c r="C21" s="45">
        <v>1500000</v>
      </c>
      <c r="D21" s="43"/>
    </row>
    <row r="22" spans="1:4" s="1" customFormat="1" ht="15" hidden="1">
      <c r="A22" s="56" t="s">
        <v>580</v>
      </c>
      <c r="B22" s="56" t="s">
        <v>446</v>
      </c>
      <c r="C22" s="45">
        <f>12000000+2432000</f>
        <v>14432000</v>
      </c>
      <c r="D22" s="43"/>
    </row>
    <row r="23" spans="1:4" s="1" customFormat="1" ht="15" hidden="1">
      <c r="A23" s="56" t="s">
        <v>136</v>
      </c>
      <c r="B23" s="56" t="s">
        <v>690</v>
      </c>
      <c r="C23" s="45">
        <v>120000000</v>
      </c>
      <c r="D23" s="43"/>
    </row>
    <row r="24" spans="1:4" s="1" customFormat="1" ht="15" hidden="1">
      <c r="A24" s="56" t="s">
        <v>57</v>
      </c>
      <c r="B24" s="56" t="s">
        <v>485</v>
      </c>
      <c r="C24" s="45">
        <v>9000000</v>
      </c>
      <c r="D24" s="43"/>
    </row>
    <row r="25" spans="1:4" s="1" customFormat="1" ht="25.5" hidden="1">
      <c r="A25" s="56" t="s">
        <v>581</v>
      </c>
      <c r="B25" s="56" t="s">
        <v>486</v>
      </c>
      <c r="C25" s="45">
        <v>3000000</v>
      </c>
      <c r="D25" s="43"/>
    </row>
    <row r="26" spans="1:4" s="1" customFormat="1" ht="25.5" hidden="1">
      <c r="A26" s="56" t="s">
        <v>582</v>
      </c>
      <c r="B26" s="56" t="s">
        <v>142</v>
      </c>
      <c r="C26" s="45">
        <v>119859000</v>
      </c>
      <c r="D26" s="43"/>
    </row>
    <row r="27" spans="1:4" s="1" customFormat="1" ht="15" hidden="1">
      <c r="A27" s="56" t="s">
        <v>60</v>
      </c>
      <c r="B27" s="56" t="s">
        <v>61</v>
      </c>
      <c r="C27" s="43"/>
      <c r="D27" s="47">
        <f>SUM(D28+D31)</f>
        <v>2544251228</v>
      </c>
    </row>
    <row r="28" spans="1:4" s="1" customFormat="1" ht="15" hidden="1">
      <c r="A28" s="56" t="s">
        <v>88</v>
      </c>
      <c r="B28" s="56" t="s">
        <v>221</v>
      </c>
      <c r="C28" s="43"/>
      <c r="D28" s="47">
        <f>SUM(C29:C30)</f>
        <v>2390126877</v>
      </c>
    </row>
    <row r="29" spans="1:4" s="1" customFormat="1" ht="25.5" hidden="1">
      <c r="A29" s="56" t="s">
        <v>222</v>
      </c>
      <c r="B29" s="56" t="s">
        <v>487</v>
      </c>
      <c r="C29" s="45">
        <v>2264232296</v>
      </c>
      <c r="D29" s="43"/>
    </row>
    <row r="30" spans="1:4" s="1" customFormat="1" ht="15" hidden="1">
      <c r="A30" s="56" t="s">
        <v>223</v>
      </c>
      <c r="B30" s="56" t="s">
        <v>488</v>
      </c>
      <c r="C30" s="45">
        <v>125894581</v>
      </c>
      <c r="D30" s="43"/>
    </row>
    <row r="31" spans="1:4" s="1" customFormat="1" ht="15" hidden="1">
      <c r="A31" s="56" t="s">
        <v>62</v>
      </c>
      <c r="B31" s="56" t="s">
        <v>249</v>
      </c>
      <c r="C31" s="43"/>
      <c r="D31" s="47">
        <f>SUM(C33:C86)</f>
        <v>154124351</v>
      </c>
    </row>
    <row r="32" spans="1:4" s="1" customFormat="1" ht="15" hidden="1">
      <c r="A32" s="56" t="s">
        <v>583</v>
      </c>
      <c r="B32" s="56" t="s">
        <v>489</v>
      </c>
      <c r="C32" s="43"/>
      <c r="D32" s="47">
        <f>SUM(C34:C40)</f>
        <v>40000000</v>
      </c>
    </row>
    <row r="33" spans="1:4" s="1" customFormat="1" ht="15" hidden="1">
      <c r="A33" s="56" t="s">
        <v>584</v>
      </c>
      <c r="B33" s="56" t="s">
        <v>490</v>
      </c>
      <c r="C33" s="43"/>
      <c r="D33" s="47">
        <f>SUM(C34:C34)</f>
        <v>9000000</v>
      </c>
    </row>
    <row r="34" spans="1:4" s="1" customFormat="1" ht="25.5" hidden="1">
      <c r="A34" s="56" t="s">
        <v>585</v>
      </c>
      <c r="B34" s="56" t="s">
        <v>491</v>
      </c>
      <c r="C34" s="45">
        <v>9000000</v>
      </c>
      <c r="D34" s="43"/>
    </row>
    <row r="35" spans="1:4" s="1" customFormat="1" ht="15" hidden="1">
      <c r="A35" s="56" t="s">
        <v>586</v>
      </c>
      <c r="B35" s="56" t="s">
        <v>492</v>
      </c>
      <c r="C35" s="43"/>
      <c r="D35" s="47">
        <f>SUM(C36:C36)</f>
        <v>9000000</v>
      </c>
    </row>
    <row r="36" spans="1:4" s="1" customFormat="1" ht="25.5" hidden="1">
      <c r="A36" s="56" t="s">
        <v>587</v>
      </c>
      <c r="B36" s="56" t="s">
        <v>491</v>
      </c>
      <c r="C36" s="45">
        <v>9000000</v>
      </c>
      <c r="D36" s="43"/>
    </row>
    <row r="37" spans="1:4" s="1" customFormat="1" ht="25.5" hidden="1">
      <c r="A37" s="56" t="s">
        <v>588</v>
      </c>
      <c r="B37" s="56" t="s">
        <v>493</v>
      </c>
      <c r="C37" s="43"/>
      <c r="D37" s="45">
        <f>SUM(C38)</f>
        <v>7000000</v>
      </c>
    </row>
    <row r="38" spans="1:4" s="1" customFormat="1" ht="25.5" hidden="1">
      <c r="A38" s="56" t="s">
        <v>589</v>
      </c>
      <c r="B38" s="56" t="s">
        <v>491</v>
      </c>
      <c r="C38" s="45">
        <v>7000000</v>
      </c>
      <c r="D38" s="43"/>
    </row>
    <row r="39" spans="1:4" s="1" customFormat="1" ht="15" hidden="1">
      <c r="A39" s="56" t="s">
        <v>590</v>
      </c>
      <c r="B39" s="56" t="s">
        <v>494</v>
      </c>
      <c r="C39" s="43"/>
      <c r="D39" s="47">
        <f>SUM(C40:C40)</f>
        <v>15000000</v>
      </c>
    </row>
    <row r="40" spans="1:4" s="1" customFormat="1" ht="25.5" hidden="1">
      <c r="A40" s="56" t="s">
        <v>591</v>
      </c>
      <c r="B40" s="56" t="s">
        <v>491</v>
      </c>
      <c r="C40" s="45">
        <v>15000000</v>
      </c>
      <c r="D40" s="43"/>
    </row>
    <row r="41" spans="1:4" s="1" customFormat="1" ht="15" hidden="1">
      <c r="A41" s="56" t="s">
        <v>592</v>
      </c>
      <c r="B41" s="56" t="s">
        <v>495</v>
      </c>
      <c r="C41" s="43"/>
      <c r="D41" s="47">
        <f>SUM(C43:C53)</f>
        <v>30000000</v>
      </c>
    </row>
    <row r="42" spans="1:4" s="1" customFormat="1" ht="15" hidden="1">
      <c r="A42" s="56" t="s">
        <v>593</v>
      </c>
      <c r="B42" s="56" t="s">
        <v>496</v>
      </c>
      <c r="C42" s="43"/>
      <c r="D42" s="47">
        <f>SUM(C43:C43)</f>
        <v>12000000</v>
      </c>
    </row>
    <row r="43" spans="1:4" s="1" customFormat="1" ht="25.5" hidden="1">
      <c r="A43" s="56" t="s">
        <v>594</v>
      </c>
      <c r="B43" s="56" t="s">
        <v>497</v>
      </c>
      <c r="C43" s="45">
        <v>12000000</v>
      </c>
      <c r="D43" s="43"/>
    </row>
    <row r="44" spans="1:4" s="1" customFormat="1" ht="15" hidden="1">
      <c r="A44" s="56" t="s">
        <v>595</v>
      </c>
      <c r="B44" s="56" t="s">
        <v>498</v>
      </c>
      <c r="C44" s="43"/>
      <c r="D44" s="45">
        <f>SUM(C45:C45)</f>
        <v>7000000</v>
      </c>
    </row>
    <row r="45" spans="1:4" s="1" customFormat="1" ht="25.5" hidden="1">
      <c r="A45" s="56" t="s">
        <v>596</v>
      </c>
      <c r="B45" s="56" t="s">
        <v>497</v>
      </c>
      <c r="C45" s="45">
        <v>7000000</v>
      </c>
      <c r="D45" s="43"/>
    </row>
    <row r="46" spans="1:4" s="1" customFormat="1" ht="25.5" hidden="1">
      <c r="A46" s="56" t="s">
        <v>597</v>
      </c>
      <c r="B46" s="56" t="s">
        <v>499</v>
      </c>
      <c r="C46" s="43"/>
      <c r="D46" s="47">
        <f>SUM(C47:C47)</f>
        <v>5000000</v>
      </c>
    </row>
    <row r="47" spans="1:4" s="1" customFormat="1" ht="25.5" hidden="1">
      <c r="A47" s="56" t="s">
        <v>598</v>
      </c>
      <c r="B47" s="56" t="s">
        <v>497</v>
      </c>
      <c r="C47" s="45">
        <v>5000000</v>
      </c>
      <c r="D47" s="43"/>
    </row>
    <row r="48" spans="1:4" s="1" customFormat="1" ht="15" hidden="1">
      <c r="A48" s="56" t="s">
        <v>599</v>
      </c>
      <c r="B48" s="56" t="s">
        <v>500</v>
      </c>
      <c r="C48" s="43"/>
      <c r="D48" s="47">
        <f>SUM(C49:C49)</f>
        <v>2000000</v>
      </c>
    </row>
    <row r="49" spans="1:4" s="1" customFormat="1" ht="25.5" hidden="1">
      <c r="A49" s="56" t="s">
        <v>600</v>
      </c>
      <c r="B49" s="56" t="s">
        <v>497</v>
      </c>
      <c r="C49" s="45">
        <v>2000000</v>
      </c>
      <c r="D49" s="43"/>
    </row>
    <row r="50" spans="1:4" s="1" customFormat="1" ht="25.5" hidden="1">
      <c r="A50" s="56" t="s">
        <v>601</v>
      </c>
      <c r="B50" s="56" t="s">
        <v>501</v>
      </c>
      <c r="C50" s="46"/>
      <c r="D50" s="47">
        <f>SUM(C51:C51)</f>
        <v>2000000</v>
      </c>
    </row>
    <row r="51" spans="1:4" s="1" customFormat="1" ht="25.5" hidden="1">
      <c r="A51" s="56" t="s">
        <v>602</v>
      </c>
      <c r="B51" s="56" t="s">
        <v>497</v>
      </c>
      <c r="C51" s="45">
        <v>2000000</v>
      </c>
      <c r="D51" s="46"/>
    </row>
    <row r="52" spans="1:4" s="1" customFormat="1" ht="15" hidden="1">
      <c r="A52" s="56" t="s">
        <v>603</v>
      </c>
      <c r="B52" s="56" t="s">
        <v>502</v>
      </c>
      <c r="C52" s="46"/>
      <c r="D52" s="47">
        <f>SUM(C53)</f>
        <v>2000000</v>
      </c>
    </row>
    <row r="53" spans="1:4" s="1" customFormat="1" ht="25.5" hidden="1">
      <c r="A53" s="56" t="s">
        <v>604</v>
      </c>
      <c r="B53" s="56" t="s">
        <v>503</v>
      </c>
      <c r="C53" s="45">
        <v>2000000</v>
      </c>
      <c r="D53" s="46"/>
    </row>
    <row r="54" spans="1:4" s="1" customFormat="1" ht="15" hidden="1">
      <c r="A54" s="56" t="s">
        <v>605</v>
      </c>
      <c r="B54" s="56" t="s">
        <v>4</v>
      </c>
      <c r="C54" s="43"/>
      <c r="D54" s="47">
        <f>SUM(C56:C58)</f>
        <v>10000000</v>
      </c>
    </row>
    <row r="55" spans="1:4" s="1" customFormat="1" ht="25.5" hidden="1">
      <c r="A55" s="56" t="s">
        <v>606</v>
      </c>
      <c r="B55" s="56" t="s">
        <v>143</v>
      </c>
      <c r="C55" s="43"/>
      <c r="D55" s="47">
        <f>SUM(C56:C56)</f>
        <v>6000000</v>
      </c>
    </row>
    <row r="56" spans="1:4" s="1" customFormat="1" ht="25.5" hidden="1">
      <c r="A56" s="56" t="s">
        <v>607</v>
      </c>
      <c r="B56" s="56" t="s">
        <v>491</v>
      </c>
      <c r="C56" s="45">
        <v>6000000</v>
      </c>
      <c r="D56" s="43"/>
    </row>
    <row r="57" spans="1:4" s="1" customFormat="1" ht="25.5" hidden="1">
      <c r="A57" s="56" t="s">
        <v>608</v>
      </c>
      <c r="B57" s="56" t="s">
        <v>5</v>
      </c>
      <c r="C57" s="43"/>
      <c r="D57" s="47">
        <f>SUM(C58:C58)</f>
        <v>4000000</v>
      </c>
    </row>
    <row r="58" spans="1:4" s="1" customFormat="1" ht="25.5" hidden="1">
      <c r="A58" s="56" t="s">
        <v>609</v>
      </c>
      <c r="B58" s="56" t="s">
        <v>491</v>
      </c>
      <c r="C58" s="45">
        <v>4000000</v>
      </c>
      <c r="D58" s="43"/>
    </row>
    <row r="59" spans="1:4" s="1" customFormat="1" ht="25.5" hidden="1">
      <c r="A59" s="56" t="s">
        <v>610</v>
      </c>
      <c r="B59" s="56" t="s">
        <v>250</v>
      </c>
      <c r="C59" s="43"/>
      <c r="D59" s="47">
        <f>SUM(D60+D62)</f>
        <v>30000000</v>
      </c>
    </row>
    <row r="60" spans="1:4" s="1" customFormat="1" ht="25.5" hidden="1">
      <c r="A60" s="56" t="s">
        <v>611</v>
      </c>
      <c r="B60" s="56" t="s">
        <v>251</v>
      </c>
      <c r="C60" s="43"/>
      <c r="D60" s="47">
        <f>SUM(C61:C61)</f>
        <v>15000000</v>
      </c>
    </row>
    <row r="61" spans="1:4" s="1" customFormat="1" ht="25.5" hidden="1">
      <c r="A61" s="56" t="s">
        <v>612</v>
      </c>
      <c r="B61" s="56" t="s">
        <v>497</v>
      </c>
      <c r="C61" s="45">
        <v>15000000</v>
      </c>
      <c r="D61" s="43"/>
    </row>
    <row r="62" spans="1:4" s="1" customFormat="1" ht="63.75" hidden="1">
      <c r="A62" s="56" t="s">
        <v>613</v>
      </c>
      <c r="B62" s="56" t="s">
        <v>252</v>
      </c>
      <c r="C62" s="43"/>
      <c r="D62" s="47">
        <f>SUM(C63:C63)</f>
        <v>15000000</v>
      </c>
    </row>
    <row r="63" spans="1:4" s="1" customFormat="1" ht="25.5" hidden="1">
      <c r="A63" s="56" t="s">
        <v>614</v>
      </c>
      <c r="B63" s="56" t="s">
        <v>497</v>
      </c>
      <c r="C63" s="45">
        <v>15000000</v>
      </c>
      <c r="D63" s="43"/>
    </row>
    <row r="64" spans="1:4" s="1" customFormat="1" ht="25.5" hidden="1">
      <c r="A64" s="56" t="s">
        <v>615</v>
      </c>
      <c r="B64" s="56" t="s">
        <v>253</v>
      </c>
      <c r="C64" s="43"/>
      <c r="D64" s="47">
        <f>SUM(D65)</f>
        <v>2000000</v>
      </c>
    </row>
    <row r="65" spans="1:4" s="1" customFormat="1" ht="25.5" hidden="1">
      <c r="A65" s="56" t="s">
        <v>616</v>
      </c>
      <c r="B65" s="56" t="s">
        <v>254</v>
      </c>
      <c r="C65" s="43"/>
      <c r="D65" s="47">
        <f>SUM(D66)</f>
        <v>2000000</v>
      </c>
    </row>
    <row r="66" spans="1:4" s="1" customFormat="1" ht="25.5" hidden="1">
      <c r="A66" s="56" t="s">
        <v>617</v>
      </c>
      <c r="B66" s="56" t="s">
        <v>255</v>
      </c>
      <c r="C66" s="43"/>
      <c r="D66" s="45">
        <f>SUM(C67)</f>
        <v>2000000</v>
      </c>
    </row>
    <row r="67" spans="1:4" s="1" customFormat="1" ht="25.5" hidden="1">
      <c r="A67" s="56" t="s">
        <v>618</v>
      </c>
      <c r="B67" s="56" t="s">
        <v>497</v>
      </c>
      <c r="C67" s="45">
        <v>2000000</v>
      </c>
      <c r="D67" s="43"/>
    </row>
    <row r="68" spans="1:4" s="1" customFormat="1" ht="15" hidden="1">
      <c r="A68" s="56" t="s">
        <v>619</v>
      </c>
      <c r="B68" s="56" t="s">
        <v>256</v>
      </c>
      <c r="C68" s="43"/>
      <c r="D68" s="47">
        <f>SUM(C70:C76)</f>
        <v>8000000</v>
      </c>
    </row>
    <row r="69" spans="1:4" s="1" customFormat="1" ht="25.5" hidden="1">
      <c r="A69" s="56" t="s">
        <v>620</v>
      </c>
      <c r="B69" s="56" t="s">
        <v>257</v>
      </c>
      <c r="C69" s="43"/>
      <c r="D69" s="47">
        <f>SUM(C70:C70)</f>
        <v>1000000</v>
      </c>
    </row>
    <row r="70" spans="1:4" s="1" customFormat="1" ht="25.5" hidden="1">
      <c r="A70" s="56" t="s">
        <v>621</v>
      </c>
      <c r="B70" s="56" t="s">
        <v>497</v>
      </c>
      <c r="C70" s="45">
        <v>1000000</v>
      </c>
      <c r="D70" s="43"/>
    </row>
    <row r="71" spans="1:4" s="1" customFormat="1" ht="25.5" hidden="1">
      <c r="A71" s="56" t="s">
        <v>622</v>
      </c>
      <c r="B71" s="56" t="s">
        <v>258</v>
      </c>
      <c r="C71" s="43"/>
      <c r="D71" s="45">
        <f>SUM(C72:C72)</f>
        <v>1000000</v>
      </c>
    </row>
    <row r="72" spans="1:4" s="1" customFormat="1" ht="25.5" hidden="1">
      <c r="A72" s="56" t="s">
        <v>623</v>
      </c>
      <c r="B72" s="56" t="s">
        <v>497</v>
      </c>
      <c r="C72" s="45">
        <v>1000000</v>
      </c>
      <c r="D72" s="43"/>
    </row>
    <row r="73" spans="1:4" s="1" customFormat="1" ht="15" hidden="1">
      <c r="A73" s="56" t="s">
        <v>624</v>
      </c>
      <c r="B73" s="56" t="s">
        <v>259</v>
      </c>
      <c r="C73" s="43"/>
      <c r="D73" s="47">
        <f>SUM(C74:C74)</f>
        <v>1000000</v>
      </c>
    </row>
    <row r="74" spans="1:4" s="1" customFormat="1" ht="25.5" hidden="1">
      <c r="A74" s="56" t="s">
        <v>625</v>
      </c>
      <c r="B74" s="56" t="s">
        <v>497</v>
      </c>
      <c r="C74" s="45">
        <v>1000000</v>
      </c>
      <c r="D74" s="43"/>
    </row>
    <row r="75" spans="1:4" s="1" customFormat="1" ht="25.5" hidden="1">
      <c r="A75" s="56" t="s">
        <v>626</v>
      </c>
      <c r="B75" s="56" t="s">
        <v>260</v>
      </c>
      <c r="C75" s="43"/>
      <c r="D75" s="45">
        <f>SUM(C76:C76)</f>
        <v>5000000</v>
      </c>
    </row>
    <row r="76" spans="1:4" s="1" customFormat="1" ht="25.5" hidden="1">
      <c r="A76" s="56" t="s">
        <v>627</v>
      </c>
      <c r="B76" s="56" t="s">
        <v>497</v>
      </c>
      <c r="C76" s="45">
        <v>5000000</v>
      </c>
      <c r="D76" s="43"/>
    </row>
    <row r="77" spans="1:4" s="1" customFormat="1" ht="15" hidden="1">
      <c r="A77" s="56" t="s">
        <v>628</v>
      </c>
      <c r="B77" s="56" t="s">
        <v>261</v>
      </c>
      <c r="C77" s="43"/>
      <c r="D77" s="45">
        <f>SUM(C80:C86)</f>
        <v>34124351</v>
      </c>
    </row>
    <row r="78" spans="1:4" s="1" customFormat="1" ht="25.5" hidden="1">
      <c r="A78" s="56" t="s">
        <v>629</v>
      </c>
      <c r="B78" s="56" t="s">
        <v>262</v>
      </c>
      <c r="C78" s="43"/>
      <c r="D78" s="47">
        <f>SUM(D79:D79)</f>
        <v>14000000</v>
      </c>
    </row>
    <row r="79" spans="1:4" s="1" customFormat="1" ht="25.5" hidden="1">
      <c r="A79" s="56" t="s">
        <v>630</v>
      </c>
      <c r="B79" s="56" t="s">
        <v>263</v>
      </c>
      <c r="C79" s="43"/>
      <c r="D79" s="45">
        <f>SUM(C80)</f>
        <v>14000000</v>
      </c>
    </row>
    <row r="80" spans="1:4" s="1" customFormat="1" ht="25.5" hidden="1">
      <c r="A80" s="56" t="s">
        <v>631</v>
      </c>
      <c r="B80" s="56" t="s">
        <v>497</v>
      </c>
      <c r="C80" s="45">
        <v>14000000</v>
      </c>
      <c r="D80" s="43"/>
    </row>
    <row r="81" spans="1:4" s="1" customFormat="1" ht="25.5" hidden="1">
      <c r="A81" s="56" t="s">
        <v>632</v>
      </c>
      <c r="B81" s="56" t="s">
        <v>264</v>
      </c>
      <c r="C81" s="43"/>
      <c r="D81" s="47">
        <f>SUM(D82:D82)</f>
        <v>14000000</v>
      </c>
    </row>
    <row r="82" spans="1:4" s="1" customFormat="1" ht="15" hidden="1">
      <c r="A82" s="56" t="s">
        <v>633</v>
      </c>
      <c r="B82" s="56" t="s">
        <v>265</v>
      </c>
      <c r="C82" s="43"/>
      <c r="D82" s="45">
        <f>SUM(C83)</f>
        <v>14000000</v>
      </c>
    </row>
    <row r="83" spans="1:4" s="1" customFormat="1" ht="25.5" hidden="1">
      <c r="A83" s="56" t="s">
        <v>634</v>
      </c>
      <c r="B83" s="56" t="s">
        <v>497</v>
      </c>
      <c r="C83" s="45">
        <v>14000000</v>
      </c>
      <c r="D83" s="43"/>
    </row>
    <row r="84" spans="1:4" s="1" customFormat="1" ht="25.5" hidden="1">
      <c r="A84" s="56" t="s">
        <v>635</v>
      </c>
      <c r="B84" s="56" t="s">
        <v>266</v>
      </c>
      <c r="C84" s="43"/>
      <c r="D84" s="47">
        <f>SUM(D85:D85)</f>
        <v>6124351</v>
      </c>
    </row>
    <row r="85" spans="1:4" s="1" customFormat="1" ht="15" hidden="1">
      <c r="A85" s="56" t="s">
        <v>636</v>
      </c>
      <c r="B85" s="56" t="s">
        <v>265</v>
      </c>
      <c r="C85" s="43"/>
      <c r="D85" s="45">
        <f>SUM(C86)</f>
        <v>6124351</v>
      </c>
    </row>
    <row r="86" spans="1:4" s="1" customFormat="1" ht="25.5" hidden="1">
      <c r="A86" s="56" t="s">
        <v>637</v>
      </c>
      <c r="B86" s="56" t="s">
        <v>497</v>
      </c>
      <c r="C86" s="45">
        <v>6124351</v>
      </c>
      <c r="D86" s="43"/>
    </row>
    <row r="87" spans="1:4" s="1" customFormat="1" ht="25.5" hidden="1">
      <c r="A87" s="56" t="s">
        <v>224</v>
      </c>
      <c r="B87" s="56" t="s">
        <v>683</v>
      </c>
      <c r="C87" s="43"/>
      <c r="D87" s="47">
        <f>SUM(C89:C111)</f>
        <v>613142903</v>
      </c>
    </row>
    <row r="88" spans="1:4" s="1" customFormat="1" ht="15" hidden="1">
      <c r="A88" s="56" t="s">
        <v>225</v>
      </c>
      <c r="B88" s="56" t="s">
        <v>226</v>
      </c>
      <c r="C88" s="43"/>
      <c r="D88" s="47">
        <f>SUM(C89:C95)</f>
        <v>115788857</v>
      </c>
    </row>
    <row r="89" spans="1:4" s="1" customFormat="1" ht="25.5" hidden="1">
      <c r="A89" s="56" t="s">
        <v>227</v>
      </c>
      <c r="B89" s="56" t="s">
        <v>267</v>
      </c>
      <c r="C89" s="45">
        <v>36788857</v>
      </c>
      <c r="D89" s="43"/>
    </row>
    <row r="90" spans="1:4" s="1" customFormat="1" ht="15" hidden="1">
      <c r="A90" s="56" t="s">
        <v>228</v>
      </c>
      <c r="B90" s="56" t="s">
        <v>268</v>
      </c>
      <c r="C90" s="45">
        <v>30000000</v>
      </c>
      <c r="D90" s="43"/>
    </row>
    <row r="91" spans="1:4" s="1" customFormat="1" ht="15" hidden="1">
      <c r="A91" s="56" t="s">
        <v>229</v>
      </c>
      <c r="B91" s="56" t="s">
        <v>269</v>
      </c>
      <c r="C91" s="45">
        <v>4000000</v>
      </c>
      <c r="D91" s="43"/>
    </row>
    <row r="92" spans="1:4" s="1" customFormat="1" ht="38.25" hidden="1">
      <c r="A92" s="56" t="s">
        <v>230</v>
      </c>
      <c r="B92" s="56" t="s">
        <v>270</v>
      </c>
      <c r="C92" s="45">
        <v>20000000</v>
      </c>
      <c r="D92" s="43"/>
    </row>
    <row r="93" spans="1:4" s="1" customFormat="1" ht="15" hidden="1">
      <c r="A93" s="56" t="s">
        <v>231</v>
      </c>
      <c r="B93" s="56" t="s">
        <v>271</v>
      </c>
      <c r="C93" s="45">
        <v>10000000</v>
      </c>
      <c r="D93" s="43"/>
    </row>
    <row r="94" spans="1:4" s="1" customFormat="1" ht="15" hidden="1">
      <c r="A94" s="56" t="s">
        <v>638</v>
      </c>
      <c r="B94" s="56" t="s">
        <v>272</v>
      </c>
      <c r="C94" s="45">
        <v>15000000</v>
      </c>
      <c r="D94" s="43"/>
    </row>
    <row r="95" spans="1:4" s="1" customFormat="1" ht="15" hidden="1">
      <c r="A95" s="55" t="s">
        <v>232</v>
      </c>
      <c r="B95" s="56" t="s">
        <v>273</v>
      </c>
      <c r="C95" s="45"/>
      <c r="D95" s="43"/>
    </row>
    <row r="96" spans="1:4" s="1" customFormat="1" ht="15" hidden="1">
      <c r="A96" s="56" t="s">
        <v>233</v>
      </c>
      <c r="B96" s="56" t="s">
        <v>274</v>
      </c>
      <c r="C96" s="43"/>
      <c r="D96" s="47">
        <f>SUM(C97:C104)</f>
        <v>91111167</v>
      </c>
    </row>
    <row r="97" spans="1:4" s="1" customFormat="1" ht="25.5" hidden="1">
      <c r="A97" s="56" t="s">
        <v>639</v>
      </c>
      <c r="B97" s="56" t="s">
        <v>275</v>
      </c>
      <c r="C97" s="45">
        <v>27591430</v>
      </c>
      <c r="D97" s="43"/>
    </row>
    <row r="98" spans="1:4" s="1" customFormat="1" ht="15" hidden="1">
      <c r="A98" s="56" t="s">
        <v>640</v>
      </c>
      <c r="B98" s="56" t="s">
        <v>268</v>
      </c>
      <c r="C98" s="45">
        <v>10000000</v>
      </c>
      <c r="D98" s="43"/>
    </row>
    <row r="99" spans="1:4" s="1" customFormat="1" ht="15" hidden="1">
      <c r="A99" s="56" t="s">
        <v>641</v>
      </c>
      <c r="B99" s="56" t="s">
        <v>269</v>
      </c>
      <c r="C99" s="45"/>
      <c r="D99" s="43"/>
    </row>
    <row r="100" spans="1:4" s="1" customFormat="1" ht="25.5" hidden="1">
      <c r="A100" s="56" t="s">
        <v>642</v>
      </c>
      <c r="B100" s="56" t="s">
        <v>276</v>
      </c>
      <c r="C100" s="45">
        <v>7000000</v>
      </c>
      <c r="D100" s="43"/>
    </row>
    <row r="101" spans="1:4" s="1" customFormat="1" ht="25.5" hidden="1">
      <c r="A101" s="56" t="s">
        <v>643</v>
      </c>
      <c r="B101" s="56" t="s">
        <v>277</v>
      </c>
      <c r="C101" s="45">
        <v>7000000</v>
      </c>
      <c r="D101" s="43"/>
    </row>
    <row r="102" spans="1:4" s="1" customFormat="1" ht="25.5" hidden="1">
      <c r="A102" s="56" t="s">
        <v>644</v>
      </c>
      <c r="B102" s="56" t="s">
        <v>278</v>
      </c>
      <c r="C102" s="45"/>
      <c r="D102" s="43"/>
    </row>
    <row r="103" spans="1:4" s="1" customFormat="1" ht="15" hidden="1">
      <c r="A103" s="56" t="s">
        <v>645</v>
      </c>
      <c r="B103" s="56" t="s">
        <v>279</v>
      </c>
      <c r="C103" s="45">
        <v>31000000</v>
      </c>
      <c r="D103" s="43"/>
    </row>
    <row r="104" spans="1:4" s="1" customFormat="1" ht="25.5" hidden="1">
      <c r="A104" s="56" t="s">
        <v>646</v>
      </c>
      <c r="B104" s="56" t="s">
        <v>280</v>
      </c>
      <c r="C104" s="45">
        <v>8519737</v>
      </c>
      <c r="D104" s="43"/>
    </row>
    <row r="105" spans="1:4" s="1" customFormat="1" ht="15" hidden="1">
      <c r="A105" s="56" t="s">
        <v>164</v>
      </c>
      <c r="B105" s="56" t="s">
        <v>165</v>
      </c>
      <c r="C105" s="43"/>
      <c r="D105" s="47">
        <f>SUM(C106:C109)</f>
        <v>142591431</v>
      </c>
    </row>
    <row r="106" spans="1:4" s="1" customFormat="1" ht="25.5" hidden="1">
      <c r="A106" s="56" t="s">
        <v>166</v>
      </c>
      <c r="B106" s="56" t="s">
        <v>281</v>
      </c>
      <c r="C106" s="45">
        <v>27591431</v>
      </c>
      <c r="D106" s="43"/>
    </row>
    <row r="107" spans="1:4" s="1" customFormat="1" ht="15" hidden="1">
      <c r="A107" s="56" t="s">
        <v>647</v>
      </c>
      <c r="B107" s="56" t="s">
        <v>268</v>
      </c>
      <c r="C107" s="45">
        <v>5000000</v>
      </c>
      <c r="D107" s="43"/>
    </row>
    <row r="108" spans="1:4" s="1" customFormat="1" ht="25.5" hidden="1">
      <c r="A108" s="56" t="s">
        <v>167</v>
      </c>
      <c r="B108" s="56" t="s">
        <v>144</v>
      </c>
      <c r="C108" s="45">
        <v>102000000</v>
      </c>
      <c r="D108" s="43"/>
    </row>
    <row r="109" spans="1:4" s="1" customFormat="1" ht="25.5" hidden="1">
      <c r="A109" s="56" t="s">
        <v>648</v>
      </c>
      <c r="B109" s="56" t="s">
        <v>282</v>
      </c>
      <c r="C109" s="45">
        <v>8000000</v>
      </c>
      <c r="D109" s="43"/>
    </row>
    <row r="110" spans="1:4" s="1" customFormat="1" ht="38.25" hidden="1">
      <c r="A110" s="56" t="s">
        <v>283</v>
      </c>
      <c r="B110" s="56" t="s">
        <v>284</v>
      </c>
      <c r="C110" s="43"/>
      <c r="D110" s="45">
        <f>+C111</f>
        <v>263651448</v>
      </c>
    </row>
    <row r="111" spans="1:4" s="1" customFormat="1" ht="38.25" hidden="1">
      <c r="A111" s="56" t="s">
        <v>649</v>
      </c>
      <c r="B111" s="56" t="s">
        <v>284</v>
      </c>
      <c r="C111" s="45">
        <v>263651448</v>
      </c>
      <c r="D111" s="43"/>
    </row>
    <row r="112" spans="1:4" s="1" customFormat="1" ht="15" hidden="1">
      <c r="A112" s="56" t="s">
        <v>169</v>
      </c>
      <c r="B112" s="56" t="s">
        <v>168</v>
      </c>
      <c r="C112" s="43"/>
      <c r="D112" s="47">
        <f>SUM(C113:C116)</f>
        <v>69973873</v>
      </c>
    </row>
    <row r="113" spans="1:4" s="1" customFormat="1" ht="38.25" hidden="1">
      <c r="A113" s="56" t="s">
        <v>170</v>
      </c>
      <c r="B113" s="56" t="s">
        <v>145</v>
      </c>
      <c r="C113" s="45">
        <v>30000000</v>
      </c>
      <c r="D113" s="43"/>
    </row>
    <row r="114" spans="1:4" s="1" customFormat="1" ht="38.25" hidden="1">
      <c r="A114" s="56" t="s">
        <v>171</v>
      </c>
      <c r="B114" s="56" t="s">
        <v>146</v>
      </c>
      <c r="C114" s="45">
        <v>23000000</v>
      </c>
      <c r="D114" s="43"/>
    </row>
    <row r="115" spans="1:4" s="1" customFormat="1" ht="25.5" hidden="1">
      <c r="A115" s="56" t="s">
        <v>172</v>
      </c>
      <c r="B115" s="56" t="s">
        <v>285</v>
      </c>
      <c r="C115" s="45">
        <v>5000000</v>
      </c>
      <c r="D115" s="43"/>
    </row>
    <row r="116" spans="1:4" s="1" customFormat="1" ht="15" hidden="1">
      <c r="A116" s="56" t="s">
        <v>173</v>
      </c>
      <c r="B116" s="56" t="s">
        <v>286</v>
      </c>
      <c r="C116" s="45">
        <v>11973873</v>
      </c>
      <c r="D116" s="43"/>
    </row>
    <row r="117" spans="1:4" s="1" customFormat="1" ht="15" hidden="1">
      <c r="A117" s="56" t="s">
        <v>174</v>
      </c>
      <c r="B117" s="56" t="s">
        <v>686</v>
      </c>
      <c r="C117" s="43"/>
      <c r="D117" s="47">
        <f>SUM(C118:C124)</f>
        <v>52480405</v>
      </c>
    </row>
    <row r="118" spans="1:4" s="1" customFormat="1" ht="25.5" hidden="1">
      <c r="A118" s="56" t="s">
        <v>175</v>
      </c>
      <c r="B118" s="56" t="s">
        <v>147</v>
      </c>
      <c r="C118" s="45">
        <v>13000000</v>
      </c>
      <c r="D118" s="43"/>
    </row>
    <row r="119" spans="1:4" s="1" customFormat="1" ht="25.5" hidden="1">
      <c r="A119" s="56" t="s">
        <v>176</v>
      </c>
      <c r="B119" s="56" t="s">
        <v>148</v>
      </c>
      <c r="C119" s="45">
        <v>15480405</v>
      </c>
      <c r="D119" s="43"/>
    </row>
    <row r="120" spans="1:4" s="1" customFormat="1" ht="25.5" hidden="1">
      <c r="A120" s="56" t="s">
        <v>650</v>
      </c>
      <c r="B120" s="56" t="s">
        <v>149</v>
      </c>
      <c r="C120" s="45">
        <v>4000000</v>
      </c>
      <c r="D120" s="43"/>
    </row>
    <row r="121" spans="1:4" s="1" customFormat="1" ht="15" hidden="1">
      <c r="A121" s="56" t="s">
        <v>177</v>
      </c>
      <c r="B121" s="56" t="s">
        <v>17</v>
      </c>
      <c r="C121" s="45">
        <v>3000000</v>
      </c>
      <c r="D121" s="43"/>
    </row>
    <row r="122" spans="1:4" s="1" customFormat="1" ht="25.5" hidden="1">
      <c r="A122" s="56" t="s">
        <v>178</v>
      </c>
      <c r="B122" s="56" t="s">
        <v>18</v>
      </c>
      <c r="C122" s="45">
        <v>5000000</v>
      </c>
      <c r="D122" s="43"/>
    </row>
    <row r="123" spans="1:4" s="1" customFormat="1" ht="25.5" hidden="1">
      <c r="A123" s="56" t="s">
        <v>179</v>
      </c>
      <c r="B123" s="56" t="s">
        <v>19</v>
      </c>
      <c r="C123" s="45">
        <v>5000000</v>
      </c>
      <c r="D123" s="43"/>
    </row>
    <row r="124" spans="1:4" s="1" customFormat="1" ht="51" hidden="1">
      <c r="A124" s="56" t="s">
        <v>180</v>
      </c>
      <c r="B124" s="56" t="s">
        <v>20</v>
      </c>
      <c r="C124" s="45">
        <v>7000000</v>
      </c>
      <c r="D124" s="43"/>
    </row>
    <row r="125" spans="1:4" s="1" customFormat="1" ht="38.25" hidden="1">
      <c r="A125" s="56" t="s">
        <v>181</v>
      </c>
      <c r="B125" s="56" t="s">
        <v>21</v>
      </c>
      <c r="C125" s="43"/>
      <c r="D125" s="47">
        <f>SUM(C126:C128)</f>
        <v>90000000</v>
      </c>
    </row>
    <row r="126" spans="1:4" s="1" customFormat="1" ht="25.5" hidden="1">
      <c r="A126" s="56" t="s">
        <v>182</v>
      </c>
      <c r="B126" s="56" t="s">
        <v>22</v>
      </c>
      <c r="C126" s="45">
        <v>35000000</v>
      </c>
      <c r="D126" s="43"/>
    </row>
    <row r="127" spans="1:4" s="1" customFormat="1" ht="15" hidden="1">
      <c r="A127" s="56" t="s">
        <v>651</v>
      </c>
      <c r="B127" s="56" t="s">
        <v>286</v>
      </c>
      <c r="C127" s="45">
        <v>20000000</v>
      </c>
      <c r="D127" s="43"/>
    </row>
    <row r="128" spans="1:4" s="1" customFormat="1" ht="15" hidden="1">
      <c r="A128" s="56" t="s">
        <v>183</v>
      </c>
      <c r="B128" s="56" t="s">
        <v>23</v>
      </c>
      <c r="C128" s="45">
        <v>35000000</v>
      </c>
      <c r="D128" s="43"/>
    </row>
    <row r="129" spans="1:4" s="1" customFormat="1" ht="15" hidden="1">
      <c r="A129" s="56" t="s">
        <v>184</v>
      </c>
      <c r="B129" s="56" t="s">
        <v>185</v>
      </c>
      <c r="C129" s="43"/>
      <c r="D129" s="47">
        <f>SUM(C130:C132)</f>
        <v>100000000</v>
      </c>
    </row>
    <row r="130" spans="1:4" s="1" customFormat="1" ht="25.5" hidden="1">
      <c r="A130" s="56" t="s">
        <v>715</v>
      </c>
      <c r="B130" s="56" t="s">
        <v>24</v>
      </c>
      <c r="C130" s="45">
        <v>80000000</v>
      </c>
      <c r="D130" s="43"/>
    </row>
    <row r="131" spans="1:4" s="1" customFormat="1" ht="25.5" hidden="1">
      <c r="A131" s="56" t="s">
        <v>652</v>
      </c>
      <c r="B131" s="56" t="s">
        <v>25</v>
      </c>
      <c r="C131" s="45">
        <v>5000000</v>
      </c>
      <c r="D131" s="43"/>
    </row>
    <row r="132" spans="1:4" s="1" customFormat="1" ht="15" hidden="1">
      <c r="A132" s="56" t="s">
        <v>186</v>
      </c>
      <c r="B132" s="56" t="s">
        <v>286</v>
      </c>
      <c r="C132" s="45">
        <v>15000000</v>
      </c>
      <c r="D132" s="43"/>
    </row>
    <row r="133" spans="1:4" s="1" customFormat="1" ht="15" hidden="1">
      <c r="A133" s="56" t="s">
        <v>187</v>
      </c>
      <c r="B133" s="56" t="s">
        <v>188</v>
      </c>
      <c r="C133" s="43"/>
      <c r="D133" s="47">
        <f>SUM(C134:C138)</f>
        <v>245000000</v>
      </c>
    </row>
    <row r="134" spans="1:4" s="1" customFormat="1" ht="15" hidden="1">
      <c r="A134" s="56" t="s">
        <v>653</v>
      </c>
      <c r="B134" s="56" t="s">
        <v>26</v>
      </c>
      <c r="C134" s="47">
        <v>28000000</v>
      </c>
      <c r="D134" s="43"/>
    </row>
    <row r="135" spans="1:4" s="1" customFormat="1" ht="15" hidden="1">
      <c r="A135" s="56"/>
      <c r="B135" s="56"/>
      <c r="C135" s="47"/>
      <c r="D135" s="43"/>
    </row>
    <row r="136" spans="1:4" s="1" customFormat="1" ht="25.5" hidden="1">
      <c r="A136" s="56" t="s">
        <v>189</v>
      </c>
      <c r="B136" s="56" t="s">
        <v>150</v>
      </c>
      <c r="C136" s="45">
        <v>17000000</v>
      </c>
      <c r="D136" s="43"/>
    </row>
    <row r="137" spans="1:4" s="1" customFormat="1" ht="25.5" hidden="1">
      <c r="A137" s="56" t="s">
        <v>654</v>
      </c>
      <c r="B137" s="56" t="s">
        <v>27</v>
      </c>
      <c r="C137" s="45">
        <v>100000000</v>
      </c>
      <c r="D137" s="43"/>
    </row>
    <row r="138" spans="1:4" s="1" customFormat="1" ht="38.25" hidden="1">
      <c r="A138" s="56" t="s">
        <v>190</v>
      </c>
      <c r="B138" s="56" t="s">
        <v>716</v>
      </c>
      <c r="C138" s="45">
        <v>100000000</v>
      </c>
      <c r="D138" s="43"/>
    </row>
    <row r="139" spans="1:4" s="1" customFormat="1" ht="15" hidden="1">
      <c r="A139" s="56" t="s">
        <v>191</v>
      </c>
      <c r="B139" s="56" t="s">
        <v>687</v>
      </c>
      <c r="C139" s="43"/>
      <c r="D139" s="47">
        <f>SUM(C140:C143)</f>
        <v>250000000</v>
      </c>
    </row>
    <row r="140" spans="1:4" s="1" customFormat="1" ht="15" hidden="1">
      <c r="A140" s="56" t="s">
        <v>655</v>
      </c>
      <c r="B140" s="56" t="s">
        <v>26</v>
      </c>
      <c r="C140" s="45">
        <v>30000000</v>
      </c>
      <c r="D140" s="43"/>
    </row>
    <row r="141" spans="1:4" s="1" customFormat="1" ht="15" hidden="1">
      <c r="A141" s="56" t="s">
        <v>656</v>
      </c>
      <c r="B141" s="56" t="s">
        <v>192</v>
      </c>
      <c r="C141" s="45">
        <v>50000000</v>
      </c>
      <c r="D141" s="43"/>
    </row>
    <row r="142" spans="1:4" s="1" customFormat="1" ht="15" hidden="1">
      <c r="A142" s="56" t="s">
        <v>657</v>
      </c>
      <c r="B142" s="56" t="s">
        <v>28</v>
      </c>
      <c r="C142" s="45">
        <v>120000000</v>
      </c>
      <c r="D142" s="43"/>
    </row>
    <row r="143" spans="1:4" s="1" customFormat="1" ht="15" hidden="1">
      <c r="A143" s="56" t="s">
        <v>658</v>
      </c>
      <c r="B143" s="56" t="s">
        <v>193</v>
      </c>
      <c r="C143" s="45">
        <v>50000000</v>
      </c>
      <c r="D143" s="43"/>
    </row>
    <row r="144" spans="1:4" s="1" customFormat="1" ht="15" hidden="1">
      <c r="A144" s="56" t="s">
        <v>194</v>
      </c>
      <c r="B144" s="56" t="s">
        <v>195</v>
      </c>
      <c r="C144" s="43"/>
      <c r="D144" s="47">
        <f>SUM(C145:C147)</f>
        <v>83000000</v>
      </c>
    </row>
    <row r="145" spans="1:4" s="1" customFormat="1" ht="15" hidden="1">
      <c r="A145" s="56" t="s">
        <v>196</v>
      </c>
      <c r="B145" s="56" t="s">
        <v>29</v>
      </c>
      <c r="C145" s="47">
        <v>13000000</v>
      </c>
      <c r="D145" s="43"/>
    </row>
    <row r="146" spans="1:4" s="1" customFormat="1" ht="38.25" hidden="1">
      <c r="A146" s="56" t="s">
        <v>197</v>
      </c>
      <c r="B146" s="56" t="s">
        <v>151</v>
      </c>
      <c r="C146" s="45">
        <v>40000000</v>
      </c>
      <c r="D146" s="43"/>
    </row>
    <row r="147" spans="1:4" s="1" customFormat="1" ht="25.5" hidden="1">
      <c r="A147" s="56" t="s">
        <v>198</v>
      </c>
      <c r="B147" s="56" t="s">
        <v>30</v>
      </c>
      <c r="C147" s="45">
        <v>30000000</v>
      </c>
      <c r="D147" s="43"/>
    </row>
    <row r="148" spans="1:4" s="1" customFormat="1" ht="15" hidden="1">
      <c r="A148" s="56" t="s">
        <v>31</v>
      </c>
      <c r="B148" s="56" t="s">
        <v>32</v>
      </c>
      <c r="C148" s="43"/>
      <c r="D148" s="47">
        <f>SUM(C149:C149)</f>
        <v>1500000</v>
      </c>
    </row>
    <row r="149" spans="1:4" s="1" customFormat="1" ht="15" hidden="1">
      <c r="A149" s="56" t="s">
        <v>33</v>
      </c>
      <c r="B149" s="56" t="s">
        <v>34</v>
      </c>
      <c r="C149" s="45">
        <v>1500000</v>
      </c>
      <c r="D149" s="43"/>
    </row>
    <row r="150" spans="1:4" s="1" customFormat="1" ht="15" hidden="1">
      <c r="A150" s="56" t="s">
        <v>199</v>
      </c>
      <c r="B150" s="56" t="s">
        <v>200</v>
      </c>
      <c r="C150" s="43"/>
      <c r="D150" s="47">
        <f>SUM(C151:C155)</f>
        <v>41000000</v>
      </c>
    </row>
    <row r="151" spans="1:4" s="1" customFormat="1" ht="25.5" hidden="1">
      <c r="A151" s="56" t="s">
        <v>201</v>
      </c>
      <c r="B151" s="56" t="s">
        <v>152</v>
      </c>
      <c r="C151" s="45">
        <v>3000000</v>
      </c>
      <c r="D151" s="43"/>
    </row>
    <row r="152" spans="1:4" s="1" customFormat="1" ht="15" hidden="1">
      <c r="A152" s="56" t="s">
        <v>202</v>
      </c>
      <c r="B152" s="56" t="s">
        <v>286</v>
      </c>
      <c r="C152" s="45">
        <v>6000000</v>
      </c>
      <c r="D152" s="43"/>
    </row>
    <row r="153" spans="1:4" s="1" customFormat="1" ht="15" hidden="1">
      <c r="A153" s="56" t="s">
        <v>203</v>
      </c>
      <c r="B153" s="56" t="s">
        <v>204</v>
      </c>
      <c r="C153" s="45">
        <v>25000000</v>
      </c>
      <c r="D153" s="43"/>
    </row>
    <row r="154" spans="1:4" s="1" customFormat="1" ht="25.5" hidden="1">
      <c r="A154" s="56" t="s">
        <v>205</v>
      </c>
      <c r="B154" s="56" t="s">
        <v>35</v>
      </c>
      <c r="C154" s="45">
        <v>6000000</v>
      </c>
      <c r="D154" s="43"/>
    </row>
    <row r="155" spans="1:4" s="1" customFormat="1" ht="25.5" hidden="1">
      <c r="A155" s="56" t="s">
        <v>206</v>
      </c>
      <c r="B155" s="56" t="s">
        <v>36</v>
      </c>
      <c r="C155" s="45">
        <v>1000000</v>
      </c>
      <c r="D155" s="43"/>
    </row>
    <row r="156" spans="1:4" s="1" customFormat="1" ht="15" hidden="1">
      <c r="A156" s="56" t="s">
        <v>207</v>
      </c>
      <c r="B156" s="56" t="s">
        <v>208</v>
      </c>
      <c r="C156" s="43"/>
      <c r="D156" s="47">
        <f>SUM(C157:C158)</f>
        <v>21994810</v>
      </c>
    </row>
    <row r="157" spans="1:4" s="1" customFormat="1" ht="15" hidden="1">
      <c r="A157" s="56" t="s">
        <v>209</v>
      </c>
      <c r="B157" s="56" t="s">
        <v>210</v>
      </c>
      <c r="C157" s="45">
        <v>1994810</v>
      </c>
      <c r="D157" s="43"/>
    </row>
    <row r="158" spans="1:4" s="1" customFormat="1" ht="38.25" hidden="1">
      <c r="A158" s="56" t="s">
        <v>211</v>
      </c>
      <c r="B158" s="56" t="s">
        <v>153</v>
      </c>
      <c r="C158" s="45">
        <v>20000000</v>
      </c>
      <c r="D158" s="43"/>
    </row>
    <row r="159" spans="1:4" s="1" customFormat="1" ht="25.5" hidden="1">
      <c r="A159" s="56" t="s">
        <v>212</v>
      </c>
      <c r="B159" s="56" t="s">
        <v>213</v>
      </c>
      <c r="C159" s="43"/>
      <c r="D159" s="47">
        <f>SUM(C160:C190)</f>
        <v>180008780</v>
      </c>
    </row>
    <row r="160" spans="1:4" s="1" customFormat="1" ht="15" hidden="1">
      <c r="A160" s="56" t="s">
        <v>214</v>
      </c>
      <c r="B160" s="56" t="s">
        <v>37</v>
      </c>
      <c r="C160" s="43"/>
      <c r="D160" s="47">
        <v>2400000</v>
      </c>
    </row>
    <row r="161" spans="1:4" s="1" customFormat="1" ht="15" hidden="1">
      <c r="A161" s="56" t="s">
        <v>659</v>
      </c>
      <c r="B161" s="56" t="s">
        <v>37</v>
      </c>
      <c r="C161" s="47">
        <v>2400000</v>
      </c>
      <c r="D161" s="43"/>
    </row>
    <row r="162" spans="1:4" s="1" customFormat="1" ht="15" hidden="1">
      <c r="A162" s="56" t="s">
        <v>660</v>
      </c>
      <c r="B162" s="56" t="s">
        <v>38</v>
      </c>
      <c r="C162" s="43"/>
      <c r="D162" s="47">
        <f>SUM(D163:D163)</f>
        <v>4600000</v>
      </c>
    </row>
    <row r="163" spans="1:4" s="1" customFormat="1" ht="15" hidden="1">
      <c r="A163" s="56" t="s">
        <v>661</v>
      </c>
      <c r="B163" s="56" t="s">
        <v>59</v>
      </c>
      <c r="C163" s="43"/>
      <c r="D163" s="47">
        <f>SUM(C164:C164)</f>
        <v>4600000</v>
      </c>
    </row>
    <row r="164" spans="1:4" s="1" customFormat="1" ht="25.5" hidden="1">
      <c r="A164" s="56" t="s">
        <v>662</v>
      </c>
      <c r="B164" s="56" t="s">
        <v>154</v>
      </c>
      <c r="C164" s="45">
        <v>4600000</v>
      </c>
      <c r="D164" s="43"/>
    </row>
    <row r="165" spans="1:4" s="1" customFormat="1" ht="15" hidden="1">
      <c r="A165" s="56" t="s">
        <v>215</v>
      </c>
      <c r="B165" s="56" t="s">
        <v>39</v>
      </c>
      <c r="C165" s="43"/>
      <c r="D165" s="47">
        <f>SUM(C166:C166)</f>
        <v>6000000</v>
      </c>
    </row>
    <row r="166" spans="1:4" s="1" customFormat="1" ht="15" hidden="1">
      <c r="A166" s="56" t="s">
        <v>663</v>
      </c>
      <c r="B166" s="56" t="s">
        <v>40</v>
      </c>
      <c r="C166" s="45">
        <v>6000000</v>
      </c>
      <c r="D166" s="43"/>
    </row>
    <row r="167" spans="1:4" s="1" customFormat="1" ht="15" hidden="1">
      <c r="A167" s="56" t="s">
        <v>216</v>
      </c>
      <c r="B167" s="56" t="s">
        <v>41</v>
      </c>
      <c r="C167" s="43"/>
      <c r="D167" s="47">
        <f>SUM(D168:D168)</f>
        <v>14000000</v>
      </c>
    </row>
    <row r="168" spans="1:4" s="1" customFormat="1" ht="15" hidden="1">
      <c r="A168" s="56" t="s">
        <v>664</v>
      </c>
      <c r="B168" s="56" t="s">
        <v>59</v>
      </c>
      <c r="C168" s="43"/>
      <c r="D168" s="47">
        <f>SUM(C169:C170)</f>
        <v>14000000</v>
      </c>
    </row>
    <row r="169" spans="1:4" s="1" customFormat="1" ht="25.5" hidden="1">
      <c r="A169" s="56" t="s">
        <v>665</v>
      </c>
      <c r="B169" s="56" t="s">
        <v>255</v>
      </c>
      <c r="C169" s="45">
        <v>9000000</v>
      </c>
      <c r="D169" s="43"/>
    </row>
    <row r="170" spans="1:4" s="1" customFormat="1" ht="25.5" hidden="1">
      <c r="A170" s="56" t="s">
        <v>666</v>
      </c>
      <c r="B170" s="56" t="s">
        <v>154</v>
      </c>
      <c r="C170" s="45">
        <v>5000000</v>
      </c>
      <c r="D170" s="43"/>
    </row>
    <row r="171" spans="1:4" s="1" customFormat="1" ht="25.5" hidden="1">
      <c r="A171" s="56" t="s">
        <v>217</v>
      </c>
      <c r="B171" s="56" t="s">
        <v>42</v>
      </c>
      <c r="C171" s="43"/>
      <c r="D171" s="47">
        <f>SUM(D172)</f>
        <v>5000000</v>
      </c>
    </row>
    <row r="172" spans="1:4" s="1" customFormat="1" ht="15" hidden="1">
      <c r="A172" s="56" t="s">
        <v>667</v>
      </c>
      <c r="B172" s="56" t="s">
        <v>59</v>
      </c>
      <c r="C172" s="43"/>
      <c r="D172" s="47">
        <f>SUM(C173:C173)</f>
        <v>5000000</v>
      </c>
    </row>
    <row r="173" spans="1:4" s="1" customFormat="1" ht="25.5" hidden="1">
      <c r="A173" s="56" t="s">
        <v>668</v>
      </c>
      <c r="B173" s="56" t="s">
        <v>154</v>
      </c>
      <c r="C173" s="45">
        <v>5000000</v>
      </c>
      <c r="D173" s="43"/>
    </row>
    <row r="174" spans="1:4" s="1" customFormat="1" ht="25.5" hidden="1">
      <c r="A174" s="56" t="s">
        <v>218</v>
      </c>
      <c r="B174" s="56" t="s">
        <v>717</v>
      </c>
      <c r="C174" s="43"/>
      <c r="D174" s="47">
        <f>SUM(C175:C177)</f>
        <v>7000000</v>
      </c>
    </row>
    <row r="175" spans="1:4" s="1" customFormat="1" ht="15" hidden="1">
      <c r="A175" s="56" t="s">
        <v>669</v>
      </c>
      <c r="B175" s="56" t="s">
        <v>43</v>
      </c>
      <c r="C175" s="45">
        <v>5000000</v>
      </c>
      <c r="D175" s="43"/>
    </row>
    <row r="176" spans="1:4" s="1" customFormat="1" ht="15" hidden="1">
      <c r="A176" s="56" t="s">
        <v>670</v>
      </c>
      <c r="B176" s="56" t="s">
        <v>44</v>
      </c>
      <c r="C176" s="45">
        <v>1000000</v>
      </c>
      <c r="D176" s="43"/>
    </row>
    <row r="177" spans="1:4" s="1" customFormat="1" ht="15" hidden="1">
      <c r="A177" s="56" t="s">
        <v>671</v>
      </c>
      <c r="B177" s="56" t="s">
        <v>45</v>
      </c>
      <c r="C177" s="45">
        <v>1000000</v>
      </c>
      <c r="D177" s="43"/>
    </row>
    <row r="178" spans="1:4" s="1" customFormat="1" ht="15" hidden="1">
      <c r="A178" s="56" t="s">
        <v>219</v>
      </c>
      <c r="B178" s="56" t="s">
        <v>46</v>
      </c>
      <c r="C178" s="43"/>
      <c r="D178" s="45">
        <f>SUM(D179)</f>
        <v>5000000</v>
      </c>
    </row>
    <row r="179" spans="1:4" s="1" customFormat="1" ht="15" hidden="1">
      <c r="A179" s="56" t="s">
        <v>672</v>
      </c>
      <c r="B179" s="56" t="s">
        <v>59</v>
      </c>
      <c r="C179" s="43"/>
      <c r="D179" s="47">
        <f>SUM(C180:C180)</f>
        <v>5000000</v>
      </c>
    </row>
    <row r="180" spans="1:4" s="1" customFormat="1" ht="25.5" hidden="1">
      <c r="A180" s="56" t="s">
        <v>673</v>
      </c>
      <c r="B180" s="56" t="s">
        <v>154</v>
      </c>
      <c r="C180" s="45">
        <v>5000000</v>
      </c>
      <c r="D180" s="43"/>
    </row>
    <row r="181" spans="1:4" s="1" customFormat="1" ht="25.5" hidden="1">
      <c r="A181" s="56" t="s">
        <v>691</v>
      </c>
      <c r="B181" s="56" t="s">
        <v>47</v>
      </c>
      <c r="C181" s="43"/>
      <c r="D181" s="45">
        <v>5000000</v>
      </c>
    </row>
    <row r="182" spans="1:4" s="1" customFormat="1" ht="25.5" hidden="1">
      <c r="A182" s="56" t="s">
        <v>674</v>
      </c>
      <c r="B182" s="56" t="s">
        <v>47</v>
      </c>
      <c r="C182" s="45">
        <v>5000000</v>
      </c>
      <c r="D182" s="43"/>
    </row>
    <row r="183" spans="1:4" s="1" customFormat="1" ht="38.25" hidden="1">
      <c r="A183" s="56" t="s">
        <v>692</v>
      </c>
      <c r="B183" s="56" t="s">
        <v>48</v>
      </c>
      <c r="C183" s="43"/>
      <c r="D183" s="47">
        <f>SUM(C184:C184)</f>
        <v>110000000</v>
      </c>
    </row>
    <row r="184" spans="1:4" s="1" customFormat="1" ht="25.5" hidden="1">
      <c r="A184" s="56" t="s">
        <v>49</v>
      </c>
      <c r="B184" s="56" t="s">
        <v>255</v>
      </c>
      <c r="C184" s="45">
        <v>110000000</v>
      </c>
      <c r="D184" s="43"/>
    </row>
    <row r="185" spans="1:4" s="1" customFormat="1" ht="15" hidden="1">
      <c r="A185" s="56" t="s">
        <v>718</v>
      </c>
      <c r="B185" s="56" t="s">
        <v>50</v>
      </c>
      <c r="C185" s="43"/>
      <c r="D185" s="45">
        <f>+C186</f>
        <v>11008780</v>
      </c>
    </row>
    <row r="186" spans="1:4" s="1" customFormat="1" ht="15" hidden="1">
      <c r="A186" s="56" t="s">
        <v>51</v>
      </c>
      <c r="B186" s="56" t="s">
        <v>50</v>
      </c>
      <c r="C186" s="45">
        <f>8208780+2800000</f>
        <v>11008780</v>
      </c>
      <c r="D186" s="43"/>
    </row>
    <row r="187" spans="1:4" s="1" customFormat="1" ht="15" hidden="1">
      <c r="A187" s="56" t="s">
        <v>52</v>
      </c>
      <c r="B187" s="56" t="s">
        <v>53</v>
      </c>
      <c r="C187" s="43"/>
      <c r="D187" s="47">
        <f>SUM(D188)</f>
        <v>10000000</v>
      </c>
    </row>
    <row r="188" spans="1:4" s="1" customFormat="1" ht="15" hidden="1">
      <c r="A188" s="56" t="s">
        <v>54</v>
      </c>
      <c r="B188" s="56" t="s">
        <v>59</v>
      </c>
      <c r="C188" s="43"/>
      <c r="D188" s="47">
        <f>SUM(C189:C190)</f>
        <v>10000000</v>
      </c>
    </row>
    <row r="189" spans="1:4" s="1" customFormat="1" ht="25.5" hidden="1">
      <c r="A189" s="56" t="s">
        <v>55</v>
      </c>
      <c r="B189" s="56" t="s">
        <v>255</v>
      </c>
      <c r="C189" s="45">
        <v>7000000</v>
      </c>
      <c r="D189" s="43"/>
    </row>
    <row r="190" spans="1:4" s="1" customFormat="1" ht="25.5" hidden="1">
      <c r="A190" s="56" t="s">
        <v>518</v>
      </c>
      <c r="B190" s="56" t="s">
        <v>154</v>
      </c>
      <c r="C190" s="45">
        <v>3000000</v>
      </c>
      <c r="D190" s="43"/>
    </row>
    <row r="191" spans="1:4" s="1" customFormat="1" ht="15" hidden="1">
      <c r="A191" s="56" t="s">
        <v>693</v>
      </c>
      <c r="B191" s="56" t="s">
        <v>694</v>
      </c>
      <c r="C191" s="43"/>
      <c r="D191" s="47">
        <f>SUM(C192:C193)</f>
        <v>67200000</v>
      </c>
    </row>
    <row r="192" spans="1:4" s="1" customFormat="1" ht="25.5" hidden="1">
      <c r="A192" s="56" t="s">
        <v>519</v>
      </c>
      <c r="B192" s="56" t="s">
        <v>520</v>
      </c>
      <c r="C192" s="45">
        <v>10000000</v>
      </c>
      <c r="D192" s="43"/>
    </row>
    <row r="193" spans="1:4" s="1" customFormat="1" ht="38.25" hidden="1">
      <c r="A193" s="56" t="s">
        <v>695</v>
      </c>
      <c r="B193" s="56" t="s">
        <v>155</v>
      </c>
      <c r="C193" s="45">
        <f>60000000-2800000</f>
        <v>57200000</v>
      </c>
      <c r="D193" s="43"/>
    </row>
    <row r="194" spans="1:4" s="1" customFormat="1" ht="15" hidden="1">
      <c r="A194" s="56" t="s">
        <v>696</v>
      </c>
      <c r="B194" s="56" t="s">
        <v>697</v>
      </c>
      <c r="C194" s="43"/>
      <c r="D194" s="47">
        <f>SUM(C195:C197)</f>
        <v>14000000</v>
      </c>
    </row>
    <row r="195" spans="1:4" s="1" customFormat="1" ht="25.5" hidden="1">
      <c r="A195" s="56" t="s">
        <v>698</v>
      </c>
      <c r="B195" s="56" t="s">
        <v>156</v>
      </c>
      <c r="C195" s="45">
        <v>11000000</v>
      </c>
      <c r="D195" s="43"/>
    </row>
    <row r="196" spans="1:4" s="1" customFormat="1" ht="25.5" hidden="1">
      <c r="A196" s="56" t="s">
        <v>699</v>
      </c>
      <c r="B196" s="56" t="s">
        <v>521</v>
      </c>
      <c r="C196" s="45">
        <v>2000000</v>
      </c>
      <c r="D196" s="43"/>
    </row>
    <row r="197" spans="1:4" s="1" customFormat="1" ht="25.5" hidden="1">
      <c r="A197" s="56" t="s">
        <v>522</v>
      </c>
      <c r="B197" s="56" t="s">
        <v>523</v>
      </c>
      <c r="C197" s="45">
        <v>1000000</v>
      </c>
      <c r="D197" s="43"/>
    </row>
    <row r="198" spans="1:4" s="1" customFormat="1" ht="15" hidden="1">
      <c r="A198" s="56" t="s">
        <v>700</v>
      </c>
      <c r="B198" s="56" t="s">
        <v>688</v>
      </c>
      <c r="C198" s="43"/>
      <c r="D198" s="47">
        <f>SUM(C199:C200)</f>
        <v>34343832</v>
      </c>
    </row>
    <row r="199" spans="1:4" s="1" customFormat="1" ht="15" hidden="1">
      <c r="A199" s="56" t="s">
        <v>701</v>
      </c>
      <c r="B199" s="56" t="s">
        <v>524</v>
      </c>
      <c r="C199" s="45">
        <v>13008612</v>
      </c>
      <c r="D199" s="43"/>
    </row>
    <row r="200" spans="1:4" s="1" customFormat="1" ht="38.25" hidden="1">
      <c r="A200" s="56" t="s">
        <v>702</v>
      </c>
      <c r="B200" s="56" t="s">
        <v>157</v>
      </c>
      <c r="C200" s="45">
        <v>21335220</v>
      </c>
      <c r="D200" s="43"/>
    </row>
    <row r="201" spans="1:4" s="1" customFormat="1" ht="15" hidden="1">
      <c r="A201" s="56" t="s">
        <v>525</v>
      </c>
      <c r="B201" s="56" t="s">
        <v>58</v>
      </c>
      <c r="C201" s="43"/>
      <c r="D201" s="45">
        <f>SUM(D202)</f>
        <v>94841090</v>
      </c>
    </row>
    <row r="202" spans="1:4" s="1" customFormat="1" ht="15" hidden="1">
      <c r="A202" s="56" t="s">
        <v>526</v>
      </c>
      <c r="B202" s="56" t="s">
        <v>59</v>
      </c>
      <c r="C202" s="46"/>
      <c r="D202" s="47">
        <f>SUM(C203:C205)</f>
        <v>94841090</v>
      </c>
    </row>
    <row r="203" spans="1:4" s="1" customFormat="1" ht="15" hidden="1">
      <c r="A203" s="56" t="s">
        <v>527</v>
      </c>
      <c r="B203" s="56" t="s">
        <v>528</v>
      </c>
      <c r="C203" s="45">
        <v>75872872</v>
      </c>
      <c r="D203" s="43"/>
    </row>
    <row r="204" spans="1:4" s="1" customFormat="1" ht="38.25" hidden="1">
      <c r="A204" s="56" t="s">
        <v>529</v>
      </c>
      <c r="B204" s="56" t="s">
        <v>158</v>
      </c>
      <c r="C204" s="45">
        <v>13968218</v>
      </c>
      <c r="D204" s="43"/>
    </row>
    <row r="205" spans="1:4" s="1" customFormat="1" ht="25.5" hidden="1">
      <c r="A205" s="56" t="s">
        <v>530</v>
      </c>
      <c r="B205" s="56" t="s">
        <v>531</v>
      </c>
      <c r="C205" s="45">
        <v>5000000</v>
      </c>
      <c r="D205" s="43"/>
    </row>
    <row r="206" spans="1:4" s="1" customFormat="1" ht="25.5" hidden="1">
      <c r="A206" s="54" t="s">
        <v>703</v>
      </c>
      <c r="B206" s="54" t="s">
        <v>532</v>
      </c>
      <c r="C206" s="43"/>
      <c r="D206" s="44">
        <f>SUM(D207+D210+D212)</f>
        <v>250332920</v>
      </c>
    </row>
    <row r="207" spans="1:4" s="1" customFormat="1" ht="15" hidden="1">
      <c r="A207" s="56" t="s">
        <v>533</v>
      </c>
      <c r="B207" s="56" t="s">
        <v>534</v>
      </c>
      <c r="C207" s="43"/>
      <c r="D207" s="44">
        <f>SUM(C208:C209)</f>
        <v>196865822</v>
      </c>
    </row>
    <row r="208" spans="1:4" s="1" customFormat="1" ht="15" hidden="1">
      <c r="A208" s="56" t="s">
        <v>675</v>
      </c>
      <c r="B208" s="56" t="s">
        <v>535</v>
      </c>
      <c r="C208" s="44">
        <v>10000000</v>
      </c>
      <c r="D208" s="43"/>
    </row>
    <row r="209" spans="1:4" s="1" customFormat="1" ht="38.25" hidden="1">
      <c r="A209" s="56" t="s">
        <v>704</v>
      </c>
      <c r="B209" s="56" t="s">
        <v>159</v>
      </c>
      <c r="C209" s="44">
        <v>186865822</v>
      </c>
      <c r="D209" s="43"/>
    </row>
    <row r="210" spans="1:4" s="1" customFormat="1" ht="15" hidden="1">
      <c r="A210" s="56" t="s">
        <v>536</v>
      </c>
      <c r="B210" s="56" t="s">
        <v>208</v>
      </c>
      <c r="C210" s="43"/>
      <c r="D210" s="47">
        <f>SUM(C211:C211)</f>
        <v>13467098</v>
      </c>
    </row>
    <row r="211" spans="1:4" s="1" customFormat="1" ht="15" hidden="1">
      <c r="A211" s="56" t="s">
        <v>537</v>
      </c>
      <c r="B211" s="56" t="s">
        <v>210</v>
      </c>
      <c r="C211" s="45">
        <v>13467098</v>
      </c>
      <c r="D211" s="43"/>
    </row>
    <row r="212" spans="1:4" s="1" customFormat="1" ht="15" hidden="1">
      <c r="A212" s="56" t="s">
        <v>705</v>
      </c>
      <c r="B212" s="56" t="s">
        <v>16</v>
      </c>
      <c r="C212" s="43"/>
      <c r="D212" s="47">
        <f>SUM(C213:C216)</f>
        <v>40000000</v>
      </c>
    </row>
    <row r="213" spans="1:4" s="1" customFormat="1" ht="38.25" hidden="1">
      <c r="A213" s="56" t="s">
        <v>676</v>
      </c>
      <c r="B213" s="56" t="s">
        <v>719</v>
      </c>
      <c r="C213" s="44">
        <v>20000000</v>
      </c>
      <c r="D213" s="43"/>
    </row>
    <row r="214" spans="1:4" s="1" customFormat="1" ht="38.25" hidden="1">
      <c r="A214" s="56" t="s">
        <v>677</v>
      </c>
      <c r="B214" s="56" t="s">
        <v>538</v>
      </c>
      <c r="C214" s="44">
        <v>5000000</v>
      </c>
      <c r="D214" s="43"/>
    </row>
    <row r="215" spans="1:4" s="1" customFormat="1" ht="15" hidden="1">
      <c r="A215" s="56" t="s">
        <v>678</v>
      </c>
      <c r="B215" s="56" t="s">
        <v>539</v>
      </c>
      <c r="C215" s="45">
        <v>5000000</v>
      </c>
      <c r="D215" s="43"/>
    </row>
    <row r="216" spans="1:4" s="1" customFormat="1" ht="38.25" hidden="1">
      <c r="A216" s="56" t="s">
        <v>540</v>
      </c>
      <c r="B216" s="56" t="s">
        <v>541</v>
      </c>
      <c r="C216" s="45">
        <v>10000000</v>
      </c>
      <c r="D216" s="43"/>
    </row>
    <row r="217" spans="1:4" s="1" customFormat="1" ht="15" hidden="1">
      <c r="A217" s="56"/>
      <c r="B217" s="56"/>
      <c r="C217" s="45"/>
      <c r="D217" s="43"/>
    </row>
    <row r="218" spans="1:4" s="1" customFormat="1" ht="25.5" hidden="1">
      <c r="A218" s="54" t="s">
        <v>706</v>
      </c>
      <c r="B218" s="54" t="s">
        <v>542</v>
      </c>
      <c r="C218" s="43"/>
      <c r="D218" s="44">
        <f>SUM(C220:C237)</f>
        <v>121000000</v>
      </c>
    </row>
    <row r="219" spans="1:4" s="1" customFormat="1" ht="15" hidden="1">
      <c r="A219" s="56" t="s">
        <v>707</v>
      </c>
      <c r="B219" s="56" t="s">
        <v>168</v>
      </c>
      <c r="C219" s="43"/>
      <c r="D219" s="44">
        <f>SUM(C220:C221)</f>
        <v>30000000</v>
      </c>
    </row>
    <row r="220" spans="1:4" s="1" customFormat="1" ht="15" hidden="1">
      <c r="A220" s="56" t="s">
        <v>708</v>
      </c>
      <c r="B220" s="56" t="s">
        <v>543</v>
      </c>
      <c r="C220" s="44">
        <v>5000000</v>
      </c>
      <c r="D220" s="43"/>
    </row>
    <row r="221" spans="1:4" ht="38.25" hidden="1">
      <c r="A221" s="56" t="s">
        <v>709</v>
      </c>
      <c r="B221" s="56" t="s">
        <v>146</v>
      </c>
      <c r="C221" s="44">
        <v>25000000</v>
      </c>
      <c r="D221" s="43"/>
    </row>
    <row r="222" spans="1:4" ht="12.75" hidden="1">
      <c r="A222" s="56" t="s">
        <v>710</v>
      </c>
      <c r="B222" s="56" t="s">
        <v>686</v>
      </c>
      <c r="C222" s="43"/>
      <c r="D222" s="44">
        <f>SUM(C223:C224)</f>
        <v>30000000</v>
      </c>
    </row>
    <row r="223" spans="1:4" ht="25.5" hidden="1">
      <c r="A223" s="56" t="s">
        <v>711</v>
      </c>
      <c r="B223" s="56" t="s">
        <v>147</v>
      </c>
      <c r="C223" s="44">
        <v>15000000</v>
      </c>
      <c r="D223" s="43"/>
    </row>
    <row r="224" spans="1:4" ht="12.75" hidden="1">
      <c r="A224" s="56" t="s">
        <v>720</v>
      </c>
      <c r="B224" s="56" t="s">
        <v>544</v>
      </c>
      <c r="C224" s="44">
        <v>15000000</v>
      </c>
      <c r="D224" s="43"/>
    </row>
    <row r="225" spans="1:4" ht="12.75" hidden="1">
      <c r="A225" s="56" t="s">
        <v>679</v>
      </c>
      <c r="B225" s="56" t="s">
        <v>687</v>
      </c>
      <c r="C225" s="43"/>
      <c r="D225" s="48">
        <f>SUM(C226)</f>
        <v>20000000</v>
      </c>
    </row>
    <row r="226" spans="1:4" ht="12.75" hidden="1">
      <c r="A226" s="56" t="s">
        <v>680</v>
      </c>
      <c r="B226" s="56" t="s">
        <v>193</v>
      </c>
      <c r="C226" s="44">
        <v>20000000</v>
      </c>
      <c r="D226" s="43"/>
    </row>
    <row r="227" spans="1:4" ht="12.75" hidden="1">
      <c r="A227" s="56" t="s">
        <v>545</v>
      </c>
      <c r="B227" s="56" t="s">
        <v>200</v>
      </c>
      <c r="C227" s="43"/>
      <c r="D227" s="44">
        <f>SUM(C228)</f>
        <v>3000000</v>
      </c>
    </row>
    <row r="228" spans="1:4" ht="25.5" hidden="1">
      <c r="A228" s="56" t="s">
        <v>546</v>
      </c>
      <c r="B228" s="56" t="s">
        <v>547</v>
      </c>
      <c r="C228" s="44">
        <v>3000000</v>
      </c>
      <c r="D228" s="43"/>
    </row>
    <row r="229" spans="1:4" ht="25.5" hidden="1">
      <c r="A229" s="56" t="s">
        <v>548</v>
      </c>
      <c r="B229" s="56" t="s">
        <v>213</v>
      </c>
      <c r="C229" s="43"/>
      <c r="D229" s="49">
        <f>SUM(D230)</f>
        <v>18000000</v>
      </c>
    </row>
    <row r="230" spans="1:4" ht="12.75" hidden="1">
      <c r="A230" s="56" t="s">
        <v>549</v>
      </c>
      <c r="B230" s="56" t="s">
        <v>41</v>
      </c>
      <c r="C230" s="43"/>
      <c r="D230" s="44">
        <f>SUM(C231)</f>
        <v>18000000</v>
      </c>
    </row>
    <row r="231" spans="1:4" ht="12.75" hidden="1">
      <c r="A231" s="56" t="s">
        <v>550</v>
      </c>
      <c r="B231" s="56" t="s">
        <v>551</v>
      </c>
      <c r="C231" s="44">
        <v>18000000</v>
      </c>
      <c r="D231" s="43"/>
    </row>
    <row r="232" spans="1:4" ht="12.75" hidden="1">
      <c r="A232" s="56" t="s">
        <v>712</v>
      </c>
      <c r="B232" s="56" t="s">
        <v>688</v>
      </c>
      <c r="C232" s="43"/>
      <c r="D232" s="44">
        <f>SUM(C234:C237)</f>
        <v>20000000</v>
      </c>
    </row>
    <row r="233" spans="1:4" ht="25.5" hidden="1">
      <c r="A233" s="56" t="s">
        <v>713</v>
      </c>
      <c r="B233" s="56" t="s">
        <v>552</v>
      </c>
      <c r="C233" s="43"/>
      <c r="D233" s="44">
        <f>+C234</f>
        <v>10000000</v>
      </c>
    </row>
    <row r="234" spans="1:4" ht="38.25" hidden="1">
      <c r="A234" s="56" t="s">
        <v>553</v>
      </c>
      <c r="B234" s="56" t="s">
        <v>554</v>
      </c>
      <c r="C234" s="44">
        <v>10000000</v>
      </c>
      <c r="D234" s="43"/>
    </row>
    <row r="235" spans="1:4" ht="25.5" hidden="1">
      <c r="A235" s="56" t="s">
        <v>555</v>
      </c>
      <c r="B235" s="56" t="s">
        <v>556</v>
      </c>
      <c r="C235" s="44"/>
      <c r="D235" s="43"/>
    </row>
    <row r="236" spans="1:4" ht="25.5" hidden="1">
      <c r="A236" s="56" t="s">
        <v>681</v>
      </c>
      <c r="B236" s="56" t="s">
        <v>556</v>
      </c>
      <c r="C236" s="44"/>
      <c r="D236" s="43"/>
    </row>
    <row r="237" spans="1:4" ht="25.5" hidden="1">
      <c r="A237" s="56" t="s">
        <v>557</v>
      </c>
      <c r="B237" s="56" t="s">
        <v>558</v>
      </c>
      <c r="C237" s="44">
        <v>10000000</v>
      </c>
      <c r="D237" s="43"/>
    </row>
    <row r="238" spans="1:4" ht="12.75" hidden="1">
      <c r="A238" s="56"/>
      <c r="B238" s="56"/>
      <c r="C238" s="44"/>
      <c r="D238" s="43"/>
    </row>
    <row r="239" spans="1:4" ht="12.75" hidden="1">
      <c r="A239" s="54" t="s">
        <v>682</v>
      </c>
      <c r="B239" s="54" t="s">
        <v>89</v>
      </c>
      <c r="C239" s="43"/>
      <c r="D239" s="44">
        <f>SUM(C241:C247)</f>
        <v>2830179551</v>
      </c>
    </row>
    <row r="240" spans="1:4" ht="12.75" hidden="1">
      <c r="A240" s="54" t="s">
        <v>90</v>
      </c>
      <c r="B240" s="54" t="s">
        <v>61</v>
      </c>
      <c r="C240" s="43"/>
      <c r="D240" s="44">
        <f>SUM(C242:C246)</f>
        <v>2830179551</v>
      </c>
    </row>
    <row r="241" spans="1:4" ht="12.75" hidden="1">
      <c r="A241" s="54" t="s">
        <v>91</v>
      </c>
      <c r="B241" s="54" t="s">
        <v>92</v>
      </c>
      <c r="C241" s="43"/>
      <c r="D241" s="44">
        <f>SUM(C242:C243)</f>
        <v>1823830449</v>
      </c>
    </row>
    <row r="242" spans="1:4" ht="25.5" hidden="1">
      <c r="A242" s="54" t="s">
        <v>93</v>
      </c>
      <c r="B242" s="54" t="s">
        <v>487</v>
      </c>
      <c r="C242" s="44">
        <v>1442558680</v>
      </c>
      <c r="D242" s="43"/>
    </row>
    <row r="243" spans="1:4" ht="12.75" hidden="1">
      <c r="A243" s="54" t="s">
        <v>94</v>
      </c>
      <c r="B243" s="54" t="s">
        <v>488</v>
      </c>
      <c r="C243" s="44">
        <v>381271769</v>
      </c>
      <c r="D243" s="43"/>
    </row>
    <row r="244" spans="1:4" ht="15" customHeight="1" hidden="1">
      <c r="A244" s="54" t="s">
        <v>95</v>
      </c>
      <c r="B244" s="54" t="s">
        <v>96</v>
      </c>
      <c r="C244" s="43"/>
      <c r="D244" s="44">
        <f>SUM(C245:C246)</f>
        <v>1006349102</v>
      </c>
    </row>
    <row r="245" spans="1:4" ht="25.5" hidden="1">
      <c r="A245" s="54" t="s">
        <v>97</v>
      </c>
      <c r="B245" s="54" t="s">
        <v>487</v>
      </c>
      <c r="C245" s="44">
        <v>437138994</v>
      </c>
      <c r="D245" s="43"/>
    </row>
    <row r="246" spans="1:4" ht="12.75" hidden="1">
      <c r="A246" s="54" t="s">
        <v>98</v>
      </c>
      <c r="B246" s="54" t="s">
        <v>488</v>
      </c>
      <c r="C246" s="44">
        <v>569210108</v>
      </c>
      <c r="D246" s="43"/>
    </row>
    <row r="247" spans="1:4" ht="12.75" hidden="1">
      <c r="A247" s="54"/>
      <c r="B247" s="54"/>
      <c r="C247" s="44"/>
      <c r="D247" s="43"/>
    </row>
    <row r="248" spans="1:4" ht="12.75" hidden="1">
      <c r="A248" s="54" t="s">
        <v>160</v>
      </c>
      <c r="B248" s="54" t="s">
        <v>684</v>
      </c>
      <c r="C248" s="43"/>
      <c r="D248" s="44">
        <f>SUM(C251)</f>
        <v>25500000</v>
      </c>
    </row>
    <row r="249" spans="1:4" ht="12.75" hidden="1">
      <c r="A249" s="54" t="s">
        <v>99</v>
      </c>
      <c r="B249" s="54" t="s">
        <v>61</v>
      </c>
      <c r="C249" s="43"/>
      <c r="D249" s="44">
        <f>+D250</f>
        <v>25500000</v>
      </c>
    </row>
    <row r="250" spans="1:4" ht="12.75" hidden="1">
      <c r="A250" s="54" t="s">
        <v>100</v>
      </c>
      <c r="B250" s="54" t="s">
        <v>101</v>
      </c>
      <c r="C250" s="43"/>
      <c r="D250" s="44">
        <f>+C251</f>
        <v>25500000</v>
      </c>
    </row>
    <row r="251" spans="1:4" ht="25.5" hidden="1">
      <c r="A251" s="54" t="s">
        <v>102</v>
      </c>
      <c r="B251" s="54" t="s">
        <v>487</v>
      </c>
      <c r="C251" s="44">
        <v>25500000</v>
      </c>
      <c r="D251" s="43"/>
    </row>
    <row r="252" spans="1:4" ht="12.75" hidden="1">
      <c r="A252" s="54"/>
      <c r="B252" s="54"/>
      <c r="C252" s="44"/>
      <c r="D252" s="43"/>
    </row>
    <row r="253" spans="1:4" ht="12.75" hidden="1">
      <c r="A253" s="54" t="s">
        <v>161</v>
      </c>
      <c r="B253" s="54" t="s">
        <v>103</v>
      </c>
      <c r="C253" s="43"/>
      <c r="D253" s="44">
        <f>SUM(C256:C260)</f>
        <v>34155713</v>
      </c>
    </row>
    <row r="254" spans="1:4" ht="25.5" hidden="1">
      <c r="A254" s="54" t="s">
        <v>104</v>
      </c>
      <c r="B254" s="54" t="s">
        <v>105</v>
      </c>
      <c r="C254" s="43"/>
      <c r="D254" s="44">
        <v>19433423</v>
      </c>
    </row>
    <row r="255" spans="1:4" ht="12.75" hidden="1">
      <c r="A255" s="54" t="s">
        <v>106</v>
      </c>
      <c r="B255" s="54" t="s">
        <v>872</v>
      </c>
      <c r="C255" s="43"/>
      <c r="D255" s="44">
        <f>+C256</f>
        <v>19433423</v>
      </c>
    </row>
    <row r="256" spans="1:4" ht="25.5" hidden="1">
      <c r="A256" s="54" t="s">
        <v>107</v>
      </c>
      <c r="B256" s="54" t="s">
        <v>108</v>
      </c>
      <c r="C256" s="44">
        <v>19433423</v>
      </c>
      <c r="D256" s="43"/>
    </row>
    <row r="257" spans="1:4" ht="12.75" hidden="1">
      <c r="A257" s="54" t="s">
        <v>109</v>
      </c>
      <c r="B257" s="54" t="s">
        <v>876</v>
      </c>
      <c r="C257" s="43"/>
      <c r="D257" s="44">
        <v>14722290</v>
      </c>
    </row>
    <row r="258" spans="1:4" ht="12.75" hidden="1">
      <c r="A258" s="54" t="s">
        <v>110</v>
      </c>
      <c r="B258" s="54" t="s">
        <v>878</v>
      </c>
      <c r="C258" s="43"/>
      <c r="D258" s="44">
        <v>14722290</v>
      </c>
    </row>
    <row r="259" spans="1:4" ht="12.75" hidden="1">
      <c r="A259" s="54" t="s">
        <v>111</v>
      </c>
      <c r="B259" s="54" t="s">
        <v>880</v>
      </c>
      <c r="C259" s="43"/>
      <c r="D259" s="44">
        <v>14722290</v>
      </c>
    </row>
    <row r="260" spans="1:4" ht="25.5" hidden="1">
      <c r="A260" s="54" t="s">
        <v>112</v>
      </c>
      <c r="B260" s="54" t="s">
        <v>113</v>
      </c>
      <c r="C260" s="44">
        <v>14722290</v>
      </c>
      <c r="D260" s="43"/>
    </row>
    <row r="261" spans="1:4" ht="12.75" hidden="1">
      <c r="A261" s="54"/>
      <c r="B261" s="54"/>
      <c r="C261" s="44"/>
      <c r="D261" s="43"/>
    </row>
    <row r="262" spans="1:4" ht="25.5" hidden="1">
      <c r="A262" s="54" t="s">
        <v>162</v>
      </c>
      <c r="B262" s="54" t="s">
        <v>114</v>
      </c>
      <c r="C262" s="43"/>
      <c r="D262" s="44">
        <f>+D263</f>
        <v>23000000</v>
      </c>
    </row>
    <row r="263" spans="1:4" ht="25.5" hidden="1">
      <c r="A263" s="54" t="s">
        <v>115</v>
      </c>
      <c r="B263" s="54" t="s">
        <v>116</v>
      </c>
      <c r="C263" s="43"/>
      <c r="D263" s="44">
        <f>+D264</f>
        <v>23000000</v>
      </c>
    </row>
    <row r="264" spans="1:4" ht="12.75" hidden="1">
      <c r="A264" s="54" t="s">
        <v>117</v>
      </c>
      <c r="B264" s="54" t="s">
        <v>118</v>
      </c>
      <c r="C264" s="43"/>
      <c r="D264" s="44">
        <f>+D265</f>
        <v>23000000</v>
      </c>
    </row>
    <row r="265" spans="1:4" ht="12.75" hidden="1">
      <c r="A265" s="54" t="s">
        <v>119</v>
      </c>
      <c r="B265" s="54" t="s">
        <v>61</v>
      </c>
      <c r="C265" s="43"/>
      <c r="D265" s="44">
        <f>+C266+C267</f>
        <v>23000000</v>
      </c>
    </row>
    <row r="266" spans="1:4" ht="12.75" hidden="1">
      <c r="A266" s="54" t="s">
        <v>120</v>
      </c>
      <c r="B266" s="54" t="s">
        <v>121</v>
      </c>
      <c r="C266" s="44">
        <v>20000000</v>
      </c>
      <c r="D266" s="43"/>
    </row>
    <row r="267" spans="1:4" ht="12.75" hidden="1">
      <c r="A267" s="54" t="s">
        <v>122</v>
      </c>
      <c r="B267" s="54" t="s">
        <v>123</v>
      </c>
      <c r="C267" s="44">
        <v>3000000</v>
      </c>
      <c r="D267" s="43"/>
    </row>
    <row r="268" ht="12.75" hidden="1"/>
    <row r="269" ht="12.75" hidden="1"/>
    <row r="270" spans="1:4" ht="12.75">
      <c r="A270" s="54">
        <v>4</v>
      </c>
      <c r="B270" s="54" t="s">
        <v>477</v>
      </c>
      <c r="C270" s="43"/>
      <c r="D270" s="41">
        <f>+D271+D467+D479+D500+D509+D514+D523</f>
        <v>8252092045</v>
      </c>
    </row>
    <row r="271" spans="1:4" ht="12.75">
      <c r="A271" s="54" t="s">
        <v>56</v>
      </c>
      <c r="B271" s="54" t="s">
        <v>478</v>
      </c>
      <c r="C271" s="43"/>
      <c r="D271" s="44">
        <f>+D272+D289+D349+D374+D379+D387+D391+D395+D400+D405+D409+D411+D417+D420+D452+D455+D459+D462</f>
        <v>4967923861</v>
      </c>
    </row>
    <row r="272" spans="1:4" ht="12.75">
      <c r="A272" s="56" t="s">
        <v>306</v>
      </c>
      <c r="B272" s="56" t="s">
        <v>124</v>
      </c>
      <c r="C272" s="43"/>
      <c r="D272" s="47">
        <f>SUM(D273)</f>
        <v>465186940</v>
      </c>
    </row>
    <row r="273" spans="1:4" ht="12.75">
      <c r="A273" s="56" t="s">
        <v>125</v>
      </c>
      <c r="B273" s="56" t="s">
        <v>126</v>
      </c>
      <c r="C273" s="43"/>
      <c r="D273" s="47">
        <f>SUM(D274:D288)</f>
        <v>465186940</v>
      </c>
    </row>
    <row r="274" spans="1:4" ht="25.5">
      <c r="A274" s="56" t="s">
        <v>127</v>
      </c>
      <c r="B274" s="56" t="s">
        <v>139</v>
      </c>
      <c r="C274" s="20"/>
      <c r="D274" s="45">
        <v>15000000</v>
      </c>
    </row>
    <row r="275" spans="1:4" ht="25.5">
      <c r="A275" s="56" t="s">
        <v>128</v>
      </c>
      <c r="B275" s="56" t="s">
        <v>714</v>
      </c>
      <c r="C275" s="20"/>
      <c r="D275" s="45">
        <v>86327940</v>
      </c>
    </row>
    <row r="276" spans="1:4" ht="25.5">
      <c r="A276" s="56" t="s">
        <v>129</v>
      </c>
      <c r="B276" s="56" t="s">
        <v>480</v>
      </c>
      <c r="C276" s="20"/>
      <c r="D276" s="45">
        <v>25000000</v>
      </c>
    </row>
    <row r="277" spans="1:4" ht="63.75">
      <c r="A277" s="56" t="s">
        <v>130</v>
      </c>
      <c r="B277" s="56" t="s">
        <v>140</v>
      </c>
      <c r="C277" s="20"/>
      <c r="D277" s="45">
        <v>20000000</v>
      </c>
    </row>
    <row r="278" spans="1:4" ht="51">
      <c r="A278" s="56" t="s">
        <v>131</v>
      </c>
      <c r="B278" s="56" t="s">
        <v>141</v>
      </c>
      <c r="C278" s="20"/>
      <c r="D278" s="45">
        <v>20000000</v>
      </c>
    </row>
    <row r="279" spans="1:4" ht="25.5">
      <c r="A279" s="56" t="s">
        <v>132</v>
      </c>
      <c r="B279" s="56" t="s">
        <v>481</v>
      </c>
      <c r="C279" s="20"/>
      <c r="D279" s="45">
        <v>20000000</v>
      </c>
    </row>
    <row r="280" spans="1:4" ht="25.5">
      <c r="A280" s="56" t="s">
        <v>133</v>
      </c>
      <c r="B280" s="56" t="s">
        <v>482</v>
      </c>
      <c r="C280" s="45"/>
      <c r="D280" s="45">
        <v>13000000</v>
      </c>
    </row>
    <row r="281" spans="1:4" ht="25.5">
      <c r="A281" s="56" t="s">
        <v>134</v>
      </c>
      <c r="B281" s="56" t="s">
        <v>483</v>
      </c>
      <c r="C281" s="43"/>
      <c r="D281" s="45">
        <f>SUM(C282:C284)</f>
        <v>14000000</v>
      </c>
    </row>
    <row r="282" spans="1:4" ht="12.75">
      <c r="A282" s="56" t="s">
        <v>135</v>
      </c>
      <c r="B282" s="56" t="s">
        <v>138</v>
      </c>
      <c r="C282" s="45">
        <v>500000</v>
      </c>
      <c r="D282" s="43"/>
    </row>
    <row r="283" spans="1:4" ht="12.75">
      <c r="A283" s="56" t="s">
        <v>579</v>
      </c>
      <c r="B283" s="56" t="s">
        <v>484</v>
      </c>
      <c r="C283" s="45">
        <v>1500000</v>
      </c>
      <c r="D283" s="43"/>
    </row>
    <row r="284" spans="1:4" ht="12.75">
      <c r="A284" s="56" t="s">
        <v>580</v>
      </c>
      <c r="B284" s="56" t="s">
        <v>446</v>
      </c>
      <c r="C284" s="45">
        <f>12000000</f>
        <v>12000000</v>
      </c>
      <c r="D284" s="43"/>
    </row>
    <row r="285" spans="1:4" ht="12.75">
      <c r="A285" s="56" t="s">
        <v>136</v>
      </c>
      <c r="B285" s="56" t="s">
        <v>690</v>
      </c>
      <c r="C285" s="43"/>
      <c r="D285" s="45">
        <v>129000000</v>
      </c>
    </row>
    <row r="286" spans="1:4" ht="12.75">
      <c r="A286" s="56" t="s">
        <v>57</v>
      </c>
      <c r="B286" s="56" t="s">
        <v>485</v>
      </c>
      <c r="C286" s="43"/>
      <c r="D286" s="45"/>
    </row>
    <row r="287" spans="1:4" ht="25.5">
      <c r="A287" s="56" t="s">
        <v>581</v>
      </c>
      <c r="B287" s="56" t="s">
        <v>486</v>
      </c>
      <c r="C287" s="43"/>
      <c r="D287" s="45">
        <v>3000000</v>
      </c>
    </row>
    <row r="288" spans="1:4" ht="25.5">
      <c r="A288" s="56" t="s">
        <v>582</v>
      </c>
      <c r="B288" s="56" t="s">
        <v>142</v>
      </c>
      <c r="C288" s="43"/>
      <c r="D288" s="45">
        <v>119859000</v>
      </c>
    </row>
    <row r="289" spans="1:4" ht="12.75">
      <c r="A289" s="56" t="s">
        <v>60</v>
      </c>
      <c r="B289" s="56" t="s">
        <v>61</v>
      </c>
      <c r="C289" s="43"/>
      <c r="D289" s="47">
        <f>SUM(D290+D293)</f>
        <v>2544251228</v>
      </c>
    </row>
    <row r="290" spans="1:4" ht="12.75">
      <c r="A290" s="56" t="s">
        <v>88</v>
      </c>
      <c r="B290" s="56" t="s">
        <v>221</v>
      </c>
      <c r="C290" s="43"/>
      <c r="D290" s="47">
        <f>SUM(C291:C292)</f>
        <v>2390126877</v>
      </c>
    </row>
    <row r="291" spans="1:4" ht="25.5">
      <c r="A291" s="56" t="s">
        <v>222</v>
      </c>
      <c r="B291" s="56" t="s">
        <v>487</v>
      </c>
      <c r="C291" s="45">
        <v>2264232296</v>
      </c>
      <c r="D291" s="43"/>
    </row>
    <row r="292" spans="1:4" ht="25.5">
      <c r="A292" s="56" t="s">
        <v>223</v>
      </c>
      <c r="B292" s="56" t="s">
        <v>488</v>
      </c>
      <c r="C292" s="45">
        <v>125894581</v>
      </c>
      <c r="D292" s="43"/>
    </row>
    <row r="293" spans="1:4" ht="12.75">
      <c r="A293" s="56" t="s">
        <v>62</v>
      </c>
      <c r="B293" s="56" t="s">
        <v>249</v>
      </c>
      <c r="C293" s="43"/>
      <c r="D293" s="47">
        <f>SUM(C295:C348)</f>
        <v>154124351</v>
      </c>
    </row>
    <row r="294" spans="1:4" ht="12.75">
      <c r="A294" s="56" t="s">
        <v>583</v>
      </c>
      <c r="B294" s="56" t="s">
        <v>489</v>
      </c>
      <c r="C294" s="43"/>
      <c r="D294" s="47">
        <f>SUM(C296:C302)</f>
        <v>40000000</v>
      </c>
    </row>
    <row r="295" spans="1:4" ht="12.75">
      <c r="A295" s="56" t="s">
        <v>584</v>
      </c>
      <c r="B295" s="56" t="s">
        <v>490</v>
      </c>
      <c r="C295" s="43"/>
      <c r="D295" s="47">
        <f>SUM(C296:C296)</f>
        <v>9000000</v>
      </c>
    </row>
    <row r="296" spans="1:4" ht="25.5">
      <c r="A296" s="56" t="s">
        <v>585</v>
      </c>
      <c r="B296" s="56" t="s">
        <v>491</v>
      </c>
      <c r="C296" s="45">
        <v>9000000</v>
      </c>
      <c r="D296" s="43"/>
    </row>
    <row r="297" spans="1:4" ht="12.75">
      <c r="A297" s="56" t="s">
        <v>586</v>
      </c>
      <c r="B297" s="56" t="s">
        <v>492</v>
      </c>
      <c r="C297" s="43"/>
      <c r="D297" s="47">
        <f>SUM(C298:C298)</f>
        <v>9000000</v>
      </c>
    </row>
    <row r="298" spans="1:4" ht="25.5">
      <c r="A298" s="56" t="s">
        <v>587</v>
      </c>
      <c r="B298" s="56" t="s">
        <v>491</v>
      </c>
      <c r="C298" s="45">
        <v>9000000</v>
      </c>
      <c r="D298" s="43"/>
    </row>
    <row r="299" spans="1:4" ht="25.5">
      <c r="A299" s="56" t="s">
        <v>588</v>
      </c>
      <c r="B299" s="56" t="s">
        <v>493</v>
      </c>
      <c r="C299" s="43"/>
      <c r="D299" s="45">
        <f>SUM(C300)</f>
        <v>7000000</v>
      </c>
    </row>
    <row r="300" spans="1:4" ht="25.5">
      <c r="A300" s="56" t="s">
        <v>589</v>
      </c>
      <c r="B300" s="56" t="s">
        <v>491</v>
      </c>
      <c r="C300" s="45">
        <v>7000000</v>
      </c>
      <c r="D300" s="43"/>
    </row>
    <row r="301" spans="1:4" ht="12.75">
      <c r="A301" s="56" t="s">
        <v>590</v>
      </c>
      <c r="B301" s="56" t="s">
        <v>494</v>
      </c>
      <c r="C301" s="43"/>
      <c r="D301" s="47">
        <f>SUM(C302:C302)</f>
        <v>15000000</v>
      </c>
    </row>
    <row r="302" spans="1:4" ht="25.5">
      <c r="A302" s="56" t="s">
        <v>591</v>
      </c>
      <c r="B302" s="56" t="s">
        <v>491</v>
      </c>
      <c r="C302" s="45">
        <v>15000000</v>
      </c>
      <c r="D302" s="43"/>
    </row>
    <row r="303" spans="1:4" ht="12.75">
      <c r="A303" s="56" t="s">
        <v>592</v>
      </c>
      <c r="B303" s="56" t="s">
        <v>495</v>
      </c>
      <c r="C303" s="43"/>
      <c r="D303" s="47">
        <f>SUM(C305:C315)</f>
        <v>30000000</v>
      </c>
    </row>
    <row r="304" spans="1:4" ht="12.75">
      <c r="A304" s="56" t="s">
        <v>593</v>
      </c>
      <c r="B304" s="56" t="s">
        <v>496</v>
      </c>
      <c r="C304" s="43"/>
      <c r="D304" s="47">
        <f>SUM(C305:C305)</f>
        <v>12000000</v>
      </c>
    </row>
    <row r="305" spans="1:4" ht="25.5">
      <c r="A305" s="56" t="s">
        <v>594</v>
      </c>
      <c r="B305" s="56" t="s">
        <v>497</v>
      </c>
      <c r="C305" s="45">
        <v>12000000</v>
      </c>
      <c r="D305" s="43"/>
    </row>
    <row r="306" spans="1:4" ht="12.75">
      <c r="A306" s="56" t="s">
        <v>595</v>
      </c>
      <c r="B306" s="56" t="s">
        <v>498</v>
      </c>
      <c r="C306" s="43"/>
      <c r="D306" s="45">
        <f>SUM(C307:C307)</f>
        <v>7000000</v>
      </c>
    </row>
    <row r="307" spans="1:4" ht="25.5">
      <c r="A307" s="56" t="s">
        <v>596</v>
      </c>
      <c r="B307" s="56" t="s">
        <v>497</v>
      </c>
      <c r="C307" s="45">
        <v>7000000</v>
      </c>
      <c r="D307" s="43"/>
    </row>
    <row r="308" spans="1:4" ht="25.5">
      <c r="A308" s="56" t="s">
        <v>597</v>
      </c>
      <c r="B308" s="56" t="s">
        <v>499</v>
      </c>
      <c r="C308" s="43"/>
      <c r="D308" s="47">
        <f>SUM(C309:C309)</f>
        <v>5000000</v>
      </c>
    </row>
    <row r="309" spans="1:4" ht="25.5">
      <c r="A309" s="56" t="s">
        <v>598</v>
      </c>
      <c r="B309" s="56" t="s">
        <v>497</v>
      </c>
      <c r="C309" s="45">
        <v>5000000</v>
      </c>
      <c r="D309" s="43"/>
    </row>
    <row r="310" spans="1:4" ht="12.75">
      <c r="A310" s="56" t="s">
        <v>599</v>
      </c>
      <c r="B310" s="56" t="s">
        <v>500</v>
      </c>
      <c r="C310" s="43"/>
      <c r="D310" s="47">
        <f>SUM(C311:C311)</f>
        <v>2000000</v>
      </c>
    </row>
    <row r="311" spans="1:4" ht="25.5">
      <c r="A311" s="56" t="s">
        <v>600</v>
      </c>
      <c r="B311" s="56" t="s">
        <v>497</v>
      </c>
      <c r="C311" s="45">
        <v>2000000</v>
      </c>
      <c r="D311" s="43"/>
    </row>
    <row r="312" spans="1:4" ht="25.5">
      <c r="A312" s="56" t="s">
        <v>601</v>
      </c>
      <c r="B312" s="56" t="s">
        <v>501</v>
      </c>
      <c r="C312" s="58"/>
      <c r="D312" s="47">
        <f>SUM(C313:C313)</f>
        <v>2000000</v>
      </c>
    </row>
    <row r="313" spans="1:4" ht="25.5">
      <c r="A313" s="56" t="s">
        <v>602</v>
      </c>
      <c r="B313" s="56" t="s">
        <v>497</v>
      </c>
      <c r="C313" s="45">
        <v>2000000</v>
      </c>
      <c r="D313" s="58"/>
    </row>
    <row r="314" spans="1:4" ht="15">
      <c r="A314" s="56" t="s">
        <v>603</v>
      </c>
      <c r="B314" s="56" t="s">
        <v>502</v>
      </c>
      <c r="C314" s="58"/>
      <c r="D314" s="47">
        <f>SUM(C315)</f>
        <v>2000000</v>
      </c>
    </row>
    <row r="315" spans="1:4" ht="25.5">
      <c r="A315" s="56" t="s">
        <v>604</v>
      </c>
      <c r="B315" s="56" t="s">
        <v>503</v>
      </c>
      <c r="C315" s="45">
        <v>2000000</v>
      </c>
      <c r="D315" s="58"/>
    </row>
    <row r="316" spans="1:4" ht="12.75">
      <c r="A316" s="56" t="s">
        <v>605</v>
      </c>
      <c r="B316" s="56" t="s">
        <v>4</v>
      </c>
      <c r="C316" s="43"/>
      <c r="D316" s="47">
        <f>SUM(C318:C320)</f>
        <v>10000000</v>
      </c>
    </row>
    <row r="317" spans="1:4" ht="25.5">
      <c r="A317" s="56" t="s">
        <v>606</v>
      </c>
      <c r="B317" s="56" t="s">
        <v>143</v>
      </c>
      <c r="C317" s="43"/>
      <c r="D317" s="47">
        <f>SUM(C318:C318)</f>
        <v>6000000</v>
      </c>
    </row>
    <row r="318" spans="1:4" ht="25.5">
      <c r="A318" s="56" t="s">
        <v>607</v>
      </c>
      <c r="B318" s="56" t="s">
        <v>491</v>
      </c>
      <c r="C318" s="45">
        <v>6000000</v>
      </c>
      <c r="D318" s="43"/>
    </row>
    <row r="319" spans="1:4" ht="25.5">
      <c r="A319" s="56" t="s">
        <v>608</v>
      </c>
      <c r="B319" s="56" t="s">
        <v>5</v>
      </c>
      <c r="C319" s="43"/>
      <c r="D319" s="47">
        <f>SUM(C320:C320)</f>
        <v>4000000</v>
      </c>
    </row>
    <row r="320" spans="1:4" ht="25.5">
      <c r="A320" s="56" t="s">
        <v>609</v>
      </c>
      <c r="B320" s="56" t="s">
        <v>491</v>
      </c>
      <c r="C320" s="45">
        <v>4000000</v>
      </c>
      <c r="D320" s="43"/>
    </row>
    <row r="321" spans="1:4" ht="25.5">
      <c r="A321" s="56" t="s">
        <v>610</v>
      </c>
      <c r="B321" s="56" t="s">
        <v>250</v>
      </c>
      <c r="C321" s="43"/>
      <c r="D321" s="47">
        <f>SUM(D322+D324)</f>
        <v>30000000</v>
      </c>
    </row>
    <row r="322" spans="1:4" ht="25.5">
      <c r="A322" s="56" t="s">
        <v>611</v>
      </c>
      <c r="B322" s="56" t="s">
        <v>251</v>
      </c>
      <c r="C322" s="43"/>
      <c r="D322" s="47">
        <f>SUM(C323:C323)</f>
        <v>15000000</v>
      </c>
    </row>
    <row r="323" spans="1:4" ht="25.5">
      <c r="A323" s="56" t="s">
        <v>612</v>
      </c>
      <c r="B323" s="56" t="s">
        <v>497</v>
      </c>
      <c r="C323" s="45">
        <v>15000000</v>
      </c>
      <c r="D323" s="43"/>
    </row>
    <row r="324" spans="1:4" ht="63.75">
      <c r="A324" s="56" t="s">
        <v>613</v>
      </c>
      <c r="B324" s="56" t="s">
        <v>252</v>
      </c>
      <c r="C324" s="43"/>
      <c r="D324" s="47">
        <f>SUM(C325:C325)</f>
        <v>15000000</v>
      </c>
    </row>
    <row r="325" spans="1:4" ht="25.5">
      <c r="A325" s="56" t="s">
        <v>614</v>
      </c>
      <c r="B325" s="56" t="s">
        <v>497</v>
      </c>
      <c r="C325" s="45">
        <v>15000000</v>
      </c>
      <c r="D325" s="43"/>
    </row>
    <row r="326" spans="1:4" ht="25.5">
      <c r="A326" s="56" t="s">
        <v>615</v>
      </c>
      <c r="B326" s="56" t="s">
        <v>253</v>
      </c>
      <c r="C326" s="43"/>
      <c r="D326" s="47">
        <f>SUM(D327)</f>
        <v>2000000</v>
      </c>
    </row>
    <row r="327" spans="1:4" ht="25.5">
      <c r="A327" s="56" t="s">
        <v>616</v>
      </c>
      <c r="B327" s="56" t="s">
        <v>254</v>
      </c>
      <c r="C327" s="43"/>
      <c r="D327" s="47">
        <f>SUM(D328)</f>
        <v>2000000</v>
      </c>
    </row>
    <row r="328" spans="1:4" ht="25.5">
      <c r="A328" s="56" t="s">
        <v>617</v>
      </c>
      <c r="B328" s="56" t="s">
        <v>255</v>
      </c>
      <c r="C328" s="43"/>
      <c r="D328" s="45">
        <f>SUM(C329)</f>
        <v>2000000</v>
      </c>
    </row>
    <row r="329" spans="1:4" ht="25.5">
      <c r="A329" s="56" t="s">
        <v>618</v>
      </c>
      <c r="B329" s="56" t="s">
        <v>497</v>
      </c>
      <c r="C329" s="45">
        <v>2000000</v>
      </c>
      <c r="D329" s="43"/>
    </row>
    <row r="330" spans="1:4" ht="12.75">
      <c r="A330" s="56" t="s">
        <v>619</v>
      </c>
      <c r="B330" s="56" t="s">
        <v>256</v>
      </c>
      <c r="C330" s="43"/>
      <c r="D330" s="47">
        <f>SUM(C332:C338)</f>
        <v>8000000</v>
      </c>
    </row>
    <row r="331" spans="1:4" ht="25.5">
      <c r="A331" s="56" t="s">
        <v>620</v>
      </c>
      <c r="B331" s="56" t="s">
        <v>257</v>
      </c>
      <c r="C331" s="43"/>
      <c r="D331" s="47">
        <f>SUM(C332:C332)</f>
        <v>1000000</v>
      </c>
    </row>
    <row r="332" spans="1:4" ht="25.5">
      <c r="A332" s="56" t="s">
        <v>621</v>
      </c>
      <c r="B332" s="56" t="s">
        <v>497</v>
      </c>
      <c r="C332" s="45">
        <v>1000000</v>
      </c>
      <c r="D332" s="43"/>
    </row>
    <row r="333" spans="1:4" ht="25.5">
      <c r="A333" s="56" t="s">
        <v>622</v>
      </c>
      <c r="B333" s="56" t="s">
        <v>258</v>
      </c>
      <c r="C333" s="43"/>
      <c r="D333" s="45">
        <f>SUM(C334:C334)</f>
        <v>1000000</v>
      </c>
    </row>
    <row r="334" spans="1:4" ht="25.5">
      <c r="A334" s="56" t="s">
        <v>623</v>
      </c>
      <c r="B334" s="56" t="s">
        <v>497</v>
      </c>
      <c r="C334" s="45">
        <v>1000000</v>
      </c>
      <c r="D334" s="43"/>
    </row>
    <row r="335" spans="1:4" ht="25.5">
      <c r="A335" s="56" t="s">
        <v>624</v>
      </c>
      <c r="B335" s="56" t="s">
        <v>259</v>
      </c>
      <c r="C335" s="43"/>
      <c r="D335" s="47">
        <f>SUM(C336:C336)</f>
        <v>1000000</v>
      </c>
    </row>
    <row r="336" spans="1:4" ht="25.5">
      <c r="A336" s="56" t="s">
        <v>625</v>
      </c>
      <c r="B336" s="56" t="s">
        <v>497</v>
      </c>
      <c r="C336" s="45">
        <v>1000000</v>
      </c>
      <c r="D336" s="43"/>
    </row>
    <row r="337" spans="1:4" ht="25.5">
      <c r="A337" s="56" t="s">
        <v>626</v>
      </c>
      <c r="B337" s="56" t="s">
        <v>260</v>
      </c>
      <c r="C337" s="43"/>
      <c r="D337" s="45">
        <f>SUM(C338:C338)</f>
        <v>5000000</v>
      </c>
    </row>
    <row r="338" spans="1:4" ht="25.5">
      <c r="A338" s="56" t="s">
        <v>627</v>
      </c>
      <c r="B338" s="56" t="s">
        <v>497</v>
      </c>
      <c r="C338" s="45">
        <v>5000000</v>
      </c>
      <c r="D338" s="43"/>
    </row>
    <row r="339" spans="1:4" ht="12.75">
      <c r="A339" s="56" t="s">
        <v>628</v>
      </c>
      <c r="B339" s="56" t="s">
        <v>261</v>
      </c>
      <c r="C339" s="43"/>
      <c r="D339" s="45">
        <f>SUM(C342:C348)</f>
        <v>34124351</v>
      </c>
    </row>
    <row r="340" spans="1:4" ht="25.5">
      <c r="A340" s="56" t="s">
        <v>629</v>
      </c>
      <c r="B340" s="56" t="s">
        <v>262</v>
      </c>
      <c r="C340" s="43"/>
      <c r="D340" s="47">
        <f>SUM(D341:D341)</f>
        <v>14000000</v>
      </c>
    </row>
    <row r="341" spans="1:4" ht="25.5">
      <c r="A341" s="56" t="s">
        <v>630</v>
      </c>
      <c r="B341" s="56" t="s">
        <v>263</v>
      </c>
      <c r="C341" s="43"/>
      <c r="D341" s="45">
        <f>SUM(C342)</f>
        <v>14000000</v>
      </c>
    </row>
    <row r="342" spans="1:4" ht="25.5">
      <c r="A342" s="56" t="s">
        <v>631</v>
      </c>
      <c r="B342" s="56" t="s">
        <v>497</v>
      </c>
      <c r="C342" s="45">
        <v>14000000</v>
      </c>
      <c r="D342" s="43"/>
    </row>
    <row r="343" spans="1:4" ht="25.5">
      <c r="A343" s="56" t="s">
        <v>632</v>
      </c>
      <c r="B343" s="56" t="s">
        <v>264</v>
      </c>
      <c r="C343" s="43"/>
      <c r="D343" s="47">
        <f>SUM(D344:D344)</f>
        <v>14000000</v>
      </c>
    </row>
    <row r="344" spans="1:4" ht="12.75">
      <c r="A344" s="56" t="s">
        <v>633</v>
      </c>
      <c r="B344" s="56" t="s">
        <v>265</v>
      </c>
      <c r="C344" s="43"/>
      <c r="D344" s="45">
        <f>SUM(C345)</f>
        <v>14000000</v>
      </c>
    </row>
    <row r="345" spans="1:4" ht="25.5">
      <c r="A345" s="56" t="s">
        <v>634</v>
      </c>
      <c r="B345" s="56" t="s">
        <v>497</v>
      </c>
      <c r="C345" s="45">
        <v>14000000</v>
      </c>
      <c r="D345" s="43"/>
    </row>
    <row r="346" spans="1:4" ht="25.5">
      <c r="A346" s="56" t="s">
        <v>635</v>
      </c>
      <c r="B346" s="56" t="s">
        <v>266</v>
      </c>
      <c r="C346" s="43"/>
      <c r="D346" s="47">
        <f>SUM(D347:D347)</f>
        <v>6124351</v>
      </c>
    </row>
    <row r="347" spans="1:4" ht="12.75">
      <c r="A347" s="56" t="s">
        <v>636</v>
      </c>
      <c r="B347" s="56" t="s">
        <v>265</v>
      </c>
      <c r="C347" s="43"/>
      <c r="D347" s="45">
        <f>SUM(C348)</f>
        <v>6124351</v>
      </c>
    </row>
    <row r="348" spans="1:4" ht="25.5">
      <c r="A348" s="56" t="s">
        <v>637</v>
      </c>
      <c r="B348" s="56" t="s">
        <v>497</v>
      </c>
      <c r="C348" s="45">
        <v>6124351</v>
      </c>
      <c r="D348" s="43"/>
    </row>
    <row r="349" spans="1:4" ht="25.5">
      <c r="A349" s="56" t="s">
        <v>224</v>
      </c>
      <c r="B349" s="56" t="s">
        <v>683</v>
      </c>
      <c r="C349" s="43"/>
      <c r="D349" s="47">
        <f>+D350+D358+D367+D372</f>
        <v>613142903</v>
      </c>
    </row>
    <row r="350" spans="1:4" ht="12.75">
      <c r="A350" s="56" t="s">
        <v>225</v>
      </c>
      <c r="B350" s="56" t="s">
        <v>226</v>
      </c>
      <c r="C350" s="43"/>
      <c r="D350" s="47">
        <f>SUM(D351:D357)</f>
        <v>115788857</v>
      </c>
    </row>
    <row r="351" spans="1:4" ht="25.5">
      <c r="A351" s="56" t="s">
        <v>227</v>
      </c>
      <c r="B351" s="56" t="s">
        <v>267</v>
      </c>
      <c r="C351" s="43"/>
      <c r="D351" s="45">
        <v>36788857</v>
      </c>
    </row>
    <row r="352" spans="1:4" ht="12.75">
      <c r="A352" s="56" t="s">
        <v>228</v>
      </c>
      <c r="B352" s="56" t="s">
        <v>268</v>
      </c>
      <c r="C352" s="43"/>
      <c r="D352" s="45">
        <v>30000000</v>
      </c>
    </row>
    <row r="353" spans="1:4" ht="12.75">
      <c r="A353" s="56" t="s">
        <v>229</v>
      </c>
      <c r="B353" s="56" t="s">
        <v>269</v>
      </c>
      <c r="C353" s="43"/>
      <c r="D353" s="45">
        <v>4000000</v>
      </c>
    </row>
    <row r="354" spans="1:4" ht="38.25">
      <c r="A354" s="56" t="s">
        <v>230</v>
      </c>
      <c r="B354" s="56" t="s">
        <v>270</v>
      </c>
      <c r="C354" s="43"/>
      <c r="D354" s="45">
        <v>20000000</v>
      </c>
    </row>
    <row r="355" spans="1:4" ht="12.75">
      <c r="A355" s="56" t="s">
        <v>231</v>
      </c>
      <c r="B355" s="56" t="s">
        <v>271</v>
      </c>
      <c r="C355" s="43"/>
      <c r="D355" s="45">
        <v>10000000</v>
      </c>
    </row>
    <row r="356" spans="1:4" ht="12.75">
      <c r="A356" s="56" t="s">
        <v>638</v>
      </c>
      <c r="B356" s="56" t="s">
        <v>272</v>
      </c>
      <c r="C356" s="43"/>
      <c r="D356" s="45">
        <v>10000000</v>
      </c>
    </row>
    <row r="357" spans="1:4" ht="12.75">
      <c r="A357" s="55" t="s">
        <v>232</v>
      </c>
      <c r="B357" s="56" t="s">
        <v>273</v>
      </c>
      <c r="C357" s="43"/>
      <c r="D357" s="45">
        <v>5000000</v>
      </c>
    </row>
    <row r="358" spans="1:4" ht="12.75">
      <c r="A358" s="56" t="s">
        <v>233</v>
      </c>
      <c r="B358" s="56" t="s">
        <v>274</v>
      </c>
      <c r="C358" s="43"/>
      <c r="D358" s="47">
        <f>SUM(D359:D366)</f>
        <v>91111167</v>
      </c>
    </row>
    <row r="359" spans="1:4" ht="38.25">
      <c r="A359" s="56" t="s">
        <v>639</v>
      </c>
      <c r="B359" s="56" t="s">
        <v>275</v>
      </c>
      <c r="C359" s="43"/>
      <c r="D359" s="45">
        <v>27591430</v>
      </c>
    </row>
    <row r="360" spans="1:4" ht="12.75">
      <c r="A360" s="56" t="s">
        <v>640</v>
      </c>
      <c r="B360" s="56" t="s">
        <v>268</v>
      </c>
      <c r="C360" s="43"/>
      <c r="D360" s="45">
        <v>10000000</v>
      </c>
    </row>
    <row r="361" spans="1:4" ht="12.75">
      <c r="A361" s="56" t="s">
        <v>641</v>
      </c>
      <c r="B361" s="56" t="s">
        <v>269</v>
      </c>
      <c r="C361" s="43"/>
      <c r="D361" s="45">
        <v>15000000</v>
      </c>
    </row>
    <row r="362" spans="1:4" ht="25.5">
      <c r="A362" s="56" t="s">
        <v>642</v>
      </c>
      <c r="B362" s="56" t="s">
        <v>276</v>
      </c>
      <c r="C362" s="43"/>
      <c r="D362" s="45">
        <v>7000000</v>
      </c>
    </row>
    <row r="363" spans="1:4" ht="25.5">
      <c r="A363" s="56" t="s">
        <v>643</v>
      </c>
      <c r="B363" s="56" t="s">
        <v>277</v>
      </c>
      <c r="C363" s="43"/>
      <c r="D363" s="45">
        <v>7000000</v>
      </c>
    </row>
    <row r="364" spans="1:4" ht="25.5">
      <c r="A364" s="56" t="s">
        <v>644</v>
      </c>
      <c r="B364" s="56" t="s">
        <v>278</v>
      </c>
      <c r="C364" s="43"/>
      <c r="D364" s="45">
        <v>7000000</v>
      </c>
    </row>
    <row r="365" spans="1:4" ht="12.75">
      <c r="A365" s="56" t="s">
        <v>645</v>
      </c>
      <c r="B365" s="56" t="s">
        <v>279</v>
      </c>
      <c r="C365" s="43"/>
      <c r="D365" s="45">
        <v>9000000</v>
      </c>
    </row>
    <row r="366" spans="1:4" ht="25.5">
      <c r="A366" s="56" t="s">
        <v>646</v>
      </c>
      <c r="B366" s="56" t="s">
        <v>280</v>
      </c>
      <c r="C366" s="43"/>
      <c r="D366" s="45">
        <v>8519737</v>
      </c>
    </row>
    <row r="367" spans="1:4" ht="12.75">
      <c r="A367" s="56" t="s">
        <v>164</v>
      </c>
      <c r="B367" s="56" t="s">
        <v>165</v>
      </c>
      <c r="C367" s="43"/>
      <c r="D367" s="47">
        <f>SUM(D368:D371)</f>
        <v>142591431</v>
      </c>
    </row>
    <row r="368" spans="1:4" ht="25.5">
      <c r="A368" s="56" t="s">
        <v>166</v>
      </c>
      <c r="B368" s="56" t="s">
        <v>281</v>
      </c>
      <c r="C368" s="43"/>
      <c r="D368" s="45">
        <v>27591431</v>
      </c>
    </row>
    <row r="369" spans="1:4" ht="12.75">
      <c r="A369" s="56" t="s">
        <v>647</v>
      </c>
      <c r="B369" s="56" t="s">
        <v>268</v>
      </c>
      <c r="C369" s="43"/>
      <c r="D369" s="45">
        <v>5000000</v>
      </c>
    </row>
    <row r="370" spans="1:4" ht="25.5">
      <c r="A370" s="56" t="s">
        <v>167</v>
      </c>
      <c r="B370" s="56" t="s">
        <v>144</v>
      </c>
      <c r="C370" s="43"/>
      <c r="D370" s="45">
        <v>102000000</v>
      </c>
    </row>
    <row r="371" spans="1:4" ht="25.5">
      <c r="A371" s="56" t="s">
        <v>648</v>
      </c>
      <c r="B371" s="56" t="s">
        <v>282</v>
      </c>
      <c r="C371" s="43"/>
      <c r="D371" s="45">
        <v>8000000</v>
      </c>
    </row>
    <row r="372" spans="1:4" ht="25.5">
      <c r="A372" s="56" t="s">
        <v>283</v>
      </c>
      <c r="B372" s="56" t="s">
        <v>284</v>
      </c>
      <c r="C372" s="43"/>
      <c r="D372" s="45">
        <f>+C373</f>
        <v>263651448</v>
      </c>
    </row>
    <row r="373" spans="1:4" ht="25.5">
      <c r="A373" s="56" t="s">
        <v>649</v>
      </c>
      <c r="B373" s="56" t="s">
        <v>284</v>
      </c>
      <c r="C373" s="45">
        <v>263651448</v>
      </c>
      <c r="D373" s="43"/>
    </row>
    <row r="374" spans="1:4" ht="12.75">
      <c r="A374" s="56" t="s">
        <v>169</v>
      </c>
      <c r="B374" s="56" t="s">
        <v>168</v>
      </c>
      <c r="C374" s="43"/>
      <c r="D374" s="47">
        <f>SUM(D375:D378)</f>
        <v>69973873</v>
      </c>
    </row>
    <row r="375" spans="1:4" ht="38.25">
      <c r="A375" s="56" t="s">
        <v>170</v>
      </c>
      <c r="B375" s="56" t="s">
        <v>145</v>
      </c>
      <c r="C375" s="43"/>
      <c r="D375" s="45">
        <v>30000000</v>
      </c>
    </row>
    <row r="376" spans="1:4" ht="38.25">
      <c r="A376" s="56" t="s">
        <v>171</v>
      </c>
      <c r="B376" s="56" t="s">
        <v>146</v>
      </c>
      <c r="C376" s="43"/>
      <c r="D376" s="45">
        <v>30000000</v>
      </c>
    </row>
    <row r="377" spans="1:4" ht="25.5">
      <c r="A377" s="56" t="s">
        <v>172</v>
      </c>
      <c r="B377" s="56" t="s">
        <v>285</v>
      </c>
      <c r="C377" s="43"/>
      <c r="D377" s="45">
        <v>5000000</v>
      </c>
    </row>
    <row r="378" spans="1:4" ht="12.75">
      <c r="A378" s="56" t="s">
        <v>173</v>
      </c>
      <c r="B378" s="56" t="s">
        <v>286</v>
      </c>
      <c r="C378" s="43"/>
      <c r="D378" s="45">
        <v>4973873</v>
      </c>
    </row>
    <row r="379" spans="1:4" ht="12.75">
      <c r="A379" s="56" t="s">
        <v>174</v>
      </c>
      <c r="B379" s="56" t="s">
        <v>686</v>
      </c>
      <c r="C379" s="43"/>
      <c r="D379" s="47">
        <f>SUM(D380:D386)</f>
        <v>52480405</v>
      </c>
    </row>
    <row r="380" spans="1:4" ht="25.5">
      <c r="A380" s="56" t="s">
        <v>175</v>
      </c>
      <c r="B380" s="56" t="s">
        <v>147</v>
      </c>
      <c r="C380" s="43"/>
      <c r="D380" s="45">
        <v>7000000</v>
      </c>
    </row>
    <row r="381" spans="1:4" ht="25.5">
      <c r="A381" s="56" t="s">
        <v>176</v>
      </c>
      <c r="B381" s="56" t="s">
        <v>148</v>
      </c>
      <c r="C381" s="43"/>
      <c r="D381" s="45">
        <v>20480405</v>
      </c>
    </row>
    <row r="382" spans="1:4" ht="25.5">
      <c r="A382" s="56" t="s">
        <v>650</v>
      </c>
      <c r="B382" s="56" t="s">
        <v>149</v>
      </c>
      <c r="C382" s="43"/>
      <c r="D382" s="45">
        <v>5000000</v>
      </c>
    </row>
    <row r="383" spans="1:4" ht="12.75">
      <c r="A383" s="56" t="s">
        <v>177</v>
      </c>
      <c r="B383" s="56" t="s">
        <v>17</v>
      </c>
      <c r="C383" s="43"/>
      <c r="D383" s="45">
        <v>5000000</v>
      </c>
    </row>
    <row r="384" spans="1:4" ht="25.5">
      <c r="A384" s="56" t="s">
        <v>178</v>
      </c>
      <c r="B384" s="56" t="s">
        <v>18</v>
      </c>
      <c r="C384" s="43"/>
      <c r="D384" s="45">
        <v>5000000</v>
      </c>
    </row>
    <row r="385" spans="1:4" ht="25.5">
      <c r="A385" s="56" t="s">
        <v>179</v>
      </c>
      <c r="B385" s="56" t="s">
        <v>19</v>
      </c>
      <c r="C385" s="43"/>
      <c r="D385" s="45">
        <v>5000000</v>
      </c>
    </row>
    <row r="386" spans="1:4" ht="51">
      <c r="A386" s="56" t="s">
        <v>180</v>
      </c>
      <c r="B386" s="56" t="s">
        <v>20</v>
      </c>
      <c r="C386" s="43"/>
      <c r="D386" s="45">
        <v>5000000</v>
      </c>
    </row>
    <row r="387" spans="1:4" ht="38.25">
      <c r="A387" s="56" t="s">
        <v>181</v>
      </c>
      <c r="B387" s="56" t="s">
        <v>21</v>
      </c>
      <c r="C387" s="43"/>
      <c r="D387" s="47">
        <f>SUM(D388:D390)</f>
        <v>90000000</v>
      </c>
    </row>
    <row r="388" spans="1:4" ht="25.5">
      <c r="A388" s="56" t="s">
        <v>182</v>
      </c>
      <c r="B388" s="56" t="s">
        <v>22</v>
      </c>
      <c r="C388" s="43"/>
      <c r="D388" s="45">
        <v>20000000</v>
      </c>
    </row>
    <row r="389" spans="1:4" ht="12.75">
      <c r="A389" s="56" t="s">
        <v>651</v>
      </c>
      <c r="B389" s="56" t="s">
        <v>286</v>
      </c>
      <c r="C389" s="43"/>
      <c r="D389" s="45">
        <v>25000000</v>
      </c>
    </row>
    <row r="390" spans="1:4" ht="12.75">
      <c r="A390" s="56" t="s">
        <v>183</v>
      </c>
      <c r="B390" s="56" t="s">
        <v>23</v>
      </c>
      <c r="C390" s="43"/>
      <c r="D390" s="45">
        <v>45000000</v>
      </c>
    </row>
    <row r="391" spans="1:4" ht="12.75">
      <c r="A391" s="56" t="s">
        <v>184</v>
      </c>
      <c r="B391" s="56" t="s">
        <v>185</v>
      </c>
      <c r="C391" s="43"/>
      <c r="D391" s="47">
        <f>SUM(D392:D394)</f>
        <v>100000000</v>
      </c>
    </row>
    <row r="392" spans="1:4" ht="25.5">
      <c r="A392" s="56" t="s">
        <v>715</v>
      </c>
      <c r="B392" s="56" t="s">
        <v>24</v>
      </c>
      <c r="C392" s="20"/>
      <c r="D392" s="45">
        <v>80000000</v>
      </c>
    </row>
    <row r="393" spans="1:4" ht="25.5">
      <c r="A393" s="56" t="s">
        <v>652</v>
      </c>
      <c r="B393" s="56" t="s">
        <v>25</v>
      </c>
      <c r="C393" s="20"/>
      <c r="D393" s="45">
        <v>5000000</v>
      </c>
    </row>
    <row r="394" spans="1:4" ht="15">
      <c r="A394" s="56" t="s">
        <v>186</v>
      </c>
      <c r="B394" s="56" t="s">
        <v>286</v>
      </c>
      <c r="C394" s="20"/>
      <c r="D394" s="45">
        <v>15000000</v>
      </c>
    </row>
    <row r="395" spans="1:4" ht="12.75">
      <c r="A395" s="56" t="s">
        <v>187</v>
      </c>
      <c r="B395" s="56" t="s">
        <v>188</v>
      </c>
      <c r="C395" s="43"/>
      <c r="D395" s="47">
        <f>+D399+D398+D397</f>
        <v>245000000</v>
      </c>
    </row>
    <row r="396" spans="1:4" ht="12.75">
      <c r="A396" s="56" t="s">
        <v>653</v>
      </c>
      <c r="B396" s="56" t="s">
        <v>26</v>
      </c>
      <c r="C396" s="47"/>
      <c r="D396" s="43"/>
    </row>
    <row r="397" spans="1:4" ht="25.5">
      <c r="A397" s="56" t="s">
        <v>189</v>
      </c>
      <c r="B397" s="56" t="s">
        <v>150</v>
      </c>
      <c r="C397" s="20"/>
      <c r="D397" s="45">
        <v>17000000</v>
      </c>
    </row>
    <row r="398" spans="1:4" ht="25.5">
      <c r="A398" s="56" t="s">
        <v>654</v>
      </c>
      <c r="B398" s="56" t="s">
        <v>27</v>
      </c>
      <c r="C398" s="20"/>
      <c r="D398" s="45">
        <v>100000000</v>
      </c>
    </row>
    <row r="399" spans="1:4" ht="38.25">
      <c r="A399" s="56" t="s">
        <v>190</v>
      </c>
      <c r="B399" s="56" t="s">
        <v>716</v>
      </c>
      <c r="C399" s="20"/>
      <c r="D399" s="45">
        <v>128000000</v>
      </c>
    </row>
    <row r="400" spans="1:4" ht="12.75">
      <c r="A400" s="56" t="s">
        <v>191</v>
      </c>
      <c r="B400" s="56" t="s">
        <v>687</v>
      </c>
      <c r="C400" s="43"/>
      <c r="D400" s="47">
        <f>SUM(D401:D404)</f>
        <v>250000000</v>
      </c>
    </row>
    <row r="401" spans="1:4" ht="15">
      <c r="A401" s="56" t="s">
        <v>655</v>
      </c>
      <c r="B401" s="56" t="s">
        <v>26</v>
      </c>
      <c r="C401" s="20"/>
      <c r="D401" s="45">
        <v>30000000</v>
      </c>
    </row>
    <row r="402" spans="1:4" ht="15">
      <c r="A402" s="56" t="s">
        <v>656</v>
      </c>
      <c r="B402" s="56" t="s">
        <v>192</v>
      </c>
      <c r="C402" s="20"/>
      <c r="D402" s="45">
        <v>50000000</v>
      </c>
    </row>
    <row r="403" spans="1:4" ht="15">
      <c r="A403" s="56" t="s">
        <v>657</v>
      </c>
      <c r="B403" s="56" t="s">
        <v>28</v>
      </c>
      <c r="C403" s="20"/>
      <c r="D403" s="45">
        <v>120000000</v>
      </c>
    </row>
    <row r="404" spans="1:4" ht="15">
      <c r="A404" s="56" t="s">
        <v>658</v>
      </c>
      <c r="B404" s="56" t="s">
        <v>193</v>
      </c>
      <c r="C404" s="20"/>
      <c r="D404" s="45">
        <v>50000000</v>
      </c>
    </row>
    <row r="405" spans="1:4" ht="12.75">
      <c r="A405" s="56" t="s">
        <v>194</v>
      </c>
      <c r="B405" s="56" t="s">
        <v>195</v>
      </c>
      <c r="C405" s="43"/>
      <c r="D405" s="47">
        <f>+D407+D408</f>
        <v>83000000</v>
      </c>
    </row>
    <row r="406" spans="1:4" ht="12.75">
      <c r="A406" s="56" t="s">
        <v>196</v>
      </c>
      <c r="B406" s="56" t="s">
        <v>29</v>
      </c>
      <c r="C406" s="47"/>
      <c r="D406" s="43"/>
    </row>
    <row r="407" spans="1:4" ht="38.25">
      <c r="A407" s="56" t="s">
        <v>197</v>
      </c>
      <c r="B407" s="56" t="s">
        <v>151</v>
      </c>
      <c r="C407" s="20"/>
      <c r="D407" s="45">
        <v>43000000</v>
      </c>
    </row>
    <row r="408" spans="1:4" ht="38.25">
      <c r="A408" s="56" t="s">
        <v>198</v>
      </c>
      <c r="B408" s="56" t="s">
        <v>30</v>
      </c>
      <c r="C408" s="20"/>
      <c r="D408" s="45">
        <v>40000000</v>
      </c>
    </row>
    <row r="409" spans="1:4" ht="12.75">
      <c r="A409" s="56" t="s">
        <v>31</v>
      </c>
      <c r="B409" s="56" t="s">
        <v>32</v>
      </c>
      <c r="C409" s="43"/>
      <c r="D409" s="47">
        <f>SUM(D410:D410)</f>
        <v>1500000</v>
      </c>
    </row>
    <row r="410" spans="1:4" ht="15">
      <c r="A410" s="56" t="s">
        <v>33</v>
      </c>
      <c r="B410" s="56" t="s">
        <v>34</v>
      </c>
      <c r="C410" s="20"/>
      <c r="D410" s="45">
        <v>1500000</v>
      </c>
    </row>
    <row r="411" spans="1:4" ht="12.75">
      <c r="A411" s="56" t="s">
        <v>199</v>
      </c>
      <c r="B411" s="56" t="s">
        <v>200</v>
      </c>
      <c r="C411" s="43"/>
      <c r="D411" s="47">
        <v>41000000</v>
      </c>
    </row>
    <row r="412" spans="1:4" ht="25.5">
      <c r="A412" s="56" t="s">
        <v>201</v>
      </c>
      <c r="B412" s="56" t="s">
        <v>152</v>
      </c>
      <c r="C412" s="45"/>
      <c r="D412" s="45">
        <v>3000000</v>
      </c>
    </row>
    <row r="413" spans="1:4" ht="12.75">
      <c r="A413" s="56" t="s">
        <v>202</v>
      </c>
      <c r="B413" s="56" t="s">
        <v>286</v>
      </c>
      <c r="C413" s="45"/>
      <c r="D413" s="43">
        <v>10000000</v>
      </c>
    </row>
    <row r="414" spans="1:4" ht="12.75">
      <c r="A414" s="56" t="s">
        <v>203</v>
      </c>
      <c r="B414" s="56" t="s">
        <v>204</v>
      </c>
      <c r="C414" s="45"/>
      <c r="D414" s="43">
        <v>20000000</v>
      </c>
    </row>
    <row r="415" spans="1:4" ht="25.5">
      <c r="A415" s="56" t="s">
        <v>205</v>
      </c>
      <c r="B415" s="56" t="s">
        <v>35</v>
      </c>
      <c r="C415" s="45"/>
      <c r="D415" s="43">
        <v>5000000</v>
      </c>
    </row>
    <row r="416" spans="1:4" ht="25.5">
      <c r="A416" s="56" t="s">
        <v>206</v>
      </c>
      <c r="B416" s="56" t="s">
        <v>36</v>
      </c>
      <c r="C416" s="45"/>
      <c r="D416" s="43">
        <v>3000000</v>
      </c>
    </row>
    <row r="417" spans="1:4" ht="12.75">
      <c r="A417" s="56" t="s">
        <v>207</v>
      </c>
      <c r="B417" s="56" t="s">
        <v>208</v>
      </c>
      <c r="C417" s="43"/>
      <c r="D417" s="47">
        <f>SUM(D418:D419)</f>
        <v>21994810</v>
      </c>
    </row>
    <row r="418" spans="1:4" ht="15">
      <c r="A418" s="56" t="s">
        <v>209</v>
      </c>
      <c r="B418" s="56" t="s">
        <v>210</v>
      </c>
      <c r="C418" s="20"/>
      <c r="D418" s="45">
        <v>1994810</v>
      </c>
    </row>
    <row r="419" spans="1:4" ht="38.25">
      <c r="A419" s="56" t="s">
        <v>211</v>
      </c>
      <c r="B419" s="56" t="s">
        <v>153</v>
      </c>
      <c r="C419" s="20"/>
      <c r="D419" s="45">
        <v>20000000</v>
      </c>
    </row>
    <row r="420" spans="1:4" ht="25.5">
      <c r="A420" s="56" t="s">
        <v>212</v>
      </c>
      <c r="B420" s="56" t="s">
        <v>213</v>
      </c>
      <c r="C420" s="43"/>
      <c r="D420" s="47">
        <f>SUM(C421:C451)</f>
        <v>177208780</v>
      </c>
    </row>
    <row r="421" spans="1:4" ht="12.75">
      <c r="A421" s="56" t="s">
        <v>214</v>
      </c>
      <c r="B421" s="56" t="s">
        <v>37</v>
      </c>
      <c r="C421" s="43"/>
      <c r="D421" s="47"/>
    </row>
    <row r="422" spans="1:4" ht="12.75">
      <c r="A422" s="56" t="s">
        <v>659</v>
      </c>
      <c r="B422" s="56" t="s">
        <v>37</v>
      </c>
      <c r="C422" s="47">
        <v>0</v>
      </c>
      <c r="D422" s="43"/>
    </row>
    <row r="423" spans="1:4" ht="12.75">
      <c r="A423" s="56" t="s">
        <v>660</v>
      </c>
      <c r="B423" s="56" t="s">
        <v>38</v>
      </c>
      <c r="C423" s="43"/>
      <c r="D423" s="47">
        <f>SUM(D424:D424)</f>
        <v>9000000</v>
      </c>
    </row>
    <row r="424" spans="1:4" ht="12.75">
      <c r="A424" s="56" t="s">
        <v>661</v>
      </c>
      <c r="B424" s="56" t="s">
        <v>59</v>
      </c>
      <c r="C424" s="43"/>
      <c r="D424" s="47">
        <f>SUM(C425:C425)</f>
        <v>9000000</v>
      </c>
    </row>
    <row r="425" spans="1:4" ht="25.5">
      <c r="A425" s="56" t="s">
        <v>662</v>
      </c>
      <c r="B425" s="56" t="s">
        <v>154</v>
      </c>
      <c r="C425" s="45">
        <v>9000000</v>
      </c>
      <c r="D425" s="43"/>
    </row>
    <row r="426" spans="1:4" ht="12.75">
      <c r="A426" s="56" t="s">
        <v>215</v>
      </c>
      <c r="B426" s="56" t="s">
        <v>39</v>
      </c>
      <c r="C426" s="43"/>
      <c r="D426" s="47">
        <f>SUM(C427:C427)</f>
        <v>6000000</v>
      </c>
    </row>
    <row r="427" spans="1:4" ht="12.75">
      <c r="A427" s="56" t="s">
        <v>663</v>
      </c>
      <c r="B427" s="56" t="s">
        <v>40</v>
      </c>
      <c r="C427" s="45">
        <v>6000000</v>
      </c>
      <c r="D427" s="43"/>
    </row>
    <row r="428" spans="1:4" ht="12.75">
      <c r="A428" s="56" t="s">
        <v>216</v>
      </c>
      <c r="B428" s="56" t="s">
        <v>41</v>
      </c>
      <c r="C428" s="43"/>
      <c r="D428" s="47">
        <f>SUM(D429:D429)</f>
        <v>9000000</v>
      </c>
    </row>
    <row r="429" spans="1:4" ht="12.75">
      <c r="A429" s="56" t="s">
        <v>664</v>
      </c>
      <c r="B429" s="56" t="s">
        <v>59</v>
      </c>
      <c r="C429" s="43"/>
      <c r="D429" s="47">
        <f>SUM(C430:C431)</f>
        <v>9000000</v>
      </c>
    </row>
    <row r="430" spans="1:4" ht="25.5">
      <c r="A430" s="56" t="s">
        <v>665</v>
      </c>
      <c r="B430" s="56" t="s">
        <v>255</v>
      </c>
      <c r="C430" s="45">
        <v>9000000</v>
      </c>
      <c r="D430" s="43"/>
    </row>
    <row r="431" spans="1:4" ht="25.5">
      <c r="A431" s="56" t="s">
        <v>666</v>
      </c>
      <c r="B431" s="56" t="s">
        <v>154</v>
      </c>
      <c r="C431" s="45"/>
      <c r="D431" s="43"/>
    </row>
    <row r="432" spans="1:4" ht="25.5">
      <c r="A432" s="56" t="s">
        <v>217</v>
      </c>
      <c r="B432" s="56" t="s">
        <v>42</v>
      </c>
      <c r="C432" s="43"/>
      <c r="D432" s="47">
        <f>SUM(D433)</f>
        <v>3000000</v>
      </c>
    </row>
    <row r="433" spans="1:4" ht="12.75">
      <c r="A433" s="56" t="s">
        <v>667</v>
      </c>
      <c r="B433" s="56" t="s">
        <v>59</v>
      </c>
      <c r="C433" s="43"/>
      <c r="D433" s="47">
        <f>SUM(C434:C434)</f>
        <v>3000000</v>
      </c>
    </row>
    <row r="434" spans="1:4" ht="25.5">
      <c r="A434" s="56" t="s">
        <v>668</v>
      </c>
      <c r="B434" s="56" t="s">
        <v>154</v>
      </c>
      <c r="C434" s="45">
        <v>3000000</v>
      </c>
      <c r="D434" s="43"/>
    </row>
    <row r="435" spans="1:4" ht="25.5">
      <c r="A435" s="56" t="s">
        <v>218</v>
      </c>
      <c r="B435" s="56" t="s">
        <v>717</v>
      </c>
      <c r="C435" s="43"/>
      <c r="D435" s="47">
        <f>SUM(C436:C438)</f>
        <v>7000000</v>
      </c>
    </row>
    <row r="436" spans="1:4" ht="12.75">
      <c r="A436" s="56" t="s">
        <v>669</v>
      </c>
      <c r="B436" s="56" t="s">
        <v>43</v>
      </c>
      <c r="C436" s="45">
        <v>5000000</v>
      </c>
      <c r="D436" s="43"/>
    </row>
    <row r="437" spans="1:4" ht="12.75">
      <c r="A437" s="56" t="s">
        <v>670</v>
      </c>
      <c r="B437" s="56" t="s">
        <v>44</v>
      </c>
      <c r="C437" s="45">
        <v>1000000</v>
      </c>
      <c r="D437" s="43"/>
    </row>
    <row r="438" spans="1:4" ht="12.75">
      <c r="A438" s="56" t="s">
        <v>671</v>
      </c>
      <c r="B438" s="56" t="s">
        <v>45</v>
      </c>
      <c r="C438" s="45">
        <v>1000000</v>
      </c>
      <c r="D438" s="43"/>
    </row>
    <row r="439" spans="1:4" ht="12.75">
      <c r="A439" s="56" t="s">
        <v>219</v>
      </c>
      <c r="B439" s="56" t="s">
        <v>46</v>
      </c>
      <c r="C439" s="43"/>
      <c r="D439" s="45">
        <f>SUM(D440)</f>
        <v>5000000</v>
      </c>
    </row>
    <row r="440" spans="1:4" ht="12.75">
      <c r="A440" s="56" t="s">
        <v>672</v>
      </c>
      <c r="B440" s="56" t="s">
        <v>59</v>
      </c>
      <c r="C440" s="43"/>
      <c r="D440" s="47">
        <f>SUM(C441:C441)</f>
        <v>5000000</v>
      </c>
    </row>
    <row r="441" spans="1:4" ht="25.5">
      <c r="A441" s="56" t="s">
        <v>673</v>
      </c>
      <c r="B441" s="56" t="s">
        <v>154</v>
      </c>
      <c r="C441" s="45">
        <v>5000000</v>
      </c>
      <c r="D441" s="43"/>
    </row>
    <row r="442" spans="1:4" ht="25.5">
      <c r="A442" s="56" t="s">
        <v>691</v>
      </c>
      <c r="B442" s="56" t="s">
        <v>47</v>
      </c>
      <c r="C442" s="43"/>
      <c r="D442" s="45">
        <v>5000000</v>
      </c>
    </row>
    <row r="443" spans="1:4" ht="25.5">
      <c r="A443" s="56" t="s">
        <v>674</v>
      </c>
      <c r="B443" s="56" t="s">
        <v>47</v>
      </c>
      <c r="C443" s="45">
        <v>5000000</v>
      </c>
      <c r="D443" s="43"/>
    </row>
    <row r="444" spans="1:4" ht="38.25">
      <c r="A444" s="56" t="s">
        <v>692</v>
      </c>
      <c r="B444" s="56" t="s">
        <v>48</v>
      </c>
      <c r="C444" s="43"/>
      <c r="D444" s="47">
        <f>SUM(C445:C445)</f>
        <v>123208780</v>
      </c>
    </row>
    <row r="445" spans="1:4" ht="25.5">
      <c r="A445" s="56" t="s">
        <v>49</v>
      </c>
      <c r="B445" s="56" t="s">
        <v>255</v>
      </c>
      <c r="C445" s="45">
        <v>123208780</v>
      </c>
      <c r="D445" s="43"/>
    </row>
    <row r="446" spans="1:4" ht="12.75">
      <c r="A446" s="56" t="s">
        <v>718</v>
      </c>
      <c r="B446" s="56" t="s">
        <v>50</v>
      </c>
      <c r="C446" s="43"/>
      <c r="D446" s="45">
        <f>+C447</f>
        <v>0</v>
      </c>
    </row>
    <row r="447" spans="1:4" ht="12.75">
      <c r="A447" s="56" t="s">
        <v>51</v>
      </c>
      <c r="B447" s="56" t="s">
        <v>50</v>
      </c>
      <c r="C447" s="45"/>
      <c r="D447" s="43"/>
    </row>
    <row r="448" spans="1:4" ht="12.75">
      <c r="A448" s="56" t="s">
        <v>52</v>
      </c>
      <c r="B448" s="56" t="s">
        <v>53</v>
      </c>
      <c r="C448" s="43"/>
      <c r="D448" s="47">
        <f>SUM(D449)</f>
        <v>10000000</v>
      </c>
    </row>
    <row r="449" spans="1:4" ht="12.75">
      <c r="A449" s="56" t="s">
        <v>54</v>
      </c>
      <c r="B449" s="56" t="s">
        <v>59</v>
      </c>
      <c r="C449" s="43"/>
      <c r="D449" s="47">
        <f>SUM(C450:C451)</f>
        <v>10000000</v>
      </c>
    </row>
    <row r="450" spans="1:4" ht="25.5">
      <c r="A450" s="56" t="s">
        <v>55</v>
      </c>
      <c r="B450" s="56" t="s">
        <v>255</v>
      </c>
      <c r="C450" s="45">
        <v>7000000</v>
      </c>
      <c r="D450" s="43"/>
    </row>
    <row r="451" spans="1:4" ht="25.5">
      <c r="A451" s="56" t="s">
        <v>518</v>
      </c>
      <c r="B451" s="56" t="s">
        <v>154</v>
      </c>
      <c r="C451" s="45">
        <v>3000000</v>
      </c>
      <c r="D451" s="43"/>
    </row>
    <row r="452" spans="1:4" ht="12.75">
      <c r="A452" s="56" t="s">
        <v>693</v>
      </c>
      <c r="B452" s="56" t="s">
        <v>694</v>
      </c>
      <c r="C452" s="43"/>
      <c r="D452" s="47">
        <f>SUM(D453:D454)</f>
        <v>70000000</v>
      </c>
    </row>
    <row r="453" spans="1:4" ht="25.5">
      <c r="A453" s="56" t="s">
        <v>519</v>
      </c>
      <c r="B453" s="56" t="s">
        <v>520</v>
      </c>
      <c r="C453" s="20"/>
      <c r="D453" s="45">
        <v>10000000</v>
      </c>
    </row>
    <row r="454" spans="1:4" ht="38.25">
      <c r="A454" s="56" t="s">
        <v>695</v>
      </c>
      <c r="B454" s="56" t="s">
        <v>155</v>
      </c>
      <c r="C454" s="20"/>
      <c r="D454" s="45">
        <v>60000000</v>
      </c>
    </row>
    <row r="455" spans="1:4" ht="12.75">
      <c r="A455" s="56" t="s">
        <v>696</v>
      </c>
      <c r="B455" s="56" t="s">
        <v>697</v>
      </c>
      <c r="C455" s="43"/>
      <c r="D455" s="47">
        <f>SUM(D456:D458)</f>
        <v>14000000</v>
      </c>
    </row>
    <row r="456" spans="1:4" ht="25.5">
      <c r="A456" s="56" t="s">
        <v>698</v>
      </c>
      <c r="B456" s="56" t="s">
        <v>156</v>
      </c>
      <c r="C456" s="20"/>
      <c r="D456" s="45">
        <v>5000000</v>
      </c>
    </row>
    <row r="457" spans="1:4" ht="25.5">
      <c r="A457" s="56" t="s">
        <v>699</v>
      </c>
      <c r="B457" s="56" t="s">
        <v>521</v>
      </c>
      <c r="C457" s="20"/>
      <c r="D457" s="45">
        <v>2000000</v>
      </c>
    </row>
    <row r="458" spans="1:4" ht="25.5">
      <c r="A458" s="56" t="s">
        <v>522</v>
      </c>
      <c r="B458" s="56" t="s">
        <v>523</v>
      </c>
      <c r="C458" s="20"/>
      <c r="D458" s="45">
        <v>7000000</v>
      </c>
    </row>
    <row r="459" spans="1:4" ht="12.75">
      <c r="A459" s="56" t="s">
        <v>700</v>
      </c>
      <c r="B459" s="56" t="s">
        <v>688</v>
      </c>
      <c r="C459" s="43"/>
      <c r="D459" s="47">
        <f>SUM(D460:D461)</f>
        <v>34343832</v>
      </c>
    </row>
    <row r="460" spans="1:4" ht="15">
      <c r="A460" s="56" t="s">
        <v>701</v>
      </c>
      <c r="B460" s="56" t="s">
        <v>524</v>
      </c>
      <c r="C460" s="20"/>
      <c r="D460" s="45">
        <v>13008612</v>
      </c>
    </row>
    <row r="461" spans="1:4" ht="38.25">
      <c r="A461" s="56" t="s">
        <v>702</v>
      </c>
      <c r="B461" s="56" t="s">
        <v>157</v>
      </c>
      <c r="C461" s="20"/>
      <c r="D461" s="45">
        <v>21335220</v>
      </c>
    </row>
    <row r="462" spans="1:4" ht="12.75">
      <c r="A462" s="56" t="s">
        <v>525</v>
      </c>
      <c r="B462" s="56" t="s">
        <v>58</v>
      </c>
      <c r="C462" s="43"/>
      <c r="D462" s="45">
        <f>SUM(D463)</f>
        <v>94841090</v>
      </c>
    </row>
    <row r="463" spans="1:4" ht="15">
      <c r="A463" s="56" t="s">
        <v>526</v>
      </c>
      <c r="B463" s="56" t="s">
        <v>59</v>
      </c>
      <c r="C463" s="58"/>
      <c r="D463" s="47">
        <f>SUM(D464:D466)</f>
        <v>94841090</v>
      </c>
    </row>
    <row r="464" spans="1:4" ht="15">
      <c r="A464" s="56" t="s">
        <v>527</v>
      </c>
      <c r="B464" s="56" t="s">
        <v>528</v>
      </c>
      <c r="C464" s="20"/>
      <c r="D464" s="45">
        <v>75872872</v>
      </c>
    </row>
    <row r="465" spans="1:4" ht="38.25">
      <c r="A465" s="56" t="s">
        <v>529</v>
      </c>
      <c r="B465" s="56" t="s">
        <v>158</v>
      </c>
      <c r="C465" s="20"/>
      <c r="D465" s="45">
        <v>13968218</v>
      </c>
    </row>
    <row r="466" spans="1:4" ht="25.5">
      <c r="A466" s="56" t="s">
        <v>530</v>
      </c>
      <c r="B466" s="56" t="s">
        <v>531</v>
      </c>
      <c r="C466" s="20"/>
      <c r="D466" s="45">
        <v>5000000</v>
      </c>
    </row>
    <row r="467" spans="1:4" ht="25.5">
      <c r="A467" s="54" t="s">
        <v>703</v>
      </c>
      <c r="B467" s="54" t="s">
        <v>532</v>
      </c>
      <c r="C467" s="43"/>
      <c r="D467" s="44">
        <f>SUM(D468+D471+D473)</f>
        <v>250332920</v>
      </c>
    </row>
    <row r="468" spans="1:4" ht="12.75">
      <c r="A468" s="56" t="s">
        <v>533</v>
      </c>
      <c r="B468" s="56" t="s">
        <v>534</v>
      </c>
      <c r="C468" s="43"/>
      <c r="D468" s="44">
        <f>SUM(D469:D470)</f>
        <v>196865822</v>
      </c>
    </row>
    <row r="469" spans="1:4" ht="15">
      <c r="A469" s="56" t="s">
        <v>675</v>
      </c>
      <c r="B469" s="56" t="s">
        <v>535</v>
      </c>
      <c r="C469" s="20"/>
      <c r="D469" s="44">
        <v>0</v>
      </c>
    </row>
    <row r="470" spans="1:4" ht="38.25">
      <c r="A470" s="56" t="s">
        <v>704</v>
      </c>
      <c r="B470" s="56" t="s">
        <v>159</v>
      </c>
      <c r="C470" s="20"/>
      <c r="D470" s="44">
        <v>196865822</v>
      </c>
    </row>
    <row r="471" spans="1:4" ht="12.75">
      <c r="A471" s="56" t="s">
        <v>536</v>
      </c>
      <c r="B471" s="56" t="s">
        <v>208</v>
      </c>
      <c r="C471" s="43"/>
      <c r="D471" s="47">
        <f>SUM(D472:D472)</f>
        <v>13467098</v>
      </c>
    </row>
    <row r="472" spans="1:4" ht="15">
      <c r="A472" s="56" t="s">
        <v>537</v>
      </c>
      <c r="B472" s="56" t="s">
        <v>210</v>
      </c>
      <c r="C472" s="20"/>
      <c r="D472" s="45">
        <v>13467098</v>
      </c>
    </row>
    <row r="473" spans="1:4" ht="12.75">
      <c r="A473" s="56" t="s">
        <v>705</v>
      </c>
      <c r="B473" s="56" t="s">
        <v>16</v>
      </c>
      <c r="C473" s="43"/>
      <c r="D473" s="47">
        <f>SUM(D474:D477)</f>
        <v>40000000</v>
      </c>
    </row>
    <row r="474" spans="1:4" ht="38.25">
      <c r="A474" s="56" t="s">
        <v>676</v>
      </c>
      <c r="B474" s="56" t="s">
        <v>719</v>
      </c>
      <c r="C474" s="20"/>
      <c r="D474" s="44">
        <v>20000000</v>
      </c>
    </row>
    <row r="475" spans="1:4" ht="38.25">
      <c r="A475" s="56" t="s">
        <v>677</v>
      </c>
      <c r="B475" s="56" t="s">
        <v>538</v>
      </c>
      <c r="C475" s="20"/>
      <c r="D475" s="44">
        <v>5000000</v>
      </c>
    </row>
    <row r="476" spans="1:4" ht="15">
      <c r="A476" s="56" t="s">
        <v>678</v>
      </c>
      <c r="B476" s="56" t="s">
        <v>539</v>
      </c>
      <c r="C476" s="20"/>
      <c r="D476" s="45">
        <v>5000000</v>
      </c>
    </row>
    <row r="477" spans="1:4" ht="38.25">
      <c r="A477" s="56" t="s">
        <v>540</v>
      </c>
      <c r="B477" s="56" t="s">
        <v>541</v>
      </c>
      <c r="C477" s="20"/>
      <c r="D477" s="45">
        <v>10000000</v>
      </c>
    </row>
    <row r="478" spans="1:4" ht="12.75">
      <c r="A478" s="56"/>
      <c r="B478" s="56"/>
      <c r="C478" s="45"/>
      <c r="D478" s="43"/>
    </row>
    <row r="479" spans="1:4" ht="25.5">
      <c r="A479" s="54" t="s">
        <v>706</v>
      </c>
      <c r="B479" s="54" t="s">
        <v>542</v>
      </c>
      <c r="C479" s="43"/>
      <c r="D479" s="44">
        <v>121000000</v>
      </c>
    </row>
    <row r="480" spans="1:4" ht="12.75">
      <c r="A480" s="56" t="s">
        <v>707</v>
      </c>
      <c r="B480" s="56" t="s">
        <v>168</v>
      </c>
      <c r="C480" s="43"/>
      <c r="D480" s="44">
        <f>SUM(D481:D482)</f>
        <v>30000000</v>
      </c>
    </row>
    <row r="481" spans="1:4" ht="15">
      <c r="A481" s="56" t="s">
        <v>708</v>
      </c>
      <c r="B481" s="56" t="s">
        <v>543</v>
      </c>
      <c r="C481" s="20"/>
      <c r="D481" s="44"/>
    </row>
    <row r="482" spans="1:4" ht="38.25">
      <c r="A482" s="56" t="s">
        <v>709</v>
      </c>
      <c r="B482" s="56" t="s">
        <v>146</v>
      </c>
      <c r="C482" s="20"/>
      <c r="D482" s="44">
        <v>30000000</v>
      </c>
    </row>
    <row r="483" spans="1:4" ht="12.75">
      <c r="A483" s="56" t="s">
        <v>710</v>
      </c>
      <c r="B483" s="56" t="s">
        <v>686</v>
      </c>
      <c r="C483" s="43"/>
      <c r="D483" s="44">
        <f>+D484</f>
        <v>30000000</v>
      </c>
    </row>
    <row r="484" spans="1:4" ht="25.5">
      <c r="A484" s="56" t="s">
        <v>711</v>
      </c>
      <c r="B484" s="56" t="s">
        <v>147</v>
      </c>
      <c r="C484" s="44"/>
      <c r="D484" s="44">
        <v>30000000</v>
      </c>
    </row>
    <row r="485" spans="1:4" ht="12.75">
      <c r="A485" s="56" t="s">
        <v>720</v>
      </c>
      <c r="B485" s="56" t="s">
        <v>544</v>
      </c>
      <c r="C485" s="44"/>
      <c r="D485" s="43"/>
    </row>
    <row r="486" spans="1:4" ht="12.75">
      <c r="A486" s="56" t="s">
        <v>679</v>
      </c>
      <c r="B486" s="56" t="s">
        <v>687</v>
      </c>
      <c r="C486" s="43"/>
      <c r="D486" s="48">
        <f>SUM(D487)</f>
        <v>20000000</v>
      </c>
    </row>
    <row r="487" spans="1:4" ht="15">
      <c r="A487" s="56" t="s">
        <v>680</v>
      </c>
      <c r="B487" s="56" t="s">
        <v>193</v>
      </c>
      <c r="C487" s="20"/>
      <c r="D487" s="44">
        <v>20000000</v>
      </c>
    </row>
    <row r="488" spans="1:4" ht="12.75">
      <c r="A488" s="56" t="s">
        <v>545</v>
      </c>
      <c r="B488" s="56" t="s">
        <v>200</v>
      </c>
      <c r="C488" s="43"/>
      <c r="D488" s="44">
        <f>SUM(D489)</f>
        <v>3000000</v>
      </c>
    </row>
    <row r="489" spans="1:4" ht="25.5">
      <c r="A489" s="56" t="s">
        <v>546</v>
      </c>
      <c r="B489" s="56" t="s">
        <v>547</v>
      </c>
      <c r="C489" s="20"/>
      <c r="D489" s="44">
        <v>3000000</v>
      </c>
    </row>
    <row r="490" spans="1:4" ht="25.5">
      <c r="A490" s="56" t="s">
        <v>548</v>
      </c>
      <c r="B490" s="56" t="s">
        <v>213</v>
      </c>
      <c r="C490" s="43"/>
      <c r="D490" s="49">
        <f>SUM(D491)</f>
        <v>18000000</v>
      </c>
    </row>
    <row r="491" spans="1:4" ht="12.75">
      <c r="A491" s="56" t="s">
        <v>549</v>
      </c>
      <c r="B491" s="56" t="s">
        <v>41</v>
      </c>
      <c r="C491" s="43"/>
      <c r="D491" s="44">
        <f>SUM(D492)</f>
        <v>18000000</v>
      </c>
    </row>
    <row r="492" spans="1:4" ht="15">
      <c r="A492" s="56" t="s">
        <v>550</v>
      </c>
      <c r="B492" s="56" t="s">
        <v>551</v>
      </c>
      <c r="C492" s="20"/>
      <c r="D492" s="44">
        <v>18000000</v>
      </c>
    </row>
    <row r="493" spans="1:4" ht="12.75">
      <c r="A493" s="56" t="s">
        <v>712</v>
      </c>
      <c r="B493" s="56" t="s">
        <v>688</v>
      </c>
      <c r="C493" s="43"/>
      <c r="D493" s="44">
        <f>SUM(D495:D498)</f>
        <v>20000000</v>
      </c>
    </row>
    <row r="494" spans="1:4" ht="25.5">
      <c r="A494" s="56" t="s">
        <v>713</v>
      </c>
      <c r="B494" s="56" t="s">
        <v>552</v>
      </c>
      <c r="C494" s="43"/>
      <c r="D494" s="44">
        <f>+D495</f>
        <v>5000000</v>
      </c>
    </row>
    <row r="495" spans="1:4" ht="38.25">
      <c r="A495" s="56" t="s">
        <v>553</v>
      </c>
      <c r="B495" s="56" t="s">
        <v>554</v>
      </c>
      <c r="C495" s="20"/>
      <c r="D495" s="44">
        <v>5000000</v>
      </c>
    </row>
    <row r="496" spans="1:4" ht="25.5">
      <c r="A496" s="56" t="s">
        <v>555</v>
      </c>
      <c r="B496" s="56" t="s">
        <v>556</v>
      </c>
      <c r="C496" s="44"/>
      <c r="D496" s="43">
        <v>10000000</v>
      </c>
    </row>
    <row r="497" spans="1:4" ht="25.5">
      <c r="A497" s="56" t="s">
        <v>681</v>
      </c>
      <c r="B497" s="56" t="s">
        <v>556</v>
      </c>
      <c r="C497" s="44"/>
      <c r="D497" s="43"/>
    </row>
    <row r="498" spans="1:4" ht="25.5">
      <c r="A498" s="56" t="s">
        <v>557</v>
      </c>
      <c r="B498" s="56" t="s">
        <v>558</v>
      </c>
      <c r="C498" s="44"/>
      <c r="D498" s="44">
        <v>5000000</v>
      </c>
    </row>
    <row r="499" spans="1:4" ht="12.75">
      <c r="A499" s="56"/>
      <c r="B499" s="56"/>
      <c r="C499" s="44"/>
      <c r="D499" s="43"/>
    </row>
    <row r="500" spans="1:4" ht="12.75">
      <c r="A500" s="54" t="s">
        <v>682</v>
      </c>
      <c r="B500" s="54" t="s">
        <v>89</v>
      </c>
      <c r="C500" s="43"/>
      <c r="D500" s="44">
        <f>SUM(C502:C508)</f>
        <v>2830179551</v>
      </c>
    </row>
    <row r="501" spans="1:4" ht="12.75">
      <c r="A501" s="54" t="s">
        <v>90</v>
      </c>
      <c r="B501" s="54" t="s">
        <v>61</v>
      </c>
      <c r="C501" s="43"/>
      <c r="D501" s="44">
        <f>SUM(C503:C507)</f>
        <v>2830179551</v>
      </c>
    </row>
    <row r="502" spans="1:4" ht="12.75">
      <c r="A502" s="54" t="s">
        <v>91</v>
      </c>
      <c r="B502" s="54" t="s">
        <v>92</v>
      </c>
      <c r="C502" s="43"/>
      <c r="D502" s="44">
        <f>SUM(C503:C504)</f>
        <v>1823830449</v>
      </c>
    </row>
    <row r="503" spans="1:4" ht="25.5">
      <c r="A503" s="54" t="s">
        <v>93</v>
      </c>
      <c r="B503" s="54" t="s">
        <v>487</v>
      </c>
      <c r="C503" s="44">
        <v>1442558680</v>
      </c>
      <c r="D503" s="43"/>
    </row>
    <row r="504" spans="1:4" ht="25.5">
      <c r="A504" s="54" t="s">
        <v>94</v>
      </c>
      <c r="B504" s="54" t="s">
        <v>488</v>
      </c>
      <c r="C504" s="44">
        <v>381271769</v>
      </c>
      <c r="D504" s="43"/>
    </row>
    <row r="505" spans="1:4" ht="12.75">
      <c r="A505" s="54" t="s">
        <v>95</v>
      </c>
      <c r="B505" s="54" t="s">
        <v>96</v>
      </c>
      <c r="C505" s="43"/>
      <c r="D505" s="44">
        <f>SUM(C506:C507)</f>
        <v>1006349102</v>
      </c>
    </row>
    <row r="506" spans="1:4" ht="25.5">
      <c r="A506" s="54" t="s">
        <v>97</v>
      </c>
      <c r="B506" s="54" t="s">
        <v>487</v>
      </c>
      <c r="C506" s="44">
        <v>437138994</v>
      </c>
      <c r="D506" s="43"/>
    </row>
    <row r="507" spans="1:4" ht="25.5">
      <c r="A507" s="54" t="s">
        <v>98</v>
      </c>
      <c r="B507" s="54" t="s">
        <v>488</v>
      </c>
      <c r="C507" s="44">
        <v>569210108</v>
      </c>
      <c r="D507" s="43"/>
    </row>
    <row r="508" spans="1:4" ht="12.75">
      <c r="A508" s="54"/>
      <c r="B508" s="54"/>
      <c r="C508" s="44"/>
      <c r="D508" s="43"/>
    </row>
    <row r="509" spans="1:4" ht="12.75">
      <c r="A509" s="54" t="s">
        <v>160</v>
      </c>
      <c r="B509" s="54" t="s">
        <v>684</v>
      </c>
      <c r="C509" s="43"/>
      <c r="D509" s="44">
        <f>SUM(D512)</f>
        <v>25500000</v>
      </c>
    </row>
    <row r="510" spans="1:4" ht="12.75">
      <c r="A510" s="54" t="s">
        <v>99</v>
      </c>
      <c r="B510" s="54" t="s">
        <v>61</v>
      </c>
      <c r="C510" s="43"/>
      <c r="D510" s="44">
        <f>+D511</f>
        <v>25500000</v>
      </c>
    </row>
    <row r="511" spans="1:4" ht="12.75">
      <c r="A511" s="54" t="s">
        <v>100</v>
      </c>
      <c r="B511" s="54" t="s">
        <v>101</v>
      </c>
      <c r="C511" s="43"/>
      <c r="D511" s="44">
        <f>+D512</f>
        <v>25500000</v>
      </c>
    </row>
    <row r="512" spans="1:4" ht="25.5">
      <c r="A512" s="54" t="s">
        <v>102</v>
      </c>
      <c r="B512" s="54" t="s">
        <v>487</v>
      </c>
      <c r="C512" s="20"/>
      <c r="D512" s="44">
        <v>25500000</v>
      </c>
    </row>
    <row r="513" spans="1:4" ht="12.75">
      <c r="A513" s="54"/>
      <c r="B513" s="54"/>
      <c r="C513" s="44"/>
      <c r="D513" s="43"/>
    </row>
    <row r="514" spans="1:4" ht="12.75">
      <c r="A514" s="54" t="s">
        <v>161</v>
      </c>
      <c r="B514" s="54" t="s">
        <v>103</v>
      </c>
      <c r="C514" s="43"/>
      <c r="D514" s="44">
        <f>+D517+D518</f>
        <v>34155713</v>
      </c>
    </row>
    <row r="515" spans="1:4" ht="25.5">
      <c r="A515" s="54" t="s">
        <v>104</v>
      </c>
      <c r="B515" s="54" t="s">
        <v>105</v>
      </c>
      <c r="C515" s="43"/>
      <c r="D515" s="44">
        <v>19433423</v>
      </c>
    </row>
    <row r="516" spans="1:4" ht="12.75">
      <c r="A516" s="54" t="s">
        <v>106</v>
      </c>
      <c r="B516" s="54" t="s">
        <v>872</v>
      </c>
      <c r="C516" s="43"/>
      <c r="D516" s="44">
        <f>+D517</f>
        <v>19433423</v>
      </c>
    </row>
    <row r="517" spans="1:4" ht="25.5">
      <c r="A517" s="54" t="s">
        <v>107</v>
      </c>
      <c r="B517" s="54" t="s">
        <v>108</v>
      </c>
      <c r="C517" s="20"/>
      <c r="D517" s="44">
        <v>19433423</v>
      </c>
    </row>
    <row r="518" spans="1:4" ht="12.75">
      <c r="A518" s="54" t="s">
        <v>109</v>
      </c>
      <c r="B518" s="54" t="s">
        <v>876</v>
      </c>
      <c r="C518" s="43"/>
      <c r="D518" s="44">
        <v>14722290</v>
      </c>
    </row>
    <row r="519" spans="1:4" ht="12.75">
      <c r="A519" s="54" t="s">
        <v>110</v>
      </c>
      <c r="B519" s="54" t="s">
        <v>878</v>
      </c>
      <c r="C519" s="43"/>
      <c r="D519" s="44">
        <v>14722290</v>
      </c>
    </row>
    <row r="520" spans="1:4" ht="12.75">
      <c r="A520" s="54" t="s">
        <v>111</v>
      </c>
      <c r="B520" s="54" t="s">
        <v>880</v>
      </c>
      <c r="C520" s="43"/>
      <c r="D520" s="44">
        <v>14722290</v>
      </c>
    </row>
    <row r="521" spans="1:4" ht="25.5">
      <c r="A521" s="54" t="s">
        <v>112</v>
      </c>
      <c r="B521" s="54" t="s">
        <v>113</v>
      </c>
      <c r="C521" s="20"/>
      <c r="D521" s="44">
        <v>14722290</v>
      </c>
    </row>
    <row r="522" spans="1:4" ht="12.75">
      <c r="A522" s="54"/>
      <c r="B522" s="54"/>
      <c r="C522" s="44"/>
      <c r="D522" s="43"/>
    </row>
    <row r="523" spans="1:4" ht="25.5">
      <c r="A523" s="54" t="s">
        <v>162</v>
      </c>
      <c r="B523" s="54" t="s">
        <v>114</v>
      </c>
      <c r="C523" s="43"/>
      <c r="D523" s="44">
        <f>+D524</f>
        <v>23000000</v>
      </c>
    </row>
    <row r="524" spans="1:4" ht="25.5">
      <c r="A524" s="54" t="s">
        <v>115</v>
      </c>
      <c r="B524" s="54" t="s">
        <v>116</v>
      </c>
      <c r="C524" s="43"/>
      <c r="D524" s="44">
        <f>+D525</f>
        <v>23000000</v>
      </c>
    </row>
    <row r="525" spans="1:4" ht="12.75">
      <c r="A525" s="54" t="s">
        <v>117</v>
      </c>
      <c r="B525" s="54" t="s">
        <v>118</v>
      </c>
      <c r="C525" s="43"/>
      <c r="D525" s="44">
        <f>+D526</f>
        <v>23000000</v>
      </c>
    </row>
    <row r="526" spans="1:4" ht="12.75">
      <c r="A526" s="54" t="s">
        <v>119</v>
      </c>
      <c r="B526" s="54" t="s">
        <v>61</v>
      </c>
      <c r="C526" s="43"/>
      <c r="D526" s="44">
        <f>+C527+C528</f>
        <v>23000000</v>
      </c>
    </row>
    <row r="527" spans="1:4" ht="12.75">
      <c r="A527" s="54" t="s">
        <v>120</v>
      </c>
      <c r="B527" s="54" t="s">
        <v>121</v>
      </c>
      <c r="C527" s="44">
        <v>20000000</v>
      </c>
      <c r="D527" s="43"/>
    </row>
    <row r="528" spans="1:4" ht="12.75">
      <c r="A528" s="54" t="s">
        <v>122</v>
      </c>
      <c r="B528" s="54" t="s">
        <v>123</v>
      </c>
      <c r="C528" s="44">
        <v>3000000</v>
      </c>
      <c r="D528" s="43"/>
    </row>
    <row r="529" ht="12.75"/>
    <row r="530" ht="12.75"/>
    <row r="531" ht="12.75"/>
    <row r="532" ht="12.75"/>
    <row r="533" spans="1:4" ht="14.25">
      <c r="A533" s="82" t="s">
        <v>309</v>
      </c>
      <c r="B533" s="82"/>
      <c r="C533" s="82"/>
      <c r="D533" s="82"/>
    </row>
    <row r="534" spans="1:4" ht="15">
      <c r="A534" s="79" t="s">
        <v>310</v>
      </c>
      <c r="B534" s="79"/>
      <c r="C534" s="79"/>
      <c r="D534" s="79"/>
    </row>
    <row r="535" ht="12.75"/>
    <row r="536" spans="1:4" ht="12.75">
      <c r="A536" s="66" t="s">
        <v>505</v>
      </c>
      <c r="B536" s="66"/>
      <c r="C536" s="66"/>
      <c r="D536" s="66"/>
    </row>
    <row r="537" spans="1:4" ht="12.75">
      <c r="A537" s="67" t="s">
        <v>506</v>
      </c>
      <c r="B537" s="67"/>
      <c r="C537" s="67"/>
      <c r="D537" s="67"/>
    </row>
    <row r="586" ht="12.75"/>
    <row r="587" ht="12.75"/>
    <row r="588" ht="12.75"/>
    <row r="687" ht="12.75"/>
    <row r="688" ht="12.75"/>
    <row r="689" ht="12.75"/>
    <row r="690" ht="12.75"/>
    <row r="711" ht="12.75"/>
    <row r="712" ht="12.75"/>
    <row r="713" ht="12.75"/>
    <row r="714" ht="12.75"/>
    <row r="717" ht="12.75"/>
    <row r="719" ht="12.75"/>
    <row r="720" ht="12.75"/>
    <row r="721" ht="12.75"/>
    <row r="722" ht="12.75"/>
    <row r="724" ht="12.75"/>
    <row r="725" ht="12.75"/>
    <row r="727" ht="12.75"/>
    <row r="729" ht="12.75"/>
    <row r="730" ht="12.75"/>
    <row r="736" ht="12.75"/>
    <row r="737" ht="12.75"/>
    <row r="738" ht="12.75"/>
    <row r="739" ht="12.75"/>
    <row r="759" ht="12.75"/>
    <row r="771" ht="12.75"/>
    <row r="772" ht="12.75"/>
    <row r="773" ht="12.75"/>
    <row r="775" ht="12.75"/>
    <row r="776" ht="12.75"/>
    <row r="778" ht="12.75"/>
    <row r="784" ht="12.75"/>
    <row r="785" ht="12.75"/>
    <row r="786" ht="12.75"/>
    <row r="787" ht="12.75"/>
    <row r="809" ht="12.75"/>
    <row r="810" ht="12.75"/>
    <row r="811" ht="12.75"/>
    <row r="812" ht="12.75"/>
    <row r="815" ht="12.75"/>
    <row r="817" ht="12.75"/>
    <row r="818" ht="12.75"/>
    <row r="819" ht="12.75"/>
    <row r="822" ht="12.75"/>
    <row r="823" ht="12.75"/>
    <row r="824" ht="12.75"/>
    <row r="831" ht="12.75"/>
    <row r="832" ht="12.75"/>
    <row r="840" ht="12.75"/>
    <row r="841" ht="12.75"/>
    <row r="842" ht="12.75"/>
    <row r="843" ht="12.75"/>
    <row r="846" ht="12.75"/>
    <row r="847" ht="12.75"/>
    <row r="849" ht="12.75"/>
    <row r="853" ht="12.75"/>
    <row r="854" ht="12.75"/>
    <row r="855" ht="12.75"/>
    <row r="859" ht="12.75"/>
    <row r="861" ht="12.75"/>
    <row r="864" ht="12.75"/>
    <row r="865" ht="12.75"/>
    <row r="867" ht="12.75"/>
    <row r="870" ht="12.75"/>
    <row r="871" ht="12.75"/>
    <row r="880" ht="12.75"/>
    <row r="881" ht="12.75"/>
    <row r="882" ht="12.75"/>
    <row r="883" ht="12.75"/>
    <row r="886" ht="12.75"/>
    <row r="887" ht="12.75"/>
    <row r="888" ht="12.75"/>
    <row r="902" ht="12.75"/>
    <row r="903" ht="12.75"/>
    <row r="904" ht="12.75"/>
    <row r="906" ht="12.75"/>
    <row r="907" ht="12.75"/>
    <row r="908" ht="12.75"/>
  </sheetData>
  <sheetProtection/>
  <mergeCells count="7">
    <mergeCell ref="A534:D534"/>
    <mergeCell ref="A536:D536"/>
    <mergeCell ref="A537:D537"/>
    <mergeCell ref="B1:D1"/>
    <mergeCell ref="A3:D3"/>
    <mergeCell ref="A4:D4"/>
    <mergeCell ref="A533:D533"/>
  </mergeCells>
  <conditionalFormatting sqref="D202 D52 D50 D212 D210 D198 D194 D191 D187:D188 D183 D179 D174 D171:D172 D167:D168 D165 D156 D150 D148 D139 D129 D125 D117 D112 D105 D96 D87:D88 D84 D81 D73 D78 D68:D69 D64:D65 D62 D59:D60 D57 D54:D55 D48 D46 D41:D42 D39 D35 D31:D33 D27:D28 D11 C145 D144 C161 D162:D163 D159:D160 C134:C135 D133 D463 D314 D312 D473 D471 D459 D455 D452 D448:D449 D444 D440 D435 D432:D433 D428:D429 D426 D417 D411 D409 D400 D391 D387 D379 D374 D367 D358 D349:D350 D346 D343 D335 D340 D330:D331 D326:D327 D324 D321:D322 D319 D316:D317 D310 D308 D303:D304 D301 D297 D293:D295 D289:D290 C406 C422 D423:D424 D420:D421 C396 D272:D273 D395 D405">
    <cfRule type="cellIs" priority="1" dxfId="0" operator="lessThan" stopIfTrue="1">
      <formula>0</formula>
    </cfRule>
    <cfRule type="expression" priority="2" dxfId="0" stopIfTrue="1">
      <formula>ISTEXT(#REF!)</formula>
    </cfRule>
  </conditionalFormatting>
  <dataValidations count="2">
    <dataValidation type="decimal" operator="greaterThanOrEqual" allowBlank="1" showInputMessage="1" showErrorMessage="1" sqref="D212 D210 C12:C18 C20:C26 C29:C30 C34 C36 C38 C40 C43 C45 C47 C49 C51 D50 C56 C58 C61 C63 C67 C70 C80 C83 C86 C89:C95 C97:C104 C106:C109 C111 C113:C116 C118:C124 C126:C128 C130:C132 C134:C138 C140:C143 C145:C147 C149 C151:C155 C157:C158 C161 C164 C166 C169:C170 C173 C175:C177 D11 D178:D179 D174 D171:D172 D167:D168 D165 D162:D163 D159:D160 D156 D150 D148 D144 D139 D133 D129 D125 D117 D112 D110 D105 D96 D87:D88 D84:D85 D81:D82 D71 D73 D75 D77:D79 C76 C74 C72 D68:D69 D64:D66 D62 D59:D60 D57 D52 D54:D55 C53 D48 D46 D44 D41:D42 D39 D37 D35 D31:D33 D27:D28 D19 C180 C182 C184 C186 C189:C190 C192:C193 C195:C197">
      <formula1>0</formula1>
    </dataValidation>
    <dataValidation type="decimal" operator="greaterThanOrEqual" allowBlank="1" showInputMessage="1" showErrorMessage="1" sqref="C199:C200 C203:C205 D201:D202 D198 D194 D191 D187:D188 D185 D183 D181 D471 D473 C280 C450:C451 C447 C445 C443 C441 D293:D295 D297 D299 D301 D303:D304 D306 D308 D310 C315 D316:D317 D314 D319 D321:D322 D324 D326:D328 D330:D331 C334 C336 C338 D339:D341 D337 D335 D333 D343:D344 D346:D347 D349:D372 D397:D405 D407:D412 D417:D421 D423:D424 D432:D433 D435 D439:D440 D273:D281 C436:C438 C430:C431 C427 C425 C422 C412:C416 C406 C396 C373 C348 C345 C342 C332 C329 C325 C323 C320 C318 D312 C313 C311 C309 C307 C305 C302 C300 C298 C296 C291:C292 D285:D290 C282:C284 C434 D452:D466 D374:D395 D448:D449 D446 D444 D442 D428:D429 D426">
      <formula1>0</formula1>
    </dataValidation>
  </dataValidations>
  <printOptions/>
  <pageMargins left="0.43" right="0.51" top="0.89" bottom="0.67" header="0.55" footer="0"/>
  <pageSetup horizontalDpi="600" verticalDpi="600" orientation="portrait" r:id="rId4"/>
  <headerFooter alignWithMargins="0">
    <oddHeader>&amp;C&amp;A  &amp;R&amp;P de &amp;N</oddHeader>
  </headerFooter>
  <legacyDrawing r:id="rId3"/>
  <oleObjects>
    <oleObject progId="PBrush" shapeId="98652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Personbal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Libre</dc:creator>
  <cp:keywords/>
  <dc:description/>
  <cp:lastModifiedBy>PC</cp:lastModifiedBy>
  <cp:lastPrinted>2010-12-09T20:40:27Z</cp:lastPrinted>
  <dcterms:created xsi:type="dcterms:W3CDTF">2008-02-13T02:47:00Z</dcterms:created>
  <dcterms:modified xsi:type="dcterms:W3CDTF">2011-02-26T16:45:22Z</dcterms:modified>
  <cp:category/>
  <cp:version/>
  <cp:contentType/>
  <cp:contentStatus/>
</cp:coreProperties>
</file>