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60" windowHeight="7830" activeTab="1"/>
  </bookViews>
  <sheets>
    <sheet name="PROGRAMA 9 (META1)" sheetId="1" r:id="rId1"/>
    <sheet name="PROGRAMA 9 META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21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21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3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3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3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3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3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J3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<sst xmlns="http://schemas.openxmlformats.org/spreadsheetml/2006/main" count="320" uniqueCount="116">
  <si>
    <t>RECURSOS FINANCIEROS (MILES DE PESOS )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</si>
  <si>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</si>
  <si>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</si>
  <si>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</si>
  <si>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</si>
  <si>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</si>
  <si>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</si>
  <si>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</si>
  <si>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</si>
  <si>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 xml:space="preserve">VERIFICACIÒN </t>
  </si>
  <si>
    <t xml:space="preserve">COOPERANTE </t>
  </si>
  <si>
    <t xml:space="preserve">ACTIVIDADES </t>
  </si>
  <si>
    <t>META DE PRODUCTO 1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</si>
  <si>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</si>
  <si>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</si>
  <si>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</si>
  <si>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</si>
  <si>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</si>
  <si>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</si>
  <si>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</si>
  <si>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</si>
  <si>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</si>
  <si>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</si>
  <si>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</si>
  <si>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CODIGO REGISTRO PROYECTO</t>
  </si>
  <si>
    <t>INDICADOR</t>
  </si>
  <si>
    <t>RECURSO PROPIO</t>
  </si>
  <si>
    <t>SGP ESPECIFICO</t>
  </si>
  <si>
    <t>NACION</t>
  </si>
  <si>
    <t>NOMBRE DEL PROYECTO</t>
  </si>
  <si>
    <t>PLAN DE DESARROLLO: “El cambio es con todos y todas (tod@s) 2012 – 2015”</t>
  </si>
  <si>
    <t>OBJETO Y No DE CONTRATO</t>
  </si>
  <si>
    <t>SGP LIBRE INVERSION</t>
  </si>
  <si>
    <t xml:space="preserve">Beneficiar directamente al 24% de los habitantes, con proyectos y programas ambientales                                         
</t>
  </si>
  <si>
    <t>% del plan de acción ambiental formulado e implementado por el Comité SIGAM-CIDEA</t>
  </si>
  <si>
    <t xml:space="preserve">Realizar mantenimiento y
Reposición de material mínimo a dos ejes ambientales urbanos
</t>
  </si>
  <si>
    <t xml:space="preserve">Capacitar a  3.000 habitantes en el tema de calidad del aire y emisiones atmosféricas
</t>
  </si>
  <si>
    <t xml:space="preserve">Nº de ejes con mantenimiento y
Reposición de material / Nº de ejes urbanos existentes
</t>
  </si>
  <si>
    <t>Nº habitantes capacitados en el tema de calidad del aire y emisiones atmosféricas / Nº de habitantes propuesto</t>
  </si>
  <si>
    <t>SECTOR : MEDIO AMBIENTE</t>
  </si>
  <si>
    <t>OBJETIVO DEL EJE / DIMENSIÓN: Fortalecer  el  desarrollo  biofísico  territorial  de  Zipaquirá  para  garantizar  un crecimiento sostenible de la ciudad dentro de lineamientos de urbanismo, espacio público y servicios públicos con armonía ambiental y enfoque social fomentando  el respeto  por las  normas  y el uso adecuado  y eficiente  de  los recursos e infraestructura pública.</t>
  </si>
  <si>
    <t xml:space="preserve">1 Política integral para el seguimiento al manejo de los residuos sólidos que se generan formulada
</t>
  </si>
  <si>
    <t>1 Política integral para el seguimiento del manejo de los residuos sólidos que se generan formulada / 1</t>
  </si>
  <si>
    <t xml:space="preserve">Porcentaje de población beneficiada directamente con programas ambientales        </t>
  </si>
  <si>
    <t>numero</t>
  </si>
  <si>
    <t>AD</t>
  </si>
  <si>
    <t>Numero</t>
  </si>
  <si>
    <t>Formular los protocolos para la atención de emergencias relacionadas con el medioambiente, para los riesgos identificados.</t>
  </si>
  <si>
    <t xml:space="preserve">Nº de protocolos para la atención de emergencias relacionadas con el medio ambiente formulados /
Nº de riesgos identificados
</t>
  </si>
  <si>
    <t>Realizar 20 talleres anuales con la comunidad para la adaptación al cambio climático</t>
  </si>
  <si>
    <t>Nº talleres realizados sobre adaptación al cambio climático / Nº de talleres programados sobre adaptación al cambio climático</t>
  </si>
  <si>
    <t>PROGRAMA: No 10 RESERVA DE PARAMO COMO SISTEMA ESTRATEGICO AMBIENTAL POR EL FUTURO DE  TODOS Y TODAS (TOD@S)</t>
  </si>
  <si>
    <t>compra de insumo vegetal y realización de toda la etapa contractual</t>
  </si>
  <si>
    <t xml:space="preserve">implementación de la ruta ecoturistica como mecanismo de educación ambiental, conservación, protección de los recursos naturales </t>
  </si>
  <si>
    <t>secretario de salud y medio ambiente</t>
  </si>
  <si>
    <t>Beneficiar al 24%  que equivale a (2880) de los habitantes con programas de Educación Ambiental</t>
  </si>
  <si>
    <t>Porcentaje de población beneficiada directamente con programas ambientales</t>
  </si>
  <si>
    <t>visitantes</t>
  </si>
  <si>
    <t xml:space="preserve">Desarrollar acciones para la conservacion y vigilancia de los recursos de la Zona de Reserva Municipal </t>
  </si>
  <si>
    <t>recorridos</t>
  </si>
  <si>
    <t>Mantenimientos y Podas</t>
  </si>
  <si>
    <t>META DE PRODUCTO 2</t>
  </si>
  <si>
    <t>META DE PRODUCTO 3</t>
  </si>
  <si>
    <t>META DE PRODUCTO 4</t>
  </si>
  <si>
    <t>META DE PRODUCTO 5</t>
  </si>
  <si>
    <t>capacitar a la población en temas relacionados con el manejo del arbolado urbano (12)</t>
  </si>
  <si>
    <t xml:space="preserve">Realizar el mantenimiento adecuado a cada uno de los ejes ecológicos, parques y zonas verdes del municipio. </t>
  </si>
  <si>
    <t>realizar el seguimiento al cumplimiento de la correcta ejecucion de las labores de mantenimiento y poda a los ejes ecologicos existentes.</t>
  </si>
  <si>
    <t>Generar un programa de armonización y señalización de parques y zonas verdes del Municipio para la prevención de la inadecuada disposición de residuos sólidos y aplicación del comparendo ambiental</t>
  </si>
  <si>
    <t>Socializar a la comunidad el proceso de trámite para los aprovechamientos forestales y la tala (6)</t>
  </si>
  <si>
    <t>META ALCANZADA 2013</t>
  </si>
  <si>
    <t>648, 21,6%</t>
  </si>
  <si>
    <t>META  VIGENCIA(2013)</t>
  </si>
  <si>
    <t xml:space="preserve">Formulacion del plan de gestion  de residuos especiales </t>
  </si>
  <si>
    <t>diligenciamiento de formatos de lista de chequeo para hacer seguimeintos a los PGIRS de la empresa prestadora del servicio  (2)</t>
  </si>
  <si>
    <t>META  VIGENCIA  (2013)</t>
  </si>
  <si>
    <t>capacitacion en el tema de prevencion de incendios forestales, inundaciones y deslizamientos a la comunidad (9)</t>
  </si>
  <si>
    <t>desarrollar talleres de adaptacion al cambio climatico (20)</t>
  </si>
  <si>
    <t>Brindar asesoria en la formulacion y ejecucion de los PRAES de las IE Oficiales y privadas que lo requieran</t>
  </si>
  <si>
    <t>Sensibilizacion y educacion a traves de estrategias ludico pedagogicas.(24)</t>
  </si>
  <si>
    <t>Formulacion y ejecucion de PROCEDA enfocado a la participacion ciudadana y la gestion del riesgo. (2)</t>
  </si>
  <si>
    <t xml:space="preserve">desarrollar talleres sobre el control de la erosion (10) </t>
  </si>
  <si>
    <t>desarrollar talleres enfocados al tema de manejo de residuos especiales (llantas, electronicos, medicamentos vencidos, etc) (5)</t>
  </si>
  <si>
    <t>realizar capacitaciones a la comunidad sobre el cuidado de las zonas verdes urbanas y la importancia de los procesos de reforestación.(5)</t>
  </si>
  <si>
    <t>realizar actividades de divulgación en fechas de significancia ambiental y realizar informes quincenales como mecanismos de promoción ambiental para socializarlos en los medios de comunicación.</t>
  </si>
  <si>
    <t>realizar talleres de uso eficiente de ahorro de energía con las comunidades (8)</t>
  </si>
  <si>
    <t>Realizar seguimiento al cumplimiento de los PUEAA del ente prestador del servicio y 9 acueductos veredales.</t>
  </si>
  <si>
    <t>realizar actividades de sensibilización sobre la comercializacion de fauna silvestre y vegetación nativa (4)</t>
  </si>
  <si>
    <t>por medio de talleres tematicos sensibilizar a los comerciantes en lo referente a la contaminacion auditiva y visual. (4)</t>
  </si>
  <si>
    <t>desarrollar acciones de sensibilizacion de la comunidad urbana en el tema de contaminacion visual y auditiva(15)</t>
  </si>
  <si>
    <t xml:space="preserve">socializar por medio de mesas de trabajo la proteccion, conservacion y recuperacion de los recursos naturales en las instituciones educativas (3). </t>
  </si>
  <si>
    <t>realizar jornadas de capacitación y de limpieza de fuentes hídricas y temas relacionados con el recurso hidrico. (15)</t>
  </si>
  <si>
    <t>Realizar jornadas de reforestación en las rondas de las fuentes hídricas con el programa de padrinos ecológicos en el área rural (20)</t>
  </si>
  <si>
    <t>Realizar jornadas de reforestación en las áreas verdes del casco urbano (8)</t>
  </si>
  <si>
    <t>visita de inspeccióny seguimiento a generadores de residuos peligrosos RESPEL (15)</t>
  </si>
  <si>
    <t>visita de inspeccióny seguimiento a generadores de residuos solidos y líquidos(15)</t>
  </si>
  <si>
    <t>Capacitacion en temas relacionados a calidad del aire, contaminacion atmosferica y emisiones generadas (12)</t>
  </si>
  <si>
    <t>Realizar capacitacion en el tema de comparendos ambientales con la comunidad (15)</t>
  </si>
  <si>
    <t>COMPONENTE DE EFICACIA - PLAN DE ACCIÒN - VIGENCIA  2013</t>
  </si>
  <si>
    <t>EJE TEMÁTICO N° 02: ZIPAQUIRÁ, INFRAESTRUCTURA CON ENFOQUE SOCIAL Y AMBIENTAL</t>
  </si>
  <si>
    <t>POBLACION  BENEFICIADA</t>
  </si>
  <si>
    <t>CANTIDAD DE POBLACION BENEFICIADA</t>
  </si>
  <si>
    <t>ALCALDE MUNICIPAL</t>
  </si>
  <si>
    <t>PI</t>
  </si>
  <si>
    <t>I</t>
  </si>
  <si>
    <t>JUV</t>
  </si>
  <si>
    <t>AD-M</t>
  </si>
  <si>
    <t>MUJ Y HOM</t>
  </si>
  <si>
    <t>VCA</t>
  </si>
  <si>
    <t>DISCA</t>
  </si>
  <si>
    <t>AFRO</t>
  </si>
  <si>
    <t>IND</t>
  </si>
  <si>
    <t>OTR</t>
  </si>
  <si>
    <t xml:space="preserve">OBJETIVO:.  Asegurar  la  oferta  hídrica  para  los  distintos  usos  como  recurso  fundamental  y limitado, a través del fortalecimiento a las acciones de preservación y restauración de  ecosistemas  estratégicos  como  el  Páramo  de  Guerrero,  ríos,  quebradas, humedales y nacimientos de agua para la sostenibilidad del desarrollo económico regional.
2.  Aprovechar sosteniblemente la biodiversidad y servicios ambientales que el páramo de Guerrero ofrece a nivel de sus comunidades bióticas, especies, paisajes, modos de vida e investigación.
</t>
  </si>
  <si>
    <t>META  ALCANZADA 2013</t>
  </si>
  <si>
    <t xml:space="preserve">Ejecutar e Implementar el Plan de Acción Ambiental en un 80% de las acciones
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</si>
</sst>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_ ;_ * \-#,##0_ ;_ * &quot;-&quot;_ ;_ @_ "/>
    <numFmt numFmtId="171" formatCode="_ * #,##0.00_ ;_ * \-#,##0.00_ ;_ * &quot;-&quot;??_ ;_ @_ "/>
    <numFmt numFmtId="172" formatCode="_(* #,##0_);_(* \(#,##0\);_(* &quot;-&quot;??_);_(@_)"/>
    <numFmt numFmtId="173" formatCode="0.000"/>
    <numFmt numFmtId="174" formatCode="#,##0.000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"/>
    <numFmt numFmtId="181" formatCode="_ * #,##0_ ;_ * \-#,##0_ ;_ * &quot;-&quot;??_ ;_ @_ "/>
    <numFmt numFmtId="182" formatCode="[$-240A]dddd\,\ dd&quot; de &quot;mmmm&quot; de &quot;yyyy"/>
    <numFmt numFmtId="183" formatCode="[$-240A]hh:mm:ss\ AM/PM"/>
    <numFmt numFmtId="184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17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10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3" fontId="10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10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9" fillId="35" borderId="14" xfId="0" applyFont="1" applyFill="1" applyBorder="1" applyAlignment="1">
      <alignment horizontal="center" vertical="center" textRotation="90" wrapText="1"/>
    </xf>
    <xf numFmtId="0" fontId="9" fillId="35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9" fillId="36" borderId="14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49" fontId="9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7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5" borderId="16" xfId="0" applyFont="1" applyFill="1" applyBorder="1" applyAlignment="1" applyProtection="1">
      <alignment horizontal="center" vertical="center" textRotation="90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1" fillId="35" borderId="17" xfId="0" applyFont="1" applyFill="1" applyBorder="1" applyAlignment="1" applyProtection="1">
      <alignment horizontal="center" vertical="center" wrapText="1"/>
      <protection locked="0"/>
    </xf>
    <xf numFmtId="0" fontId="11" fillId="38" borderId="10" xfId="0" applyFont="1" applyFill="1" applyBorder="1" applyAlignment="1" applyProtection="1">
      <alignment horizontal="center" vertical="center" wrapText="1"/>
      <protection locked="0"/>
    </xf>
    <xf numFmtId="170" fontId="9" fillId="36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0" fontId="11" fillId="39" borderId="10" xfId="0" applyFont="1" applyFill="1" applyBorder="1" applyAlignment="1">
      <alignment vertical="center" textRotation="90" wrapText="1"/>
    </xf>
    <xf numFmtId="1" fontId="14" fillId="38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3" fontId="9" fillId="40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38" borderId="10" xfId="0" applyFont="1" applyFill="1" applyBorder="1" applyAlignment="1">
      <alignment vertical="center" wrapText="1"/>
    </xf>
    <xf numFmtId="0" fontId="9" fillId="36" borderId="20" xfId="0" applyFont="1" applyFill="1" applyBorder="1" applyAlignment="1">
      <alignment vertical="center" textRotation="90"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41" borderId="10" xfId="48" applyNumberFormat="1" applyFont="1" applyFill="1" applyBorder="1" applyAlignment="1" applyProtection="1">
      <alignment vertical="center" textRotation="255" wrapText="1"/>
      <protection locked="0"/>
    </xf>
    <xf numFmtId="172" fontId="11" fillId="41" borderId="10" xfId="48" applyNumberFormat="1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7" fillId="41" borderId="10" xfId="0" applyNumberFormat="1" applyFont="1" applyFill="1" applyBorder="1" applyAlignment="1" applyProtection="1">
      <alignment vertical="center" textRotation="90" wrapText="1"/>
      <protection locked="0"/>
    </xf>
    <xf numFmtId="181" fontId="7" fillId="34" borderId="21" xfId="48" applyNumberFormat="1" applyFont="1" applyFill="1" applyBorder="1" applyAlignment="1">
      <alignment horizontal="center" vertical="center" wrapText="1"/>
    </xf>
    <xf numFmtId="181" fontId="7" fillId="34" borderId="10" xfId="48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 applyProtection="1">
      <alignment horizontal="center" vertical="center" textRotation="90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172" fontId="11" fillId="41" borderId="21" xfId="48" applyNumberFormat="1" applyFont="1" applyFill="1" applyBorder="1" applyAlignment="1" applyProtection="1">
      <alignment wrapText="1"/>
      <protection locked="0"/>
    </xf>
    <xf numFmtId="3" fontId="11" fillId="0" borderId="21" xfId="0" applyNumberFormat="1" applyFont="1" applyFill="1" applyBorder="1" applyAlignment="1" applyProtection="1">
      <alignment vertical="center" wrapText="1"/>
      <protection locked="0"/>
    </xf>
    <xf numFmtId="0" fontId="11" fillId="38" borderId="21" xfId="0" applyFont="1" applyFill="1" applyBorder="1" applyAlignment="1" applyProtection="1">
      <alignment horizontal="center" vertical="center" wrapText="1"/>
      <protection locked="0"/>
    </xf>
    <xf numFmtId="0" fontId="11" fillId="38" borderId="21" xfId="0" applyFont="1" applyFill="1" applyBorder="1" applyAlignment="1">
      <alignment vertical="center" wrapText="1"/>
    </xf>
    <xf numFmtId="0" fontId="11" fillId="39" borderId="21" xfId="0" applyFont="1" applyFill="1" applyBorder="1" applyAlignment="1">
      <alignment vertical="center" textRotation="90" wrapText="1"/>
    </xf>
    <xf numFmtId="0" fontId="7" fillId="0" borderId="22" xfId="45" applyFont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2" fontId="11" fillId="41" borderId="23" xfId="48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/>
    </xf>
    <xf numFmtId="3" fontId="11" fillId="0" borderId="23" xfId="0" applyNumberFormat="1" applyFont="1" applyFill="1" applyBorder="1" applyAlignment="1" applyProtection="1">
      <alignment vertical="center" wrapText="1"/>
      <protection locked="0"/>
    </xf>
    <xf numFmtId="0" fontId="11" fillId="38" borderId="23" xfId="0" applyFont="1" applyFill="1" applyBorder="1" applyAlignment="1" applyProtection="1">
      <alignment horizontal="center" vertical="center" wrapText="1"/>
      <protection locked="0"/>
    </xf>
    <xf numFmtId="0" fontId="11" fillId="38" borderId="23" xfId="0" applyFont="1" applyFill="1" applyBorder="1" applyAlignment="1">
      <alignment vertical="center" wrapText="1"/>
    </xf>
    <xf numFmtId="0" fontId="11" fillId="39" borderId="23" xfId="0" applyFont="1" applyFill="1" applyBorder="1" applyAlignment="1">
      <alignment vertical="center" textRotation="90" wrapText="1"/>
    </xf>
    <xf numFmtId="0" fontId="9" fillId="35" borderId="10" xfId="0" applyFont="1" applyFill="1" applyBorder="1" applyAlignment="1" applyProtection="1">
      <alignment horizontal="center" vertical="center" textRotation="90" wrapText="1"/>
      <protection locked="0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170" fontId="9" fillId="36" borderId="21" xfId="0" applyNumberFormat="1" applyFont="1" applyFill="1" applyBorder="1" applyAlignment="1">
      <alignment horizontal="center" vertical="center" wrapText="1"/>
    </xf>
    <xf numFmtId="49" fontId="9" fillId="36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1" fillId="37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10" fontId="11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41" borderId="2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3" xfId="48" applyNumberFormat="1" applyFont="1" applyBorder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3" fontId="7" fillId="34" borderId="21" xfId="0" applyNumberFormat="1" applyFont="1" applyFill="1" applyBorder="1" applyAlignment="1" applyProtection="1">
      <alignment vertical="center" textRotation="90" wrapText="1"/>
      <protection locked="0"/>
    </xf>
    <xf numFmtId="3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 applyProtection="1">
      <alignment vertical="center" wrapText="1"/>
      <protection locked="0"/>
    </xf>
    <xf numFmtId="3" fontId="7" fillId="41" borderId="23" xfId="0" applyNumberFormat="1" applyFont="1" applyFill="1" applyBorder="1" applyAlignment="1" applyProtection="1">
      <alignment vertical="center" textRotation="90" wrapText="1"/>
      <protection locked="0"/>
    </xf>
    <xf numFmtId="181" fontId="7" fillId="0" borderId="10" xfId="48" applyNumberFormat="1" applyFont="1" applyFill="1" applyBorder="1" applyAlignment="1">
      <alignment horizontal="center" vertical="center" wrapText="1"/>
    </xf>
    <xf numFmtId="181" fontId="7" fillId="0" borderId="21" xfId="48" applyNumberFormat="1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181" fontId="7" fillId="0" borderId="23" xfId="48" applyNumberFormat="1" applyFont="1" applyFill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8" borderId="21" xfId="0" applyFont="1" applyFill="1" applyBorder="1" applyAlignment="1">
      <alignment horizontal="center" vertical="center" textRotation="255" wrapText="1"/>
    </xf>
    <xf numFmtId="175" fontId="5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center" vertical="center" textRotation="90" wrapText="1"/>
      <protection/>
    </xf>
    <xf numFmtId="175" fontId="10" fillId="34" borderId="12" xfId="0" applyNumberFormat="1" applyFont="1" applyFill="1" applyBorder="1" applyAlignment="1" applyProtection="1">
      <alignment horizontal="center" vertical="center" textRotation="90" wrapText="1"/>
      <protection/>
    </xf>
    <xf numFmtId="172" fontId="11" fillId="41" borderId="26" xfId="48" applyNumberFormat="1" applyFont="1" applyFill="1" applyBorder="1" applyAlignment="1" applyProtection="1">
      <alignment wrapText="1"/>
      <protection locked="0"/>
    </xf>
    <xf numFmtId="172" fontId="11" fillId="41" borderId="27" xfId="48" applyNumberFormat="1" applyFont="1" applyFill="1" applyBorder="1" applyAlignment="1" applyProtection="1">
      <alignment vertical="center" wrapText="1"/>
      <protection locked="0"/>
    </xf>
    <xf numFmtId="172" fontId="11" fillId="41" borderId="27" xfId="48" applyNumberFormat="1" applyFont="1" applyFill="1" applyBorder="1" applyAlignment="1" applyProtection="1">
      <alignment vertical="center" textRotation="255" wrapText="1"/>
      <protection locked="0"/>
    </xf>
    <xf numFmtId="172" fontId="11" fillId="41" borderId="28" xfId="48" applyNumberFormat="1" applyFont="1" applyFill="1" applyBorder="1" applyAlignment="1" applyProtection="1">
      <alignment vertical="center" wrapText="1"/>
      <protection locked="0"/>
    </xf>
    <xf numFmtId="0" fontId="11" fillId="38" borderId="24" xfId="0" applyFont="1" applyFill="1" applyBorder="1" applyAlignment="1" applyProtection="1">
      <alignment vertical="center" wrapText="1"/>
      <protection locked="0"/>
    </xf>
    <xf numFmtId="0" fontId="11" fillId="39" borderId="29" xfId="0" applyFont="1" applyFill="1" applyBorder="1" applyAlignment="1">
      <alignment vertical="center" textRotation="90" wrapText="1"/>
    </xf>
    <xf numFmtId="0" fontId="11" fillId="38" borderId="30" xfId="0" applyFont="1" applyFill="1" applyBorder="1" applyAlignment="1" applyProtection="1">
      <alignment vertical="center" wrapText="1"/>
      <protection locked="0"/>
    </xf>
    <xf numFmtId="0" fontId="11" fillId="39" borderId="31" xfId="0" applyFont="1" applyFill="1" applyBorder="1" applyAlignment="1">
      <alignment vertical="center" textRotation="90" wrapText="1"/>
    </xf>
    <xf numFmtId="0" fontId="11" fillId="38" borderId="22" xfId="0" applyFont="1" applyFill="1" applyBorder="1" applyAlignment="1" applyProtection="1">
      <alignment vertical="center" wrapText="1"/>
      <protection locked="0"/>
    </xf>
    <xf numFmtId="0" fontId="11" fillId="39" borderId="32" xfId="0" applyFont="1" applyFill="1" applyBorder="1" applyAlignment="1">
      <alignment vertical="center" textRotation="90" wrapText="1"/>
    </xf>
    <xf numFmtId="181" fontId="7" fillId="0" borderId="29" xfId="48" applyNumberFormat="1" applyFont="1" applyFill="1" applyBorder="1" applyAlignment="1">
      <alignment horizontal="center" vertical="center" wrapText="1"/>
    </xf>
    <xf numFmtId="181" fontId="7" fillId="0" borderId="31" xfId="48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textRotation="90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 applyProtection="1">
      <alignment horizontal="center" vertical="center" textRotation="3" wrapText="1"/>
      <protection locked="0"/>
    </xf>
    <xf numFmtId="3" fontId="7" fillId="41" borderId="2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5" xfId="48" applyNumberFormat="1" applyFont="1" applyBorder="1" applyAlignment="1">
      <alignment horizontal="center" vertical="center" wrapText="1"/>
    </xf>
    <xf numFmtId="181" fontId="7" fillId="34" borderId="25" xfId="48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2" fillId="0" borderId="24" xfId="0" applyFont="1" applyFill="1" applyBorder="1" applyAlignment="1">
      <alignment vertical="center" wrapText="1"/>
    </xf>
    <xf numFmtId="181" fontId="7" fillId="34" borderId="29" xfId="48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 wrapText="1"/>
    </xf>
    <xf numFmtId="181" fontId="7" fillId="34" borderId="31" xfId="48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181" fontId="7" fillId="34" borderId="23" xfId="48" applyNumberFormat="1" applyFont="1" applyFill="1" applyBorder="1" applyAlignment="1">
      <alignment horizontal="center" vertical="center" wrapText="1"/>
    </xf>
    <xf numFmtId="181" fontId="7" fillId="34" borderId="32" xfId="48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81" fontId="15" fillId="0" borderId="10" xfId="48" applyNumberFormat="1" applyFont="1" applyFill="1" applyBorder="1" applyAlignment="1">
      <alignment horizontal="center" vertical="center" wrapText="1"/>
    </xf>
    <xf numFmtId="181" fontId="15" fillId="0" borderId="31" xfId="48" applyNumberFormat="1" applyFont="1" applyFill="1" applyBorder="1" applyAlignment="1">
      <alignment horizontal="center" vertical="center" wrapText="1"/>
    </xf>
    <xf numFmtId="181" fontId="15" fillId="0" borderId="23" xfId="48" applyNumberFormat="1" applyFont="1" applyFill="1" applyBorder="1" applyAlignment="1">
      <alignment horizontal="center" vertical="center" wrapText="1"/>
    </xf>
    <xf numFmtId="181" fontId="15" fillId="0" borderId="32" xfId="48" applyNumberFormat="1" applyFont="1" applyFill="1" applyBorder="1" applyAlignment="1">
      <alignment horizontal="center" vertical="center" wrapText="1"/>
    </xf>
    <xf numFmtId="0" fontId="8" fillId="35" borderId="35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0" fontId="8" fillId="35" borderId="37" xfId="0" applyFont="1" applyFill="1" applyBorder="1" applyAlignment="1" applyProtection="1">
      <alignment horizontal="center" vertical="center" wrapText="1"/>
      <protection/>
    </xf>
    <xf numFmtId="0" fontId="8" fillId="35" borderId="38" xfId="0" applyFont="1" applyFill="1" applyBorder="1" applyAlignment="1" applyProtection="1">
      <alignment horizontal="center" vertical="center" wrapText="1"/>
      <protection/>
    </xf>
    <xf numFmtId="0" fontId="8" fillId="35" borderId="39" xfId="0" applyFont="1" applyFill="1" applyBorder="1" applyAlignment="1" applyProtection="1">
      <alignment horizontal="center" vertical="center" wrapText="1"/>
      <protection/>
    </xf>
    <xf numFmtId="3" fontId="8" fillId="33" borderId="24" xfId="0" applyNumberFormat="1" applyFont="1" applyFill="1" applyBorder="1" applyAlignment="1">
      <alignment horizontal="center" vertical="center" textRotation="90"/>
    </xf>
    <xf numFmtId="3" fontId="8" fillId="33" borderId="30" xfId="0" applyNumberFormat="1" applyFont="1" applyFill="1" applyBorder="1" applyAlignment="1">
      <alignment horizontal="center" vertical="center" textRotation="90"/>
    </xf>
    <xf numFmtId="3" fontId="8" fillId="33" borderId="22" xfId="0" applyNumberFormat="1" applyFont="1" applyFill="1" applyBorder="1" applyAlignment="1">
      <alignment horizontal="center" vertical="center" textRotation="90"/>
    </xf>
    <xf numFmtId="3" fontId="8" fillId="34" borderId="21" xfId="0" applyNumberFormat="1" applyFont="1" applyFill="1" applyBorder="1" applyAlignment="1">
      <alignment horizontal="center" vertical="center" textRotation="90"/>
    </xf>
    <xf numFmtId="3" fontId="8" fillId="34" borderId="10" xfId="0" applyNumberFormat="1" applyFont="1" applyFill="1" applyBorder="1" applyAlignment="1">
      <alignment horizontal="center" vertical="center" textRotation="90"/>
    </xf>
    <xf numFmtId="3" fontId="8" fillId="34" borderId="23" xfId="0" applyNumberFormat="1" applyFont="1" applyFill="1" applyBorder="1" applyAlignment="1">
      <alignment horizontal="center" vertical="center" textRotation="90"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41" xfId="0" applyFont="1" applyFill="1" applyBorder="1" applyAlignment="1" applyProtection="1">
      <alignment horizontal="center" vertical="center" textRotation="90" wrapText="1"/>
      <protection/>
    </xf>
    <xf numFmtId="0" fontId="9" fillId="35" borderId="42" xfId="0" applyFont="1" applyFill="1" applyBorder="1" applyAlignment="1" applyProtection="1">
      <alignment horizontal="center" vertical="center" textRotation="90" wrapText="1"/>
      <protection/>
    </xf>
    <xf numFmtId="10" fontId="9" fillId="35" borderId="20" xfId="0" applyNumberFormat="1" applyFont="1" applyFill="1" applyBorder="1" applyAlignment="1" applyProtection="1">
      <alignment horizontal="center" vertical="center" textRotation="90" wrapText="1"/>
      <protection/>
    </xf>
    <xf numFmtId="10" fontId="9" fillId="35" borderId="41" xfId="0" applyNumberFormat="1" applyFont="1" applyFill="1" applyBorder="1" applyAlignment="1" applyProtection="1">
      <alignment horizontal="center" vertical="center" textRotation="90" wrapText="1"/>
      <protection/>
    </xf>
    <xf numFmtId="10" fontId="9" fillId="35" borderId="42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14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43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44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35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36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38" xfId="0" applyNumberFormat="1" applyFont="1" applyFill="1" applyBorder="1" applyAlignment="1" applyProtection="1">
      <alignment horizontal="center" vertical="center" textRotation="90" wrapText="1"/>
      <protection/>
    </xf>
    <xf numFmtId="0" fontId="9" fillId="35" borderId="17" xfId="0" applyFont="1" applyFill="1" applyBorder="1" applyAlignment="1" applyProtection="1">
      <alignment horizontal="center" vertical="center" textRotation="90" wrapText="1"/>
      <protection/>
    </xf>
    <xf numFmtId="0" fontId="9" fillId="35" borderId="45" xfId="0" applyFont="1" applyFill="1" applyBorder="1" applyAlignment="1" applyProtection="1">
      <alignment horizontal="center" vertical="center" textRotation="90" wrapText="1"/>
      <protection/>
    </xf>
    <xf numFmtId="0" fontId="9" fillId="35" borderId="46" xfId="0" applyFont="1" applyFill="1" applyBorder="1" applyAlignment="1" applyProtection="1">
      <alignment horizontal="center" vertical="center" textRotation="90" wrapText="1"/>
      <protection/>
    </xf>
    <xf numFmtId="0" fontId="9" fillId="35" borderId="19" xfId="0" applyFont="1" applyFill="1" applyBorder="1" applyAlignment="1" applyProtection="1">
      <alignment horizontal="center" vertical="center" textRotation="90" wrapText="1"/>
      <protection/>
    </xf>
    <xf numFmtId="10" fontId="9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9" fillId="35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35" borderId="35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8" fillId="18" borderId="14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center" vertical="center" wrapText="1"/>
    </xf>
    <xf numFmtId="0" fontId="8" fillId="18" borderId="44" xfId="0" applyFont="1" applyFill="1" applyBorder="1" applyAlignment="1">
      <alignment horizontal="center" vertical="center" wrapText="1"/>
    </xf>
    <xf numFmtId="170" fontId="8" fillId="18" borderId="17" xfId="0" applyNumberFormat="1" applyFont="1" applyFill="1" applyBorder="1" applyAlignment="1">
      <alignment horizontal="center" vertical="center" wrapText="1"/>
    </xf>
    <xf numFmtId="170" fontId="8" fillId="18" borderId="18" xfId="0" applyNumberFormat="1" applyFont="1" applyFill="1" applyBorder="1" applyAlignment="1">
      <alignment horizontal="center" vertical="center" wrapText="1"/>
    </xf>
    <xf numFmtId="170" fontId="8" fillId="18" borderId="15" xfId="0" applyNumberFormat="1" applyFont="1" applyFill="1" applyBorder="1" applyAlignment="1">
      <alignment horizontal="center" vertical="center" wrapText="1"/>
    </xf>
    <xf numFmtId="170" fontId="8" fillId="18" borderId="45" xfId="0" applyNumberFormat="1" applyFont="1" applyFill="1" applyBorder="1" applyAlignment="1">
      <alignment horizontal="center" vertical="center" wrapText="1"/>
    </xf>
    <xf numFmtId="170" fontId="8" fillId="18" borderId="0" xfId="0" applyNumberFormat="1" applyFont="1" applyFill="1" applyBorder="1" applyAlignment="1">
      <alignment horizontal="center" vertical="center" wrapText="1"/>
    </xf>
    <xf numFmtId="170" fontId="8" fillId="18" borderId="37" xfId="0" applyNumberFormat="1" applyFont="1" applyFill="1" applyBorder="1" applyAlignment="1">
      <alignment horizontal="center" vertical="center" wrapText="1"/>
    </xf>
    <xf numFmtId="170" fontId="8" fillId="18" borderId="47" xfId="0" applyNumberFormat="1" applyFont="1" applyFill="1" applyBorder="1" applyAlignment="1">
      <alignment horizontal="center" vertical="center" wrapText="1"/>
    </xf>
    <xf numFmtId="170" fontId="8" fillId="18" borderId="48" xfId="0" applyNumberFormat="1" applyFont="1" applyFill="1" applyBorder="1" applyAlignment="1">
      <alignment horizontal="center" vertical="center" wrapText="1"/>
    </xf>
    <xf numFmtId="170" fontId="8" fillId="18" borderId="39" xfId="0" applyNumberFormat="1" applyFont="1" applyFill="1" applyBorder="1" applyAlignment="1">
      <alignment horizontal="center" vertical="center" wrapText="1"/>
    </xf>
    <xf numFmtId="0" fontId="8" fillId="18" borderId="20" xfId="0" applyFont="1" applyFill="1" applyBorder="1" applyAlignment="1" applyProtection="1">
      <alignment horizontal="center" vertical="center" wrapText="1"/>
      <protection locked="0"/>
    </xf>
    <xf numFmtId="0" fontId="8" fillId="18" borderId="41" xfId="0" applyFont="1" applyFill="1" applyBorder="1" applyAlignment="1" applyProtection="1">
      <alignment horizontal="center" vertical="center" wrapText="1"/>
      <protection locked="0"/>
    </xf>
    <xf numFmtId="0" fontId="8" fillId="18" borderId="42" xfId="0" applyFont="1" applyFill="1" applyBorder="1" applyAlignment="1" applyProtection="1">
      <alignment horizontal="center" vertical="center" wrapText="1"/>
      <protection locked="0"/>
    </xf>
    <xf numFmtId="3" fontId="9" fillId="33" borderId="26" xfId="0" applyNumberFormat="1" applyFont="1" applyFill="1" applyBorder="1" applyAlignment="1" applyProtection="1">
      <alignment horizontal="center" vertical="center" wrapText="1"/>
      <protection/>
    </xf>
    <xf numFmtId="3" fontId="9" fillId="33" borderId="49" xfId="0" applyNumberFormat="1" applyFont="1" applyFill="1" applyBorder="1" applyAlignment="1" applyProtection="1">
      <alignment horizontal="center" vertical="center" wrapText="1"/>
      <protection/>
    </xf>
    <xf numFmtId="3" fontId="9" fillId="33" borderId="50" xfId="0" applyNumberFormat="1" applyFont="1" applyFill="1" applyBorder="1" applyAlignment="1" applyProtection="1">
      <alignment horizontal="center" vertical="center" wrapText="1"/>
      <protection/>
    </xf>
    <xf numFmtId="0" fontId="9" fillId="18" borderId="16" xfId="0" applyFont="1" applyFill="1" applyBorder="1" applyAlignment="1">
      <alignment horizontal="center" vertical="center" textRotation="90" wrapText="1"/>
    </xf>
    <xf numFmtId="0" fontId="9" fillId="18" borderId="51" xfId="0" applyFont="1" applyFill="1" applyBorder="1" applyAlignment="1">
      <alignment horizontal="center" vertical="center" textRotation="90" wrapText="1"/>
    </xf>
    <xf numFmtId="0" fontId="9" fillId="18" borderId="52" xfId="0" applyFont="1" applyFill="1" applyBorder="1" applyAlignment="1">
      <alignment horizontal="center" vertical="center" textRotation="90" wrapText="1"/>
    </xf>
    <xf numFmtId="0" fontId="9" fillId="18" borderId="53" xfId="0" applyFont="1" applyFill="1" applyBorder="1" applyAlignment="1">
      <alignment horizontal="center" vertical="center" textRotation="90" wrapText="1"/>
    </xf>
    <xf numFmtId="3" fontId="9" fillId="33" borderId="54" xfId="0" applyNumberFormat="1" applyFont="1" applyFill="1" applyBorder="1" applyAlignment="1" applyProtection="1">
      <alignment horizontal="center" vertical="center" wrapText="1"/>
      <protection/>
    </xf>
    <xf numFmtId="0" fontId="7" fillId="18" borderId="14" xfId="0" applyFont="1" applyFill="1" applyBorder="1" applyAlignment="1">
      <alignment horizontal="center" vertical="center"/>
    </xf>
    <xf numFmtId="0" fontId="7" fillId="18" borderId="44" xfId="0" applyFont="1" applyFill="1" applyBorder="1" applyAlignment="1">
      <alignment horizontal="center" vertical="center"/>
    </xf>
    <xf numFmtId="0" fontId="8" fillId="18" borderId="14" xfId="0" applyFont="1" applyFill="1" applyBorder="1" applyAlignment="1" applyProtection="1">
      <alignment horizontal="center" vertical="center" wrapText="1"/>
      <protection locked="0"/>
    </xf>
    <xf numFmtId="0" fontId="8" fillId="18" borderId="43" xfId="0" applyFont="1" applyFill="1" applyBorder="1" applyAlignment="1" applyProtection="1">
      <alignment horizontal="center" vertical="center" wrapText="1"/>
      <protection locked="0"/>
    </xf>
    <xf numFmtId="4" fontId="9" fillId="18" borderId="16" xfId="0" applyNumberFormat="1" applyFont="1" applyFill="1" applyBorder="1" applyAlignment="1" applyProtection="1">
      <alignment horizontal="center" vertical="center" textRotation="90" wrapText="1"/>
      <protection/>
    </xf>
    <xf numFmtId="4" fontId="9" fillId="18" borderId="51" xfId="0" applyNumberFormat="1" applyFont="1" applyFill="1" applyBorder="1" applyAlignment="1" applyProtection="1">
      <alignment horizontal="center" vertical="center" textRotation="90" wrapText="1"/>
      <protection/>
    </xf>
    <xf numFmtId="0" fontId="9" fillId="18" borderId="16" xfId="0" applyFont="1" applyFill="1" applyBorder="1" applyAlignment="1" applyProtection="1">
      <alignment horizontal="center" vertical="center" textRotation="90" wrapText="1"/>
      <protection/>
    </xf>
    <xf numFmtId="0" fontId="9" fillId="18" borderId="51" xfId="0" applyFont="1" applyFill="1" applyBorder="1" applyAlignment="1" applyProtection="1">
      <alignment horizontal="center" vertical="center" textRotation="90" wrapText="1"/>
      <protection/>
    </xf>
    <xf numFmtId="0" fontId="4" fillId="2" borderId="3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8" fillId="42" borderId="55" xfId="0" applyFont="1" applyFill="1" applyBorder="1" applyAlignment="1">
      <alignment horizontal="left" vertical="center" wrapText="1"/>
    </xf>
    <xf numFmtId="0" fontId="8" fillId="42" borderId="56" xfId="0" applyFont="1" applyFill="1" applyBorder="1" applyAlignment="1">
      <alignment horizontal="left" vertical="center" wrapText="1"/>
    </xf>
    <xf numFmtId="0" fontId="8" fillId="42" borderId="57" xfId="0" applyFont="1" applyFill="1" applyBorder="1" applyAlignment="1">
      <alignment horizontal="left" vertical="center" wrapText="1"/>
    </xf>
    <xf numFmtId="0" fontId="8" fillId="42" borderId="35" xfId="0" applyFont="1" applyFill="1" applyBorder="1" applyAlignment="1" applyProtection="1">
      <alignment horizontal="left" vertical="center" wrapText="1"/>
      <protection locked="0"/>
    </xf>
    <xf numFmtId="0" fontId="8" fillId="42" borderId="18" xfId="0" applyFont="1" applyFill="1" applyBorder="1" applyAlignment="1" applyProtection="1">
      <alignment horizontal="left" vertical="center" wrapText="1"/>
      <protection locked="0"/>
    </xf>
    <xf numFmtId="0" fontId="8" fillId="42" borderId="56" xfId="0" applyFont="1" applyFill="1" applyBorder="1" applyAlignment="1" applyProtection="1">
      <alignment horizontal="left" vertical="center" wrapText="1"/>
      <protection locked="0"/>
    </xf>
    <xf numFmtId="0" fontId="8" fillId="42" borderId="57" xfId="0" applyFont="1" applyFill="1" applyBorder="1" applyAlignment="1" applyProtection="1">
      <alignment horizontal="left" vertical="center" wrapText="1"/>
      <protection locked="0"/>
    </xf>
    <xf numFmtId="0" fontId="8" fillId="42" borderId="55" xfId="0" applyFont="1" applyFill="1" applyBorder="1" applyAlignment="1" applyProtection="1">
      <alignment horizontal="left" vertical="center" wrapText="1"/>
      <protection locked="0"/>
    </xf>
    <xf numFmtId="0" fontId="7" fillId="42" borderId="56" xfId="0" applyFont="1" applyFill="1" applyBorder="1" applyAlignment="1">
      <alignment horizontal="left" vertical="center" wrapText="1"/>
    </xf>
    <xf numFmtId="0" fontId="7" fillId="42" borderId="57" xfId="0" applyFont="1" applyFill="1" applyBorder="1" applyAlignment="1">
      <alignment horizontal="left" vertical="center" wrapText="1"/>
    </xf>
    <xf numFmtId="0" fontId="9" fillId="42" borderId="55" xfId="0" applyFont="1" applyFill="1" applyBorder="1" applyAlignment="1">
      <alignment horizontal="left" vertical="center" wrapText="1"/>
    </xf>
    <xf numFmtId="0" fontId="9" fillId="42" borderId="56" xfId="0" applyFont="1" applyFill="1" applyBorder="1" applyAlignment="1">
      <alignment horizontal="left" vertical="center" wrapText="1"/>
    </xf>
    <xf numFmtId="0" fontId="9" fillId="42" borderId="57" xfId="0" applyFont="1" applyFill="1" applyBorder="1" applyAlignment="1">
      <alignment horizontal="left" vertical="center" wrapText="1"/>
    </xf>
    <xf numFmtId="3" fontId="8" fillId="42" borderId="55" xfId="0" applyNumberFormat="1" applyFont="1" applyFill="1" applyBorder="1" applyAlignment="1" applyProtection="1">
      <alignment horizontal="center" vertical="center" wrapText="1"/>
      <protection/>
    </xf>
    <xf numFmtId="3" fontId="8" fillId="42" borderId="56" xfId="0" applyNumberFormat="1" applyFont="1" applyFill="1" applyBorder="1" applyAlignment="1" applyProtection="1">
      <alignment horizontal="center" vertical="center" wrapText="1"/>
      <protection/>
    </xf>
    <xf numFmtId="3" fontId="8" fillId="42" borderId="57" xfId="0" applyNumberFormat="1" applyFont="1" applyFill="1" applyBorder="1" applyAlignment="1" applyProtection="1">
      <alignment horizontal="center" vertical="center" wrapText="1"/>
      <protection/>
    </xf>
    <xf numFmtId="0" fontId="8" fillId="42" borderId="18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52" fillId="0" borderId="21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7" fillId="0" borderId="24" xfId="45" applyFont="1" applyBorder="1" applyAlignment="1" applyProtection="1">
      <alignment horizontal="center" vertical="center" wrapText="1"/>
      <protection/>
    </xf>
    <xf numFmtId="0" fontId="7" fillId="0" borderId="30" xfId="45" applyFont="1" applyBorder="1" applyAlignment="1" applyProtection="1">
      <alignment horizontal="center" vertical="center" wrapText="1"/>
      <protection/>
    </xf>
    <xf numFmtId="0" fontId="7" fillId="0" borderId="22" xfId="45" applyFont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3" fontId="11" fillId="0" borderId="21" xfId="48" applyFont="1" applyBorder="1" applyAlignment="1">
      <alignment horizontal="center" vertical="center" wrapText="1"/>
    </xf>
    <xf numFmtId="43" fontId="11" fillId="0" borderId="10" xfId="48" applyFont="1" applyBorder="1" applyAlignment="1">
      <alignment horizontal="center" vertical="center" wrapText="1"/>
    </xf>
    <xf numFmtId="43" fontId="11" fillId="0" borderId="23" xfId="48" applyFont="1" applyBorder="1" applyAlignment="1">
      <alignment horizontal="center" vertical="center" wrapText="1"/>
    </xf>
    <xf numFmtId="10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2 2" xfId="55"/>
    <cellStyle name="Normal 2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7"/>
  <sheetViews>
    <sheetView workbookViewId="0" topLeftCell="Q1">
      <selection activeCell="AD24" sqref="AD24"/>
    </sheetView>
  </sheetViews>
  <sheetFormatPr defaultColWidth="11.421875" defaultRowHeight="15"/>
  <cols>
    <col min="1" max="1" width="1.1484375" style="1" customWidth="1"/>
    <col min="2" max="2" width="17.7109375" style="7" customWidth="1"/>
    <col min="3" max="3" width="13.8515625" style="7" customWidth="1"/>
    <col min="4" max="4" width="27.7109375" style="1" customWidth="1"/>
    <col min="5" max="5" width="10.00390625" style="1" customWidth="1"/>
    <col min="6" max="7" width="11.421875" style="1" customWidth="1"/>
    <col min="8" max="8" width="23.140625" style="8" customWidth="1"/>
    <col min="9" max="9" width="19.7109375" style="8" customWidth="1"/>
    <col min="10" max="10" width="5.140625" style="8" customWidth="1"/>
    <col min="11" max="12" width="4.7109375" style="1" customWidth="1"/>
    <col min="13" max="13" width="6.140625" style="1" customWidth="1"/>
    <col min="14" max="15" width="5.57421875" style="1" customWidth="1"/>
    <col min="16" max="16" width="14.7109375" style="1" customWidth="1"/>
    <col min="17" max="17" width="8.00390625" style="1" customWidth="1"/>
    <col min="18" max="18" width="6.57421875" style="1" customWidth="1"/>
    <col min="19" max="19" width="5.00390625" style="1" customWidth="1"/>
    <col min="20" max="20" width="8.140625" style="1" customWidth="1"/>
    <col min="21" max="29" width="5.00390625" style="1" customWidth="1"/>
    <col min="30" max="31" width="6.57421875" style="1" customWidth="1"/>
    <col min="32" max="32" width="10.421875" style="1" customWidth="1"/>
    <col min="33" max="33" width="13.140625" style="1" customWidth="1"/>
    <col min="34" max="34" width="6.57421875" style="9" customWidth="1"/>
    <col min="35" max="35" width="5.140625" style="9" customWidth="1"/>
    <col min="36" max="36" width="5.421875" style="1" customWidth="1"/>
    <col min="37" max="37" width="4.8515625" style="1" customWidth="1"/>
    <col min="38" max="38" width="7.140625" style="1" customWidth="1"/>
    <col min="39" max="39" width="24.140625" style="1" customWidth="1"/>
    <col min="40" max="16384" width="11.421875" style="1" customWidth="1"/>
  </cols>
  <sheetData>
    <row r="1" spans="2:38" ht="7.5" customHeight="1" thickBot="1">
      <c r="B1" s="3"/>
      <c r="C1" s="3"/>
      <c r="D1" s="4"/>
      <c r="E1" s="4"/>
      <c r="F1" s="4"/>
      <c r="G1" s="4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06"/>
      <c r="AB1" s="4"/>
      <c r="AC1" s="4"/>
      <c r="AD1" s="4"/>
      <c r="AE1" s="4"/>
      <c r="AF1" s="4"/>
      <c r="AG1" s="4"/>
      <c r="AH1" s="4"/>
      <c r="AI1" s="107"/>
      <c r="AJ1" s="4"/>
      <c r="AK1" s="4"/>
      <c r="AL1" s="4"/>
    </row>
    <row r="2" spans="2:39" ht="15">
      <c r="B2" s="215" t="s">
        <v>30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</row>
    <row r="3" spans="2:39" ht="15.75" thickBot="1">
      <c r="B3" s="218" t="s">
        <v>98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20"/>
    </row>
    <row r="4" spans="2:39" ht="33.75" customHeight="1" thickBot="1">
      <c r="B4" s="221" t="s">
        <v>99</v>
      </c>
      <c r="C4" s="222"/>
      <c r="D4" s="222"/>
      <c r="E4" s="222"/>
      <c r="F4" s="222"/>
      <c r="G4" s="222"/>
      <c r="H4" s="223"/>
      <c r="I4" s="224" t="s">
        <v>39</v>
      </c>
      <c r="J4" s="225"/>
      <c r="K4" s="225"/>
      <c r="L4" s="225"/>
      <c r="M4" s="225"/>
      <c r="N4" s="225"/>
      <c r="O4" s="225"/>
      <c r="P4" s="226"/>
      <c r="Q4" s="226"/>
      <c r="R4" s="226"/>
      <c r="S4" s="226"/>
      <c r="T4" s="226"/>
      <c r="U4" s="227"/>
      <c r="V4" s="228" t="s">
        <v>40</v>
      </c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7"/>
    </row>
    <row r="5" spans="2:39" ht="52.5" customHeight="1" thickBot="1">
      <c r="B5" s="221" t="s">
        <v>51</v>
      </c>
      <c r="C5" s="229"/>
      <c r="D5" s="229"/>
      <c r="E5" s="230"/>
      <c r="F5" s="231" t="s">
        <v>113</v>
      </c>
      <c r="G5" s="232"/>
      <c r="H5" s="232"/>
      <c r="I5" s="232"/>
      <c r="J5" s="232"/>
      <c r="K5" s="232"/>
      <c r="L5" s="232"/>
      <c r="M5" s="232"/>
      <c r="N5" s="232"/>
      <c r="O5" s="233"/>
      <c r="P5" s="234" t="s">
        <v>0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6"/>
      <c r="AH5" s="237"/>
      <c r="AI5" s="237"/>
      <c r="AJ5" s="237"/>
      <c r="AK5" s="237"/>
      <c r="AL5" s="237"/>
      <c r="AM5" s="238"/>
    </row>
    <row r="6" spans="2:39" ht="16.5" customHeight="1">
      <c r="B6" s="207" t="s">
        <v>13</v>
      </c>
      <c r="C6" s="187" t="s">
        <v>1</v>
      </c>
      <c r="D6" s="188"/>
      <c r="E6" s="188"/>
      <c r="F6" s="188"/>
      <c r="G6" s="188"/>
      <c r="H6" s="188"/>
      <c r="I6" s="209" t="s">
        <v>2</v>
      </c>
      <c r="J6" s="211" t="s">
        <v>14</v>
      </c>
      <c r="K6" s="211" t="s">
        <v>3</v>
      </c>
      <c r="L6" s="213" t="s">
        <v>72</v>
      </c>
      <c r="M6" s="202" t="s">
        <v>15</v>
      </c>
      <c r="N6" s="204" t="s">
        <v>16</v>
      </c>
      <c r="O6" s="204" t="s">
        <v>114</v>
      </c>
      <c r="P6" s="206" t="s">
        <v>26</v>
      </c>
      <c r="Q6" s="200"/>
      <c r="R6" s="199" t="s">
        <v>27</v>
      </c>
      <c r="S6" s="200"/>
      <c r="T6" s="199" t="s">
        <v>32</v>
      </c>
      <c r="U6" s="200"/>
      <c r="V6" s="199" t="s">
        <v>6</v>
      </c>
      <c r="W6" s="200"/>
      <c r="X6" s="199" t="s">
        <v>5</v>
      </c>
      <c r="Y6" s="200"/>
      <c r="Z6" s="199" t="s">
        <v>28</v>
      </c>
      <c r="AA6" s="200"/>
      <c r="AB6" s="199" t="s">
        <v>4</v>
      </c>
      <c r="AC6" s="200"/>
      <c r="AD6" s="199" t="s">
        <v>7</v>
      </c>
      <c r="AE6" s="200"/>
      <c r="AF6" s="199" t="s">
        <v>8</v>
      </c>
      <c r="AG6" s="201"/>
      <c r="AH6" s="174" t="s">
        <v>100</v>
      </c>
      <c r="AI6" s="176" t="s">
        <v>101</v>
      </c>
      <c r="AJ6" s="176" t="s">
        <v>9</v>
      </c>
      <c r="AK6" s="178" t="s">
        <v>10</v>
      </c>
      <c r="AL6" s="180" t="s">
        <v>17</v>
      </c>
      <c r="AM6" s="181"/>
    </row>
    <row r="7" spans="2:39" ht="76.5" customHeight="1" thickBot="1">
      <c r="B7" s="208"/>
      <c r="C7" s="193"/>
      <c r="D7" s="194"/>
      <c r="E7" s="194"/>
      <c r="F7" s="194"/>
      <c r="G7" s="194"/>
      <c r="H7" s="194"/>
      <c r="I7" s="210"/>
      <c r="J7" s="212" t="s">
        <v>14</v>
      </c>
      <c r="K7" s="212"/>
      <c r="L7" s="214"/>
      <c r="M7" s="203"/>
      <c r="N7" s="205"/>
      <c r="O7" s="205"/>
      <c r="P7" s="6" t="s">
        <v>18</v>
      </c>
      <c r="Q7" s="10" t="s">
        <v>19</v>
      </c>
      <c r="R7" s="52" t="s">
        <v>18</v>
      </c>
      <c r="S7" s="10" t="s">
        <v>19</v>
      </c>
      <c r="T7" s="52" t="s">
        <v>18</v>
      </c>
      <c r="U7" s="10" t="s">
        <v>19</v>
      </c>
      <c r="V7" s="52" t="s">
        <v>18</v>
      </c>
      <c r="W7" s="10" t="s">
        <v>19</v>
      </c>
      <c r="X7" s="52" t="s">
        <v>18</v>
      </c>
      <c r="Y7" s="10" t="s">
        <v>19</v>
      </c>
      <c r="Z7" s="52" t="s">
        <v>18</v>
      </c>
      <c r="AA7" s="108" t="s">
        <v>19</v>
      </c>
      <c r="AB7" s="52" t="s">
        <v>18</v>
      </c>
      <c r="AC7" s="10" t="s">
        <v>20</v>
      </c>
      <c r="AD7" s="52" t="s">
        <v>18</v>
      </c>
      <c r="AE7" s="10" t="s">
        <v>20</v>
      </c>
      <c r="AF7" s="52" t="s">
        <v>18</v>
      </c>
      <c r="AG7" s="11" t="s">
        <v>20</v>
      </c>
      <c r="AH7" s="175"/>
      <c r="AI7" s="177"/>
      <c r="AJ7" s="177"/>
      <c r="AK7" s="179"/>
      <c r="AL7" s="182"/>
      <c r="AM7" s="183"/>
    </row>
    <row r="8" spans="2:39" ht="12" customHeight="1" thickBot="1">
      <c r="B8" s="184" t="s">
        <v>102</v>
      </c>
      <c r="C8" s="187" t="s">
        <v>33</v>
      </c>
      <c r="D8" s="188"/>
      <c r="E8" s="188"/>
      <c r="F8" s="188"/>
      <c r="G8" s="188"/>
      <c r="H8" s="189"/>
      <c r="I8" s="196" t="s">
        <v>43</v>
      </c>
      <c r="J8" s="168">
        <v>12000</v>
      </c>
      <c r="K8" s="168">
        <v>0</v>
      </c>
      <c r="L8" s="168">
        <v>0</v>
      </c>
      <c r="M8" s="168">
        <v>0</v>
      </c>
      <c r="N8" s="168">
        <v>0</v>
      </c>
      <c r="O8" s="171">
        <f>N8+M8</f>
        <v>0</v>
      </c>
      <c r="P8" s="156">
        <f>P21</f>
        <v>8800000</v>
      </c>
      <c r="Q8" s="159">
        <f>Q21</f>
        <v>0</v>
      </c>
      <c r="R8" s="156">
        <f aca="true" t="shared" si="0" ref="R8:AG8">R21</f>
        <v>0</v>
      </c>
      <c r="S8" s="159">
        <f t="shared" si="0"/>
        <v>0</v>
      </c>
      <c r="T8" s="156">
        <f t="shared" si="0"/>
        <v>3000000</v>
      </c>
      <c r="U8" s="159">
        <f t="shared" si="0"/>
        <v>0</v>
      </c>
      <c r="V8" s="156">
        <f t="shared" si="0"/>
        <v>0</v>
      </c>
      <c r="W8" s="159">
        <f t="shared" si="0"/>
        <v>0</v>
      </c>
      <c r="X8" s="156">
        <f t="shared" si="0"/>
        <v>0</v>
      </c>
      <c r="Y8" s="159">
        <f t="shared" si="0"/>
        <v>0</v>
      </c>
      <c r="Z8" s="156">
        <f t="shared" si="0"/>
        <v>0</v>
      </c>
      <c r="AA8" s="159">
        <f t="shared" si="0"/>
        <v>0</v>
      </c>
      <c r="AB8" s="156">
        <f t="shared" si="0"/>
        <v>0</v>
      </c>
      <c r="AC8" s="159">
        <f t="shared" si="0"/>
        <v>0</v>
      </c>
      <c r="AD8" s="156">
        <f t="shared" si="0"/>
        <v>0</v>
      </c>
      <c r="AE8" s="159">
        <f t="shared" si="0"/>
        <v>0</v>
      </c>
      <c r="AF8" s="156">
        <f t="shared" si="0"/>
        <v>11800000</v>
      </c>
      <c r="AG8" s="159">
        <f t="shared" si="0"/>
        <v>0</v>
      </c>
      <c r="AH8" s="32" t="s">
        <v>103</v>
      </c>
      <c r="AI8" s="33"/>
      <c r="AJ8" s="162"/>
      <c r="AK8" s="165"/>
      <c r="AL8" s="150" t="s">
        <v>54</v>
      </c>
      <c r="AM8" s="151"/>
    </row>
    <row r="9" spans="2:39" ht="12" customHeight="1" thickBot="1">
      <c r="B9" s="185"/>
      <c r="C9" s="190"/>
      <c r="D9" s="191"/>
      <c r="E9" s="191"/>
      <c r="F9" s="191"/>
      <c r="G9" s="191"/>
      <c r="H9" s="192"/>
      <c r="I9" s="197"/>
      <c r="J9" s="169"/>
      <c r="K9" s="169"/>
      <c r="L9" s="169"/>
      <c r="M9" s="169"/>
      <c r="N9" s="169"/>
      <c r="O9" s="172"/>
      <c r="P9" s="157"/>
      <c r="Q9" s="160"/>
      <c r="R9" s="157"/>
      <c r="S9" s="160"/>
      <c r="T9" s="157"/>
      <c r="U9" s="160"/>
      <c r="V9" s="157"/>
      <c r="W9" s="160"/>
      <c r="X9" s="157"/>
      <c r="Y9" s="160"/>
      <c r="Z9" s="157"/>
      <c r="AA9" s="160"/>
      <c r="AB9" s="157"/>
      <c r="AC9" s="160"/>
      <c r="AD9" s="157"/>
      <c r="AE9" s="160"/>
      <c r="AF9" s="157"/>
      <c r="AG9" s="160"/>
      <c r="AH9" s="32" t="s">
        <v>104</v>
      </c>
      <c r="AI9" s="33"/>
      <c r="AJ9" s="163"/>
      <c r="AK9" s="166"/>
      <c r="AL9" s="152"/>
      <c r="AM9" s="153"/>
    </row>
    <row r="10" spans="2:39" ht="12" customHeight="1" thickBot="1">
      <c r="B10" s="185"/>
      <c r="C10" s="190"/>
      <c r="D10" s="191"/>
      <c r="E10" s="191"/>
      <c r="F10" s="191"/>
      <c r="G10" s="191"/>
      <c r="H10" s="192"/>
      <c r="I10" s="197"/>
      <c r="J10" s="169"/>
      <c r="K10" s="169"/>
      <c r="L10" s="169"/>
      <c r="M10" s="169"/>
      <c r="N10" s="169"/>
      <c r="O10" s="172"/>
      <c r="P10" s="157"/>
      <c r="Q10" s="160"/>
      <c r="R10" s="157"/>
      <c r="S10" s="160"/>
      <c r="T10" s="157"/>
      <c r="U10" s="160"/>
      <c r="V10" s="157"/>
      <c r="W10" s="160"/>
      <c r="X10" s="157"/>
      <c r="Y10" s="160"/>
      <c r="Z10" s="157"/>
      <c r="AA10" s="160"/>
      <c r="AB10" s="157"/>
      <c r="AC10" s="160"/>
      <c r="AD10" s="157"/>
      <c r="AE10" s="160"/>
      <c r="AF10" s="157"/>
      <c r="AG10" s="160"/>
      <c r="AH10" s="32" t="s">
        <v>45</v>
      </c>
      <c r="AI10" s="33"/>
      <c r="AJ10" s="163"/>
      <c r="AK10" s="166"/>
      <c r="AL10" s="152"/>
      <c r="AM10" s="153"/>
    </row>
    <row r="11" spans="2:39" ht="12" customHeight="1" thickBot="1">
      <c r="B11" s="185"/>
      <c r="C11" s="190"/>
      <c r="D11" s="191"/>
      <c r="E11" s="191"/>
      <c r="F11" s="191"/>
      <c r="G11" s="191"/>
      <c r="H11" s="192"/>
      <c r="I11" s="197"/>
      <c r="J11" s="169"/>
      <c r="K11" s="169"/>
      <c r="L11" s="169"/>
      <c r="M11" s="169"/>
      <c r="N11" s="169"/>
      <c r="O11" s="172"/>
      <c r="P11" s="157"/>
      <c r="Q11" s="160"/>
      <c r="R11" s="157"/>
      <c r="S11" s="160"/>
      <c r="T11" s="157"/>
      <c r="U11" s="160"/>
      <c r="V11" s="157"/>
      <c r="W11" s="160"/>
      <c r="X11" s="157"/>
      <c r="Y11" s="160"/>
      <c r="Z11" s="157"/>
      <c r="AA11" s="160"/>
      <c r="AB11" s="157"/>
      <c r="AC11" s="160"/>
      <c r="AD11" s="157"/>
      <c r="AE11" s="160"/>
      <c r="AF11" s="157"/>
      <c r="AG11" s="160"/>
      <c r="AH11" s="32" t="s">
        <v>105</v>
      </c>
      <c r="AI11" s="33"/>
      <c r="AJ11" s="163"/>
      <c r="AK11" s="166"/>
      <c r="AL11" s="152"/>
      <c r="AM11" s="153"/>
    </row>
    <row r="12" spans="2:39" ht="12" customHeight="1" thickBot="1">
      <c r="B12" s="185"/>
      <c r="C12" s="190"/>
      <c r="D12" s="191"/>
      <c r="E12" s="191"/>
      <c r="F12" s="191"/>
      <c r="G12" s="191"/>
      <c r="H12" s="192"/>
      <c r="I12" s="197"/>
      <c r="J12" s="169"/>
      <c r="K12" s="169"/>
      <c r="L12" s="169"/>
      <c r="M12" s="169"/>
      <c r="N12" s="169"/>
      <c r="O12" s="172"/>
      <c r="P12" s="157"/>
      <c r="Q12" s="160"/>
      <c r="R12" s="157"/>
      <c r="S12" s="160"/>
      <c r="T12" s="157"/>
      <c r="U12" s="160"/>
      <c r="V12" s="157"/>
      <c r="W12" s="160"/>
      <c r="X12" s="157"/>
      <c r="Y12" s="160"/>
      <c r="Z12" s="157"/>
      <c r="AA12" s="160"/>
      <c r="AB12" s="157"/>
      <c r="AC12" s="160"/>
      <c r="AD12" s="157"/>
      <c r="AE12" s="160"/>
      <c r="AF12" s="157"/>
      <c r="AG12" s="160"/>
      <c r="AH12" s="32" t="s">
        <v>45</v>
      </c>
      <c r="AI12" s="33"/>
      <c r="AJ12" s="163"/>
      <c r="AK12" s="166"/>
      <c r="AL12" s="152"/>
      <c r="AM12" s="153"/>
    </row>
    <row r="13" spans="2:39" ht="12" customHeight="1" thickBot="1">
      <c r="B13" s="185"/>
      <c r="C13" s="190"/>
      <c r="D13" s="191"/>
      <c r="E13" s="191"/>
      <c r="F13" s="191"/>
      <c r="G13" s="191"/>
      <c r="H13" s="192"/>
      <c r="I13" s="197"/>
      <c r="J13" s="169"/>
      <c r="K13" s="169"/>
      <c r="L13" s="169"/>
      <c r="M13" s="169"/>
      <c r="N13" s="169"/>
      <c r="O13" s="172"/>
      <c r="P13" s="157"/>
      <c r="Q13" s="160"/>
      <c r="R13" s="157"/>
      <c r="S13" s="160"/>
      <c r="T13" s="157"/>
      <c r="U13" s="160"/>
      <c r="V13" s="157"/>
      <c r="W13" s="160"/>
      <c r="X13" s="157"/>
      <c r="Y13" s="160"/>
      <c r="Z13" s="157"/>
      <c r="AA13" s="160"/>
      <c r="AB13" s="157"/>
      <c r="AC13" s="160"/>
      <c r="AD13" s="157"/>
      <c r="AE13" s="160"/>
      <c r="AF13" s="157"/>
      <c r="AG13" s="160"/>
      <c r="AH13" s="32" t="s">
        <v>106</v>
      </c>
      <c r="AI13" s="33"/>
      <c r="AJ13" s="163"/>
      <c r="AK13" s="166"/>
      <c r="AL13" s="152"/>
      <c r="AM13" s="153"/>
    </row>
    <row r="14" spans="2:39" ht="18.75" customHeight="1" thickBot="1">
      <c r="B14" s="185"/>
      <c r="C14" s="190"/>
      <c r="D14" s="191"/>
      <c r="E14" s="191"/>
      <c r="F14" s="191"/>
      <c r="G14" s="191"/>
      <c r="H14" s="192"/>
      <c r="I14" s="197"/>
      <c r="J14" s="169"/>
      <c r="K14" s="169"/>
      <c r="L14" s="169"/>
      <c r="M14" s="169"/>
      <c r="N14" s="169"/>
      <c r="O14" s="172"/>
      <c r="P14" s="157"/>
      <c r="Q14" s="160"/>
      <c r="R14" s="157"/>
      <c r="S14" s="160"/>
      <c r="T14" s="157"/>
      <c r="U14" s="160"/>
      <c r="V14" s="157"/>
      <c r="W14" s="160"/>
      <c r="X14" s="157"/>
      <c r="Y14" s="160"/>
      <c r="Z14" s="157"/>
      <c r="AA14" s="160"/>
      <c r="AB14" s="157"/>
      <c r="AC14" s="160"/>
      <c r="AD14" s="157"/>
      <c r="AE14" s="160"/>
      <c r="AF14" s="157"/>
      <c r="AG14" s="160"/>
      <c r="AH14" s="32" t="s">
        <v>107</v>
      </c>
      <c r="AI14" s="33"/>
      <c r="AJ14" s="163"/>
      <c r="AK14" s="166"/>
      <c r="AL14" s="152"/>
      <c r="AM14" s="153"/>
    </row>
    <row r="15" spans="2:39" ht="12" customHeight="1" thickBot="1">
      <c r="B15" s="185"/>
      <c r="C15" s="190"/>
      <c r="D15" s="191"/>
      <c r="E15" s="191"/>
      <c r="F15" s="191"/>
      <c r="G15" s="191"/>
      <c r="H15" s="192"/>
      <c r="I15" s="197"/>
      <c r="J15" s="169"/>
      <c r="K15" s="169"/>
      <c r="L15" s="169"/>
      <c r="M15" s="169"/>
      <c r="N15" s="169"/>
      <c r="O15" s="172"/>
      <c r="P15" s="157"/>
      <c r="Q15" s="160"/>
      <c r="R15" s="157"/>
      <c r="S15" s="160"/>
      <c r="T15" s="157"/>
      <c r="U15" s="160"/>
      <c r="V15" s="157"/>
      <c r="W15" s="160"/>
      <c r="X15" s="157"/>
      <c r="Y15" s="160"/>
      <c r="Z15" s="157"/>
      <c r="AA15" s="160"/>
      <c r="AB15" s="157"/>
      <c r="AC15" s="160"/>
      <c r="AD15" s="157"/>
      <c r="AE15" s="160"/>
      <c r="AF15" s="157"/>
      <c r="AG15" s="160"/>
      <c r="AH15" s="32" t="s">
        <v>108</v>
      </c>
      <c r="AI15" s="33"/>
      <c r="AJ15" s="163"/>
      <c r="AK15" s="166"/>
      <c r="AL15" s="152"/>
      <c r="AM15" s="153"/>
    </row>
    <row r="16" spans="2:39" ht="12" customHeight="1" thickBot="1">
      <c r="B16" s="185"/>
      <c r="C16" s="190"/>
      <c r="D16" s="191"/>
      <c r="E16" s="191"/>
      <c r="F16" s="191"/>
      <c r="G16" s="191"/>
      <c r="H16" s="192"/>
      <c r="I16" s="197"/>
      <c r="J16" s="169"/>
      <c r="K16" s="169"/>
      <c r="L16" s="169"/>
      <c r="M16" s="169"/>
      <c r="N16" s="169"/>
      <c r="O16" s="172"/>
      <c r="P16" s="157"/>
      <c r="Q16" s="160"/>
      <c r="R16" s="157"/>
      <c r="S16" s="160"/>
      <c r="T16" s="157"/>
      <c r="U16" s="160"/>
      <c r="V16" s="157"/>
      <c r="W16" s="160"/>
      <c r="X16" s="157"/>
      <c r="Y16" s="160"/>
      <c r="Z16" s="157"/>
      <c r="AA16" s="160"/>
      <c r="AB16" s="157"/>
      <c r="AC16" s="160"/>
      <c r="AD16" s="157"/>
      <c r="AE16" s="160"/>
      <c r="AF16" s="157"/>
      <c r="AG16" s="160"/>
      <c r="AH16" s="32" t="s">
        <v>109</v>
      </c>
      <c r="AI16" s="33"/>
      <c r="AJ16" s="163"/>
      <c r="AK16" s="166"/>
      <c r="AL16" s="152"/>
      <c r="AM16" s="153"/>
    </row>
    <row r="17" spans="2:39" ht="12" customHeight="1" thickBot="1">
      <c r="B17" s="185"/>
      <c r="C17" s="190"/>
      <c r="D17" s="191"/>
      <c r="E17" s="191"/>
      <c r="F17" s="191"/>
      <c r="G17" s="191"/>
      <c r="H17" s="192"/>
      <c r="I17" s="197"/>
      <c r="J17" s="169"/>
      <c r="K17" s="169"/>
      <c r="L17" s="169"/>
      <c r="M17" s="169"/>
      <c r="N17" s="169"/>
      <c r="O17" s="172"/>
      <c r="P17" s="157"/>
      <c r="Q17" s="160"/>
      <c r="R17" s="157"/>
      <c r="S17" s="160"/>
      <c r="T17" s="157"/>
      <c r="U17" s="160"/>
      <c r="V17" s="157"/>
      <c r="W17" s="160"/>
      <c r="X17" s="157"/>
      <c r="Y17" s="160"/>
      <c r="Z17" s="157"/>
      <c r="AA17" s="160"/>
      <c r="AB17" s="157"/>
      <c r="AC17" s="160"/>
      <c r="AD17" s="157"/>
      <c r="AE17" s="160"/>
      <c r="AF17" s="157"/>
      <c r="AG17" s="160"/>
      <c r="AH17" s="32" t="s">
        <v>110</v>
      </c>
      <c r="AI17" s="33"/>
      <c r="AJ17" s="163"/>
      <c r="AK17" s="166"/>
      <c r="AL17" s="152"/>
      <c r="AM17" s="153"/>
    </row>
    <row r="18" spans="2:39" ht="12" customHeight="1" thickBot="1">
      <c r="B18" s="185"/>
      <c r="C18" s="190"/>
      <c r="D18" s="191"/>
      <c r="E18" s="191"/>
      <c r="F18" s="191"/>
      <c r="G18" s="191"/>
      <c r="H18" s="192"/>
      <c r="I18" s="197"/>
      <c r="J18" s="169"/>
      <c r="K18" s="169"/>
      <c r="L18" s="169"/>
      <c r="M18" s="169"/>
      <c r="N18" s="169"/>
      <c r="O18" s="172"/>
      <c r="P18" s="157"/>
      <c r="Q18" s="160"/>
      <c r="R18" s="157"/>
      <c r="S18" s="160"/>
      <c r="T18" s="157"/>
      <c r="U18" s="160"/>
      <c r="V18" s="157"/>
      <c r="W18" s="160"/>
      <c r="X18" s="157"/>
      <c r="Y18" s="160"/>
      <c r="Z18" s="157"/>
      <c r="AA18" s="160"/>
      <c r="AB18" s="157"/>
      <c r="AC18" s="160"/>
      <c r="AD18" s="157"/>
      <c r="AE18" s="160"/>
      <c r="AF18" s="157"/>
      <c r="AG18" s="160"/>
      <c r="AH18" s="32" t="s">
        <v>111</v>
      </c>
      <c r="AI18" s="33"/>
      <c r="AJ18" s="163"/>
      <c r="AK18" s="166"/>
      <c r="AL18" s="152"/>
      <c r="AM18" s="153"/>
    </row>
    <row r="19" spans="2:39" s="16" customFormat="1" ht="12" customHeight="1" thickBot="1">
      <c r="B19" s="186"/>
      <c r="C19" s="193"/>
      <c r="D19" s="194"/>
      <c r="E19" s="194"/>
      <c r="F19" s="194"/>
      <c r="G19" s="194"/>
      <c r="H19" s="195"/>
      <c r="I19" s="198"/>
      <c r="J19" s="170"/>
      <c r="K19" s="170"/>
      <c r="L19" s="170"/>
      <c r="M19" s="170"/>
      <c r="N19" s="170"/>
      <c r="O19" s="173"/>
      <c r="P19" s="158"/>
      <c r="Q19" s="161"/>
      <c r="R19" s="158"/>
      <c r="S19" s="161"/>
      <c r="T19" s="158"/>
      <c r="U19" s="161"/>
      <c r="V19" s="158"/>
      <c r="W19" s="161"/>
      <c r="X19" s="158"/>
      <c r="Y19" s="161"/>
      <c r="Z19" s="158"/>
      <c r="AA19" s="161"/>
      <c r="AB19" s="158"/>
      <c r="AC19" s="161"/>
      <c r="AD19" s="158"/>
      <c r="AE19" s="161"/>
      <c r="AF19" s="158"/>
      <c r="AG19" s="161"/>
      <c r="AH19" s="32" t="s">
        <v>112</v>
      </c>
      <c r="AI19" s="33"/>
      <c r="AJ19" s="164"/>
      <c r="AK19" s="167"/>
      <c r="AL19" s="154"/>
      <c r="AM19" s="155"/>
    </row>
    <row r="20" spans="2:38" s="12" customFormat="1" ht="5.25" customHeight="1" thickBo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2:39" s="13" customFormat="1" ht="74.25" customHeight="1" thickBot="1">
      <c r="B21" s="17" t="s">
        <v>29</v>
      </c>
      <c r="C21" s="18" t="s">
        <v>24</v>
      </c>
      <c r="D21" s="18" t="s">
        <v>11</v>
      </c>
      <c r="E21" s="18" t="s">
        <v>21</v>
      </c>
      <c r="F21" s="18" t="s">
        <v>22</v>
      </c>
      <c r="G21" s="18" t="s">
        <v>23</v>
      </c>
      <c r="H21" s="26" t="s">
        <v>12</v>
      </c>
      <c r="I21" s="18" t="s">
        <v>25</v>
      </c>
      <c r="J21" s="19" t="s">
        <v>14</v>
      </c>
      <c r="K21" s="19" t="s">
        <v>3</v>
      </c>
      <c r="L21" s="19" t="s">
        <v>72</v>
      </c>
      <c r="M21" s="19" t="s">
        <v>15</v>
      </c>
      <c r="N21" s="19" t="s">
        <v>16</v>
      </c>
      <c r="O21" s="19" t="s">
        <v>70</v>
      </c>
      <c r="P21" s="21">
        <f>SUM(P22:P27)</f>
        <v>8800000</v>
      </c>
      <c r="Q21" s="20">
        <f>SUM(Q22:Q27)</f>
        <v>0</v>
      </c>
      <c r="R21" s="21">
        <f aca="true" t="shared" si="1" ref="R21:AG21">SUM(R22:R27)</f>
        <v>0</v>
      </c>
      <c r="S21" s="20">
        <f t="shared" si="1"/>
        <v>0</v>
      </c>
      <c r="T21" s="21">
        <f t="shared" si="1"/>
        <v>3000000</v>
      </c>
      <c r="U21" s="20">
        <f t="shared" si="1"/>
        <v>0</v>
      </c>
      <c r="V21" s="21">
        <f t="shared" si="1"/>
        <v>0</v>
      </c>
      <c r="W21" s="20">
        <f t="shared" si="1"/>
        <v>0</v>
      </c>
      <c r="X21" s="21">
        <f t="shared" si="1"/>
        <v>0</v>
      </c>
      <c r="Y21" s="20">
        <f t="shared" si="1"/>
        <v>0</v>
      </c>
      <c r="Z21" s="21">
        <f t="shared" si="1"/>
        <v>0</v>
      </c>
      <c r="AA21" s="20">
        <f t="shared" si="1"/>
        <v>0</v>
      </c>
      <c r="AB21" s="21">
        <f t="shared" si="1"/>
        <v>0</v>
      </c>
      <c r="AC21" s="20">
        <f t="shared" si="1"/>
        <v>0</v>
      </c>
      <c r="AD21" s="21">
        <f t="shared" si="1"/>
        <v>0</v>
      </c>
      <c r="AE21" s="20">
        <f t="shared" si="1"/>
        <v>0</v>
      </c>
      <c r="AF21" s="21">
        <f t="shared" si="1"/>
        <v>11800000</v>
      </c>
      <c r="AG21" s="20">
        <f t="shared" si="1"/>
        <v>0</v>
      </c>
      <c r="AH21" s="22">
        <f>SUM(AH22:AH27)</f>
        <v>0</v>
      </c>
      <c r="AI21" s="22"/>
      <c r="AJ21" s="23"/>
      <c r="AK21" s="24"/>
      <c r="AL21" s="14" t="s">
        <v>17</v>
      </c>
      <c r="AM21" s="15" t="s">
        <v>31</v>
      </c>
    </row>
    <row r="22" spans="2:39" ht="87" customHeight="1">
      <c r="B22" s="251"/>
      <c r="C22" s="254"/>
      <c r="D22" s="86" t="s">
        <v>52</v>
      </c>
      <c r="E22" s="54" t="s">
        <v>60</v>
      </c>
      <c r="F22" s="55"/>
      <c r="G22" s="55"/>
      <c r="H22" s="245" t="s">
        <v>35</v>
      </c>
      <c r="I22" s="245" t="s">
        <v>37</v>
      </c>
      <c r="J22" s="242">
        <v>0</v>
      </c>
      <c r="K22" s="248">
        <v>2</v>
      </c>
      <c r="L22" s="239">
        <v>1</v>
      </c>
      <c r="M22" s="239"/>
      <c r="N22" s="239"/>
      <c r="O22" s="239">
        <f>M22+N22</f>
        <v>0</v>
      </c>
      <c r="P22" s="56">
        <v>7000000</v>
      </c>
      <c r="Q22" s="56"/>
      <c r="R22" s="56"/>
      <c r="S22" s="56"/>
      <c r="T22" s="56">
        <v>3000000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>
        <f aca="true" t="shared" si="2" ref="AF22:AF27">P22+T22+V22+X22+Z22+AB22+AD22</f>
        <v>10000000</v>
      </c>
      <c r="AG22" s="109">
        <f>Q22</f>
        <v>0</v>
      </c>
      <c r="AH22" s="113"/>
      <c r="AI22" s="58"/>
      <c r="AJ22" s="59"/>
      <c r="AK22" s="59"/>
      <c r="AL22" s="60"/>
      <c r="AM22" s="114"/>
    </row>
    <row r="23" spans="2:39" ht="48" customHeight="1">
      <c r="B23" s="252"/>
      <c r="C23" s="255"/>
      <c r="D23" s="30" t="s">
        <v>65</v>
      </c>
      <c r="E23" s="31" t="s">
        <v>44</v>
      </c>
      <c r="F23" s="28"/>
      <c r="G23" s="28"/>
      <c r="H23" s="246"/>
      <c r="I23" s="246"/>
      <c r="J23" s="243"/>
      <c r="K23" s="249"/>
      <c r="L23" s="240"/>
      <c r="M23" s="240"/>
      <c r="N23" s="240"/>
      <c r="O23" s="240"/>
      <c r="P23" s="43">
        <v>1200000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>
        <f t="shared" si="2"/>
        <v>1200000</v>
      </c>
      <c r="AG23" s="110"/>
      <c r="AH23" s="115"/>
      <c r="AI23" s="25"/>
      <c r="AJ23" s="39"/>
      <c r="AK23" s="39"/>
      <c r="AL23" s="34"/>
      <c r="AM23" s="116"/>
    </row>
    <row r="24" spans="2:39" ht="48" customHeight="1">
      <c r="B24" s="252"/>
      <c r="C24" s="255"/>
      <c r="D24" s="30" t="s">
        <v>66</v>
      </c>
      <c r="E24" s="31" t="s">
        <v>44</v>
      </c>
      <c r="F24" s="28"/>
      <c r="G24" s="28"/>
      <c r="H24" s="246"/>
      <c r="I24" s="246"/>
      <c r="J24" s="243"/>
      <c r="K24" s="249"/>
      <c r="L24" s="240"/>
      <c r="M24" s="240"/>
      <c r="N24" s="240"/>
      <c r="O24" s="240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>
        <f t="shared" si="2"/>
        <v>0</v>
      </c>
      <c r="AG24" s="111"/>
      <c r="AH24" s="115"/>
      <c r="AI24" s="25"/>
      <c r="AJ24" s="39"/>
      <c r="AK24" s="39"/>
      <c r="AL24" s="34"/>
      <c r="AM24" s="116"/>
    </row>
    <row r="25" spans="2:39" ht="48" customHeight="1">
      <c r="B25" s="252"/>
      <c r="C25" s="255"/>
      <c r="D25" s="30" t="s">
        <v>67</v>
      </c>
      <c r="E25" s="31" t="s">
        <v>44</v>
      </c>
      <c r="F25" s="53"/>
      <c r="G25" s="53"/>
      <c r="H25" s="246"/>
      <c r="I25" s="246"/>
      <c r="J25" s="243"/>
      <c r="K25" s="249"/>
      <c r="L25" s="240"/>
      <c r="M25" s="240"/>
      <c r="N25" s="240"/>
      <c r="O25" s="240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>
        <f t="shared" si="2"/>
        <v>0</v>
      </c>
      <c r="AG25" s="111"/>
      <c r="AH25" s="115"/>
      <c r="AI25" s="25"/>
      <c r="AJ25" s="39"/>
      <c r="AK25" s="39"/>
      <c r="AL25" s="34"/>
      <c r="AM25" s="116"/>
    </row>
    <row r="26" spans="2:39" ht="48" customHeight="1">
      <c r="B26" s="252"/>
      <c r="C26" s="255"/>
      <c r="D26" s="30" t="s">
        <v>68</v>
      </c>
      <c r="E26" s="31" t="s">
        <v>44</v>
      </c>
      <c r="F26" s="53"/>
      <c r="G26" s="53"/>
      <c r="H26" s="246"/>
      <c r="I26" s="246"/>
      <c r="J26" s="243"/>
      <c r="K26" s="249"/>
      <c r="L26" s="240"/>
      <c r="M26" s="240"/>
      <c r="N26" s="240"/>
      <c r="O26" s="240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>
        <f t="shared" si="2"/>
        <v>0</v>
      </c>
      <c r="AG26" s="111"/>
      <c r="AH26" s="115"/>
      <c r="AI26" s="25"/>
      <c r="AJ26" s="39"/>
      <c r="AK26" s="39"/>
      <c r="AL26" s="34"/>
      <c r="AM26" s="116"/>
    </row>
    <row r="27" spans="2:39" ht="58.5" customHeight="1" thickBot="1">
      <c r="B27" s="253"/>
      <c r="C27" s="256"/>
      <c r="D27" s="87" t="s">
        <v>69</v>
      </c>
      <c r="E27" s="62" t="s">
        <v>44</v>
      </c>
      <c r="F27" s="63"/>
      <c r="G27" s="63"/>
      <c r="H27" s="247"/>
      <c r="I27" s="247"/>
      <c r="J27" s="244"/>
      <c r="K27" s="250"/>
      <c r="L27" s="241"/>
      <c r="M27" s="241"/>
      <c r="N27" s="241"/>
      <c r="O27" s="241"/>
      <c r="P27" s="65">
        <v>600000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>
        <f t="shared" si="2"/>
        <v>600000</v>
      </c>
      <c r="AG27" s="112"/>
      <c r="AH27" s="117"/>
      <c r="AI27" s="68"/>
      <c r="AJ27" s="69"/>
      <c r="AK27" s="69"/>
      <c r="AL27" s="70"/>
      <c r="AM27" s="118"/>
    </row>
    <row r="28" ht="12" customHeight="1"/>
  </sheetData>
  <sheetProtection/>
  <mergeCells count="72">
    <mergeCell ref="B22:B27"/>
    <mergeCell ref="C22:C27"/>
    <mergeCell ref="H22:H27"/>
    <mergeCell ref="N22:N27"/>
    <mergeCell ref="M22:M27"/>
    <mergeCell ref="L22:L27"/>
    <mergeCell ref="O22:O27"/>
    <mergeCell ref="J22:J27"/>
    <mergeCell ref="I22:I27"/>
    <mergeCell ref="K22:K27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B6:B7"/>
    <mergeCell ref="C6:H7"/>
    <mergeCell ref="I6:I7"/>
    <mergeCell ref="J6:J7"/>
    <mergeCell ref="K6:K7"/>
    <mergeCell ref="L6:L7"/>
    <mergeCell ref="M6:M7"/>
    <mergeCell ref="N6:N7"/>
    <mergeCell ref="O6:O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H7"/>
    <mergeCell ref="AI6:AI7"/>
    <mergeCell ref="AJ6:AJ7"/>
    <mergeCell ref="AK6:AK7"/>
    <mergeCell ref="AL6:AM7"/>
    <mergeCell ref="B8:B19"/>
    <mergeCell ref="C8:H19"/>
    <mergeCell ref="I8:I19"/>
    <mergeCell ref="J8:J19"/>
    <mergeCell ref="K8:K19"/>
    <mergeCell ref="L8:L19"/>
    <mergeCell ref="M8:M19"/>
    <mergeCell ref="N8:N19"/>
    <mergeCell ref="O8:O19"/>
    <mergeCell ref="P8:P19"/>
    <mergeCell ref="Q8:Q19"/>
    <mergeCell ref="R8:R19"/>
    <mergeCell ref="S8:S19"/>
    <mergeCell ref="T8:T19"/>
    <mergeCell ref="U8:U19"/>
    <mergeCell ref="V8:V19"/>
    <mergeCell ref="W8:W19"/>
    <mergeCell ref="X8:X19"/>
    <mergeCell ref="Y8:Y19"/>
    <mergeCell ref="Z8:Z19"/>
    <mergeCell ref="AA8:AA19"/>
    <mergeCell ref="AB8:AB19"/>
    <mergeCell ref="AC8:AC19"/>
    <mergeCell ref="AL8:AM19"/>
    <mergeCell ref="AD8:AD19"/>
    <mergeCell ref="AE8:AE19"/>
    <mergeCell ref="AF8:AF19"/>
    <mergeCell ref="AG8:AG19"/>
    <mergeCell ref="AJ8:AJ19"/>
    <mergeCell ref="AK8:AK19"/>
  </mergeCells>
  <printOptions/>
  <pageMargins left="0.7086614173228347" right="0.31496062992125984" top="1.141732283464567" bottom="0.35433070866141736" header="0.31496062992125984" footer="0.31496062992125984"/>
  <pageSetup horizontalDpi="600" verticalDpi="600" orientation="landscape" paperSize="5" scale="50" r:id="rId4"/>
  <headerFooter>
    <oddHeader>&amp;L&amp;G&amp;R&amp;G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5"/>
  <sheetViews>
    <sheetView tabSelected="1" zoomScalePageLayoutView="0" workbookViewId="0" topLeftCell="D13">
      <selection activeCell="L37" sqref="L37:L55"/>
    </sheetView>
  </sheetViews>
  <sheetFormatPr defaultColWidth="11.421875" defaultRowHeight="15"/>
  <cols>
    <col min="1" max="1" width="2.00390625" style="0" customWidth="1"/>
    <col min="4" max="4" width="23.00390625" style="0" customWidth="1"/>
    <col min="8" max="8" width="18.57421875" style="0" customWidth="1"/>
    <col min="9" max="9" width="19.28125" style="0" customWidth="1"/>
    <col min="36" max="36" width="11.421875" style="1" customWidth="1"/>
  </cols>
  <sheetData>
    <row r="1" spans="2:38" s="1" customFormat="1" ht="7.5" customHeight="1" thickBot="1">
      <c r="B1" s="3"/>
      <c r="C1" s="3"/>
      <c r="D1" s="4"/>
      <c r="E1" s="4"/>
      <c r="F1" s="4"/>
      <c r="G1" s="4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06"/>
      <c r="AB1" s="4"/>
      <c r="AC1" s="4"/>
      <c r="AD1" s="4"/>
      <c r="AE1" s="4"/>
      <c r="AF1" s="4"/>
      <c r="AG1" s="4"/>
      <c r="AH1" s="4"/>
      <c r="AI1" s="107"/>
      <c r="AJ1" s="4"/>
      <c r="AK1" s="4"/>
      <c r="AL1" s="4"/>
    </row>
    <row r="2" spans="2:39" s="1" customFormat="1" ht="15">
      <c r="B2" s="215" t="s">
        <v>30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7"/>
    </row>
    <row r="3" spans="2:39" s="1" customFormat="1" ht="15.75" thickBot="1">
      <c r="B3" s="218" t="s">
        <v>98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20"/>
    </row>
    <row r="4" spans="2:39" s="1" customFormat="1" ht="33.75" customHeight="1" thickBot="1">
      <c r="B4" s="221" t="s">
        <v>99</v>
      </c>
      <c r="C4" s="222"/>
      <c r="D4" s="222"/>
      <c r="E4" s="222"/>
      <c r="F4" s="222"/>
      <c r="G4" s="222"/>
      <c r="H4" s="223"/>
      <c r="I4" s="224" t="s">
        <v>39</v>
      </c>
      <c r="J4" s="225"/>
      <c r="K4" s="225"/>
      <c r="L4" s="225"/>
      <c r="M4" s="225"/>
      <c r="N4" s="225"/>
      <c r="O4" s="225"/>
      <c r="P4" s="226"/>
      <c r="Q4" s="226"/>
      <c r="R4" s="226"/>
      <c r="S4" s="226"/>
      <c r="T4" s="226"/>
      <c r="U4" s="227"/>
      <c r="V4" s="228" t="s">
        <v>40</v>
      </c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7"/>
    </row>
    <row r="5" spans="2:39" s="1" customFormat="1" ht="52.5" customHeight="1" thickBot="1">
      <c r="B5" s="221" t="s">
        <v>51</v>
      </c>
      <c r="C5" s="229"/>
      <c r="D5" s="229"/>
      <c r="E5" s="230"/>
      <c r="F5" s="231" t="s">
        <v>113</v>
      </c>
      <c r="G5" s="232"/>
      <c r="H5" s="232"/>
      <c r="I5" s="232"/>
      <c r="J5" s="232"/>
      <c r="K5" s="232"/>
      <c r="L5" s="232"/>
      <c r="M5" s="232"/>
      <c r="N5" s="232"/>
      <c r="O5" s="233"/>
      <c r="P5" s="234" t="s">
        <v>0</v>
      </c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6"/>
      <c r="AH5" s="237"/>
      <c r="AI5" s="237"/>
      <c r="AJ5" s="237"/>
      <c r="AK5" s="237"/>
      <c r="AL5" s="237"/>
      <c r="AM5" s="238"/>
    </row>
    <row r="6" spans="2:39" s="1" customFormat="1" ht="16.5" customHeight="1">
      <c r="B6" s="207" t="s">
        <v>13</v>
      </c>
      <c r="C6" s="187" t="s">
        <v>1</v>
      </c>
      <c r="D6" s="188"/>
      <c r="E6" s="188"/>
      <c r="F6" s="188"/>
      <c r="G6" s="188"/>
      <c r="H6" s="188"/>
      <c r="I6" s="209" t="s">
        <v>2</v>
      </c>
      <c r="J6" s="211" t="s">
        <v>14</v>
      </c>
      <c r="K6" s="211" t="s">
        <v>3</v>
      </c>
      <c r="L6" s="213" t="s">
        <v>72</v>
      </c>
      <c r="M6" s="202" t="s">
        <v>15</v>
      </c>
      <c r="N6" s="204" t="s">
        <v>16</v>
      </c>
      <c r="O6" s="204" t="s">
        <v>114</v>
      </c>
      <c r="P6" s="206" t="s">
        <v>26</v>
      </c>
      <c r="Q6" s="200"/>
      <c r="R6" s="199" t="s">
        <v>27</v>
      </c>
      <c r="S6" s="200"/>
      <c r="T6" s="199" t="s">
        <v>32</v>
      </c>
      <c r="U6" s="200"/>
      <c r="V6" s="199" t="s">
        <v>6</v>
      </c>
      <c r="W6" s="200"/>
      <c r="X6" s="199" t="s">
        <v>5</v>
      </c>
      <c r="Y6" s="200"/>
      <c r="Z6" s="199" t="s">
        <v>28</v>
      </c>
      <c r="AA6" s="200"/>
      <c r="AB6" s="199" t="s">
        <v>4</v>
      </c>
      <c r="AC6" s="200"/>
      <c r="AD6" s="199" t="s">
        <v>7</v>
      </c>
      <c r="AE6" s="200"/>
      <c r="AF6" s="199" t="s">
        <v>8</v>
      </c>
      <c r="AG6" s="201"/>
      <c r="AH6" s="174" t="s">
        <v>100</v>
      </c>
      <c r="AI6" s="176" t="s">
        <v>101</v>
      </c>
      <c r="AJ6" s="176" t="s">
        <v>9</v>
      </c>
      <c r="AK6" s="178" t="s">
        <v>10</v>
      </c>
      <c r="AL6" s="180" t="s">
        <v>17</v>
      </c>
      <c r="AM6" s="181"/>
    </row>
    <row r="7" spans="2:39" s="1" customFormat="1" ht="76.5" customHeight="1" thickBot="1">
      <c r="B7" s="208"/>
      <c r="C7" s="193"/>
      <c r="D7" s="194"/>
      <c r="E7" s="194"/>
      <c r="F7" s="194"/>
      <c r="G7" s="194"/>
      <c r="H7" s="194"/>
      <c r="I7" s="210"/>
      <c r="J7" s="212" t="s">
        <v>14</v>
      </c>
      <c r="K7" s="212"/>
      <c r="L7" s="214"/>
      <c r="M7" s="203"/>
      <c r="N7" s="205"/>
      <c r="O7" s="205"/>
      <c r="P7" s="6" t="s">
        <v>18</v>
      </c>
      <c r="Q7" s="10" t="s">
        <v>19</v>
      </c>
      <c r="R7" s="52" t="s">
        <v>18</v>
      </c>
      <c r="S7" s="10" t="s">
        <v>19</v>
      </c>
      <c r="T7" s="52" t="s">
        <v>18</v>
      </c>
      <c r="U7" s="10" t="s">
        <v>19</v>
      </c>
      <c r="V7" s="52" t="s">
        <v>18</v>
      </c>
      <c r="W7" s="10" t="s">
        <v>19</v>
      </c>
      <c r="X7" s="52" t="s">
        <v>18</v>
      </c>
      <c r="Y7" s="10" t="s">
        <v>19</v>
      </c>
      <c r="Z7" s="52" t="s">
        <v>18</v>
      </c>
      <c r="AA7" s="108" t="s">
        <v>19</v>
      </c>
      <c r="AB7" s="52" t="s">
        <v>18</v>
      </c>
      <c r="AC7" s="10" t="s">
        <v>20</v>
      </c>
      <c r="AD7" s="52" t="s">
        <v>18</v>
      </c>
      <c r="AE7" s="10" t="s">
        <v>20</v>
      </c>
      <c r="AF7" s="52" t="s">
        <v>18</v>
      </c>
      <c r="AG7" s="11" t="s">
        <v>20</v>
      </c>
      <c r="AH7" s="175"/>
      <c r="AI7" s="177"/>
      <c r="AJ7" s="177"/>
      <c r="AK7" s="179"/>
      <c r="AL7" s="182"/>
      <c r="AM7" s="183"/>
    </row>
    <row r="8" spans="2:39" s="1" customFormat="1" ht="12" customHeight="1" thickBot="1">
      <c r="B8" s="184" t="s">
        <v>102</v>
      </c>
      <c r="C8" s="187" t="s">
        <v>115</v>
      </c>
      <c r="D8" s="188"/>
      <c r="E8" s="188"/>
      <c r="F8" s="188"/>
      <c r="G8" s="188"/>
      <c r="H8" s="189"/>
      <c r="I8" s="196" t="s">
        <v>34</v>
      </c>
      <c r="J8" s="168">
        <v>0</v>
      </c>
      <c r="K8" s="168">
        <v>80</v>
      </c>
      <c r="L8" s="168">
        <v>40</v>
      </c>
      <c r="M8" s="168">
        <v>0</v>
      </c>
      <c r="N8" s="168">
        <v>0</v>
      </c>
      <c r="O8" s="171">
        <f>N8+M8</f>
        <v>0</v>
      </c>
      <c r="P8" s="156">
        <f aca="true" t="shared" si="0" ref="P8:AG8">P21+P24+P30+P33+P36</f>
        <v>74326125</v>
      </c>
      <c r="Q8" s="159">
        <f t="shared" si="0"/>
        <v>0</v>
      </c>
      <c r="R8" s="156">
        <f t="shared" si="0"/>
        <v>73000000</v>
      </c>
      <c r="S8" s="159">
        <f t="shared" si="0"/>
        <v>0</v>
      </c>
      <c r="T8" s="156">
        <f t="shared" si="0"/>
        <v>1200000</v>
      </c>
      <c r="U8" s="159">
        <f t="shared" si="0"/>
        <v>0</v>
      </c>
      <c r="V8" s="156">
        <f t="shared" si="0"/>
        <v>0</v>
      </c>
      <c r="W8" s="159">
        <f t="shared" si="0"/>
        <v>0</v>
      </c>
      <c r="X8" s="156">
        <f t="shared" si="0"/>
        <v>0</v>
      </c>
      <c r="Y8" s="159">
        <f t="shared" si="0"/>
        <v>0</v>
      </c>
      <c r="Z8" s="156">
        <f t="shared" si="0"/>
        <v>0</v>
      </c>
      <c r="AA8" s="159">
        <f t="shared" si="0"/>
        <v>0</v>
      </c>
      <c r="AB8" s="156">
        <f t="shared" si="0"/>
        <v>0</v>
      </c>
      <c r="AC8" s="159">
        <f t="shared" si="0"/>
        <v>0</v>
      </c>
      <c r="AD8" s="156">
        <f t="shared" si="0"/>
        <v>0</v>
      </c>
      <c r="AE8" s="159">
        <f t="shared" si="0"/>
        <v>0</v>
      </c>
      <c r="AF8" s="156">
        <f t="shared" si="0"/>
        <v>148526125</v>
      </c>
      <c r="AG8" s="159">
        <f t="shared" si="0"/>
        <v>0</v>
      </c>
      <c r="AH8" s="32" t="s">
        <v>103</v>
      </c>
      <c r="AI8" s="33"/>
      <c r="AJ8" s="162"/>
      <c r="AK8" s="165"/>
      <c r="AL8" s="150" t="s">
        <v>54</v>
      </c>
      <c r="AM8" s="151"/>
    </row>
    <row r="9" spans="2:39" s="1" customFormat="1" ht="12" customHeight="1" thickBot="1">
      <c r="B9" s="185"/>
      <c r="C9" s="190"/>
      <c r="D9" s="191"/>
      <c r="E9" s="191"/>
      <c r="F9" s="191"/>
      <c r="G9" s="191"/>
      <c r="H9" s="192"/>
      <c r="I9" s="197"/>
      <c r="J9" s="169"/>
      <c r="K9" s="169"/>
      <c r="L9" s="169"/>
      <c r="M9" s="169"/>
      <c r="N9" s="169"/>
      <c r="O9" s="172"/>
      <c r="P9" s="157"/>
      <c r="Q9" s="160"/>
      <c r="R9" s="157"/>
      <c r="S9" s="160"/>
      <c r="T9" s="157"/>
      <c r="U9" s="160"/>
      <c r="V9" s="157"/>
      <c r="W9" s="160"/>
      <c r="X9" s="157"/>
      <c r="Y9" s="160"/>
      <c r="Z9" s="157"/>
      <c r="AA9" s="160"/>
      <c r="AB9" s="157"/>
      <c r="AC9" s="160"/>
      <c r="AD9" s="157"/>
      <c r="AE9" s="160"/>
      <c r="AF9" s="157"/>
      <c r="AG9" s="160"/>
      <c r="AH9" s="32" t="s">
        <v>104</v>
      </c>
      <c r="AI9" s="33"/>
      <c r="AJ9" s="163"/>
      <c r="AK9" s="166"/>
      <c r="AL9" s="152"/>
      <c r="AM9" s="153"/>
    </row>
    <row r="10" spans="2:39" s="1" customFormat="1" ht="12" customHeight="1" thickBot="1">
      <c r="B10" s="185"/>
      <c r="C10" s="190"/>
      <c r="D10" s="191"/>
      <c r="E10" s="191"/>
      <c r="F10" s="191"/>
      <c r="G10" s="191"/>
      <c r="H10" s="192"/>
      <c r="I10" s="197"/>
      <c r="J10" s="169"/>
      <c r="K10" s="169"/>
      <c r="L10" s="169"/>
      <c r="M10" s="169"/>
      <c r="N10" s="169"/>
      <c r="O10" s="172"/>
      <c r="P10" s="157"/>
      <c r="Q10" s="160"/>
      <c r="R10" s="157"/>
      <c r="S10" s="160"/>
      <c r="T10" s="157"/>
      <c r="U10" s="160"/>
      <c r="V10" s="157"/>
      <c r="W10" s="160"/>
      <c r="X10" s="157"/>
      <c r="Y10" s="160"/>
      <c r="Z10" s="157"/>
      <c r="AA10" s="160"/>
      <c r="AB10" s="157"/>
      <c r="AC10" s="160"/>
      <c r="AD10" s="157"/>
      <c r="AE10" s="160"/>
      <c r="AF10" s="157"/>
      <c r="AG10" s="160"/>
      <c r="AH10" s="32" t="s">
        <v>45</v>
      </c>
      <c r="AI10" s="33"/>
      <c r="AJ10" s="163"/>
      <c r="AK10" s="166"/>
      <c r="AL10" s="152"/>
      <c r="AM10" s="153"/>
    </row>
    <row r="11" spans="2:39" s="1" customFormat="1" ht="12" customHeight="1" thickBot="1">
      <c r="B11" s="185"/>
      <c r="C11" s="190"/>
      <c r="D11" s="191"/>
      <c r="E11" s="191"/>
      <c r="F11" s="191"/>
      <c r="G11" s="191"/>
      <c r="H11" s="192"/>
      <c r="I11" s="197"/>
      <c r="J11" s="169"/>
      <c r="K11" s="169"/>
      <c r="L11" s="169"/>
      <c r="M11" s="169"/>
      <c r="N11" s="169"/>
      <c r="O11" s="172"/>
      <c r="P11" s="157"/>
      <c r="Q11" s="160"/>
      <c r="R11" s="157"/>
      <c r="S11" s="160"/>
      <c r="T11" s="157"/>
      <c r="U11" s="160"/>
      <c r="V11" s="157"/>
      <c r="W11" s="160"/>
      <c r="X11" s="157"/>
      <c r="Y11" s="160"/>
      <c r="Z11" s="157"/>
      <c r="AA11" s="160"/>
      <c r="AB11" s="157"/>
      <c r="AC11" s="160"/>
      <c r="AD11" s="157"/>
      <c r="AE11" s="160"/>
      <c r="AF11" s="157"/>
      <c r="AG11" s="160"/>
      <c r="AH11" s="32" t="s">
        <v>105</v>
      </c>
      <c r="AI11" s="33"/>
      <c r="AJ11" s="163"/>
      <c r="AK11" s="166"/>
      <c r="AL11" s="152"/>
      <c r="AM11" s="153"/>
    </row>
    <row r="12" spans="2:39" s="1" customFormat="1" ht="12" customHeight="1" thickBot="1">
      <c r="B12" s="185"/>
      <c r="C12" s="190"/>
      <c r="D12" s="191"/>
      <c r="E12" s="191"/>
      <c r="F12" s="191"/>
      <c r="G12" s="191"/>
      <c r="H12" s="192"/>
      <c r="I12" s="197"/>
      <c r="J12" s="169"/>
      <c r="K12" s="169"/>
      <c r="L12" s="169"/>
      <c r="M12" s="169"/>
      <c r="N12" s="169"/>
      <c r="O12" s="172"/>
      <c r="P12" s="157"/>
      <c r="Q12" s="160"/>
      <c r="R12" s="157"/>
      <c r="S12" s="160"/>
      <c r="T12" s="157"/>
      <c r="U12" s="160"/>
      <c r="V12" s="157"/>
      <c r="W12" s="160"/>
      <c r="X12" s="157"/>
      <c r="Y12" s="160"/>
      <c r="Z12" s="157"/>
      <c r="AA12" s="160"/>
      <c r="AB12" s="157"/>
      <c r="AC12" s="160"/>
      <c r="AD12" s="157"/>
      <c r="AE12" s="160"/>
      <c r="AF12" s="157"/>
      <c r="AG12" s="160"/>
      <c r="AH12" s="32" t="s">
        <v>45</v>
      </c>
      <c r="AI12" s="33"/>
      <c r="AJ12" s="163"/>
      <c r="AK12" s="166"/>
      <c r="AL12" s="152"/>
      <c r="AM12" s="153"/>
    </row>
    <row r="13" spans="2:39" s="1" customFormat="1" ht="12" customHeight="1" thickBot="1">
      <c r="B13" s="185"/>
      <c r="C13" s="190"/>
      <c r="D13" s="191"/>
      <c r="E13" s="191"/>
      <c r="F13" s="191"/>
      <c r="G13" s="191"/>
      <c r="H13" s="192"/>
      <c r="I13" s="197"/>
      <c r="J13" s="169"/>
      <c r="K13" s="169"/>
      <c r="L13" s="169"/>
      <c r="M13" s="169"/>
      <c r="N13" s="169"/>
      <c r="O13" s="172"/>
      <c r="P13" s="157"/>
      <c r="Q13" s="160"/>
      <c r="R13" s="157"/>
      <c r="S13" s="160"/>
      <c r="T13" s="157"/>
      <c r="U13" s="160"/>
      <c r="V13" s="157"/>
      <c r="W13" s="160"/>
      <c r="X13" s="157"/>
      <c r="Y13" s="160"/>
      <c r="Z13" s="157"/>
      <c r="AA13" s="160"/>
      <c r="AB13" s="157"/>
      <c r="AC13" s="160"/>
      <c r="AD13" s="157"/>
      <c r="AE13" s="160"/>
      <c r="AF13" s="157"/>
      <c r="AG13" s="160"/>
      <c r="AH13" s="32" t="s">
        <v>106</v>
      </c>
      <c r="AI13" s="33"/>
      <c r="AJ13" s="163"/>
      <c r="AK13" s="166"/>
      <c r="AL13" s="152"/>
      <c r="AM13" s="153"/>
    </row>
    <row r="14" spans="2:39" s="1" customFormat="1" ht="18.75" customHeight="1" thickBot="1">
      <c r="B14" s="185"/>
      <c r="C14" s="190"/>
      <c r="D14" s="191"/>
      <c r="E14" s="191"/>
      <c r="F14" s="191"/>
      <c r="G14" s="191"/>
      <c r="H14" s="192"/>
      <c r="I14" s="197"/>
      <c r="J14" s="169"/>
      <c r="K14" s="169"/>
      <c r="L14" s="169"/>
      <c r="M14" s="169"/>
      <c r="N14" s="169"/>
      <c r="O14" s="172"/>
      <c r="P14" s="157"/>
      <c r="Q14" s="160"/>
      <c r="R14" s="157"/>
      <c r="S14" s="160"/>
      <c r="T14" s="157"/>
      <c r="U14" s="160"/>
      <c r="V14" s="157"/>
      <c r="W14" s="160"/>
      <c r="X14" s="157"/>
      <c r="Y14" s="160"/>
      <c r="Z14" s="157"/>
      <c r="AA14" s="160"/>
      <c r="AB14" s="157"/>
      <c r="AC14" s="160"/>
      <c r="AD14" s="157"/>
      <c r="AE14" s="160"/>
      <c r="AF14" s="157"/>
      <c r="AG14" s="160"/>
      <c r="AH14" s="32" t="s">
        <v>107</v>
      </c>
      <c r="AI14" s="33"/>
      <c r="AJ14" s="163"/>
      <c r="AK14" s="166"/>
      <c r="AL14" s="152"/>
      <c r="AM14" s="153"/>
    </row>
    <row r="15" spans="2:39" s="1" customFormat="1" ht="12" customHeight="1" thickBot="1">
      <c r="B15" s="185"/>
      <c r="C15" s="190"/>
      <c r="D15" s="191"/>
      <c r="E15" s="191"/>
      <c r="F15" s="191"/>
      <c r="G15" s="191"/>
      <c r="H15" s="192"/>
      <c r="I15" s="197"/>
      <c r="J15" s="169"/>
      <c r="K15" s="169"/>
      <c r="L15" s="169"/>
      <c r="M15" s="169"/>
      <c r="N15" s="169"/>
      <c r="O15" s="172"/>
      <c r="P15" s="157"/>
      <c r="Q15" s="160"/>
      <c r="R15" s="157"/>
      <c r="S15" s="160"/>
      <c r="T15" s="157"/>
      <c r="U15" s="160"/>
      <c r="V15" s="157"/>
      <c r="W15" s="160"/>
      <c r="X15" s="157"/>
      <c r="Y15" s="160"/>
      <c r="Z15" s="157"/>
      <c r="AA15" s="160"/>
      <c r="AB15" s="157"/>
      <c r="AC15" s="160"/>
      <c r="AD15" s="157"/>
      <c r="AE15" s="160"/>
      <c r="AF15" s="157"/>
      <c r="AG15" s="160"/>
      <c r="AH15" s="32" t="s">
        <v>108</v>
      </c>
      <c r="AI15" s="33"/>
      <c r="AJ15" s="163"/>
      <c r="AK15" s="166"/>
      <c r="AL15" s="152"/>
      <c r="AM15" s="153"/>
    </row>
    <row r="16" spans="2:39" s="1" customFormat="1" ht="12" customHeight="1" thickBot="1">
      <c r="B16" s="185"/>
      <c r="C16" s="190"/>
      <c r="D16" s="191"/>
      <c r="E16" s="191"/>
      <c r="F16" s="191"/>
      <c r="G16" s="191"/>
      <c r="H16" s="192"/>
      <c r="I16" s="197"/>
      <c r="J16" s="169"/>
      <c r="K16" s="169"/>
      <c r="L16" s="169"/>
      <c r="M16" s="169"/>
      <c r="N16" s="169"/>
      <c r="O16" s="172"/>
      <c r="P16" s="157"/>
      <c r="Q16" s="160"/>
      <c r="R16" s="157"/>
      <c r="S16" s="160"/>
      <c r="T16" s="157"/>
      <c r="U16" s="160"/>
      <c r="V16" s="157"/>
      <c r="W16" s="160"/>
      <c r="X16" s="157"/>
      <c r="Y16" s="160"/>
      <c r="Z16" s="157"/>
      <c r="AA16" s="160"/>
      <c r="AB16" s="157"/>
      <c r="AC16" s="160"/>
      <c r="AD16" s="157"/>
      <c r="AE16" s="160"/>
      <c r="AF16" s="157"/>
      <c r="AG16" s="160"/>
      <c r="AH16" s="32" t="s">
        <v>109</v>
      </c>
      <c r="AI16" s="33"/>
      <c r="AJ16" s="163"/>
      <c r="AK16" s="166"/>
      <c r="AL16" s="152"/>
      <c r="AM16" s="153"/>
    </row>
    <row r="17" spans="2:39" s="1" customFormat="1" ht="12" customHeight="1" thickBot="1">
      <c r="B17" s="185"/>
      <c r="C17" s="190"/>
      <c r="D17" s="191"/>
      <c r="E17" s="191"/>
      <c r="F17" s="191"/>
      <c r="G17" s="191"/>
      <c r="H17" s="192"/>
      <c r="I17" s="197"/>
      <c r="J17" s="169"/>
      <c r="K17" s="169"/>
      <c r="L17" s="169"/>
      <c r="M17" s="169"/>
      <c r="N17" s="169"/>
      <c r="O17" s="172"/>
      <c r="P17" s="157"/>
      <c r="Q17" s="160"/>
      <c r="R17" s="157"/>
      <c r="S17" s="160"/>
      <c r="T17" s="157"/>
      <c r="U17" s="160"/>
      <c r="V17" s="157"/>
      <c r="W17" s="160"/>
      <c r="X17" s="157"/>
      <c r="Y17" s="160"/>
      <c r="Z17" s="157"/>
      <c r="AA17" s="160"/>
      <c r="AB17" s="157"/>
      <c r="AC17" s="160"/>
      <c r="AD17" s="157"/>
      <c r="AE17" s="160"/>
      <c r="AF17" s="157"/>
      <c r="AG17" s="160"/>
      <c r="AH17" s="32" t="s">
        <v>110</v>
      </c>
      <c r="AI17" s="33"/>
      <c r="AJ17" s="163"/>
      <c r="AK17" s="166"/>
      <c r="AL17" s="152"/>
      <c r="AM17" s="153"/>
    </row>
    <row r="18" spans="2:39" s="1" customFormat="1" ht="12" customHeight="1" thickBot="1">
      <c r="B18" s="185"/>
      <c r="C18" s="190"/>
      <c r="D18" s="191"/>
      <c r="E18" s="191"/>
      <c r="F18" s="191"/>
      <c r="G18" s="191"/>
      <c r="H18" s="192"/>
      <c r="I18" s="197"/>
      <c r="J18" s="169"/>
      <c r="K18" s="169"/>
      <c r="L18" s="169"/>
      <c r="M18" s="169"/>
      <c r="N18" s="169"/>
      <c r="O18" s="172"/>
      <c r="P18" s="157"/>
      <c r="Q18" s="160"/>
      <c r="R18" s="157"/>
      <c r="S18" s="160"/>
      <c r="T18" s="157"/>
      <c r="U18" s="160"/>
      <c r="V18" s="157"/>
      <c r="W18" s="160"/>
      <c r="X18" s="157"/>
      <c r="Y18" s="160"/>
      <c r="Z18" s="157"/>
      <c r="AA18" s="160"/>
      <c r="AB18" s="157"/>
      <c r="AC18" s="160"/>
      <c r="AD18" s="157"/>
      <c r="AE18" s="160"/>
      <c r="AF18" s="157"/>
      <c r="AG18" s="160"/>
      <c r="AH18" s="32" t="s">
        <v>111</v>
      </c>
      <c r="AI18" s="33"/>
      <c r="AJ18" s="163"/>
      <c r="AK18" s="166"/>
      <c r="AL18" s="152"/>
      <c r="AM18" s="153"/>
    </row>
    <row r="19" spans="2:39" s="16" customFormat="1" ht="12" customHeight="1" thickBot="1">
      <c r="B19" s="186"/>
      <c r="C19" s="193"/>
      <c r="D19" s="194"/>
      <c r="E19" s="194"/>
      <c r="F19" s="194"/>
      <c r="G19" s="194"/>
      <c r="H19" s="195"/>
      <c r="I19" s="198"/>
      <c r="J19" s="170"/>
      <c r="K19" s="170"/>
      <c r="L19" s="170"/>
      <c r="M19" s="170"/>
      <c r="N19" s="170"/>
      <c r="O19" s="173"/>
      <c r="P19" s="158"/>
      <c r="Q19" s="161"/>
      <c r="R19" s="158"/>
      <c r="S19" s="161"/>
      <c r="T19" s="158"/>
      <c r="U19" s="161"/>
      <c r="V19" s="158"/>
      <c r="W19" s="161"/>
      <c r="X19" s="158"/>
      <c r="Y19" s="161"/>
      <c r="Z19" s="158"/>
      <c r="AA19" s="161"/>
      <c r="AB19" s="158"/>
      <c r="AC19" s="161"/>
      <c r="AD19" s="158"/>
      <c r="AE19" s="161"/>
      <c r="AF19" s="158"/>
      <c r="AG19" s="161"/>
      <c r="AH19" s="32" t="s">
        <v>112</v>
      </c>
      <c r="AI19" s="33"/>
      <c r="AJ19" s="164"/>
      <c r="AK19" s="167"/>
      <c r="AL19" s="154"/>
      <c r="AM19" s="155"/>
    </row>
    <row r="20" s="1" customFormat="1" ht="9.75" customHeight="1" thickBot="1"/>
    <row r="21" spans="2:39" s="1" customFormat="1" ht="81.75" customHeight="1" thickBot="1">
      <c r="B21" s="72" t="s">
        <v>29</v>
      </c>
      <c r="C21" s="73" t="s">
        <v>24</v>
      </c>
      <c r="D21" s="73" t="s">
        <v>11</v>
      </c>
      <c r="E21" s="73" t="s">
        <v>21</v>
      </c>
      <c r="F21" s="73" t="s">
        <v>22</v>
      </c>
      <c r="G21" s="73" t="s">
        <v>23</v>
      </c>
      <c r="H21" s="74" t="s">
        <v>12</v>
      </c>
      <c r="I21" s="73" t="s">
        <v>25</v>
      </c>
      <c r="J21" s="75" t="s">
        <v>14</v>
      </c>
      <c r="K21" s="75" t="s">
        <v>3</v>
      </c>
      <c r="L21" s="75" t="s">
        <v>72</v>
      </c>
      <c r="M21" s="75" t="s">
        <v>15</v>
      </c>
      <c r="N21" s="75" t="s">
        <v>16</v>
      </c>
      <c r="O21" s="75" t="s">
        <v>70</v>
      </c>
      <c r="P21" s="76">
        <f>SUM(P22)</f>
        <v>0</v>
      </c>
      <c r="Q21" s="77">
        <f>SUM(Q22)</f>
        <v>0</v>
      </c>
      <c r="R21" s="76">
        <f aca="true" t="shared" si="1" ref="R21:AG21">SUM(R22)</f>
        <v>0</v>
      </c>
      <c r="S21" s="77">
        <f t="shared" si="1"/>
        <v>0</v>
      </c>
      <c r="T21" s="76">
        <f t="shared" si="1"/>
        <v>1200000</v>
      </c>
      <c r="U21" s="77">
        <f t="shared" si="1"/>
        <v>0</v>
      </c>
      <c r="V21" s="76">
        <f t="shared" si="1"/>
        <v>0</v>
      </c>
      <c r="W21" s="77">
        <f t="shared" si="1"/>
        <v>0</v>
      </c>
      <c r="X21" s="76">
        <f t="shared" si="1"/>
        <v>0</v>
      </c>
      <c r="Y21" s="77">
        <f t="shared" si="1"/>
        <v>0</v>
      </c>
      <c r="Z21" s="76">
        <f t="shared" si="1"/>
        <v>0</v>
      </c>
      <c r="AA21" s="77">
        <f t="shared" si="1"/>
        <v>0</v>
      </c>
      <c r="AB21" s="76">
        <f t="shared" si="1"/>
        <v>0</v>
      </c>
      <c r="AC21" s="77">
        <f t="shared" si="1"/>
        <v>0</v>
      </c>
      <c r="AD21" s="76">
        <f t="shared" si="1"/>
        <v>0</v>
      </c>
      <c r="AE21" s="77">
        <f t="shared" si="1"/>
        <v>0</v>
      </c>
      <c r="AF21" s="76">
        <f t="shared" si="1"/>
        <v>1200000</v>
      </c>
      <c r="AG21" s="77">
        <f t="shared" si="1"/>
        <v>0</v>
      </c>
      <c r="AH21" s="71" t="s">
        <v>100</v>
      </c>
      <c r="AI21" s="71" t="s">
        <v>101</v>
      </c>
      <c r="AJ21" s="71" t="s">
        <v>9</v>
      </c>
      <c r="AK21" s="126" t="s">
        <v>10</v>
      </c>
      <c r="AL21" s="258" t="s">
        <v>17</v>
      </c>
      <c r="AM21" s="258"/>
    </row>
    <row r="22" spans="2:39" s="1" customFormat="1" ht="64.5" customHeight="1" thickBot="1">
      <c r="B22" s="61"/>
      <c r="C22" s="63"/>
      <c r="D22" s="87" t="s">
        <v>96</v>
      </c>
      <c r="E22" s="78" t="s">
        <v>46</v>
      </c>
      <c r="F22" s="79"/>
      <c r="G22" s="79"/>
      <c r="H22" s="80" t="s">
        <v>36</v>
      </c>
      <c r="I22" s="80" t="s">
        <v>38</v>
      </c>
      <c r="J22" s="64" t="s">
        <v>71</v>
      </c>
      <c r="K22" s="64">
        <v>3000</v>
      </c>
      <c r="L22" s="64">
        <v>1500</v>
      </c>
      <c r="M22" s="64"/>
      <c r="N22" s="64"/>
      <c r="O22" s="81"/>
      <c r="P22" s="82"/>
      <c r="Q22" s="83"/>
      <c r="R22" s="66"/>
      <c r="S22" s="84"/>
      <c r="T22" s="85">
        <v>1200000</v>
      </c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50">
        <f>P22+R22+T22+V22+X22+Z22+AB22+AD22</f>
        <v>1200000</v>
      </c>
      <c r="AG22" s="50">
        <f>Q22+S22+U22+W22+Y22+AA22+AC22+AE22</f>
        <v>0</v>
      </c>
      <c r="AH22" s="2"/>
      <c r="AI22" s="2"/>
      <c r="AJ22" s="2"/>
      <c r="AK22" s="2"/>
      <c r="AL22" s="2"/>
      <c r="AM22" s="2"/>
    </row>
    <row r="23" s="1" customFormat="1" ht="15.75" thickBot="1"/>
    <row r="24" spans="2:39" ht="74.25" customHeight="1" thickBot="1">
      <c r="B24" s="17" t="s">
        <v>29</v>
      </c>
      <c r="C24" s="18" t="s">
        <v>24</v>
      </c>
      <c r="D24" s="18" t="s">
        <v>11</v>
      </c>
      <c r="E24" s="18" t="s">
        <v>21</v>
      </c>
      <c r="F24" s="18" t="s">
        <v>22</v>
      </c>
      <c r="G24" s="18" t="s">
        <v>23</v>
      </c>
      <c r="H24" s="26" t="s">
        <v>61</v>
      </c>
      <c r="I24" s="44" t="s">
        <v>25</v>
      </c>
      <c r="J24" s="45" t="s">
        <v>14</v>
      </c>
      <c r="K24" s="45" t="s">
        <v>3</v>
      </c>
      <c r="L24" s="45" t="s">
        <v>75</v>
      </c>
      <c r="M24" s="45" t="s">
        <v>15</v>
      </c>
      <c r="N24" s="45" t="s">
        <v>16</v>
      </c>
      <c r="O24" s="40" t="s">
        <v>70</v>
      </c>
      <c r="P24" s="46">
        <f>SUM(P25:P28)</f>
        <v>3879875</v>
      </c>
      <c r="Q24" s="47">
        <f>SUM(Q25:Q28)</f>
        <v>0</v>
      </c>
      <c r="R24" s="46">
        <f aca="true" t="shared" si="2" ref="R24:AF24">SUM(R25:R28)</f>
        <v>1800000</v>
      </c>
      <c r="S24" s="47">
        <f t="shared" si="2"/>
        <v>0</v>
      </c>
      <c r="T24" s="46">
        <f t="shared" si="2"/>
        <v>0</v>
      </c>
      <c r="U24" s="47">
        <f t="shared" si="2"/>
        <v>0</v>
      </c>
      <c r="V24" s="46">
        <f t="shared" si="2"/>
        <v>0</v>
      </c>
      <c r="W24" s="47">
        <f t="shared" si="2"/>
        <v>0</v>
      </c>
      <c r="X24" s="46">
        <f t="shared" si="2"/>
        <v>0</v>
      </c>
      <c r="Y24" s="47">
        <f t="shared" si="2"/>
        <v>0</v>
      </c>
      <c r="Z24" s="46">
        <f t="shared" si="2"/>
        <v>0</v>
      </c>
      <c r="AA24" s="47">
        <f t="shared" si="2"/>
        <v>0</v>
      </c>
      <c r="AB24" s="46">
        <f t="shared" si="2"/>
        <v>0</v>
      </c>
      <c r="AC24" s="47">
        <f t="shared" si="2"/>
        <v>0</v>
      </c>
      <c r="AD24" s="46">
        <f t="shared" si="2"/>
        <v>0</v>
      </c>
      <c r="AE24" s="47">
        <f t="shared" si="2"/>
        <v>0</v>
      </c>
      <c r="AF24" s="46">
        <f t="shared" si="2"/>
        <v>5679875</v>
      </c>
      <c r="AG24" s="37">
        <f>Q24+S24+U24+AE24</f>
        <v>0</v>
      </c>
      <c r="AH24" s="127" t="s">
        <v>100</v>
      </c>
      <c r="AI24" s="127" t="s">
        <v>101</v>
      </c>
      <c r="AJ24" s="127" t="s">
        <v>9</v>
      </c>
      <c r="AK24" s="128" t="s">
        <v>10</v>
      </c>
      <c r="AL24" s="257" t="s">
        <v>17</v>
      </c>
      <c r="AM24" s="257"/>
    </row>
    <row r="25" spans="2:39" ht="48" customHeight="1" thickBot="1">
      <c r="B25" s="137"/>
      <c r="C25" s="90"/>
      <c r="D25" s="90" t="s">
        <v>73</v>
      </c>
      <c r="E25" s="54" t="s">
        <v>46</v>
      </c>
      <c r="F25" s="30"/>
      <c r="G25" s="87"/>
      <c r="H25" s="245" t="s">
        <v>41</v>
      </c>
      <c r="I25" s="245" t="s">
        <v>42</v>
      </c>
      <c r="J25" s="262">
        <v>0</v>
      </c>
      <c r="K25" s="262">
        <v>1</v>
      </c>
      <c r="L25" s="268">
        <v>0.5</v>
      </c>
      <c r="M25" s="271"/>
      <c r="N25" s="271"/>
      <c r="O25" s="272">
        <v>33</v>
      </c>
      <c r="P25" s="50">
        <v>579875</v>
      </c>
      <c r="Q25" s="92"/>
      <c r="R25" s="50">
        <v>1800000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0"/>
      <c r="AD25" s="50"/>
      <c r="AE25" s="50">
        <f>AD25</f>
        <v>0</v>
      </c>
      <c r="AF25" s="50">
        <f aca="true" t="shared" si="3" ref="AF25:AG28">P25+R25+T25+V25+X25+Z25+AB25+AD25</f>
        <v>2379875</v>
      </c>
      <c r="AG25" s="50">
        <f t="shared" si="3"/>
        <v>0</v>
      </c>
      <c r="AH25" s="50"/>
      <c r="AI25" s="93"/>
      <c r="AJ25" s="93"/>
      <c r="AK25" s="50"/>
      <c r="AL25" s="50"/>
      <c r="AM25" s="138"/>
    </row>
    <row r="26" spans="2:39" ht="65.25" customHeight="1">
      <c r="B26" s="139"/>
      <c r="C26" s="89"/>
      <c r="D26" s="88" t="s">
        <v>94</v>
      </c>
      <c r="E26" s="31" t="s">
        <v>46</v>
      </c>
      <c r="F26" s="30"/>
      <c r="G26" s="30"/>
      <c r="H26" s="246"/>
      <c r="I26" s="246"/>
      <c r="J26" s="263"/>
      <c r="K26" s="263"/>
      <c r="L26" s="269"/>
      <c r="M26" s="263"/>
      <c r="N26" s="263"/>
      <c r="O26" s="273"/>
      <c r="P26" s="48">
        <v>1500000</v>
      </c>
      <c r="Q26" s="49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51"/>
      <c r="AD26" s="51"/>
      <c r="AE26" s="51"/>
      <c r="AF26" s="51">
        <f t="shared" si="3"/>
        <v>1500000</v>
      </c>
      <c r="AG26" s="51">
        <f t="shared" si="3"/>
        <v>0</v>
      </c>
      <c r="AH26" s="51"/>
      <c r="AI26" s="41"/>
      <c r="AJ26" s="41"/>
      <c r="AK26" s="51"/>
      <c r="AL26" s="51"/>
      <c r="AM26" s="140"/>
    </row>
    <row r="27" spans="2:39" ht="60" customHeight="1">
      <c r="B27" s="139"/>
      <c r="C27" s="89"/>
      <c r="D27" s="88" t="s">
        <v>95</v>
      </c>
      <c r="E27" s="31" t="s">
        <v>46</v>
      </c>
      <c r="F27" s="30"/>
      <c r="G27" s="30"/>
      <c r="H27" s="246"/>
      <c r="I27" s="246"/>
      <c r="J27" s="263"/>
      <c r="K27" s="263"/>
      <c r="L27" s="269"/>
      <c r="M27" s="263"/>
      <c r="N27" s="263"/>
      <c r="O27" s="273"/>
      <c r="P27" s="48">
        <v>1500000</v>
      </c>
      <c r="Q27" s="49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51"/>
      <c r="AD27" s="51"/>
      <c r="AE27" s="51"/>
      <c r="AF27" s="51">
        <f t="shared" si="3"/>
        <v>1500000</v>
      </c>
      <c r="AG27" s="51">
        <f t="shared" si="3"/>
        <v>0</v>
      </c>
      <c r="AH27" s="51"/>
      <c r="AI27" s="41"/>
      <c r="AJ27" s="41"/>
      <c r="AK27" s="51"/>
      <c r="AL27" s="51"/>
      <c r="AM27" s="140"/>
    </row>
    <row r="28" spans="2:39" ht="90.75" customHeight="1" thickBot="1">
      <c r="B28" s="141"/>
      <c r="C28" s="142"/>
      <c r="D28" s="94" t="s">
        <v>74</v>
      </c>
      <c r="E28" s="78" t="s">
        <v>46</v>
      </c>
      <c r="F28" s="30"/>
      <c r="G28" s="87"/>
      <c r="H28" s="247"/>
      <c r="I28" s="247"/>
      <c r="J28" s="264"/>
      <c r="K28" s="264"/>
      <c r="L28" s="270"/>
      <c r="M28" s="264"/>
      <c r="N28" s="264"/>
      <c r="O28" s="274"/>
      <c r="P28" s="95">
        <v>300000</v>
      </c>
      <c r="Q28" s="96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143"/>
      <c r="AD28" s="143"/>
      <c r="AE28" s="143"/>
      <c r="AF28" s="143">
        <f t="shared" si="3"/>
        <v>300000</v>
      </c>
      <c r="AG28" s="143">
        <f t="shared" si="3"/>
        <v>0</v>
      </c>
      <c r="AH28" s="143"/>
      <c r="AI28" s="84"/>
      <c r="AJ28" s="84"/>
      <c r="AK28" s="143"/>
      <c r="AL28" s="143"/>
      <c r="AM28" s="144"/>
    </row>
    <row r="29" ht="15.75" thickBot="1"/>
    <row r="30" spans="2:39" s="1" customFormat="1" ht="72" customHeight="1" thickBot="1">
      <c r="B30" s="17" t="s">
        <v>29</v>
      </c>
      <c r="C30" s="18" t="s">
        <v>24</v>
      </c>
      <c r="D30" s="18" t="s">
        <v>11</v>
      </c>
      <c r="E30" s="18" t="s">
        <v>21</v>
      </c>
      <c r="F30" s="18" t="s">
        <v>22</v>
      </c>
      <c r="G30" s="18" t="s">
        <v>23</v>
      </c>
      <c r="H30" s="26" t="s">
        <v>62</v>
      </c>
      <c r="I30" s="44" t="s">
        <v>25</v>
      </c>
      <c r="J30" s="45" t="s">
        <v>14</v>
      </c>
      <c r="K30" s="45" t="s">
        <v>3</v>
      </c>
      <c r="L30" s="45" t="s">
        <v>75</v>
      </c>
      <c r="M30" s="45" t="s">
        <v>15</v>
      </c>
      <c r="N30" s="45" t="s">
        <v>16</v>
      </c>
      <c r="O30" s="40" t="s">
        <v>70</v>
      </c>
      <c r="P30" s="46">
        <f>P31+P36</f>
        <v>35673125</v>
      </c>
      <c r="Q30" s="47">
        <f>SUM(Q31)</f>
        <v>0</v>
      </c>
      <c r="R30" s="46">
        <f>R31+R36</f>
        <v>34600000</v>
      </c>
      <c r="S30" s="47">
        <f>SUM(S31)</f>
        <v>0</v>
      </c>
      <c r="T30" s="46">
        <f>T31+T36</f>
        <v>0</v>
      </c>
      <c r="U30" s="47">
        <f>SUM(U31)</f>
        <v>0</v>
      </c>
      <c r="V30" s="46">
        <f>V31+V36</f>
        <v>0</v>
      </c>
      <c r="W30" s="47">
        <f>SUM(W31)</f>
        <v>0</v>
      </c>
      <c r="X30" s="46">
        <f>X31+X36</f>
        <v>0</v>
      </c>
      <c r="Y30" s="47">
        <f>SUM(Y31)</f>
        <v>0</v>
      </c>
      <c r="Z30" s="46">
        <f>Z31+Z36</f>
        <v>0</v>
      </c>
      <c r="AA30" s="47">
        <f>SUM(AA31)</f>
        <v>0</v>
      </c>
      <c r="AB30" s="46">
        <f>AB31+AB36</f>
        <v>0</v>
      </c>
      <c r="AC30" s="47">
        <f>SUM(AC31)</f>
        <v>0</v>
      </c>
      <c r="AD30" s="46">
        <f>AD31+AD36</f>
        <v>0</v>
      </c>
      <c r="AE30" s="47">
        <f>SUM(AE31)</f>
        <v>0</v>
      </c>
      <c r="AF30" s="46">
        <f>AF31+AF36</f>
        <v>70273125</v>
      </c>
      <c r="AG30" s="47">
        <f>SUM(AG31)</f>
        <v>0</v>
      </c>
      <c r="AH30" s="71" t="s">
        <v>100</v>
      </c>
      <c r="AI30" s="71" t="s">
        <v>101</v>
      </c>
      <c r="AJ30" s="71" t="s">
        <v>9</v>
      </c>
      <c r="AK30" s="126" t="s">
        <v>10</v>
      </c>
      <c r="AL30" s="258" t="s">
        <v>17</v>
      </c>
      <c r="AM30" s="258"/>
    </row>
    <row r="31" spans="2:39" s="1" customFormat="1" ht="102" customHeight="1">
      <c r="B31" s="121"/>
      <c r="C31" s="124"/>
      <c r="D31" s="55" t="s">
        <v>76</v>
      </c>
      <c r="E31" s="55" t="s">
        <v>46</v>
      </c>
      <c r="F31" s="99"/>
      <c r="G31" s="86"/>
      <c r="H31" s="125" t="s">
        <v>47</v>
      </c>
      <c r="I31" s="125" t="s">
        <v>48</v>
      </c>
      <c r="J31" s="91">
        <v>1</v>
      </c>
      <c r="K31" s="91">
        <v>1</v>
      </c>
      <c r="L31" s="91">
        <v>0.5</v>
      </c>
      <c r="M31" s="91"/>
      <c r="N31" s="91"/>
      <c r="O31" s="91"/>
      <c r="P31" s="104">
        <v>900000</v>
      </c>
      <c r="Q31" s="104"/>
      <c r="R31" s="93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50">
        <f>P31+R31+T31+V31+X31+Z31+AB31+AD31</f>
        <v>900000</v>
      </c>
      <c r="AG31" s="50">
        <f>Q31+S31+U31+W31+Y31+AA31+AC31+AE31</f>
        <v>0</v>
      </c>
      <c r="AH31" s="105"/>
      <c r="AI31" s="105"/>
      <c r="AJ31" s="105"/>
      <c r="AK31" s="105"/>
      <c r="AL31" s="105"/>
      <c r="AM31" s="105"/>
    </row>
    <row r="32" s="1" customFormat="1" ht="15.75" thickBot="1"/>
    <row r="33" spans="2:39" s="1" customFormat="1" ht="66" customHeight="1" thickBot="1">
      <c r="B33" s="17" t="s">
        <v>29</v>
      </c>
      <c r="C33" s="18" t="s">
        <v>24</v>
      </c>
      <c r="D33" s="18" t="s">
        <v>11</v>
      </c>
      <c r="E33" s="18" t="s">
        <v>21</v>
      </c>
      <c r="F33" s="18" t="s">
        <v>22</v>
      </c>
      <c r="G33" s="18" t="s">
        <v>23</v>
      </c>
      <c r="H33" s="26" t="s">
        <v>63</v>
      </c>
      <c r="I33" s="44" t="s">
        <v>25</v>
      </c>
      <c r="J33" s="45" t="s">
        <v>14</v>
      </c>
      <c r="K33" s="45" t="s">
        <v>3</v>
      </c>
      <c r="L33" s="45" t="s">
        <v>72</v>
      </c>
      <c r="M33" s="45" t="s">
        <v>15</v>
      </c>
      <c r="N33" s="45" t="s">
        <v>16</v>
      </c>
      <c r="O33" s="40" t="s">
        <v>70</v>
      </c>
      <c r="P33" s="46">
        <f>SUM(P34)</f>
        <v>0</v>
      </c>
      <c r="Q33" s="47">
        <f>SUM(Q34)</f>
        <v>0</v>
      </c>
      <c r="R33" s="46">
        <f aca="true" t="shared" si="4" ref="R33:AG33">SUM(R34)</f>
        <v>2000000</v>
      </c>
      <c r="S33" s="47">
        <f t="shared" si="4"/>
        <v>0</v>
      </c>
      <c r="T33" s="46">
        <f t="shared" si="4"/>
        <v>0</v>
      </c>
      <c r="U33" s="47">
        <f t="shared" si="4"/>
        <v>0</v>
      </c>
      <c r="V33" s="46">
        <f t="shared" si="4"/>
        <v>0</v>
      </c>
      <c r="W33" s="47">
        <f t="shared" si="4"/>
        <v>0</v>
      </c>
      <c r="X33" s="46">
        <f t="shared" si="4"/>
        <v>0</v>
      </c>
      <c r="Y33" s="47">
        <f t="shared" si="4"/>
        <v>0</v>
      </c>
      <c r="Z33" s="46">
        <f t="shared" si="4"/>
        <v>0</v>
      </c>
      <c r="AA33" s="47">
        <f t="shared" si="4"/>
        <v>0</v>
      </c>
      <c r="AB33" s="46">
        <f t="shared" si="4"/>
        <v>0</v>
      </c>
      <c r="AC33" s="47">
        <f t="shared" si="4"/>
        <v>0</v>
      </c>
      <c r="AD33" s="46">
        <f t="shared" si="4"/>
        <v>0</v>
      </c>
      <c r="AE33" s="47">
        <f t="shared" si="4"/>
        <v>0</v>
      </c>
      <c r="AF33" s="46">
        <f t="shared" si="4"/>
        <v>2000000</v>
      </c>
      <c r="AG33" s="47">
        <f t="shared" si="4"/>
        <v>0</v>
      </c>
      <c r="AH33" s="127" t="s">
        <v>100</v>
      </c>
      <c r="AI33" s="127" t="s">
        <v>101</v>
      </c>
      <c r="AJ33" s="127" t="s">
        <v>9</v>
      </c>
      <c r="AK33" s="128" t="s">
        <v>10</v>
      </c>
      <c r="AL33" s="257" t="s">
        <v>17</v>
      </c>
      <c r="AM33" s="257"/>
    </row>
    <row r="34" spans="2:39" s="1" customFormat="1" ht="86.25" customHeight="1" thickBot="1">
      <c r="B34" s="129"/>
      <c r="C34" s="130"/>
      <c r="D34" s="131" t="s">
        <v>77</v>
      </c>
      <c r="E34" s="130" t="s">
        <v>46</v>
      </c>
      <c r="F34" s="130"/>
      <c r="G34" s="130"/>
      <c r="H34" s="102" t="s">
        <v>49</v>
      </c>
      <c r="I34" s="102" t="s">
        <v>50</v>
      </c>
      <c r="J34" s="103">
        <v>20</v>
      </c>
      <c r="K34" s="103">
        <v>80</v>
      </c>
      <c r="L34" s="103">
        <v>20</v>
      </c>
      <c r="M34" s="103"/>
      <c r="N34" s="103"/>
      <c r="O34" s="103">
        <f>N34</f>
        <v>0</v>
      </c>
      <c r="P34" s="132"/>
      <c r="Q34" s="133"/>
      <c r="R34" s="134">
        <v>2000000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35">
        <f>P34+R34+T34+V34+X34+Z34+AB34+AD34</f>
        <v>2000000</v>
      </c>
      <c r="AG34" s="135">
        <f>Q34+S34+U34+W34+Y34+AA34+AC34+AE34</f>
        <v>0</v>
      </c>
      <c r="AH34" s="103"/>
      <c r="AI34" s="103"/>
      <c r="AJ34" s="103"/>
      <c r="AK34" s="103"/>
      <c r="AL34" s="103"/>
      <c r="AM34" s="136"/>
    </row>
    <row r="35" s="1" customFormat="1" ht="15.75" thickBot="1"/>
    <row r="36" spans="2:39" s="1" customFormat="1" ht="69" customHeight="1" thickBot="1">
      <c r="B36" s="17" t="s">
        <v>29</v>
      </c>
      <c r="C36" s="18" t="s">
        <v>24</v>
      </c>
      <c r="D36" s="18" t="s">
        <v>11</v>
      </c>
      <c r="E36" s="18" t="s">
        <v>21</v>
      </c>
      <c r="F36" s="18" t="s">
        <v>22</v>
      </c>
      <c r="G36" s="18" t="s">
        <v>23</v>
      </c>
      <c r="H36" s="26" t="s">
        <v>64</v>
      </c>
      <c r="I36" s="44" t="s">
        <v>25</v>
      </c>
      <c r="J36" s="45" t="s">
        <v>14</v>
      </c>
      <c r="K36" s="45" t="s">
        <v>3</v>
      </c>
      <c r="L36" s="45" t="s">
        <v>72</v>
      </c>
      <c r="M36" s="45" t="s">
        <v>15</v>
      </c>
      <c r="N36" s="45" t="s">
        <v>16</v>
      </c>
      <c r="O36" s="40" t="s">
        <v>70</v>
      </c>
      <c r="P36" s="46">
        <f>SUM(P37:P55)</f>
        <v>34773125</v>
      </c>
      <c r="Q36" s="47">
        <f>SUM(Q37:Q55)</f>
        <v>0</v>
      </c>
      <c r="R36" s="46">
        <f aca="true" t="shared" si="5" ref="R36:AG36">SUM(R37:R55)</f>
        <v>34600000</v>
      </c>
      <c r="S36" s="47">
        <f t="shared" si="5"/>
        <v>0</v>
      </c>
      <c r="T36" s="46">
        <f t="shared" si="5"/>
        <v>0</v>
      </c>
      <c r="U36" s="47">
        <f t="shared" si="5"/>
        <v>0</v>
      </c>
      <c r="V36" s="46">
        <f t="shared" si="5"/>
        <v>0</v>
      </c>
      <c r="W36" s="47">
        <f t="shared" si="5"/>
        <v>0</v>
      </c>
      <c r="X36" s="46">
        <f t="shared" si="5"/>
        <v>0</v>
      </c>
      <c r="Y36" s="47">
        <f t="shared" si="5"/>
        <v>0</v>
      </c>
      <c r="Z36" s="46">
        <f t="shared" si="5"/>
        <v>0</v>
      </c>
      <c r="AA36" s="47">
        <f t="shared" si="5"/>
        <v>0</v>
      </c>
      <c r="AB36" s="46">
        <f t="shared" si="5"/>
        <v>0</v>
      </c>
      <c r="AC36" s="47">
        <f t="shared" si="5"/>
        <v>0</v>
      </c>
      <c r="AD36" s="46">
        <f t="shared" si="5"/>
        <v>0</v>
      </c>
      <c r="AE36" s="47">
        <f t="shared" si="5"/>
        <v>0</v>
      </c>
      <c r="AF36" s="46">
        <f t="shared" si="5"/>
        <v>69373125</v>
      </c>
      <c r="AG36" s="47">
        <f t="shared" si="5"/>
        <v>0</v>
      </c>
      <c r="AH36" s="127" t="s">
        <v>100</v>
      </c>
      <c r="AI36" s="127" t="s">
        <v>101</v>
      </c>
      <c r="AJ36" s="127" t="s">
        <v>9</v>
      </c>
      <c r="AK36" s="128" t="s">
        <v>10</v>
      </c>
      <c r="AL36" s="257" t="s">
        <v>17</v>
      </c>
      <c r="AM36" s="257"/>
    </row>
    <row r="37" spans="2:39" s="1" customFormat="1" ht="74.25" customHeight="1">
      <c r="B37" s="121"/>
      <c r="C37" s="55"/>
      <c r="D37" s="55" t="s">
        <v>78</v>
      </c>
      <c r="E37" s="54" t="s">
        <v>46</v>
      </c>
      <c r="F37" s="99"/>
      <c r="G37" s="86"/>
      <c r="H37" s="265" t="s">
        <v>55</v>
      </c>
      <c r="I37" s="265" t="s">
        <v>56</v>
      </c>
      <c r="J37" s="262">
        <v>12000</v>
      </c>
      <c r="K37" s="262">
        <v>2880</v>
      </c>
      <c r="L37" s="262">
        <v>1500</v>
      </c>
      <c r="M37" s="262"/>
      <c r="N37" s="262"/>
      <c r="O37" s="259">
        <f>N37+M37</f>
        <v>0</v>
      </c>
      <c r="P37" s="98">
        <v>0</v>
      </c>
      <c r="Q37" s="98"/>
      <c r="R37" s="98">
        <v>1315000</v>
      </c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50">
        <f>P37+R37+T37+V37+X37+Z37+AB37+AD37</f>
        <v>1315000</v>
      </c>
      <c r="AG37" s="50">
        <f>Q37+S37+U37+W37+Y37+AA37+AC37+AE37</f>
        <v>0</v>
      </c>
      <c r="AH37" s="98"/>
      <c r="AI37" s="98"/>
      <c r="AJ37" s="98"/>
      <c r="AK37" s="98"/>
      <c r="AL37" s="98"/>
      <c r="AM37" s="119"/>
    </row>
    <row r="38" spans="2:39" s="1" customFormat="1" ht="36" customHeight="1">
      <c r="B38" s="122"/>
      <c r="C38" s="28"/>
      <c r="D38" s="28" t="s">
        <v>79</v>
      </c>
      <c r="E38" s="145" t="s">
        <v>46</v>
      </c>
      <c r="F38" s="29"/>
      <c r="G38" s="30"/>
      <c r="H38" s="266"/>
      <c r="I38" s="266"/>
      <c r="J38" s="263"/>
      <c r="K38" s="263"/>
      <c r="L38" s="263"/>
      <c r="M38" s="263"/>
      <c r="N38" s="263"/>
      <c r="O38" s="260"/>
      <c r="P38" s="97"/>
      <c r="Q38" s="97"/>
      <c r="R38" s="97">
        <v>22085000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51">
        <f aca="true" t="shared" si="6" ref="AF38:AF55">P38+R38+T38+V38+X38+Z38+AB38+AD38</f>
        <v>22085000</v>
      </c>
      <c r="AG38" s="51">
        <f aca="true" t="shared" si="7" ref="AG38:AG55">Q38+S38+U38+W38+Y38+AA38+AC38+AE38</f>
        <v>0</v>
      </c>
      <c r="AH38" s="97"/>
      <c r="AI38" s="97"/>
      <c r="AJ38" s="97"/>
      <c r="AK38" s="97"/>
      <c r="AL38" s="97"/>
      <c r="AM38" s="120"/>
    </row>
    <row r="39" spans="2:39" s="1" customFormat="1" ht="83.25" customHeight="1">
      <c r="B39" s="122"/>
      <c r="C39" s="28"/>
      <c r="D39" s="28" t="s">
        <v>80</v>
      </c>
      <c r="E39" s="31" t="s">
        <v>57</v>
      </c>
      <c r="F39" s="29"/>
      <c r="G39" s="30"/>
      <c r="H39" s="266"/>
      <c r="I39" s="266"/>
      <c r="J39" s="263"/>
      <c r="K39" s="263"/>
      <c r="L39" s="263"/>
      <c r="M39" s="263"/>
      <c r="N39" s="263"/>
      <c r="O39" s="260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51">
        <f t="shared" si="6"/>
        <v>0</v>
      </c>
      <c r="AG39" s="51">
        <f t="shared" si="7"/>
        <v>0</v>
      </c>
      <c r="AH39" s="97"/>
      <c r="AI39" s="97"/>
      <c r="AJ39" s="97"/>
      <c r="AK39" s="97"/>
      <c r="AL39" s="97"/>
      <c r="AM39" s="120"/>
    </row>
    <row r="40" spans="2:39" s="1" customFormat="1" ht="45" customHeight="1">
      <c r="B40" s="122"/>
      <c r="C40" s="28"/>
      <c r="D40" s="28" t="s">
        <v>81</v>
      </c>
      <c r="E40" s="31" t="s">
        <v>46</v>
      </c>
      <c r="F40" s="29"/>
      <c r="G40" s="30"/>
      <c r="H40" s="266"/>
      <c r="I40" s="266"/>
      <c r="J40" s="263"/>
      <c r="K40" s="263"/>
      <c r="L40" s="263"/>
      <c r="M40" s="263"/>
      <c r="N40" s="263"/>
      <c r="O40" s="260"/>
      <c r="P40" s="97">
        <v>1000000</v>
      </c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51">
        <f t="shared" si="6"/>
        <v>1000000</v>
      </c>
      <c r="AG40" s="51">
        <f t="shared" si="7"/>
        <v>0</v>
      </c>
      <c r="AH40" s="97"/>
      <c r="AI40" s="97"/>
      <c r="AJ40" s="97"/>
      <c r="AK40" s="97"/>
      <c r="AL40" s="97"/>
      <c r="AM40" s="120"/>
    </row>
    <row r="41" spans="2:39" s="1" customFormat="1" ht="45">
      <c r="B41" s="122"/>
      <c r="C41" s="28"/>
      <c r="D41" s="28" t="s">
        <v>97</v>
      </c>
      <c r="E41" s="31" t="s">
        <v>46</v>
      </c>
      <c r="F41" s="29"/>
      <c r="G41" s="30"/>
      <c r="H41" s="266"/>
      <c r="I41" s="266"/>
      <c r="J41" s="263"/>
      <c r="K41" s="263"/>
      <c r="L41" s="263"/>
      <c r="M41" s="263"/>
      <c r="N41" s="263"/>
      <c r="O41" s="260"/>
      <c r="P41" s="97"/>
      <c r="Q41" s="97"/>
      <c r="R41" s="97">
        <v>1500000</v>
      </c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51">
        <f t="shared" si="6"/>
        <v>1500000</v>
      </c>
      <c r="AG41" s="51">
        <f t="shared" si="7"/>
        <v>0</v>
      </c>
      <c r="AH41" s="97"/>
      <c r="AI41" s="97"/>
      <c r="AJ41" s="97"/>
      <c r="AK41" s="97"/>
      <c r="AL41" s="97"/>
      <c r="AM41" s="120"/>
    </row>
    <row r="42" spans="2:39" s="1" customFormat="1" ht="56.25">
      <c r="B42" s="122"/>
      <c r="C42" s="28"/>
      <c r="D42" s="28" t="s">
        <v>53</v>
      </c>
      <c r="E42" s="31" t="s">
        <v>46</v>
      </c>
      <c r="F42" s="29"/>
      <c r="G42" s="30"/>
      <c r="H42" s="266"/>
      <c r="I42" s="266"/>
      <c r="J42" s="263"/>
      <c r="K42" s="263"/>
      <c r="L42" s="263"/>
      <c r="M42" s="263"/>
      <c r="N42" s="263"/>
      <c r="O42" s="260"/>
      <c r="P42" s="97">
        <v>1500000</v>
      </c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51">
        <f t="shared" si="6"/>
        <v>1500000</v>
      </c>
      <c r="AG42" s="51">
        <f t="shared" si="7"/>
        <v>0</v>
      </c>
      <c r="AH42" s="97"/>
      <c r="AI42" s="97"/>
      <c r="AJ42" s="97"/>
      <c r="AK42" s="97"/>
      <c r="AL42" s="97"/>
      <c r="AM42" s="120"/>
    </row>
    <row r="43" spans="2:39" s="1" customFormat="1" ht="45" customHeight="1">
      <c r="B43" s="122"/>
      <c r="C43" s="28"/>
      <c r="D43" s="28" t="s">
        <v>82</v>
      </c>
      <c r="E43" s="31" t="s">
        <v>46</v>
      </c>
      <c r="F43" s="29"/>
      <c r="G43" s="30"/>
      <c r="H43" s="266"/>
      <c r="I43" s="266"/>
      <c r="J43" s="263"/>
      <c r="K43" s="263"/>
      <c r="L43" s="263"/>
      <c r="M43" s="263"/>
      <c r="N43" s="263"/>
      <c r="O43" s="260"/>
      <c r="P43" s="97"/>
      <c r="Q43" s="97"/>
      <c r="R43" s="97">
        <v>500000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51">
        <f t="shared" si="6"/>
        <v>500000</v>
      </c>
      <c r="AG43" s="51">
        <f t="shared" si="7"/>
        <v>0</v>
      </c>
      <c r="AH43" s="97"/>
      <c r="AI43" s="97"/>
      <c r="AJ43" s="97"/>
      <c r="AK43" s="97"/>
      <c r="AL43" s="97"/>
      <c r="AM43" s="120"/>
    </row>
    <row r="44" spans="2:39" s="1" customFormat="1" ht="56.25">
      <c r="B44" s="122"/>
      <c r="C44" s="28"/>
      <c r="D44" s="28" t="s">
        <v>83</v>
      </c>
      <c r="E44" s="31" t="s">
        <v>46</v>
      </c>
      <c r="F44" s="29"/>
      <c r="G44" s="30"/>
      <c r="H44" s="266"/>
      <c r="I44" s="266"/>
      <c r="J44" s="263"/>
      <c r="K44" s="263"/>
      <c r="L44" s="263"/>
      <c r="M44" s="263"/>
      <c r="N44" s="263"/>
      <c r="O44" s="260"/>
      <c r="P44" s="97"/>
      <c r="Q44" s="97"/>
      <c r="R44" s="97">
        <v>500000</v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51">
        <f t="shared" si="6"/>
        <v>500000</v>
      </c>
      <c r="AG44" s="51">
        <f t="shared" si="7"/>
        <v>0</v>
      </c>
      <c r="AH44" s="97"/>
      <c r="AI44" s="97"/>
      <c r="AJ44" s="97"/>
      <c r="AK44" s="97"/>
      <c r="AL44" s="97"/>
      <c r="AM44" s="120"/>
    </row>
    <row r="45" spans="2:39" s="1" customFormat="1" ht="90">
      <c r="B45" s="122"/>
      <c r="C45" s="28"/>
      <c r="D45" s="28" t="s">
        <v>84</v>
      </c>
      <c r="E45" s="31" t="s">
        <v>46</v>
      </c>
      <c r="F45" s="35"/>
      <c r="G45" s="36"/>
      <c r="H45" s="266"/>
      <c r="I45" s="266"/>
      <c r="J45" s="263"/>
      <c r="K45" s="263"/>
      <c r="L45" s="263"/>
      <c r="M45" s="263"/>
      <c r="N45" s="263"/>
      <c r="O45" s="260"/>
      <c r="P45" s="97"/>
      <c r="Q45" s="97"/>
      <c r="R45" s="97">
        <v>300000</v>
      </c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51">
        <f t="shared" si="6"/>
        <v>300000</v>
      </c>
      <c r="AG45" s="51">
        <f t="shared" si="7"/>
        <v>0</v>
      </c>
      <c r="AH45" s="97"/>
      <c r="AI45" s="97"/>
      <c r="AJ45" s="97"/>
      <c r="AK45" s="97"/>
      <c r="AL45" s="97"/>
      <c r="AM45" s="120"/>
    </row>
    <row r="46" spans="2:39" s="1" customFormat="1" ht="34.5" customHeight="1">
      <c r="B46" s="122"/>
      <c r="C46" s="28"/>
      <c r="D46" s="28" t="s">
        <v>85</v>
      </c>
      <c r="E46" s="31" t="s">
        <v>46</v>
      </c>
      <c r="F46" s="29"/>
      <c r="G46" s="30"/>
      <c r="H46" s="266"/>
      <c r="I46" s="266"/>
      <c r="J46" s="263"/>
      <c r="K46" s="263"/>
      <c r="L46" s="263"/>
      <c r="M46" s="263"/>
      <c r="N46" s="263"/>
      <c r="O46" s="260"/>
      <c r="P46" s="97"/>
      <c r="Q46" s="97"/>
      <c r="R46" s="97">
        <v>700000</v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51">
        <f t="shared" si="6"/>
        <v>700000</v>
      </c>
      <c r="AG46" s="51">
        <f t="shared" si="7"/>
        <v>0</v>
      </c>
      <c r="AH46" s="97"/>
      <c r="AI46" s="97"/>
      <c r="AJ46" s="97"/>
      <c r="AK46" s="97"/>
      <c r="AL46" s="97"/>
      <c r="AM46" s="120"/>
    </row>
    <row r="47" spans="2:39" s="1" customFormat="1" ht="45">
      <c r="B47" s="122"/>
      <c r="C47" s="28"/>
      <c r="D47" s="28" t="s">
        <v>58</v>
      </c>
      <c r="E47" s="31" t="s">
        <v>46</v>
      </c>
      <c r="F47" s="29"/>
      <c r="G47" s="30"/>
      <c r="H47" s="266"/>
      <c r="I47" s="266"/>
      <c r="J47" s="263"/>
      <c r="K47" s="263"/>
      <c r="L47" s="263"/>
      <c r="M47" s="263"/>
      <c r="N47" s="263"/>
      <c r="O47" s="260"/>
      <c r="P47" s="146">
        <v>30673125</v>
      </c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51">
        <f t="shared" si="6"/>
        <v>30673125</v>
      </c>
      <c r="AG47" s="51">
        <f t="shared" si="7"/>
        <v>0</v>
      </c>
      <c r="AH47" s="97"/>
      <c r="AI47" s="97"/>
      <c r="AJ47" s="97"/>
      <c r="AK47" s="97"/>
      <c r="AL47" s="97"/>
      <c r="AM47" s="120"/>
    </row>
    <row r="48" spans="2:39" s="1" customFormat="1" ht="45">
      <c r="B48" s="122"/>
      <c r="C48" s="28"/>
      <c r="D48" s="28" t="s">
        <v>86</v>
      </c>
      <c r="E48" s="31" t="s">
        <v>46</v>
      </c>
      <c r="F48" s="29"/>
      <c r="G48" s="30"/>
      <c r="H48" s="266"/>
      <c r="I48" s="266"/>
      <c r="J48" s="263"/>
      <c r="K48" s="263"/>
      <c r="L48" s="263"/>
      <c r="M48" s="263"/>
      <c r="N48" s="263"/>
      <c r="O48" s="260"/>
      <c r="P48" s="146"/>
      <c r="Q48" s="97"/>
      <c r="R48" s="97">
        <v>1000000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51">
        <f t="shared" si="6"/>
        <v>1000000</v>
      </c>
      <c r="AG48" s="51">
        <f t="shared" si="7"/>
        <v>0</v>
      </c>
      <c r="AH48" s="97"/>
      <c r="AI48" s="97"/>
      <c r="AJ48" s="97"/>
      <c r="AK48" s="97"/>
      <c r="AL48" s="97"/>
      <c r="AM48" s="120"/>
    </row>
    <row r="49" spans="2:39" s="1" customFormat="1" ht="22.5" customHeight="1">
      <c r="B49" s="122"/>
      <c r="C49" s="28"/>
      <c r="D49" s="28" t="s">
        <v>87</v>
      </c>
      <c r="E49" s="31" t="s">
        <v>46</v>
      </c>
      <c r="F49" s="29"/>
      <c r="G49" s="30"/>
      <c r="H49" s="266"/>
      <c r="I49" s="266"/>
      <c r="J49" s="263"/>
      <c r="K49" s="263"/>
      <c r="L49" s="263"/>
      <c r="M49" s="263"/>
      <c r="N49" s="263"/>
      <c r="O49" s="260"/>
      <c r="P49" s="146"/>
      <c r="Q49" s="97"/>
      <c r="R49" s="97">
        <v>400000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51">
        <f t="shared" si="6"/>
        <v>400000</v>
      </c>
      <c r="AG49" s="51">
        <f t="shared" si="7"/>
        <v>0</v>
      </c>
      <c r="AH49" s="97"/>
      <c r="AI49" s="97"/>
      <c r="AJ49" s="97"/>
      <c r="AK49" s="97"/>
      <c r="AL49" s="97"/>
      <c r="AM49" s="120"/>
    </row>
    <row r="50" spans="2:39" s="1" customFormat="1" ht="56.25">
      <c r="B50" s="122"/>
      <c r="C50" s="28"/>
      <c r="D50" s="28" t="s">
        <v>88</v>
      </c>
      <c r="E50" s="31" t="s">
        <v>46</v>
      </c>
      <c r="F50" s="29"/>
      <c r="G50" s="30"/>
      <c r="H50" s="266"/>
      <c r="I50" s="266"/>
      <c r="J50" s="263"/>
      <c r="K50" s="263"/>
      <c r="L50" s="263"/>
      <c r="M50" s="263"/>
      <c r="N50" s="263"/>
      <c r="O50" s="260"/>
      <c r="P50" s="146"/>
      <c r="Q50" s="97"/>
      <c r="R50" s="97">
        <v>1300000</v>
      </c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51">
        <f t="shared" si="6"/>
        <v>1300000</v>
      </c>
      <c r="AG50" s="51">
        <f t="shared" si="7"/>
        <v>0</v>
      </c>
      <c r="AH50" s="97"/>
      <c r="AI50" s="97"/>
      <c r="AJ50" s="97"/>
      <c r="AK50" s="97"/>
      <c r="AL50" s="97"/>
      <c r="AM50" s="120"/>
    </row>
    <row r="51" spans="2:39" s="1" customFormat="1" ht="56.25">
      <c r="B51" s="122"/>
      <c r="C51" s="28"/>
      <c r="D51" s="28" t="s">
        <v>89</v>
      </c>
      <c r="E51" s="31" t="s">
        <v>59</v>
      </c>
      <c r="F51" s="29"/>
      <c r="G51" s="30"/>
      <c r="H51" s="266"/>
      <c r="I51" s="266"/>
      <c r="J51" s="263"/>
      <c r="K51" s="263"/>
      <c r="L51" s="263"/>
      <c r="M51" s="263"/>
      <c r="N51" s="263"/>
      <c r="O51" s="260"/>
      <c r="P51" s="146"/>
      <c r="Q51" s="97"/>
      <c r="R51" s="97">
        <v>1500000</v>
      </c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51">
        <f t="shared" si="6"/>
        <v>1500000</v>
      </c>
      <c r="AG51" s="51">
        <f t="shared" si="7"/>
        <v>0</v>
      </c>
      <c r="AH51" s="97"/>
      <c r="AI51" s="97"/>
      <c r="AJ51" s="97"/>
      <c r="AK51" s="97"/>
      <c r="AL51" s="97"/>
      <c r="AM51" s="120"/>
    </row>
    <row r="52" spans="2:39" s="1" customFormat="1" ht="67.5">
      <c r="B52" s="122"/>
      <c r="C52" s="28"/>
      <c r="D52" s="28" t="s">
        <v>90</v>
      </c>
      <c r="E52" s="31" t="s">
        <v>46</v>
      </c>
      <c r="F52" s="29"/>
      <c r="G52" s="30"/>
      <c r="H52" s="266"/>
      <c r="I52" s="266"/>
      <c r="J52" s="263"/>
      <c r="K52" s="263"/>
      <c r="L52" s="263"/>
      <c r="M52" s="263"/>
      <c r="N52" s="263"/>
      <c r="O52" s="260"/>
      <c r="P52" s="146">
        <v>800000</v>
      </c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51">
        <f t="shared" si="6"/>
        <v>800000</v>
      </c>
      <c r="AG52" s="51">
        <f t="shared" si="7"/>
        <v>0</v>
      </c>
      <c r="AH52" s="97"/>
      <c r="AI52" s="97"/>
      <c r="AJ52" s="97"/>
      <c r="AK52" s="97"/>
      <c r="AL52" s="97"/>
      <c r="AM52" s="120"/>
    </row>
    <row r="53" spans="2:39" s="1" customFormat="1" ht="79.5" customHeight="1">
      <c r="B53" s="122"/>
      <c r="C53" s="28"/>
      <c r="D53" s="28" t="s">
        <v>91</v>
      </c>
      <c r="E53" s="31" t="s">
        <v>46</v>
      </c>
      <c r="F53" s="29"/>
      <c r="G53" s="30"/>
      <c r="H53" s="266"/>
      <c r="I53" s="266"/>
      <c r="J53" s="263"/>
      <c r="K53" s="263"/>
      <c r="L53" s="263"/>
      <c r="M53" s="263"/>
      <c r="N53" s="263"/>
      <c r="O53" s="260"/>
      <c r="P53" s="146"/>
      <c r="Q53" s="146"/>
      <c r="R53" s="97">
        <v>1500000</v>
      </c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51">
        <f t="shared" si="6"/>
        <v>1500000</v>
      </c>
      <c r="AG53" s="51">
        <f t="shared" si="7"/>
        <v>0</v>
      </c>
      <c r="AH53" s="146"/>
      <c r="AI53" s="146"/>
      <c r="AJ53" s="146"/>
      <c r="AK53" s="146"/>
      <c r="AL53" s="146"/>
      <c r="AM53" s="147"/>
    </row>
    <row r="54" spans="2:39" s="1" customFormat="1" ht="79.5" customHeight="1">
      <c r="B54" s="122"/>
      <c r="C54" s="28"/>
      <c r="D54" s="28" t="s">
        <v>92</v>
      </c>
      <c r="E54" s="31" t="s">
        <v>46</v>
      </c>
      <c r="F54" s="29"/>
      <c r="G54" s="30"/>
      <c r="H54" s="266"/>
      <c r="I54" s="266"/>
      <c r="J54" s="263"/>
      <c r="K54" s="263"/>
      <c r="L54" s="263"/>
      <c r="M54" s="263"/>
      <c r="N54" s="263"/>
      <c r="O54" s="260"/>
      <c r="P54" s="146"/>
      <c r="Q54" s="146"/>
      <c r="R54" s="97">
        <v>2000000</v>
      </c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51">
        <f t="shared" si="6"/>
        <v>2000000</v>
      </c>
      <c r="AG54" s="51">
        <f t="shared" si="7"/>
        <v>0</v>
      </c>
      <c r="AH54" s="146"/>
      <c r="AI54" s="146"/>
      <c r="AJ54" s="146"/>
      <c r="AK54" s="146"/>
      <c r="AL54" s="146"/>
      <c r="AM54" s="147"/>
    </row>
    <row r="55" spans="2:39" s="1" customFormat="1" ht="34.5" thickBot="1">
      <c r="B55" s="123"/>
      <c r="C55" s="63"/>
      <c r="D55" s="63" t="s">
        <v>93</v>
      </c>
      <c r="E55" s="78" t="s">
        <v>46</v>
      </c>
      <c r="F55" s="100"/>
      <c r="G55" s="87"/>
      <c r="H55" s="267"/>
      <c r="I55" s="267"/>
      <c r="J55" s="264"/>
      <c r="K55" s="264"/>
      <c r="L55" s="264"/>
      <c r="M55" s="264"/>
      <c r="N55" s="264"/>
      <c r="O55" s="261"/>
      <c r="P55" s="148">
        <v>800000</v>
      </c>
      <c r="Q55" s="148"/>
      <c r="R55" s="10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3">
        <f t="shared" si="6"/>
        <v>800000</v>
      </c>
      <c r="AG55" s="143">
        <f t="shared" si="7"/>
        <v>0</v>
      </c>
      <c r="AH55" s="148"/>
      <c r="AI55" s="148"/>
      <c r="AJ55" s="148"/>
      <c r="AK55" s="148"/>
      <c r="AL55" s="148"/>
      <c r="AM55" s="149"/>
    </row>
  </sheetData>
  <sheetProtection/>
  <mergeCells count="83">
    <mergeCell ref="AL21:AM21"/>
    <mergeCell ref="L25:L28"/>
    <mergeCell ref="M25:M28"/>
    <mergeCell ref="N25:N28"/>
    <mergeCell ref="O25:O28"/>
    <mergeCell ref="H25:H28"/>
    <mergeCell ref="I25:I28"/>
    <mergeCell ref="J25:J28"/>
    <mergeCell ref="K25:K28"/>
    <mergeCell ref="K37:K55"/>
    <mergeCell ref="L37:L55"/>
    <mergeCell ref="M37:M55"/>
    <mergeCell ref="N37:N55"/>
    <mergeCell ref="H37:H55"/>
    <mergeCell ref="I37:I55"/>
    <mergeCell ref="J37:J55"/>
    <mergeCell ref="B2:AM2"/>
    <mergeCell ref="B3:AM3"/>
    <mergeCell ref="B4:H4"/>
    <mergeCell ref="I4:U4"/>
    <mergeCell ref="V4:AM4"/>
    <mergeCell ref="B5:E5"/>
    <mergeCell ref="F5:O5"/>
    <mergeCell ref="P5:AG5"/>
    <mergeCell ref="AH5:AM5"/>
    <mergeCell ref="B6:B7"/>
    <mergeCell ref="C6:H7"/>
    <mergeCell ref="I6:I7"/>
    <mergeCell ref="J6:J7"/>
    <mergeCell ref="K6:K7"/>
    <mergeCell ref="L6:L7"/>
    <mergeCell ref="M6:M7"/>
    <mergeCell ref="N6:N7"/>
    <mergeCell ref="O6:O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H7"/>
    <mergeCell ref="AI6:AI7"/>
    <mergeCell ref="AJ6:AJ7"/>
    <mergeCell ref="AK6:AK7"/>
    <mergeCell ref="AL6:AM7"/>
    <mergeCell ref="B8:B19"/>
    <mergeCell ref="C8:H19"/>
    <mergeCell ref="I8:I19"/>
    <mergeCell ref="J8:J19"/>
    <mergeCell ref="K8:K19"/>
    <mergeCell ref="L8:L19"/>
    <mergeCell ref="M8:M19"/>
    <mergeCell ref="N8:N19"/>
    <mergeCell ref="O8:O19"/>
    <mergeCell ref="P8:P19"/>
    <mergeCell ref="Q8:Q19"/>
    <mergeCell ref="R8:R19"/>
    <mergeCell ref="S8:S19"/>
    <mergeCell ref="T8:T19"/>
    <mergeCell ref="U8:U19"/>
    <mergeCell ref="V8:V19"/>
    <mergeCell ref="W8:W19"/>
    <mergeCell ref="X8:X19"/>
    <mergeCell ref="Y8:Y19"/>
    <mergeCell ref="Z8:Z19"/>
    <mergeCell ref="AA8:AA19"/>
    <mergeCell ref="AB8:AB19"/>
    <mergeCell ref="AC8:AC19"/>
    <mergeCell ref="AD8:AD19"/>
    <mergeCell ref="AE8:AE19"/>
    <mergeCell ref="AL24:AM24"/>
    <mergeCell ref="AL30:AM30"/>
    <mergeCell ref="AL33:AM33"/>
    <mergeCell ref="AL36:AM36"/>
    <mergeCell ref="O37:O55"/>
    <mergeCell ref="AF8:AF19"/>
    <mergeCell ref="AG8:AG19"/>
    <mergeCell ref="AJ8:AJ19"/>
    <mergeCell ref="AK8:AK19"/>
    <mergeCell ref="AL8:AM1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cp:lastPrinted>2012-11-02T15:11:10Z</cp:lastPrinted>
  <dcterms:created xsi:type="dcterms:W3CDTF">2012-06-04T03:15:36Z</dcterms:created>
  <dcterms:modified xsi:type="dcterms:W3CDTF">2013-04-13T17:35:35Z</dcterms:modified>
  <cp:category/>
  <cp:version/>
  <cp:contentType/>
  <cp:contentStatus/>
</cp:coreProperties>
</file>