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PLAN DE ACCION programa 10 (1)" sheetId="1" r:id="rId1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<sst xmlns="http://schemas.openxmlformats.org/spreadsheetml/2006/main" count="254" uniqueCount="103">
  <si>
    <t>PLAN DE DESARROLLO: “El cambio es con todos y todas (tod@s) 2012 – 2015”</t>
  </si>
  <si>
    <t>COMPONENTE DE EFICACIA - PLAN DE ACCIÒN - VIGENCIA  2013</t>
  </si>
  <si>
    <t>EJE TEMÁTICO N° 02: ZIPAQUIRÁ, INFRAESTRUCTURA CON ENFOQUE SOCIAL Y AMBIENTAL</t>
  </si>
  <si>
    <t>SECTOR : MEDIO AMBIENTE</t>
  </si>
  <si>
    <t>OBJETIVO DEL EJE / DIMENSIÓN: Fortalecer  el  desarrollo  biofísico  territorial  de  Zipaquirá  para  garantizar  un crecimiento sostenible de la ciudad dentro de lineamientos de urbanismo, espacio público y servicios públicos con armonía ambiental y enfoque social fomentando  el respeto  por las  normas  y el uso adecuado  y eficiente  de  los recursos e infraestructura pública.</t>
  </si>
  <si>
    <t>PROGRAMA: No 10 RESERVA DE PARAMO COMO SISTEMA ESTRATEGICO AMBIENTAL POR EL FUTURO DE  TODOS Y TODAS (TOD@S)</t>
  </si>
  <si>
    <t xml:space="preserve">OBJETIVO:.  Asegurar  la  oferta  hídrica  para  los  distintos  usos  como  recurso  fundamental  y limitado, a través del fortalecimiento a las acciones de preservación y restauración de  ecosistemas  estratégicos  como  el  Páramo  de  Guerrero,  ríos,  quebradas, humedales y nacimientos de agua para la sostenibilidad del desarrollo económico regional.
2.  Aprovechar sosteniblemente la biodiversidad y servicios ambientales que el páramo de Guerrero ofrece a nivel de sus comunidades bióticas, especies, paisajes, modos de vida e investigación.
</t>
  </si>
  <si>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</si>
  <si>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</si>
  <si>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</si>
  <si>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</si>
  <si>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</si>
  <si>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</si>
  <si>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VIGENCIA(2013)</t>
  </si>
  <si>
    <t>META  ALCANZADA 1ª SEMESTRE</t>
  </si>
  <si>
    <t>META  ALCANZADA 2ª SEMESTRE</t>
  </si>
  <si>
    <t>META  ALCANZADA 2013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</si>
  <si>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</si>
  <si>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</si>
  <si>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</si>
  <si>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</si>
  <si>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</si>
  <si>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</si>
  <si>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</si>
  <si>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</si>
  <si>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</si>
  <si>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</si>
  <si>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</si>
  <si>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</si>
  <si>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</si>
  <si>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</si>
  <si>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</si>
  <si>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</si>
  <si>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</si>
  <si>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</si>
  <si>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10% de hectáreas restauradas</t>
  </si>
  <si>
    <t>Nº hectáreas restauradas /
511.4 Hectáreas</t>
  </si>
  <si>
    <t>511.4</t>
  </si>
  <si>
    <t>PI</t>
  </si>
  <si>
    <t>secretario de salud y medio ambiente</t>
  </si>
  <si>
    <t>I</t>
  </si>
  <si>
    <t>AD</t>
  </si>
  <si>
    <t>JUV</t>
  </si>
  <si>
    <t>AD-M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</si>
  <si>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</si>
  <si>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</si>
  <si>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</si>
  <si>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</si>
  <si>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</si>
  <si>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</si>
  <si>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</si>
  <si>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</si>
  <si>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</si>
  <si>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</si>
  <si>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</si>
  <si>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</si>
  <si>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</si>
  <si>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</si>
  <si>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OBJETO Y No DE CONTRATO</t>
  </si>
  <si>
    <t>CONSERVACIÓN DEL MEDIO AMBIENTE PARA TODAS Y TODOS ( TOD@S) MUNICIPIO DE ZIPAQURA</t>
  </si>
  <si>
    <t>OAPZ2012-0258990020</t>
  </si>
  <si>
    <t>compra de predios de interes hídrica</t>
  </si>
  <si>
    <t xml:space="preserve">Aumentar en 80 hectáreas la zona de reserva
</t>
  </si>
  <si>
    <t>Nº de hectáreas adquiridas / Nº de hectáreas programadas</t>
  </si>
  <si>
    <t>META DE PRODUCTO 2</t>
  </si>
  <si>
    <t>realizar la plantacion de especies nativas</t>
  </si>
  <si>
    <t>INFORME TECNICO DE CONVENIO</t>
  </si>
  <si>
    <t>EL DESARROLLO DE LAS ACTIVIDADES SE DESARROLLARAN EN LA VIGENCIA 2013 DEBIDO A CONDICIONES CLIMATICAS.</t>
  </si>
  <si>
    <t xml:space="preserve">Plantar 82.000 nuevas plántulas nativas en la zona de páramo
</t>
  </si>
  <si>
    <t>Nº plántulas plantadas / Nº de plántulas programadas</t>
  </si>
  <si>
    <t>META DE PRODUCTO 3</t>
  </si>
  <si>
    <t>realizar la alinderacion de los predios de la zona de reserva.</t>
  </si>
  <si>
    <t>CONVENIO</t>
  </si>
  <si>
    <t xml:space="preserve">Alinderar (cercar) con 2400m lineales los predios de reserva
</t>
  </si>
  <si>
    <t>Nº metros instalados / Nº de metros programados</t>
  </si>
  <si>
    <t>META DE PRODUCTO 4</t>
  </si>
  <si>
    <t>realizar el seguimiento del POMCA dando aplicación al instrumento diseñado.</t>
  </si>
  <si>
    <t>INFORME</t>
  </si>
  <si>
    <t>Formular e implementar un instrumento de medición para el seguimiento a la ejecución del POMCA río Bogotá ca</t>
  </si>
  <si>
    <t>1 Instrumento de medición formulado e implementado / 1</t>
  </si>
  <si>
    <t>META DE PRODUCTO 5</t>
  </si>
  <si>
    <t>realizar el seguimiento al PSMV</t>
  </si>
  <si>
    <t>SOPORTE</t>
  </si>
  <si>
    <t>Realizar seguimiento semestral a la implementación del PSMV por parte de la empresa prestadora del servicio</t>
  </si>
  <si>
    <t>Nº de seguimientos ejecutado / Nº programado</t>
  </si>
  <si>
    <t>META DE PRODUCTO 6</t>
  </si>
  <si>
    <t>realizar el seguimiento a las minas activas e inactivas contempladas en el censo minero contemplando en la visita el cumplimiento de la normativa ambiental</t>
  </si>
  <si>
    <t>Realizar seguimiento a las 22 minas existentes en Zipaquirá.</t>
  </si>
  <si>
    <t>Nº de minas con seguimiento / Nº de minas existentes</t>
  </si>
  <si>
    <t>META DE PRODUCTO 7</t>
  </si>
  <si>
    <t xml:space="preserve">prestar asesoria en la formulacion de PMA que se requieran y generar un seguimiento a los ya formulados. </t>
  </si>
  <si>
    <t>CAPACITACION</t>
  </si>
  <si>
    <t>Formular los PMA necesarios que minimicen los impactos generados para el sector agropecuario rural</t>
  </si>
  <si>
    <t>Nº PMA formulados / Nº PMA programados</t>
  </si>
  <si>
    <t>desarrollar talleres sobre el tema de prevencion y control de las emisiones atmosfericas y produccion mas limpia con el sector minero (10)</t>
  </si>
  <si>
    <t xml:space="preserve">realizar capacitaciones a la comunidad rural sobre el manejo adecuado de los agroquimicos (6) </t>
  </si>
  <si>
    <t>ASESORIA</t>
  </si>
  <si>
    <t>desarrollar capacitaciones sobre el tema de produccion mas limpia en el sector agropecuario (6)</t>
  </si>
  <si>
    <t>META DE PRODUCTO 8</t>
  </si>
  <si>
    <t>brindar asesoria en la formulación de un (1) MDL en sector minero</t>
  </si>
  <si>
    <t>TALLERES</t>
  </si>
  <si>
    <t>Formular 2 proyectos en mecanismos de desarrollo limpio</t>
  </si>
  <si>
    <t xml:space="preserve">Nº de proyectos
formulados / Nº de proyectos programados.
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</si>
</sst>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 * #,##0_ ;_ * \-#,##0_ ;_ * &quot;-&quot;??_ ;_ @_ "/>
    <numFmt numFmtId="167" formatCode="_(* #,##0_);_(* \(#,##0\);_(* &quot;-&quot;??_);_(@_)"/>
    <numFmt numFmtId="168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indexed="8"/>
      <name val="Calibri"/>
      <family val="2"/>
    </font>
    <font>
      <u val="single"/>
      <sz val="7.5"/>
      <color indexed="12"/>
      <name val="Arial"/>
      <family val="2"/>
    </font>
    <font>
      <sz val="8"/>
      <color indexed="8"/>
      <name val="Arial"/>
      <family val="2"/>
    </font>
    <font>
      <sz val="6"/>
      <color indexed="8"/>
      <name val="Verdana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Verdana"/>
      <family val="2"/>
    </font>
    <font>
      <sz val="6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 horizontal="center" vertical="center" textRotation="90" wrapText="1"/>
      <protection/>
    </xf>
    <xf numFmtId="3" fontId="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3" borderId="11" xfId="0" applyNumberFormat="1" applyFont="1" applyFill="1" applyBorder="1" applyAlignment="1" applyProtection="1">
      <alignment horizontal="center" vertical="center" textRotation="90" wrapText="1"/>
      <protection/>
    </xf>
    <xf numFmtId="164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165" fontId="5" fillId="36" borderId="16" xfId="0" applyNumberFormat="1" applyFont="1" applyFill="1" applyBorder="1" applyAlignment="1">
      <alignment horizontal="center" vertical="center" wrapText="1"/>
    </xf>
    <xf numFmtId="49" fontId="5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7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8" borderId="16" xfId="0" applyNumberFormat="1" applyFont="1" applyFill="1" applyBorder="1" applyAlignment="1" applyProtection="1">
      <alignment horizontal="center" vertical="center" wrapText="1"/>
      <protection locked="0"/>
    </xf>
    <xf numFmtId="3" fontId="9" fillId="39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8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9" fillId="3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5" xfId="0" applyFont="1" applyFill="1" applyBorder="1" applyAlignment="1" applyProtection="1">
      <alignment horizontal="center" vertical="center" textRotation="90" wrapText="1"/>
      <protection locked="0"/>
    </xf>
    <xf numFmtId="0" fontId="5" fillId="35" borderId="18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3" fillId="0" borderId="19" xfId="45" applyFont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255" wrapText="1"/>
    </xf>
    <xf numFmtId="166" fontId="3" fillId="0" borderId="20" xfId="47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 applyProtection="1">
      <alignment horizontal="center" vertical="top" textRotation="90" wrapText="1"/>
      <protection locked="0"/>
    </xf>
    <xf numFmtId="167" fontId="3" fillId="0" borderId="20" xfId="47" applyNumberFormat="1" applyFont="1" applyFill="1" applyBorder="1" applyAlignment="1">
      <alignment horizontal="center" textRotation="90"/>
    </xf>
    <xf numFmtId="3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40" borderId="20" xfId="0" applyFont="1" applyFill="1" applyBorder="1" applyAlignment="1" applyProtection="1">
      <alignment horizontal="center" vertical="center" wrapText="1"/>
      <protection locked="0"/>
    </xf>
    <xf numFmtId="0" fontId="9" fillId="40" borderId="20" xfId="0" applyFont="1" applyFill="1" applyBorder="1" applyAlignment="1">
      <alignment horizontal="center" vertical="center" wrapText="1"/>
    </xf>
    <xf numFmtId="0" fontId="9" fillId="41" borderId="20" xfId="0" applyFont="1" applyFill="1" applyBorder="1" applyAlignment="1">
      <alignment vertical="center" textRotation="90" wrapText="1"/>
    </xf>
    <xf numFmtId="0" fontId="54" fillId="0" borderId="22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/>
    </xf>
    <xf numFmtId="37" fontId="3" fillId="42" borderId="20" xfId="47" applyNumberFormat="1" applyFont="1" applyFill="1" applyBorder="1" applyAlignment="1" applyProtection="1">
      <alignment horizontal="center" vertical="center" textRotation="255" wrapText="1"/>
      <protection locked="0"/>
    </xf>
    <xf numFmtId="3" fontId="3" fillId="42" borderId="20" xfId="0" applyNumberFormat="1" applyFont="1" applyFill="1" applyBorder="1" applyAlignment="1" applyProtection="1">
      <alignment horizontal="center" vertical="center" textRotation="255" wrapText="1"/>
      <protection locked="0"/>
    </xf>
    <xf numFmtId="167" fontId="9" fillId="0" borderId="20" xfId="47" applyNumberFormat="1" applyFont="1" applyBorder="1" applyAlignment="1">
      <alignment horizontal="center" textRotation="90"/>
    </xf>
    <xf numFmtId="3" fontId="9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>
      <alignment horizontal="center" vertical="center" textRotation="255" wrapText="1"/>
    </xf>
    <xf numFmtId="0" fontId="9" fillId="41" borderId="22" xfId="0" applyFont="1" applyFill="1" applyBorder="1" applyAlignment="1">
      <alignment horizontal="center" vertical="center" wrapText="1"/>
    </xf>
    <xf numFmtId="3" fontId="9" fillId="39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45" applyFont="1" applyBorder="1" applyAlignment="1" applyProtection="1">
      <alignment vertical="center" wrapText="1"/>
      <protection/>
    </xf>
    <xf numFmtId="0" fontId="9" fillId="0" borderId="20" xfId="0" applyFont="1" applyFill="1" applyBorder="1" applyAlignment="1">
      <alignment vertical="center" wrapText="1"/>
    </xf>
    <xf numFmtId="167" fontId="3" fillId="42" borderId="20" xfId="47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>
      <alignment horizontal="center"/>
    </xf>
    <xf numFmtId="0" fontId="3" fillId="40" borderId="20" xfId="0" applyFont="1" applyFill="1" applyBorder="1" applyAlignment="1">
      <alignment horizontal="center" vertical="center" wrapText="1"/>
    </xf>
    <xf numFmtId="167" fontId="9" fillId="42" borderId="20" xfId="47" applyNumberFormat="1" applyFont="1" applyFill="1" applyBorder="1" applyAlignment="1" applyProtection="1">
      <alignment horizontal="center" vertical="center" wrapText="1"/>
      <protection locked="0"/>
    </xf>
    <xf numFmtId="0" fontId="9" fillId="41" borderId="20" xfId="0" applyFont="1" applyFill="1" applyBorder="1" applyAlignment="1">
      <alignment horizontal="center" vertical="center" textRotation="90" wrapText="1"/>
    </xf>
    <xf numFmtId="0" fontId="55" fillId="0" borderId="22" xfId="0" applyFont="1" applyBorder="1" applyAlignment="1">
      <alignment horizontal="center" vertical="center" wrapText="1"/>
    </xf>
    <xf numFmtId="166" fontId="17" fillId="0" borderId="20" xfId="47" applyNumberFormat="1" applyFont="1" applyFill="1" applyBorder="1" applyAlignment="1">
      <alignment horizontal="center" vertical="center" wrapText="1"/>
    </xf>
    <xf numFmtId="167" fontId="3" fillId="0" borderId="20" xfId="4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9" fillId="34" borderId="20" xfId="0" applyNumberFormat="1" applyFont="1" applyFill="1" applyBorder="1" applyAlignment="1" applyProtection="1">
      <alignment horizontal="center" vertical="center" wrapText="1"/>
      <protection locked="0"/>
    </xf>
    <xf numFmtId="167" fontId="3" fillId="42" borderId="20" xfId="47" applyNumberFormat="1" applyFont="1" applyFill="1" applyBorder="1" applyAlignment="1" applyProtection="1">
      <alignment vertical="center" wrapText="1"/>
      <protection locked="0"/>
    </xf>
    <xf numFmtId="167" fontId="9" fillId="42" borderId="20" xfId="47" applyNumberFormat="1" applyFont="1" applyFill="1" applyBorder="1" applyAlignment="1" applyProtection="1">
      <alignment vertical="center" wrapText="1"/>
      <protection locked="0"/>
    </xf>
    <xf numFmtId="0" fontId="52" fillId="0" borderId="22" xfId="0" applyFont="1" applyBorder="1" applyAlignment="1">
      <alignment vertical="center" wrapText="1"/>
    </xf>
    <xf numFmtId="3" fontId="3" fillId="38" borderId="16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0" xfId="47" applyNumberFormat="1" applyFont="1" applyFill="1" applyBorder="1" applyAlignment="1" applyProtection="1">
      <alignment horizontal="center" vertical="center" wrapText="1"/>
      <protection locked="0"/>
    </xf>
    <xf numFmtId="3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>
      <alignment horizontal="center" vertical="center" wrapText="1"/>
    </xf>
    <xf numFmtId="0" fontId="3" fillId="0" borderId="23" xfId="45" applyFont="1" applyBorder="1" applyAlignment="1" applyProtection="1">
      <alignment vertical="center" wrapText="1"/>
      <protection/>
    </xf>
    <xf numFmtId="0" fontId="9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166" fontId="3" fillId="0" borderId="24" xfId="47" applyNumberFormat="1" applyFont="1" applyFill="1" applyBorder="1" applyAlignment="1">
      <alignment horizontal="center" vertical="center" wrapText="1"/>
    </xf>
    <xf numFmtId="167" fontId="3" fillId="0" borderId="24" xfId="47" applyNumberFormat="1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vertical="center" wrapText="1"/>
    </xf>
    <xf numFmtId="3" fontId="3" fillId="34" borderId="24" xfId="0" applyNumberFormat="1" applyFont="1" applyFill="1" applyBorder="1" applyAlignment="1" applyProtection="1">
      <alignment horizontal="center" vertical="center" wrapText="1"/>
      <protection locked="0"/>
    </xf>
    <xf numFmtId="167" fontId="3" fillId="42" borderId="24" xfId="47" applyNumberFormat="1" applyFont="1" applyFill="1" applyBorder="1" applyAlignment="1" applyProtection="1">
      <alignment vertical="center" wrapText="1"/>
      <protection locked="0"/>
    </xf>
    <xf numFmtId="167" fontId="9" fillId="42" borderId="24" xfId="47" applyNumberFormat="1" applyFont="1" applyFill="1" applyBorder="1" applyAlignment="1" applyProtection="1">
      <alignment vertical="center" wrapText="1"/>
      <protection locked="0"/>
    </xf>
    <xf numFmtId="0" fontId="9" fillId="41" borderId="24" xfId="0" applyFont="1" applyFill="1" applyBorder="1" applyAlignment="1">
      <alignment vertical="center" textRotation="90" wrapText="1"/>
    </xf>
    <xf numFmtId="0" fontId="52" fillId="0" borderId="25" xfId="0" applyFont="1" applyBorder="1" applyAlignment="1">
      <alignment vertical="center" wrapText="1"/>
    </xf>
    <xf numFmtId="0" fontId="3" fillId="0" borderId="26" xfId="45" applyFont="1" applyBorder="1" applyAlignment="1" applyProtection="1">
      <alignment vertical="center" wrapText="1"/>
      <protection/>
    </xf>
    <xf numFmtId="0" fontId="9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40" borderId="27" xfId="0" applyFont="1" applyFill="1" applyBorder="1" applyAlignment="1">
      <alignment horizontal="center" vertical="center" wrapText="1"/>
    </xf>
    <xf numFmtId="166" fontId="18" fillId="0" borderId="27" xfId="47" applyNumberFormat="1" applyFont="1" applyFill="1" applyBorder="1" applyAlignment="1">
      <alignment horizontal="center" vertical="center" wrapText="1"/>
    </xf>
    <xf numFmtId="167" fontId="3" fillId="0" borderId="27" xfId="47" applyNumberFormat="1" applyFont="1" applyFill="1" applyBorder="1" applyAlignment="1" applyProtection="1">
      <alignment vertical="center" wrapText="1"/>
      <protection locked="0"/>
    </xf>
    <xf numFmtId="166" fontId="3" fillId="0" borderId="27" xfId="47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3" fontId="3" fillId="34" borderId="27" xfId="0" applyNumberFormat="1" applyFont="1" applyFill="1" applyBorder="1" applyAlignment="1" applyProtection="1">
      <alignment horizontal="center" vertical="center" wrapText="1"/>
      <protection locked="0"/>
    </xf>
    <xf numFmtId="167" fontId="3" fillId="42" borderId="27" xfId="47" applyNumberFormat="1" applyFont="1" applyFill="1" applyBorder="1" applyAlignment="1" applyProtection="1">
      <alignment vertical="center" wrapText="1"/>
      <protection locked="0"/>
    </xf>
    <xf numFmtId="167" fontId="9" fillId="42" borderId="27" xfId="47" applyNumberFormat="1" applyFont="1" applyFill="1" applyBorder="1" applyAlignment="1" applyProtection="1">
      <alignment vertical="center" wrapText="1"/>
      <protection locked="0"/>
    </xf>
    <xf numFmtId="0" fontId="9" fillId="41" borderId="27" xfId="0" applyFont="1" applyFill="1" applyBorder="1" applyAlignment="1">
      <alignment vertical="center" textRotation="90" wrapText="1"/>
    </xf>
    <xf numFmtId="0" fontId="52" fillId="0" borderId="28" xfId="0" applyFont="1" applyBorder="1" applyAlignment="1">
      <alignment vertical="center" wrapText="1"/>
    </xf>
    <xf numFmtId="0" fontId="3" fillId="0" borderId="29" xfId="45" applyFont="1" applyBorder="1" applyAlignment="1" applyProtection="1">
      <alignment vertical="center" wrapText="1"/>
      <protection/>
    </xf>
    <xf numFmtId="0" fontId="9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40" borderId="30" xfId="0" applyFont="1" applyFill="1" applyBorder="1" applyAlignment="1">
      <alignment horizontal="center" vertical="center" wrapText="1"/>
    </xf>
    <xf numFmtId="166" fontId="18" fillId="0" borderId="30" xfId="47" applyNumberFormat="1" applyFont="1" applyFill="1" applyBorder="1" applyAlignment="1">
      <alignment horizontal="center" vertical="center" wrapText="1"/>
    </xf>
    <xf numFmtId="167" fontId="3" fillId="0" borderId="30" xfId="47" applyNumberFormat="1" applyFont="1" applyFill="1" applyBorder="1" applyAlignment="1" applyProtection="1">
      <alignment vertical="center" wrapText="1"/>
      <protection locked="0"/>
    </xf>
    <xf numFmtId="166" fontId="3" fillId="0" borderId="30" xfId="47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vertical="center" wrapText="1"/>
    </xf>
    <xf numFmtId="3" fontId="3" fillId="34" borderId="30" xfId="0" applyNumberFormat="1" applyFont="1" applyFill="1" applyBorder="1" applyAlignment="1" applyProtection="1">
      <alignment horizontal="center" vertical="center" wrapText="1"/>
      <protection locked="0"/>
    </xf>
    <xf numFmtId="167" fontId="3" fillId="42" borderId="30" xfId="47" applyNumberFormat="1" applyFont="1" applyFill="1" applyBorder="1" applyAlignment="1" applyProtection="1">
      <alignment vertical="center" wrapText="1"/>
      <protection locked="0"/>
    </xf>
    <xf numFmtId="167" fontId="9" fillId="42" borderId="30" xfId="47" applyNumberFormat="1" applyFont="1" applyFill="1" applyBorder="1" applyAlignment="1" applyProtection="1">
      <alignment vertical="center" wrapText="1"/>
      <protection locked="0"/>
    </xf>
    <xf numFmtId="0" fontId="9" fillId="41" borderId="30" xfId="0" applyFont="1" applyFill="1" applyBorder="1" applyAlignment="1">
      <alignment vertical="center" textRotation="90" wrapText="1"/>
    </xf>
    <xf numFmtId="0" fontId="52" fillId="0" borderId="3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/>
    </xf>
    <xf numFmtId="0" fontId="5" fillId="18" borderId="16" xfId="0" applyFont="1" applyFill="1" applyBorder="1" applyAlignment="1" applyProtection="1">
      <alignment horizontal="center" vertical="center" textRotation="90" wrapText="1"/>
      <protection/>
    </xf>
    <xf numFmtId="0" fontId="5" fillId="18" borderId="32" xfId="0" applyFont="1" applyFill="1" applyBorder="1" applyAlignment="1" applyProtection="1">
      <alignment horizontal="center" vertical="center" textRotation="90" wrapText="1"/>
      <protection/>
    </xf>
    <xf numFmtId="0" fontId="6" fillId="2" borderId="3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7" fillId="43" borderId="37" xfId="0" applyFont="1" applyFill="1" applyBorder="1" applyAlignment="1">
      <alignment horizontal="left" vertical="center" wrapText="1"/>
    </xf>
    <xf numFmtId="0" fontId="7" fillId="43" borderId="38" xfId="0" applyFont="1" applyFill="1" applyBorder="1" applyAlignment="1">
      <alignment horizontal="left" vertical="center" wrapText="1"/>
    </xf>
    <xf numFmtId="0" fontId="7" fillId="43" borderId="39" xfId="0" applyFont="1" applyFill="1" applyBorder="1" applyAlignment="1">
      <alignment horizontal="left" vertical="center" wrapText="1"/>
    </xf>
    <xf numFmtId="0" fontId="7" fillId="43" borderId="33" xfId="0" applyFont="1" applyFill="1" applyBorder="1" applyAlignment="1" applyProtection="1">
      <alignment horizontal="left" vertical="center" wrapText="1"/>
      <protection locked="0"/>
    </xf>
    <xf numFmtId="0" fontId="7" fillId="43" borderId="13" xfId="0" applyFont="1" applyFill="1" applyBorder="1" applyAlignment="1" applyProtection="1">
      <alignment horizontal="left" vertical="center" wrapText="1"/>
      <protection locked="0"/>
    </xf>
    <xf numFmtId="0" fontId="7" fillId="43" borderId="38" xfId="0" applyFont="1" applyFill="1" applyBorder="1" applyAlignment="1" applyProtection="1">
      <alignment horizontal="left" vertical="center" wrapText="1"/>
      <protection locked="0"/>
    </xf>
    <xf numFmtId="0" fontId="7" fillId="43" borderId="39" xfId="0" applyFont="1" applyFill="1" applyBorder="1" applyAlignment="1" applyProtection="1">
      <alignment horizontal="left" vertical="center" wrapText="1"/>
      <protection locked="0"/>
    </xf>
    <xf numFmtId="0" fontId="7" fillId="43" borderId="37" xfId="0" applyFont="1" applyFill="1" applyBorder="1" applyAlignment="1" applyProtection="1">
      <alignment horizontal="left" vertical="center" wrapText="1"/>
      <protection locked="0"/>
    </xf>
    <xf numFmtId="0" fontId="3" fillId="43" borderId="38" xfId="0" applyFont="1" applyFill="1" applyBorder="1" applyAlignment="1">
      <alignment horizontal="left" vertical="center" wrapText="1"/>
    </xf>
    <xf numFmtId="0" fontId="3" fillId="43" borderId="39" xfId="0" applyFont="1" applyFill="1" applyBorder="1" applyAlignment="1">
      <alignment horizontal="left" vertical="center" wrapText="1"/>
    </xf>
    <xf numFmtId="0" fontId="5" fillId="43" borderId="37" xfId="0" applyFont="1" applyFill="1" applyBorder="1" applyAlignment="1">
      <alignment horizontal="left" vertical="center" wrapText="1"/>
    </xf>
    <xf numFmtId="0" fontId="5" fillId="43" borderId="38" xfId="0" applyFont="1" applyFill="1" applyBorder="1" applyAlignment="1">
      <alignment horizontal="left" vertical="center" wrapText="1"/>
    </xf>
    <xf numFmtId="0" fontId="5" fillId="43" borderId="39" xfId="0" applyFont="1" applyFill="1" applyBorder="1" applyAlignment="1">
      <alignment horizontal="left" vertical="center" wrapText="1"/>
    </xf>
    <xf numFmtId="3" fontId="7" fillId="43" borderId="37" xfId="0" applyNumberFormat="1" applyFont="1" applyFill="1" applyBorder="1" applyAlignment="1" applyProtection="1">
      <alignment horizontal="center" vertical="center" wrapText="1"/>
      <protection/>
    </xf>
    <xf numFmtId="3" fontId="7" fillId="43" borderId="38" xfId="0" applyNumberFormat="1" applyFont="1" applyFill="1" applyBorder="1" applyAlignment="1" applyProtection="1">
      <alignment horizontal="center" vertical="center" wrapText="1"/>
      <protection/>
    </xf>
    <xf numFmtId="3" fontId="7" fillId="43" borderId="39" xfId="0" applyNumberFormat="1" applyFont="1" applyFill="1" applyBorder="1" applyAlignment="1" applyProtection="1">
      <alignment horizontal="center" vertical="center" wrapText="1"/>
      <protection/>
    </xf>
    <xf numFmtId="0" fontId="7" fillId="43" borderId="13" xfId="0" applyFont="1" applyFill="1" applyBorder="1" applyAlignment="1">
      <alignment horizontal="center" vertical="center" wrapText="1"/>
    </xf>
    <xf numFmtId="0" fontId="7" fillId="43" borderId="3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/>
    </xf>
    <xf numFmtId="0" fontId="3" fillId="18" borderId="40" xfId="0" applyFont="1" applyFill="1" applyBorder="1" applyAlignment="1">
      <alignment horizontal="center" vertical="center"/>
    </xf>
    <xf numFmtId="165" fontId="7" fillId="18" borderId="41" xfId="0" applyNumberFormat="1" applyFont="1" applyFill="1" applyBorder="1" applyAlignment="1">
      <alignment horizontal="center" vertical="center" wrapText="1"/>
    </xf>
    <xf numFmtId="165" fontId="7" fillId="18" borderId="13" xfId="0" applyNumberFormat="1" applyFont="1" applyFill="1" applyBorder="1" applyAlignment="1">
      <alignment horizontal="center" vertical="center" wrapText="1"/>
    </xf>
    <xf numFmtId="165" fontId="7" fillId="18" borderId="42" xfId="0" applyNumberFormat="1" applyFont="1" applyFill="1" applyBorder="1" applyAlignment="1">
      <alignment horizontal="center" vertical="center" wrapText="1"/>
    </xf>
    <xf numFmtId="165" fontId="7" fillId="18" borderId="43" xfId="0" applyNumberFormat="1" applyFont="1" applyFill="1" applyBorder="1" applyAlignment="1">
      <alignment horizontal="center" vertical="center" wrapText="1"/>
    </xf>
    <xf numFmtId="0" fontId="7" fillId="18" borderId="15" xfId="0" applyFont="1" applyFill="1" applyBorder="1" applyAlignment="1" applyProtection="1">
      <alignment horizontal="center" vertical="center" wrapText="1"/>
      <protection locked="0"/>
    </xf>
    <xf numFmtId="0" fontId="7" fillId="18" borderId="44" xfId="0" applyFont="1" applyFill="1" applyBorder="1" applyAlignment="1" applyProtection="1">
      <alignment horizontal="center" vertical="center" wrapText="1"/>
      <protection locked="0"/>
    </xf>
    <xf numFmtId="4" fontId="5" fillId="18" borderId="16" xfId="0" applyNumberFormat="1" applyFont="1" applyFill="1" applyBorder="1" applyAlignment="1" applyProtection="1">
      <alignment horizontal="center" vertical="center" textRotation="90" wrapText="1"/>
      <protection/>
    </xf>
    <xf numFmtId="4" fontId="5" fillId="18" borderId="32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45" xfId="0" applyNumberFormat="1" applyFont="1" applyFill="1" applyBorder="1" applyAlignment="1" applyProtection="1">
      <alignment horizontal="center" vertical="center" wrapText="1"/>
      <protection/>
    </xf>
    <xf numFmtId="3" fontId="5" fillId="33" borderId="46" xfId="0" applyNumberFormat="1" applyFont="1" applyFill="1" applyBorder="1" applyAlignment="1" applyProtection="1">
      <alignment horizontal="center" vertical="center" wrapText="1"/>
      <protection/>
    </xf>
    <xf numFmtId="0" fontId="5" fillId="18" borderId="16" xfId="0" applyFont="1" applyFill="1" applyBorder="1" applyAlignment="1">
      <alignment horizontal="center" vertical="center" textRotation="90" wrapText="1"/>
    </xf>
    <xf numFmtId="0" fontId="5" fillId="18" borderId="32" xfId="0" applyFont="1" applyFill="1" applyBorder="1" applyAlignment="1">
      <alignment horizontal="center" vertical="center" textRotation="90" wrapText="1"/>
    </xf>
    <xf numFmtId="0" fontId="5" fillId="18" borderId="47" xfId="0" applyFont="1" applyFill="1" applyBorder="1" applyAlignment="1">
      <alignment horizontal="center" vertical="center" textRotation="90" wrapText="1"/>
    </xf>
    <xf numFmtId="0" fontId="5" fillId="18" borderId="48" xfId="0" applyFont="1" applyFill="1" applyBorder="1" applyAlignment="1">
      <alignment horizontal="center" vertical="center" textRotation="90" wrapText="1"/>
    </xf>
    <xf numFmtId="3" fontId="5" fillId="33" borderId="49" xfId="0" applyNumberFormat="1" applyFont="1" applyFill="1" applyBorder="1" applyAlignment="1" applyProtection="1">
      <alignment horizontal="center" vertical="center" wrapText="1"/>
      <protection/>
    </xf>
    <xf numFmtId="3" fontId="5" fillId="33" borderId="50" xfId="0" applyNumberFormat="1" applyFont="1" applyFill="1" applyBorder="1" applyAlignment="1" applyProtection="1">
      <alignment horizontal="center" vertical="center" wrapText="1"/>
      <protection/>
    </xf>
    <xf numFmtId="0" fontId="7" fillId="18" borderId="15" xfId="0" applyFont="1" applyFill="1" applyBorder="1" applyAlignment="1">
      <alignment horizontal="center" vertical="center" wrapText="1"/>
    </xf>
    <xf numFmtId="0" fontId="7" fillId="18" borderId="44" xfId="0" applyFont="1" applyFill="1" applyBorder="1" applyAlignment="1">
      <alignment horizontal="center" vertical="center" wrapText="1"/>
    </xf>
    <xf numFmtId="0" fontId="7" fillId="18" borderId="40" xfId="0" applyFont="1" applyFill="1" applyBorder="1" applyAlignment="1">
      <alignment horizontal="center" vertical="center" wrapText="1"/>
    </xf>
    <xf numFmtId="165" fontId="7" fillId="18" borderId="34" xfId="0" applyNumberFormat="1" applyFont="1" applyFill="1" applyBorder="1" applyAlignment="1">
      <alignment horizontal="center" vertical="center" wrapText="1"/>
    </xf>
    <xf numFmtId="165" fontId="7" fillId="18" borderId="51" xfId="0" applyNumberFormat="1" applyFont="1" applyFill="1" applyBorder="1" applyAlignment="1">
      <alignment horizontal="center" vertical="center" wrapText="1"/>
    </xf>
    <xf numFmtId="165" fontId="7" fillId="18" borderId="0" xfId="0" applyNumberFormat="1" applyFont="1" applyFill="1" applyBorder="1" applyAlignment="1">
      <alignment horizontal="center" vertical="center" wrapText="1"/>
    </xf>
    <xf numFmtId="165" fontId="7" fillId="18" borderId="36" xfId="0" applyNumberFormat="1" applyFont="1" applyFill="1" applyBorder="1" applyAlignment="1">
      <alignment horizontal="center" vertical="center" wrapText="1"/>
    </xf>
    <xf numFmtId="165" fontId="7" fillId="18" borderId="52" xfId="0" applyNumberFormat="1" applyFont="1" applyFill="1" applyBorder="1" applyAlignment="1">
      <alignment horizontal="center" vertical="center" wrapText="1"/>
    </xf>
    <xf numFmtId="0" fontId="7" fillId="18" borderId="18" xfId="0" applyFont="1" applyFill="1" applyBorder="1" applyAlignment="1" applyProtection="1">
      <alignment horizontal="center" vertical="center" wrapText="1"/>
      <protection locked="0"/>
    </xf>
    <xf numFmtId="0" fontId="7" fillId="18" borderId="53" xfId="0" applyFont="1" applyFill="1" applyBorder="1" applyAlignment="1" applyProtection="1">
      <alignment horizontal="center" vertical="center" wrapText="1"/>
      <protection locked="0"/>
    </xf>
    <xf numFmtId="0" fontId="7" fillId="18" borderId="54" xfId="0" applyFont="1" applyFill="1" applyBorder="1" applyAlignment="1" applyProtection="1">
      <alignment horizontal="center" vertical="center" wrapText="1"/>
      <protection locked="0"/>
    </xf>
    <xf numFmtId="4" fontId="5" fillId="18" borderId="15" xfId="0" applyNumberFormat="1" applyFont="1" applyFill="1" applyBorder="1" applyAlignment="1" applyProtection="1">
      <alignment horizontal="center" vertical="center" textRotation="90" wrapText="1"/>
      <protection/>
    </xf>
    <xf numFmtId="4" fontId="5" fillId="18" borderId="44" xfId="0" applyNumberFormat="1" applyFont="1" applyFill="1" applyBorder="1" applyAlignment="1" applyProtection="1">
      <alignment horizontal="center" vertical="center" textRotation="90" wrapText="1"/>
      <protection/>
    </xf>
    <xf numFmtId="4" fontId="5" fillId="18" borderId="40" xfId="0" applyNumberFormat="1" applyFont="1" applyFill="1" applyBorder="1" applyAlignment="1" applyProtection="1">
      <alignment horizontal="center" vertical="center" textRotation="90" wrapText="1"/>
      <protection/>
    </xf>
    <xf numFmtId="0" fontId="5" fillId="35" borderId="41" xfId="0" applyFont="1" applyFill="1" applyBorder="1" applyAlignment="1" applyProtection="1">
      <alignment horizontal="center" vertical="center" textRotation="90" wrapText="1"/>
      <protection/>
    </xf>
    <xf numFmtId="0" fontId="5" fillId="35" borderId="51" xfId="0" applyFont="1" applyFill="1" applyBorder="1" applyAlignment="1" applyProtection="1">
      <alignment horizontal="center" vertical="center" textRotation="90" wrapText="1"/>
      <protection/>
    </xf>
    <xf numFmtId="0" fontId="5" fillId="35" borderId="55" xfId="0" applyFont="1" applyFill="1" applyBorder="1" applyAlignment="1" applyProtection="1">
      <alignment horizontal="center" vertical="center" textRotation="90" wrapText="1"/>
      <protection/>
    </xf>
    <xf numFmtId="0" fontId="5" fillId="35" borderId="14" xfId="0" applyFont="1" applyFill="1" applyBorder="1" applyAlignment="1" applyProtection="1">
      <alignment horizontal="center" vertical="center" textRotation="90" wrapText="1"/>
      <protection/>
    </xf>
    <xf numFmtId="10" fontId="5" fillId="35" borderId="13" xfId="0" applyNumberFormat="1" applyFont="1" applyFill="1" applyBorder="1" applyAlignment="1" applyProtection="1">
      <alignment horizontal="center" vertical="center" textRotation="90" wrapText="1"/>
      <protection/>
    </xf>
    <xf numFmtId="10" fontId="5" fillId="35" borderId="0" xfId="0" applyNumberFormat="1" applyFont="1" applyFill="1" applyBorder="1" applyAlignment="1" applyProtection="1">
      <alignment horizontal="center" vertical="center" textRotation="90" wrapText="1"/>
      <protection/>
    </xf>
    <xf numFmtId="0" fontId="5" fillId="35" borderId="33" xfId="0" applyFont="1" applyFill="1" applyBorder="1" applyAlignment="1" applyProtection="1">
      <alignment horizontal="center" vertical="center" wrapText="1"/>
      <protection/>
    </xf>
    <xf numFmtId="0" fontId="5" fillId="35" borderId="34" xfId="0" applyFont="1" applyFill="1" applyBorder="1" applyAlignment="1" applyProtection="1">
      <alignment horizontal="center" vertical="center" wrapText="1"/>
      <protection/>
    </xf>
    <xf numFmtId="0" fontId="5" fillId="35" borderId="56" xfId="0" applyFont="1" applyFill="1" applyBorder="1" applyAlignment="1" applyProtection="1">
      <alignment horizontal="center" vertical="center" wrapText="1"/>
      <protection/>
    </xf>
    <xf numFmtId="0" fontId="5" fillId="35" borderId="52" xfId="0" applyFont="1" applyFill="1" applyBorder="1" applyAlignment="1" applyProtection="1">
      <alignment horizontal="center" vertical="center" wrapText="1"/>
      <protection/>
    </xf>
    <xf numFmtId="3" fontId="7" fillId="34" borderId="24" xfId="0" applyNumberFormat="1" applyFont="1" applyFill="1" applyBorder="1" applyAlignment="1">
      <alignment horizontal="center" vertical="center" textRotation="90"/>
    </xf>
    <xf numFmtId="3" fontId="7" fillId="34" borderId="27" xfId="0" applyNumberFormat="1" applyFont="1" applyFill="1" applyBorder="1" applyAlignment="1">
      <alignment horizontal="center" vertical="center" textRotation="90"/>
    </xf>
    <xf numFmtId="3" fontId="7" fillId="34" borderId="30" xfId="0" applyNumberFormat="1" applyFont="1" applyFill="1" applyBorder="1" applyAlignment="1">
      <alignment horizontal="center" vertical="center" textRotation="90"/>
    </xf>
    <xf numFmtId="4" fontId="5" fillId="18" borderId="33" xfId="0" applyNumberFormat="1" applyFont="1" applyFill="1" applyBorder="1" applyAlignment="1" applyProtection="1">
      <alignment horizontal="center" vertical="center" textRotation="90" wrapText="1"/>
      <protection/>
    </xf>
    <xf numFmtId="4" fontId="5" fillId="18" borderId="35" xfId="0" applyNumberFormat="1" applyFont="1" applyFill="1" applyBorder="1" applyAlignment="1" applyProtection="1">
      <alignment horizontal="center" vertical="center" textRotation="90" wrapText="1"/>
      <protection/>
    </xf>
    <xf numFmtId="4" fontId="5" fillId="18" borderId="56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23" xfId="0" applyNumberFormat="1" applyFont="1" applyFill="1" applyBorder="1" applyAlignment="1">
      <alignment horizontal="center" vertical="center" textRotation="90"/>
    </xf>
    <xf numFmtId="3" fontId="7" fillId="33" borderId="26" xfId="0" applyNumberFormat="1" applyFont="1" applyFill="1" applyBorder="1" applyAlignment="1">
      <alignment horizontal="center" vertical="center" textRotation="90"/>
    </xf>
    <xf numFmtId="3" fontId="7" fillId="33" borderId="29" xfId="0" applyNumberFormat="1" applyFont="1" applyFill="1" applyBorder="1" applyAlignment="1">
      <alignment horizontal="center" vertical="center" textRotation="90"/>
    </xf>
    <xf numFmtId="10" fontId="5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5" fillId="35" borderId="53" xfId="0" applyNumberFormat="1" applyFont="1" applyFill="1" applyBorder="1" applyAlignment="1" applyProtection="1">
      <alignment horizontal="center" vertical="center" textRotation="90" wrapText="1"/>
      <protection/>
    </xf>
    <xf numFmtId="10" fontId="5" fillId="35" borderId="5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35" borderId="33" xfId="0" applyFont="1" applyFill="1" applyBorder="1" applyAlignment="1" applyProtection="1">
      <alignment horizontal="center" vertical="center" wrapText="1"/>
      <protection/>
    </xf>
    <xf numFmtId="0" fontId="7" fillId="35" borderId="34" xfId="0" applyFont="1" applyFill="1" applyBorder="1" applyAlignment="1" applyProtection="1">
      <alignment horizontal="center" vertical="center" wrapText="1"/>
      <protection/>
    </xf>
    <xf numFmtId="0" fontId="7" fillId="35" borderId="35" xfId="0" applyFont="1" applyFill="1" applyBorder="1" applyAlignment="1" applyProtection="1">
      <alignment horizontal="center" vertical="center" wrapText="1"/>
      <protection/>
    </xf>
    <xf numFmtId="0" fontId="7" fillId="35" borderId="36" xfId="0" applyFont="1" applyFill="1" applyBorder="1" applyAlignment="1" applyProtection="1">
      <alignment horizontal="center" vertical="center" wrapText="1"/>
      <protection/>
    </xf>
    <xf numFmtId="0" fontId="7" fillId="35" borderId="56" xfId="0" applyFont="1" applyFill="1" applyBorder="1" applyAlignment="1" applyProtection="1">
      <alignment horizontal="center" vertical="center" wrapText="1"/>
      <protection/>
    </xf>
    <xf numFmtId="0" fontId="7" fillId="35" borderId="5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9" fillId="40" borderId="21" xfId="0" applyFont="1" applyFill="1" applyBorder="1" applyAlignment="1">
      <alignment horizontal="center" vertical="center" wrapText="1"/>
    </xf>
    <xf numFmtId="0" fontId="9" fillId="40" borderId="57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textRotation="90"/>
    </xf>
    <xf numFmtId="3" fontId="7" fillId="34" borderId="32" xfId="0" applyNumberFormat="1" applyFont="1" applyFill="1" applyBorder="1" applyAlignment="1">
      <alignment horizontal="center" vertical="center" textRotation="90"/>
    </xf>
    <xf numFmtId="3" fontId="7" fillId="34" borderId="58" xfId="0" applyNumberFormat="1" applyFont="1" applyFill="1" applyBorder="1" applyAlignment="1">
      <alignment horizontal="center" vertical="center" textRotation="90"/>
    </xf>
    <xf numFmtId="0" fontId="5" fillId="35" borderId="59" xfId="0" applyFont="1" applyFill="1" applyBorder="1" applyAlignment="1" applyProtection="1">
      <alignment horizontal="center" vertical="center" textRotation="90" wrapText="1"/>
      <protection/>
    </xf>
    <xf numFmtId="0" fontId="5" fillId="35" borderId="53" xfId="0" applyFont="1" applyFill="1" applyBorder="1" applyAlignment="1" applyProtection="1">
      <alignment horizontal="center" vertical="center" textRotation="90" wrapText="1"/>
      <protection/>
    </xf>
    <xf numFmtId="0" fontId="5" fillId="35" borderId="54" xfId="0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rmal 12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7"/>
  <sheetViews>
    <sheetView tabSelected="1" zoomScalePageLayoutView="0" workbookViewId="0" topLeftCell="F1">
      <selection activeCell="A1" sqref="A1"/>
    </sheetView>
  </sheetViews>
  <sheetFormatPr defaultColWidth="11.421875" defaultRowHeight="15"/>
  <cols>
    <col min="1" max="1" width="1.1484375" style="0" customWidth="1"/>
    <col min="2" max="2" width="17.7109375" style="45" customWidth="1"/>
    <col min="3" max="3" width="11.8515625" style="45" customWidth="1"/>
    <col min="4" max="4" width="30.57421875" style="0" customWidth="1"/>
    <col min="5" max="5" width="10.00390625" style="0" customWidth="1"/>
    <col min="8" max="8" width="23.140625" style="46" customWidth="1"/>
    <col min="9" max="9" width="15.7109375" style="46" customWidth="1"/>
    <col min="10" max="10" width="7.00390625" style="46" customWidth="1"/>
    <col min="11" max="11" width="6.140625" style="0" customWidth="1"/>
    <col min="12" max="12" width="6.28125" style="0" customWidth="1"/>
    <col min="13" max="13" width="7.00390625" style="0" customWidth="1"/>
    <col min="14" max="15" width="8.7109375" style="0" customWidth="1"/>
    <col min="16" max="16" width="13.140625" style="0" customWidth="1"/>
    <col min="17" max="17" width="10.57421875" style="0" customWidth="1"/>
    <col min="18" max="19" width="5.00390625" style="0" customWidth="1"/>
    <col min="20" max="20" width="11.8515625" style="0" customWidth="1"/>
    <col min="21" max="21" width="11.140625" style="0" customWidth="1"/>
    <col min="22" max="24" width="5.00390625" style="0" customWidth="1"/>
    <col min="25" max="25" width="5.7109375" style="0" customWidth="1"/>
    <col min="26" max="26" width="10.8515625" style="0" customWidth="1"/>
    <col min="27" max="27" width="10.00390625" style="0" customWidth="1"/>
    <col min="28" max="29" width="5.00390625" style="0" customWidth="1"/>
    <col min="30" max="30" width="10.8515625" style="0" customWidth="1"/>
    <col min="31" max="31" width="10.57421875" style="0" customWidth="1"/>
    <col min="32" max="32" width="10.8515625" style="0" customWidth="1"/>
    <col min="33" max="33" width="12.00390625" style="0" customWidth="1"/>
    <col min="34" max="34" width="8.28125" style="47" customWidth="1"/>
    <col min="35" max="35" width="5.140625" style="47" customWidth="1"/>
    <col min="36" max="36" width="15.57421875" style="0" customWidth="1"/>
    <col min="37" max="37" width="4.8515625" style="0" customWidth="1"/>
    <col min="38" max="38" width="7.140625" style="0" customWidth="1"/>
    <col min="39" max="39" width="24.140625" style="0" customWidth="1"/>
  </cols>
  <sheetData>
    <row r="1" spans="2:38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 ht="15">
      <c r="B2" s="124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6"/>
    </row>
    <row r="3" spans="2:39" ht="15.75" thickBot="1">
      <c r="B3" s="127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9"/>
    </row>
    <row r="4" spans="2:39" ht="33.75" customHeight="1" thickBot="1">
      <c r="B4" s="130" t="s">
        <v>2</v>
      </c>
      <c r="C4" s="131"/>
      <c r="D4" s="131"/>
      <c r="E4" s="131"/>
      <c r="F4" s="131"/>
      <c r="G4" s="131"/>
      <c r="H4" s="132"/>
      <c r="I4" s="133" t="s">
        <v>3</v>
      </c>
      <c r="J4" s="134"/>
      <c r="K4" s="134"/>
      <c r="L4" s="134"/>
      <c r="M4" s="134"/>
      <c r="N4" s="134"/>
      <c r="O4" s="134"/>
      <c r="P4" s="135"/>
      <c r="Q4" s="135"/>
      <c r="R4" s="135"/>
      <c r="S4" s="135"/>
      <c r="T4" s="135"/>
      <c r="U4" s="136"/>
      <c r="V4" s="137" t="s">
        <v>4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6"/>
    </row>
    <row r="5" spans="2:39" ht="52.5" customHeight="1" thickBot="1">
      <c r="B5" s="130" t="s">
        <v>5</v>
      </c>
      <c r="C5" s="138"/>
      <c r="D5" s="138"/>
      <c r="E5" s="139"/>
      <c r="F5" s="140" t="s">
        <v>6</v>
      </c>
      <c r="G5" s="141"/>
      <c r="H5" s="141"/>
      <c r="I5" s="141"/>
      <c r="J5" s="141"/>
      <c r="K5" s="141"/>
      <c r="L5" s="141"/>
      <c r="M5" s="141"/>
      <c r="N5" s="141"/>
      <c r="O5" s="142"/>
      <c r="P5" s="143" t="s">
        <v>7</v>
      </c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5"/>
      <c r="AH5" s="146"/>
      <c r="AI5" s="146"/>
      <c r="AJ5" s="146"/>
      <c r="AK5" s="146"/>
      <c r="AL5" s="146"/>
      <c r="AM5" s="147"/>
    </row>
    <row r="6" spans="2:39" ht="16.5" customHeight="1">
      <c r="B6" s="148" t="s">
        <v>8</v>
      </c>
      <c r="C6" s="150" t="s">
        <v>9</v>
      </c>
      <c r="D6" s="151"/>
      <c r="E6" s="151"/>
      <c r="F6" s="151"/>
      <c r="G6" s="151"/>
      <c r="H6" s="151"/>
      <c r="I6" s="154" t="s">
        <v>10</v>
      </c>
      <c r="J6" s="156" t="s">
        <v>11</v>
      </c>
      <c r="K6" s="156" t="s">
        <v>12</v>
      </c>
      <c r="L6" s="122" t="s">
        <v>13</v>
      </c>
      <c r="M6" s="160" t="s">
        <v>14</v>
      </c>
      <c r="N6" s="162" t="s">
        <v>15</v>
      </c>
      <c r="O6" s="162" t="s">
        <v>16</v>
      </c>
      <c r="P6" s="164" t="s">
        <v>17</v>
      </c>
      <c r="Q6" s="165"/>
      <c r="R6" s="158" t="s">
        <v>18</v>
      </c>
      <c r="S6" s="165"/>
      <c r="T6" s="158" t="s">
        <v>19</v>
      </c>
      <c r="U6" s="165"/>
      <c r="V6" s="158" t="s">
        <v>20</v>
      </c>
      <c r="W6" s="165"/>
      <c r="X6" s="158" t="s">
        <v>21</v>
      </c>
      <c r="Y6" s="165"/>
      <c r="Z6" s="158" t="s">
        <v>22</v>
      </c>
      <c r="AA6" s="165"/>
      <c r="AB6" s="158" t="s">
        <v>23</v>
      </c>
      <c r="AC6" s="165"/>
      <c r="AD6" s="158" t="s">
        <v>24</v>
      </c>
      <c r="AE6" s="165"/>
      <c r="AF6" s="158" t="s">
        <v>25</v>
      </c>
      <c r="AG6" s="159"/>
      <c r="AH6" s="180" t="s">
        <v>26</v>
      </c>
      <c r="AI6" s="182" t="s">
        <v>27</v>
      </c>
      <c r="AJ6" s="182" t="s">
        <v>28</v>
      </c>
      <c r="AK6" s="184" t="s">
        <v>29</v>
      </c>
      <c r="AL6" s="186" t="s">
        <v>30</v>
      </c>
      <c r="AM6" s="187"/>
    </row>
    <row r="7" spans="2:39" ht="76.5" customHeight="1" thickBot="1">
      <c r="B7" s="149"/>
      <c r="C7" s="152"/>
      <c r="D7" s="153"/>
      <c r="E7" s="153"/>
      <c r="F7" s="153"/>
      <c r="G7" s="153"/>
      <c r="H7" s="153"/>
      <c r="I7" s="155"/>
      <c r="J7" s="157" t="s">
        <v>11</v>
      </c>
      <c r="K7" s="157"/>
      <c r="L7" s="123"/>
      <c r="M7" s="161"/>
      <c r="N7" s="163"/>
      <c r="O7" s="163"/>
      <c r="P7" s="6" t="s">
        <v>31</v>
      </c>
      <c r="Q7" s="7" t="s">
        <v>32</v>
      </c>
      <c r="R7" s="8" t="s">
        <v>31</v>
      </c>
      <c r="S7" s="7" t="s">
        <v>32</v>
      </c>
      <c r="T7" s="8" t="s">
        <v>31</v>
      </c>
      <c r="U7" s="7" t="s">
        <v>32</v>
      </c>
      <c r="V7" s="8" t="s">
        <v>31</v>
      </c>
      <c r="W7" s="7" t="s">
        <v>32</v>
      </c>
      <c r="X7" s="8" t="s">
        <v>31</v>
      </c>
      <c r="Y7" s="7" t="s">
        <v>32</v>
      </c>
      <c r="Z7" s="8" t="s">
        <v>31</v>
      </c>
      <c r="AA7" s="9" t="s">
        <v>32</v>
      </c>
      <c r="AB7" s="8" t="s">
        <v>31</v>
      </c>
      <c r="AC7" s="7" t="s">
        <v>33</v>
      </c>
      <c r="AD7" s="8" t="s">
        <v>31</v>
      </c>
      <c r="AE7" s="7" t="s">
        <v>33</v>
      </c>
      <c r="AF7" s="8" t="s">
        <v>31</v>
      </c>
      <c r="AG7" s="10" t="s">
        <v>33</v>
      </c>
      <c r="AH7" s="181"/>
      <c r="AI7" s="183"/>
      <c r="AJ7" s="183"/>
      <c r="AK7" s="185"/>
      <c r="AL7" s="188"/>
      <c r="AM7" s="189"/>
    </row>
    <row r="8" spans="2:39" ht="12" customHeight="1" thickBot="1">
      <c r="B8" s="166" t="s">
        <v>34</v>
      </c>
      <c r="C8" s="150" t="s">
        <v>35</v>
      </c>
      <c r="D8" s="151"/>
      <c r="E8" s="151"/>
      <c r="F8" s="151"/>
      <c r="G8" s="151"/>
      <c r="H8" s="169"/>
      <c r="I8" s="174" t="s">
        <v>36</v>
      </c>
      <c r="J8" s="177" t="s">
        <v>37</v>
      </c>
      <c r="K8" s="177">
        <v>51.4</v>
      </c>
      <c r="L8" s="177">
        <v>26</v>
      </c>
      <c r="M8" s="177">
        <v>0</v>
      </c>
      <c r="N8" s="177">
        <v>0</v>
      </c>
      <c r="O8" s="193">
        <f>N8+M8</f>
        <v>0</v>
      </c>
      <c r="P8" s="196">
        <f>P21+P24+P27+P30+P33+P36+P39+P45</f>
        <v>94976120</v>
      </c>
      <c r="Q8" s="190">
        <f>Q21+Q24+Q27+Q30+Q33+Q36+Q39+Q45</f>
        <v>0</v>
      </c>
      <c r="R8" s="196">
        <f aca="true" t="shared" si="0" ref="R8:AG8">R21+R24+R27+R30+R33+R36+R39+R45</f>
        <v>0</v>
      </c>
      <c r="S8" s="190">
        <f t="shared" si="0"/>
        <v>0</v>
      </c>
      <c r="T8" s="196">
        <f t="shared" si="0"/>
        <v>147043000</v>
      </c>
      <c r="U8" s="190">
        <f t="shared" si="0"/>
        <v>0</v>
      </c>
      <c r="V8" s="196">
        <f t="shared" si="0"/>
        <v>0</v>
      </c>
      <c r="W8" s="190">
        <f t="shared" si="0"/>
        <v>0</v>
      </c>
      <c r="X8" s="196">
        <f t="shared" si="0"/>
        <v>0</v>
      </c>
      <c r="Y8" s="190">
        <f t="shared" si="0"/>
        <v>0</v>
      </c>
      <c r="Z8" s="196">
        <f t="shared" si="0"/>
        <v>0</v>
      </c>
      <c r="AA8" s="190">
        <f t="shared" si="0"/>
        <v>0</v>
      </c>
      <c r="AB8" s="196">
        <f t="shared" si="0"/>
        <v>0</v>
      </c>
      <c r="AC8" s="190">
        <f t="shared" si="0"/>
        <v>0</v>
      </c>
      <c r="AD8" s="196">
        <f t="shared" si="0"/>
        <v>0</v>
      </c>
      <c r="AE8" s="190">
        <f t="shared" si="0"/>
        <v>0</v>
      </c>
      <c r="AF8" s="196">
        <f t="shared" si="0"/>
        <v>240519120</v>
      </c>
      <c r="AG8" s="217">
        <f t="shared" si="0"/>
        <v>0</v>
      </c>
      <c r="AH8" s="11" t="s">
        <v>38</v>
      </c>
      <c r="AI8" s="12"/>
      <c r="AJ8" s="220"/>
      <c r="AK8" s="199"/>
      <c r="AL8" s="205" t="s">
        <v>39</v>
      </c>
      <c r="AM8" s="206"/>
    </row>
    <row r="9" spans="2:39" ht="12" customHeight="1" thickBot="1">
      <c r="B9" s="167"/>
      <c r="C9" s="170"/>
      <c r="D9" s="171"/>
      <c r="E9" s="171"/>
      <c r="F9" s="171"/>
      <c r="G9" s="171"/>
      <c r="H9" s="172"/>
      <c r="I9" s="175"/>
      <c r="J9" s="178"/>
      <c r="K9" s="178"/>
      <c r="L9" s="178"/>
      <c r="M9" s="178"/>
      <c r="N9" s="178"/>
      <c r="O9" s="194"/>
      <c r="P9" s="197"/>
      <c r="Q9" s="191"/>
      <c r="R9" s="197"/>
      <c r="S9" s="191"/>
      <c r="T9" s="197"/>
      <c r="U9" s="191"/>
      <c r="V9" s="197"/>
      <c r="W9" s="191"/>
      <c r="X9" s="197"/>
      <c r="Y9" s="191"/>
      <c r="Z9" s="197"/>
      <c r="AA9" s="191"/>
      <c r="AB9" s="197"/>
      <c r="AC9" s="191"/>
      <c r="AD9" s="197"/>
      <c r="AE9" s="191"/>
      <c r="AF9" s="197"/>
      <c r="AG9" s="218"/>
      <c r="AH9" s="11" t="s">
        <v>40</v>
      </c>
      <c r="AI9" s="12"/>
      <c r="AJ9" s="221"/>
      <c r="AK9" s="200"/>
      <c r="AL9" s="207"/>
      <c r="AM9" s="208"/>
    </row>
    <row r="10" spans="2:39" ht="12" customHeight="1" thickBot="1">
      <c r="B10" s="167"/>
      <c r="C10" s="170"/>
      <c r="D10" s="171"/>
      <c r="E10" s="171"/>
      <c r="F10" s="171"/>
      <c r="G10" s="171"/>
      <c r="H10" s="172"/>
      <c r="I10" s="175"/>
      <c r="J10" s="178"/>
      <c r="K10" s="178"/>
      <c r="L10" s="178"/>
      <c r="M10" s="178"/>
      <c r="N10" s="178"/>
      <c r="O10" s="194"/>
      <c r="P10" s="197"/>
      <c r="Q10" s="191"/>
      <c r="R10" s="197"/>
      <c r="S10" s="191"/>
      <c r="T10" s="197"/>
      <c r="U10" s="191"/>
      <c r="V10" s="197"/>
      <c r="W10" s="191"/>
      <c r="X10" s="197"/>
      <c r="Y10" s="191"/>
      <c r="Z10" s="197"/>
      <c r="AA10" s="191"/>
      <c r="AB10" s="197"/>
      <c r="AC10" s="191"/>
      <c r="AD10" s="197"/>
      <c r="AE10" s="191"/>
      <c r="AF10" s="197"/>
      <c r="AG10" s="218"/>
      <c r="AH10" s="11" t="s">
        <v>41</v>
      </c>
      <c r="AI10" s="12"/>
      <c r="AJ10" s="221"/>
      <c r="AK10" s="200"/>
      <c r="AL10" s="207"/>
      <c r="AM10" s="208"/>
    </row>
    <row r="11" spans="2:39" ht="12" customHeight="1" thickBot="1">
      <c r="B11" s="167"/>
      <c r="C11" s="170"/>
      <c r="D11" s="171"/>
      <c r="E11" s="171"/>
      <c r="F11" s="171"/>
      <c r="G11" s="171"/>
      <c r="H11" s="172"/>
      <c r="I11" s="175"/>
      <c r="J11" s="178"/>
      <c r="K11" s="178"/>
      <c r="L11" s="178"/>
      <c r="M11" s="178"/>
      <c r="N11" s="178"/>
      <c r="O11" s="194"/>
      <c r="P11" s="197"/>
      <c r="Q11" s="191"/>
      <c r="R11" s="197"/>
      <c r="S11" s="191"/>
      <c r="T11" s="197"/>
      <c r="U11" s="191"/>
      <c r="V11" s="197"/>
      <c r="W11" s="191"/>
      <c r="X11" s="197"/>
      <c r="Y11" s="191"/>
      <c r="Z11" s="197"/>
      <c r="AA11" s="191"/>
      <c r="AB11" s="197"/>
      <c r="AC11" s="191"/>
      <c r="AD11" s="197"/>
      <c r="AE11" s="191"/>
      <c r="AF11" s="197"/>
      <c r="AG11" s="218"/>
      <c r="AH11" s="11" t="s">
        <v>42</v>
      </c>
      <c r="AI11" s="12"/>
      <c r="AJ11" s="221"/>
      <c r="AK11" s="200"/>
      <c r="AL11" s="207"/>
      <c r="AM11" s="208"/>
    </row>
    <row r="12" spans="2:39" ht="12" customHeight="1" thickBot="1">
      <c r="B12" s="167"/>
      <c r="C12" s="170"/>
      <c r="D12" s="171"/>
      <c r="E12" s="171"/>
      <c r="F12" s="171"/>
      <c r="G12" s="171"/>
      <c r="H12" s="172"/>
      <c r="I12" s="175"/>
      <c r="J12" s="178"/>
      <c r="K12" s="178"/>
      <c r="L12" s="178"/>
      <c r="M12" s="178"/>
      <c r="N12" s="178"/>
      <c r="O12" s="194"/>
      <c r="P12" s="197"/>
      <c r="Q12" s="191"/>
      <c r="R12" s="197"/>
      <c r="S12" s="191"/>
      <c r="T12" s="197"/>
      <c r="U12" s="191"/>
      <c r="V12" s="197"/>
      <c r="W12" s="191"/>
      <c r="X12" s="197"/>
      <c r="Y12" s="191"/>
      <c r="Z12" s="197"/>
      <c r="AA12" s="191"/>
      <c r="AB12" s="197"/>
      <c r="AC12" s="191"/>
      <c r="AD12" s="197"/>
      <c r="AE12" s="191"/>
      <c r="AF12" s="197"/>
      <c r="AG12" s="218"/>
      <c r="AH12" s="11" t="s">
        <v>41</v>
      </c>
      <c r="AI12" s="12"/>
      <c r="AJ12" s="221"/>
      <c r="AK12" s="200"/>
      <c r="AL12" s="207"/>
      <c r="AM12" s="208"/>
    </row>
    <row r="13" spans="2:39" ht="12" customHeight="1" thickBot="1">
      <c r="B13" s="167"/>
      <c r="C13" s="170"/>
      <c r="D13" s="171"/>
      <c r="E13" s="171"/>
      <c r="F13" s="171"/>
      <c r="G13" s="171"/>
      <c r="H13" s="172"/>
      <c r="I13" s="175"/>
      <c r="J13" s="178"/>
      <c r="K13" s="178"/>
      <c r="L13" s="178"/>
      <c r="M13" s="178"/>
      <c r="N13" s="178"/>
      <c r="O13" s="194"/>
      <c r="P13" s="197"/>
      <c r="Q13" s="191"/>
      <c r="R13" s="197"/>
      <c r="S13" s="191"/>
      <c r="T13" s="197"/>
      <c r="U13" s="191"/>
      <c r="V13" s="197"/>
      <c r="W13" s="191"/>
      <c r="X13" s="197"/>
      <c r="Y13" s="191"/>
      <c r="Z13" s="197"/>
      <c r="AA13" s="191"/>
      <c r="AB13" s="197"/>
      <c r="AC13" s="191"/>
      <c r="AD13" s="197"/>
      <c r="AE13" s="191"/>
      <c r="AF13" s="197"/>
      <c r="AG13" s="218"/>
      <c r="AH13" s="11" t="s">
        <v>43</v>
      </c>
      <c r="AI13" s="12"/>
      <c r="AJ13" s="221"/>
      <c r="AK13" s="200"/>
      <c r="AL13" s="207"/>
      <c r="AM13" s="208"/>
    </row>
    <row r="14" spans="2:39" ht="18.75" customHeight="1" thickBot="1">
      <c r="B14" s="167"/>
      <c r="C14" s="170"/>
      <c r="D14" s="171"/>
      <c r="E14" s="171"/>
      <c r="F14" s="171"/>
      <c r="G14" s="171"/>
      <c r="H14" s="172"/>
      <c r="I14" s="175"/>
      <c r="J14" s="178"/>
      <c r="K14" s="178"/>
      <c r="L14" s="178"/>
      <c r="M14" s="178"/>
      <c r="N14" s="178"/>
      <c r="O14" s="194"/>
      <c r="P14" s="197"/>
      <c r="Q14" s="191"/>
      <c r="R14" s="197"/>
      <c r="S14" s="191"/>
      <c r="T14" s="197"/>
      <c r="U14" s="191"/>
      <c r="V14" s="197"/>
      <c r="W14" s="191"/>
      <c r="X14" s="197"/>
      <c r="Y14" s="191"/>
      <c r="Z14" s="197"/>
      <c r="AA14" s="191"/>
      <c r="AB14" s="197"/>
      <c r="AC14" s="191"/>
      <c r="AD14" s="197"/>
      <c r="AE14" s="191"/>
      <c r="AF14" s="197"/>
      <c r="AG14" s="218"/>
      <c r="AH14" s="11" t="s">
        <v>44</v>
      </c>
      <c r="AI14" s="12"/>
      <c r="AJ14" s="221"/>
      <c r="AK14" s="200"/>
      <c r="AL14" s="207"/>
      <c r="AM14" s="208"/>
    </row>
    <row r="15" spans="2:39" ht="12" customHeight="1" thickBot="1">
      <c r="B15" s="167"/>
      <c r="C15" s="170"/>
      <c r="D15" s="171"/>
      <c r="E15" s="171"/>
      <c r="F15" s="171"/>
      <c r="G15" s="171"/>
      <c r="H15" s="172"/>
      <c r="I15" s="175"/>
      <c r="J15" s="178"/>
      <c r="K15" s="178"/>
      <c r="L15" s="178"/>
      <c r="M15" s="178"/>
      <c r="N15" s="178"/>
      <c r="O15" s="194"/>
      <c r="P15" s="197"/>
      <c r="Q15" s="191"/>
      <c r="R15" s="197"/>
      <c r="S15" s="191"/>
      <c r="T15" s="197"/>
      <c r="U15" s="191"/>
      <c r="V15" s="197"/>
      <c r="W15" s="191"/>
      <c r="X15" s="197"/>
      <c r="Y15" s="191"/>
      <c r="Z15" s="197"/>
      <c r="AA15" s="191"/>
      <c r="AB15" s="197"/>
      <c r="AC15" s="191"/>
      <c r="AD15" s="197"/>
      <c r="AE15" s="191"/>
      <c r="AF15" s="197"/>
      <c r="AG15" s="218"/>
      <c r="AH15" s="11" t="s">
        <v>45</v>
      </c>
      <c r="AI15" s="12"/>
      <c r="AJ15" s="221"/>
      <c r="AK15" s="200"/>
      <c r="AL15" s="207"/>
      <c r="AM15" s="208"/>
    </row>
    <row r="16" spans="2:39" ht="12" customHeight="1" thickBot="1">
      <c r="B16" s="167"/>
      <c r="C16" s="170"/>
      <c r="D16" s="171"/>
      <c r="E16" s="171"/>
      <c r="F16" s="171"/>
      <c r="G16" s="171"/>
      <c r="H16" s="172"/>
      <c r="I16" s="175"/>
      <c r="J16" s="178"/>
      <c r="K16" s="178"/>
      <c r="L16" s="178"/>
      <c r="M16" s="178"/>
      <c r="N16" s="178"/>
      <c r="O16" s="194"/>
      <c r="P16" s="197"/>
      <c r="Q16" s="191"/>
      <c r="R16" s="197"/>
      <c r="S16" s="191"/>
      <c r="T16" s="197"/>
      <c r="U16" s="191"/>
      <c r="V16" s="197"/>
      <c r="W16" s="191"/>
      <c r="X16" s="197"/>
      <c r="Y16" s="191"/>
      <c r="Z16" s="197"/>
      <c r="AA16" s="191"/>
      <c r="AB16" s="197"/>
      <c r="AC16" s="191"/>
      <c r="AD16" s="197"/>
      <c r="AE16" s="191"/>
      <c r="AF16" s="197"/>
      <c r="AG16" s="218"/>
      <c r="AH16" s="11" t="s">
        <v>46</v>
      </c>
      <c r="AI16" s="12"/>
      <c r="AJ16" s="221"/>
      <c r="AK16" s="200"/>
      <c r="AL16" s="207"/>
      <c r="AM16" s="208"/>
    </row>
    <row r="17" spans="2:39" ht="12" customHeight="1" thickBot="1">
      <c r="B17" s="167"/>
      <c r="C17" s="170"/>
      <c r="D17" s="171"/>
      <c r="E17" s="171"/>
      <c r="F17" s="171"/>
      <c r="G17" s="171"/>
      <c r="H17" s="172"/>
      <c r="I17" s="175"/>
      <c r="J17" s="178"/>
      <c r="K17" s="178"/>
      <c r="L17" s="178"/>
      <c r="M17" s="178"/>
      <c r="N17" s="178"/>
      <c r="O17" s="194"/>
      <c r="P17" s="197"/>
      <c r="Q17" s="191"/>
      <c r="R17" s="197"/>
      <c r="S17" s="191"/>
      <c r="T17" s="197"/>
      <c r="U17" s="191"/>
      <c r="V17" s="197"/>
      <c r="W17" s="191"/>
      <c r="X17" s="197"/>
      <c r="Y17" s="191"/>
      <c r="Z17" s="197"/>
      <c r="AA17" s="191"/>
      <c r="AB17" s="197"/>
      <c r="AC17" s="191"/>
      <c r="AD17" s="197"/>
      <c r="AE17" s="191"/>
      <c r="AF17" s="197"/>
      <c r="AG17" s="218"/>
      <c r="AH17" s="11" t="s">
        <v>47</v>
      </c>
      <c r="AI17" s="12"/>
      <c r="AJ17" s="221"/>
      <c r="AK17" s="200"/>
      <c r="AL17" s="207"/>
      <c r="AM17" s="208"/>
    </row>
    <row r="18" spans="2:39" ht="12" customHeight="1" thickBot="1">
      <c r="B18" s="167"/>
      <c r="C18" s="170"/>
      <c r="D18" s="171"/>
      <c r="E18" s="171"/>
      <c r="F18" s="171"/>
      <c r="G18" s="171"/>
      <c r="H18" s="172"/>
      <c r="I18" s="175"/>
      <c r="J18" s="178"/>
      <c r="K18" s="178"/>
      <c r="L18" s="178"/>
      <c r="M18" s="178"/>
      <c r="N18" s="178"/>
      <c r="O18" s="194"/>
      <c r="P18" s="197"/>
      <c r="Q18" s="191"/>
      <c r="R18" s="197"/>
      <c r="S18" s="191"/>
      <c r="T18" s="197"/>
      <c r="U18" s="191"/>
      <c r="V18" s="197"/>
      <c r="W18" s="191"/>
      <c r="X18" s="197"/>
      <c r="Y18" s="191"/>
      <c r="Z18" s="197"/>
      <c r="AA18" s="191"/>
      <c r="AB18" s="197"/>
      <c r="AC18" s="191"/>
      <c r="AD18" s="197"/>
      <c r="AE18" s="191"/>
      <c r="AF18" s="197"/>
      <c r="AG18" s="218"/>
      <c r="AH18" s="11" t="s">
        <v>48</v>
      </c>
      <c r="AI18" s="12"/>
      <c r="AJ18" s="221"/>
      <c r="AK18" s="200"/>
      <c r="AL18" s="207"/>
      <c r="AM18" s="208"/>
    </row>
    <row r="19" spans="2:39" s="13" customFormat="1" ht="12" customHeight="1" thickBot="1">
      <c r="B19" s="168"/>
      <c r="C19" s="152"/>
      <c r="D19" s="153"/>
      <c r="E19" s="153"/>
      <c r="F19" s="153"/>
      <c r="G19" s="153"/>
      <c r="H19" s="173"/>
      <c r="I19" s="176"/>
      <c r="J19" s="179"/>
      <c r="K19" s="179"/>
      <c r="L19" s="179"/>
      <c r="M19" s="179"/>
      <c r="N19" s="179"/>
      <c r="O19" s="195"/>
      <c r="P19" s="198"/>
      <c r="Q19" s="192"/>
      <c r="R19" s="198"/>
      <c r="S19" s="192"/>
      <c r="T19" s="198"/>
      <c r="U19" s="192"/>
      <c r="V19" s="198"/>
      <c r="W19" s="192"/>
      <c r="X19" s="198"/>
      <c r="Y19" s="192"/>
      <c r="Z19" s="198"/>
      <c r="AA19" s="192"/>
      <c r="AB19" s="198"/>
      <c r="AC19" s="192"/>
      <c r="AD19" s="198"/>
      <c r="AE19" s="192"/>
      <c r="AF19" s="198"/>
      <c r="AG19" s="219"/>
      <c r="AH19" s="11" t="s">
        <v>49</v>
      </c>
      <c r="AI19" s="12"/>
      <c r="AJ19" s="222"/>
      <c r="AK19" s="201"/>
      <c r="AL19" s="209"/>
      <c r="AM19" s="210"/>
    </row>
    <row r="20" spans="2:38" s="14" customFormat="1" ht="14.25" customHeight="1" thickBot="1"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</row>
    <row r="21" spans="2:39" s="28" customFormat="1" ht="69.75" customHeight="1" thickBot="1">
      <c r="B21" s="15" t="s">
        <v>50</v>
      </c>
      <c r="C21" s="16" t="s">
        <v>51</v>
      </c>
      <c r="D21" s="16" t="s">
        <v>52</v>
      </c>
      <c r="E21" s="16" t="s">
        <v>53</v>
      </c>
      <c r="F21" s="16" t="s">
        <v>54</v>
      </c>
      <c r="G21" s="16" t="s">
        <v>55</v>
      </c>
      <c r="H21" s="17" t="s">
        <v>56</v>
      </c>
      <c r="I21" s="16" t="s">
        <v>57</v>
      </c>
      <c r="J21" s="18" t="s">
        <v>11</v>
      </c>
      <c r="K21" s="18" t="s">
        <v>12</v>
      </c>
      <c r="L21" s="18" t="s">
        <v>13</v>
      </c>
      <c r="M21" s="18" t="s">
        <v>14</v>
      </c>
      <c r="N21" s="18" t="s">
        <v>15</v>
      </c>
      <c r="O21" s="18" t="s">
        <v>16</v>
      </c>
      <c r="P21" s="19">
        <f>P22</f>
        <v>90276120</v>
      </c>
      <c r="Q21" s="20">
        <f>Q22</f>
        <v>0</v>
      </c>
      <c r="R21" s="19">
        <f>SUM(R22:R46)</f>
        <v>0</v>
      </c>
      <c r="S21" s="20">
        <f>SUM(S22:S46)</f>
        <v>0</v>
      </c>
      <c r="T21" s="21">
        <f>T22+T24+T27+T33+T39+T45</f>
        <v>142543000</v>
      </c>
      <c r="U21" s="20">
        <f aca="true" t="shared" si="1" ref="U21:AC21">SUM(U22:U46)</f>
        <v>0</v>
      </c>
      <c r="V21" s="19">
        <f t="shared" si="1"/>
        <v>0</v>
      </c>
      <c r="W21" s="22">
        <f t="shared" si="1"/>
        <v>0</v>
      </c>
      <c r="X21" s="19">
        <f t="shared" si="1"/>
        <v>0</v>
      </c>
      <c r="Y21" s="22">
        <f t="shared" si="1"/>
        <v>0</v>
      </c>
      <c r="Z21" s="19">
        <f t="shared" si="1"/>
        <v>0</v>
      </c>
      <c r="AA21" s="22">
        <f t="shared" si="1"/>
        <v>0</v>
      </c>
      <c r="AB21" s="19">
        <f t="shared" si="1"/>
        <v>0</v>
      </c>
      <c r="AC21" s="22">
        <f t="shared" si="1"/>
        <v>0</v>
      </c>
      <c r="AD21" s="23">
        <f>SUM(AD22)</f>
        <v>0</v>
      </c>
      <c r="AE21" s="22">
        <f>AE22</f>
        <v>0</v>
      </c>
      <c r="AF21" s="23">
        <f>T21+P21</f>
        <v>232819120</v>
      </c>
      <c r="AG21" s="22">
        <f>AG22</f>
        <v>0</v>
      </c>
      <c r="AH21" s="23">
        <f>SUM(AH22:AH46)</f>
        <v>0</v>
      </c>
      <c r="AI21" s="24"/>
      <c r="AJ21" s="25" t="s">
        <v>28</v>
      </c>
      <c r="AK21" s="25" t="s">
        <v>29</v>
      </c>
      <c r="AL21" s="26" t="s">
        <v>30</v>
      </c>
      <c r="AM21" s="27" t="s">
        <v>58</v>
      </c>
    </row>
    <row r="22" spans="2:39" ht="53.25" customHeight="1" thickBot="1">
      <c r="B22" s="29" t="s">
        <v>59</v>
      </c>
      <c r="C22" s="30" t="s">
        <v>60</v>
      </c>
      <c r="D22" s="31" t="s">
        <v>61</v>
      </c>
      <c r="E22" s="32"/>
      <c r="F22" s="32">
        <v>0</v>
      </c>
      <c r="G22" s="33"/>
      <c r="H22" s="34" t="s">
        <v>62</v>
      </c>
      <c r="I22" s="34" t="s">
        <v>63</v>
      </c>
      <c r="J22" s="34">
        <v>2557</v>
      </c>
      <c r="K22" s="34">
        <v>80</v>
      </c>
      <c r="L22" s="34">
        <v>20</v>
      </c>
      <c r="M22" s="34">
        <v>0</v>
      </c>
      <c r="N22" s="34">
        <v>0</v>
      </c>
      <c r="O22" s="35">
        <f>M22+N22</f>
        <v>0</v>
      </c>
      <c r="P22" s="36">
        <v>90276120</v>
      </c>
      <c r="Q22" s="37"/>
      <c r="R22" s="38"/>
      <c r="S22" s="39"/>
      <c r="T22" s="36">
        <v>138043000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>
        <f>AD22</f>
        <v>0</v>
      </c>
      <c r="AF22" s="40">
        <f>AF21</f>
        <v>232819120</v>
      </c>
      <c r="AG22" s="40"/>
      <c r="AH22" s="41"/>
      <c r="AI22" s="41"/>
      <c r="AJ22" s="42"/>
      <c r="AK22" s="42"/>
      <c r="AL22" s="43"/>
      <c r="AM22" s="44"/>
    </row>
    <row r="23" ht="11.25" customHeight="1" thickBot="1"/>
    <row r="24" spans="2:39" ht="64.5" customHeight="1" thickBot="1">
      <c r="B24" s="15" t="s">
        <v>50</v>
      </c>
      <c r="C24" s="16" t="s">
        <v>51</v>
      </c>
      <c r="D24" s="16" t="s">
        <v>52</v>
      </c>
      <c r="E24" s="16" t="s">
        <v>53</v>
      </c>
      <c r="F24" s="16" t="s">
        <v>54</v>
      </c>
      <c r="G24" s="16" t="s">
        <v>55</v>
      </c>
      <c r="H24" s="17" t="s">
        <v>64</v>
      </c>
      <c r="I24" s="16" t="s">
        <v>57</v>
      </c>
      <c r="J24" s="18" t="s">
        <v>11</v>
      </c>
      <c r="K24" s="18" t="s">
        <v>12</v>
      </c>
      <c r="L24" s="18" t="s">
        <v>13</v>
      </c>
      <c r="M24" s="18" t="s">
        <v>14</v>
      </c>
      <c r="N24" s="18" t="s">
        <v>15</v>
      </c>
      <c r="O24" s="18" t="s">
        <v>16</v>
      </c>
      <c r="P24" s="19">
        <f>P25</f>
        <v>0</v>
      </c>
      <c r="Q24" s="20">
        <f>Q25</f>
        <v>0</v>
      </c>
      <c r="R24" s="19">
        <f>SUM(R25:R50)</f>
        <v>0</v>
      </c>
      <c r="S24" s="20">
        <f>SUM(S25:S50)</f>
        <v>0</v>
      </c>
      <c r="T24" s="23">
        <v>0</v>
      </c>
      <c r="U24" s="20">
        <f aca="true" t="shared" si="2" ref="U24:AC24">SUM(U25:U50)</f>
        <v>0</v>
      </c>
      <c r="V24" s="19">
        <f t="shared" si="2"/>
        <v>0</v>
      </c>
      <c r="W24" s="22">
        <f t="shared" si="2"/>
        <v>0</v>
      </c>
      <c r="X24" s="19">
        <f t="shared" si="2"/>
        <v>0</v>
      </c>
      <c r="Y24" s="22">
        <f t="shared" si="2"/>
        <v>0</v>
      </c>
      <c r="Z24" s="19">
        <f t="shared" si="2"/>
        <v>0</v>
      </c>
      <c r="AA24" s="22">
        <f t="shared" si="2"/>
        <v>0</v>
      </c>
      <c r="AB24" s="19">
        <f t="shared" si="2"/>
        <v>0</v>
      </c>
      <c r="AC24" s="22">
        <f t="shared" si="2"/>
        <v>0</v>
      </c>
      <c r="AD24" s="23">
        <f>AD25</f>
        <v>0</v>
      </c>
      <c r="AE24" s="22">
        <f>AE25</f>
        <v>0</v>
      </c>
      <c r="AF24" s="21">
        <f>T24+P24</f>
        <v>0</v>
      </c>
      <c r="AG24" s="22">
        <f>Q24</f>
        <v>0</v>
      </c>
      <c r="AH24" s="23">
        <f>SUM(AH25:AH50)</f>
        <v>0</v>
      </c>
      <c r="AI24" s="24"/>
      <c r="AJ24" s="25" t="s">
        <v>28</v>
      </c>
      <c r="AK24" s="25" t="s">
        <v>29</v>
      </c>
      <c r="AL24" s="26" t="s">
        <v>30</v>
      </c>
      <c r="AM24" s="27" t="s">
        <v>58</v>
      </c>
    </row>
    <row r="25" spans="2:39" ht="58.5" customHeight="1" thickBot="1">
      <c r="B25" s="29" t="s">
        <v>59</v>
      </c>
      <c r="C25" s="33" t="s">
        <v>60</v>
      </c>
      <c r="D25" s="31" t="s">
        <v>65</v>
      </c>
      <c r="E25" s="32" t="s">
        <v>66</v>
      </c>
      <c r="F25" s="212" t="s">
        <v>67</v>
      </c>
      <c r="G25" s="213"/>
      <c r="H25" s="34" t="s">
        <v>68</v>
      </c>
      <c r="I25" s="34" t="s">
        <v>69</v>
      </c>
      <c r="J25" s="34">
        <v>42000</v>
      </c>
      <c r="K25" s="34">
        <v>82000</v>
      </c>
      <c r="L25" s="34">
        <v>20500</v>
      </c>
      <c r="M25" s="34"/>
      <c r="N25" s="34"/>
      <c r="O25" s="35">
        <f>M25+N25</f>
        <v>0</v>
      </c>
      <c r="P25" s="48"/>
      <c r="Q25" s="49">
        <v>0</v>
      </c>
      <c r="R25" s="5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51">
        <f aca="true" t="shared" si="3" ref="AF25:AF45">T25+P25</f>
        <v>0</v>
      </c>
      <c r="AG25" s="40">
        <f>Q25</f>
        <v>0</v>
      </c>
      <c r="AH25" s="42"/>
      <c r="AI25" s="42"/>
      <c r="AJ25" s="42"/>
      <c r="AK25" s="42"/>
      <c r="AL25" s="52"/>
      <c r="AM25" s="53"/>
    </row>
    <row r="26" ht="11.25" customHeight="1" thickBot="1"/>
    <row r="27" spans="2:39" ht="67.5" customHeight="1" thickBot="1">
      <c r="B27" s="15" t="s">
        <v>50</v>
      </c>
      <c r="C27" s="16" t="s">
        <v>51</v>
      </c>
      <c r="D27" s="16" t="s">
        <v>52</v>
      </c>
      <c r="E27" s="16" t="s">
        <v>53</v>
      </c>
      <c r="F27" s="16" t="s">
        <v>54</v>
      </c>
      <c r="G27" s="16" t="s">
        <v>55</v>
      </c>
      <c r="H27" s="17" t="s">
        <v>70</v>
      </c>
      <c r="I27" s="16" t="s">
        <v>57</v>
      </c>
      <c r="J27" s="18" t="s">
        <v>11</v>
      </c>
      <c r="K27" s="18" t="s">
        <v>12</v>
      </c>
      <c r="L27" s="18" t="s">
        <v>13</v>
      </c>
      <c r="M27" s="18" t="s">
        <v>14</v>
      </c>
      <c r="N27" s="18" t="s">
        <v>15</v>
      </c>
      <c r="O27" s="18" t="s">
        <v>16</v>
      </c>
      <c r="P27" s="19">
        <f>P28</f>
        <v>0</v>
      </c>
      <c r="Q27" s="20">
        <f>Q28</f>
        <v>0</v>
      </c>
      <c r="R27" s="19">
        <f>SUM(R28:R56)</f>
        <v>0</v>
      </c>
      <c r="S27" s="20">
        <f>SUM(S28:S56)</f>
        <v>0</v>
      </c>
      <c r="T27" s="23">
        <v>0</v>
      </c>
      <c r="U27" s="20">
        <f aca="true" t="shared" si="4" ref="U27:AC27">SUM(U28:U56)</f>
        <v>0</v>
      </c>
      <c r="V27" s="19">
        <f t="shared" si="4"/>
        <v>0</v>
      </c>
      <c r="W27" s="22">
        <f t="shared" si="4"/>
        <v>0</v>
      </c>
      <c r="X27" s="19">
        <f t="shared" si="4"/>
        <v>0</v>
      </c>
      <c r="Y27" s="22">
        <f t="shared" si="4"/>
        <v>0</v>
      </c>
      <c r="Z27" s="19">
        <f t="shared" si="4"/>
        <v>0</v>
      </c>
      <c r="AA27" s="22">
        <f t="shared" si="4"/>
        <v>0</v>
      </c>
      <c r="AB27" s="19">
        <f t="shared" si="4"/>
        <v>0</v>
      </c>
      <c r="AC27" s="22">
        <f t="shared" si="4"/>
        <v>0</v>
      </c>
      <c r="AD27" s="23">
        <f>AD28</f>
        <v>0</v>
      </c>
      <c r="AE27" s="22">
        <f>AE28</f>
        <v>0</v>
      </c>
      <c r="AF27" s="21">
        <f t="shared" si="3"/>
        <v>0</v>
      </c>
      <c r="AG27" s="54">
        <f>Q27+S27+U27+W27+Y27+AA27+AC27+AE27</f>
        <v>0</v>
      </c>
      <c r="AH27" s="23">
        <f>SUM(AH28:AH56)</f>
        <v>0</v>
      </c>
      <c r="AI27" s="24"/>
      <c r="AJ27" s="25" t="s">
        <v>28</v>
      </c>
      <c r="AK27" s="25" t="s">
        <v>29</v>
      </c>
      <c r="AL27" s="26" t="s">
        <v>30</v>
      </c>
      <c r="AM27" s="27" t="s">
        <v>58</v>
      </c>
    </row>
    <row r="28" spans="2:39" ht="60" customHeight="1" thickBot="1">
      <c r="B28" s="55"/>
      <c r="C28" s="56"/>
      <c r="D28" s="31" t="s">
        <v>71</v>
      </c>
      <c r="E28" s="32" t="s">
        <v>72</v>
      </c>
      <c r="F28" s="42">
        <v>0</v>
      </c>
      <c r="G28" s="33">
        <v>0</v>
      </c>
      <c r="H28" s="34" t="s">
        <v>73</v>
      </c>
      <c r="I28" s="34" t="s">
        <v>74</v>
      </c>
      <c r="J28" s="34">
        <v>1400</v>
      </c>
      <c r="K28" s="34">
        <v>2400</v>
      </c>
      <c r="L28" s="34">
        <v>1900</v>
      </c>
      <c r="M28" s="34">
        <v>0</v>
      </c>
      <c r="N28" s="34">
        <v>0</v>
      </c>
      <c r="O28" s="35">
        <f>M28+N28</f>
        <v>0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8"/>
      <c r="AB28" s="59"/>
      <c r="AC28" s="59"/>
      <c r="AD28" s="59">
        <v>0</v>
      </c>
      <c r="AE28" s="59">
        <v>0</v>
      </c>
      <c r="AF28" s="51">
        <f t="shared" si="3"/>
        <v>0</v>
      </c>
      <c r="AG28" s="58"/>
      <c r="AH28" s="60"/>
      <c r="AI28" s="60"/>
      <c r="AJ28" s="60"/>
      <c r="AK28" s="60"/>
      <c r="AL28" s="61"/>
      <c r="AM28" s="62"/>
    </row>
    <row r="29" ht="11.25" customHeight="1" thickBot="1"/>
    <row r="30" spans="2:39" ht="59.25" customHeight="1" thickBot="1">
      <c r="B30" s="15" t="s">
        <v>50</v>
      </c>
      <c r="C30" s="16" t="s">
        <v>51</v>
      </c>
      <c r="D30" s="16" t="s">
        <v>52</v>
      </c>
      <c r="E30" s="16" t="s">
        <v>53</v>
      </c>
      <c r="F30" s="16" t="s">
        <v>54</v>
      </c>
      <c r="G30" s="16" t="s">
        <v>55</v>
      </c>
      <c r="H30" s="17" t="s">
        <v>75</v>
      </c>
      <c r="I30" s="16" t="s">
        <v>57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9">
        <f>P31</f>
        <v>1200000</v>
      </c>
      <c r="Q30" s="20">
        <f>Q31</f>
        <v>0</v>
      </c>
      <c r="R30" s="19">
        <f>SUM(R31:R60)</f>
        <v>0</v>
      </c>
      <c r="S30" s="20">
        <f>SUM(S31:S60)</f>
        <v>0</v>
      </c>
      <c r="T30" s="21">
        <v>0</v>
      </c>
      <c r="U30" s="20">
        <f aca="true" t="shared" si="5" ref="U30:AE30">SUM(U31:U60)</f>
        <v>0</v>
      </c>
      <c r="V30" s="19">
        <f t="shared" si="5"/>
        <v>0</v>
      </c>
      <c r="W30" s="22">
        <f t="shared" si="5"/>
        <v>0</v>
      </c>
      <c r="X30" s="19">
        <f t="shared" si="5"/>
        <v>0</v>
      </c>
      <c r="Y30" s="22">
        <f t="shared" si="5"/>
        <v>0</v>
      </c>
      <c r="Z30" s="19">
        <f t="shared" si="5"/>
        <v>0</v>
      </c>
      <c r="AA30" s="22">
        <f t="shared" si="5"/>
        <v>0</v>
      </c>
      <c r="AB30" s="19">
        <f t="shared" si="5"/>
        <v>0</v>
      </c>
      <c r="AC30" s="22">
        <f t="shared" si="5"/>
        <v>0</v>
      </c>
      <c r="AD30" s="23">
        <f t="shared" si="5"/>
        <v>0</v>
      </c>
      <c r="AE30" s="22">
        <f t="shared" si="5"/>
        <v>0</v>
      </c>
      <c r="AF30" s="21">
        <f t="shared" si="3"/>
        <v>1200000</v>
      </c>
      <c r="AG30" s="54">
        <f>AG31</f>
        <v>0</v>
      </c>
      <c r="AH30" s="23">
        <f>SUM(AH31:AH60)</f>
        <v>0</v>
      </c>
      <c r="AI30" s="24"/>
      <c r="AJ30" s="25" t="s">
        <v>28</v>
      </c>
      <c r="AK30" s="25" t="s">
        <v>29</v>
      </c>
      <c r="AL30" s="26" t="s">
        <v>30</v>
      </c>
      <c r="AM30" s="27" t="s">
        <v>58</v>
      </c>
    </row>
    <row r="31" spans="2:39" ht="71.25" customHeight="1" thickBot="1">
      <c r="B31" s="55"/>
      <c r="C31" s="56"/>
      <c r="D31" s="31" t="s">
        <v>76</v>
      </c>
      <c r="E31" s="33" t="s">
        <v>77</v>
      </c>
      <c r="F31" s="42">
        <v>2</v>
      </c>
      <c r="G31" s="33">
        <v>4</v>
      </c>
      <c r="H31" s="34" t="s">
        <v>78</v>
      </c>
      <c r="I31" s="34" t="s">
        <v>79</v>
      </c>
      <c r="J31" s="34">
        <v>0</v>
      </c>
      <c r="K31" s="34">
        <v>1</v>
      </c>
      <c r="L31" s="34">
        <v>0</v>
      </c>
      <c r="M31" s="34">
        <v>0</v>
      </c>
      <c r="N31" s="34">
        <v>0</v>
      </c>
      <c r="O31" s="35">
        <f>M31+N31</f>
        <v>0</v>
      </c>
      <c r="P31" s="63">
        <v>1200000</v>
      </c>
      <c r="Q31" s="64"/>
      <c r="R31" s="64"/>
      <c r="S31" s="64"/>
      <c r="T31" s="64"/>
      <c r="U31" s="64"/>
      <c r="V31" s="64"/>
      <c r="W31" s="64"/>
      <c r="X31" s="64"/>
      <c r="Y31" s="64"/>
      <c r="Z31" s="65"/>
      <c r="AA31" s="66"/>
      <c r="AB31" s="65"/>
      <c r="AC31" s="65"/>
      <c r="AD31" s="66"/>
      <c r="AE31" s="66"/>
      <c r="AF31" s="67">
        <f t="shared" si="3"/>
        <v>1200000</v>
      </c>
      <c r="AG31" s="68">
        <f>AE31</f>
        <v>0</v>
      </c>
      <c r="AH31" s="69"/>
      <c r="AI31" s="69"/>
      <c r="AJ31" s="69"/>
      <c r="AK31" s="69"/>
      <c r="AL31" s="43"/>
      <c r="AM31" s="70"/>
    </row>
    <row r="32" ht="11.25" customHeight="1" thickBot="1"/>
    <row r="33" spans="2:39" ht="70.5" customHeight="1" thickBot="1">
      <c r="B33" s="15" t="s">
        <v>50</v>
      </c>
      <c r="C33" s="16" t="s">
        <v>51</v>
      </c>
      <c r="D33" s="16" t="s">
        <v>52</v>
      </c>
      <c r="E33" s="16" t="s">
        <v>53</v>
      </c>
      <c r="F33" s="16" t="s">
        <v>54</v>
      </c>
      <c r="G33" s="16" t="s">
        <v>55</v>
      </c>
      <c r="H33" s="17" t="s">
        <v>80</v>
      </c>
      <c r="I33" s="16" t="s">
        <v>57</v>
      </c>
      <c r="J33" s="18" t="s">
        <v>11</v>
      </c>
      <c r="K33" s="18" t="s">
        <v>12</v>
      </c>
      <c r="L33" s="18" t="s">
        <v>13</v>
      </c>
      <c r="M33" s="18" t="s">
        <v>14</v>
      </c>
      <c r="N33" s="18" t="s">
        <v>15</v>
      </c>
      <c r="O33" s="18" t="s">
        <v>16</v>
      </c>
      <c r="P33" s="19">
        <f>P34</f>
        <v>0</v>
      </c>
      <c r="Q33" s="20">
        <v>0</v>
      </c>
      <c r="R33" s="19">
        <f>SUM(R34:R65)</f>
        <v>0</v>
      </c>
      <c r="S33" s="20">
        <f>SUM(S34:S65)</f>
        <v>0</v>
      </c>
      <c r="T33" s="71">
        <f>T34</f>
        <v>300000</v>
      </c>
      <c r="U33" s="20">
        <f aca="true" t="shared" si="6" ref="U33:AE33">SUM(U34:U65)</f>
        <v>0</v>
      </c>
      <c r="V33" s="19">
        <f t="shared" si="6"/>
        <v>0</v>
      </c>
      <c r="W33" s="22">
        <f t="shared" si="6"/>
        <v>0</v>
      </c>
      <c r="X33" s="19">
        <f t="shared" si="6"/>
        <v>0</v>
      </c>
      <c r="Y33" s="22">
        <f t="shared" si="6"/>
        <v>0</v>
      </c>
      <c r="Z33" s="19">
        <f t="shared" si="6"/>
        <v>0</v>
      </c>
      <c r="AA33" s="22">
        <f t="shared" si="6"/>
        <v>0</v>
      </c>
      <c r="AB33" s="19">
        <f t="shared" si="6"/>
        <v>0</v>
      </c>
      <c r="AC33" s="22">
        <f t="shared" si="6"/>
        <v>0</v>
      </c>
      <c r="AD33" s="23">
        <f t="shared" si="6"/>
        <v>0</v>
      </c>
      <c r="AE33" s="22">
        <f t="shared" si="6"/>
        <v>0</v>
      </c>
      <c r="AF33" s="71">
        <f t="shared" si="3"/>
        <v>300000</v>
      </c>
      <c r="AG33" s="22">
        <f>SUM(AG34)</f>
        <v>0</v>
      </c>
      <c r="AH33" s="23">
        <f>SUM(AH34:AH65)</f>
        <v>0</v>
      </c>
      <c r="AI33" s="24"/>
      <c r="AJ33" s="25" t="s">
        <v>28</v>
      </c>
      <c r="AK33" s="25" t="s">
        <v>29</v>
      </c>
      <c r="AL33" s="26" t="s">
        <v>30</v>
      </c>
      <c r="AM33" s="27" t="s">
        <v>58</v>
      </c>
    </row>
    <row r="34" spans="2:39" ht="69" customHeight="1" thickBot="1">
      <c r="B34" s="55"/>
      <c r="C34" s="56"/>
      <c r="D34" s="31" t="s">
        <v>81</v>
      </c>
      <c r="E34" s="33" t="s">
        <v>82</v>
      </c>
      <c r="F34" s="42">
        <v>1</v>
      </c>
      <c r="G34" s="33">
        <v>1</v>
      </c>
      <c r="H34" s="34" t="s">
        <v>83</v>
      </c>
      <c r="I34" s="34" t="s">
        <v>84</v>
      </c>
      <c r="J34" s="34">
        <v>0</v>
      </c>
      <c r="K34" s="34">
        <v>2</v>
      </c>
      <c r="L34" s="34">
        <v>2</v>
      </c>
      <c r="M34" s="34">
        <v>0</v>
      </c>
      <c r="N34" s="34">
        <v>0</v>
      </c>
      <c r="O34" s="35">
        <f>M34+N34</f>
        <v>0</v>
      </c>
      <c r="P34" s="72">
        <v>0</v>
      </c>
      <c r="Q34" s="64"/>
      <c r="R34" s="64"/>
      <c r="S34" s="64"/>
      <c r="T34" s="36">
        <v>300000</v>
      </c>
      <c r="U34" s="64"/>
      <c r="V34" s="64"/>
      <c r="W34" s="64"/>
      <c r="X34" s="64"/>
      <c r="Y34" s="64"/>
      <c r="Z34" s="65"/>
      <c r="AA34" s="66"/>
      <c r="AB34" s="65"/>
      <c r="AC34" s="65"/>
      <c r="AD34" s="66"/>
      <c r="AE34" s="66"/>
      <c r="AF34" s="73">
        <f t="shared" si="3"/>
        <v>300000</v>
      </c>
      <c r="AG34" s="68"/>
      <c r="AH34" s="69"/>
      <c r="AI34" s="69"/>
      <c r="AJ34" s="69"/>
      <c r="AK34" s="69"/>
      <c r="AL34" s="43"/>
      <c r="AM34" s="70"/>
    </row>
    <row r="35" ht="11.25" customHeight="1" thickBot="1"/>
    <row r="36" spans="2:39" ht="69.75" customHeight="1" thickBot="1">
      <c r="B36" s="15" t="s">
        <v>50</v>
      </c>
      <c r="C36" s="16" t="s">
        <v>51</v>
      </c>
      <c r="D36" s="16" t="s">
        <v>52</v>
      </c>
      <c r="E36" s="16" t="s">
        <v>53</v>
      </c>
      <c r="F36" s="16" t="s">
        <v>54</v>
      </c>
      <c r="G36" s="16" t="s">
        <v>55</v>
      </c>
      <c r="H36" s="17" t="s">
        <v>85</v>
      </c>
      <c r="I36" s="16" t="s">
        <v>57</v>
      </c>
      <c r="J36" s="18" t="s">
        <v>11</v>
      </c>
      <c r="K36" s="18" t="s">
        <v>12</v>
      </c>
      <c r="L36" s="18" t="s">
        <v>13</v>
      </c>
      <c r="M36" s="18" t="s">
        <v>14</v>
      </c>
      <c r="N36" s="18" t="s">
        <v>15</v>
      </c>
      <c r="O36" s="18" t="s">
        <v>16</v>
      </c>
      <c r="P36" s="19">
        <f>P37</f>
        <v>2000000</v>
      </c>
      <c r="Q36" s="74">
        <f>Q37</f>
        <v>0</v>
      </c>
      <c r="R36" s="19">
        <f>SUM(R37:R69)</f>
        <v>0</v>
      </c>
      <c r="S36" s="20">
        <f>SUM(S37:S69)</f>
        <v>0</v>
      </c>
      <c r="T36" s="23">
        <v>0</v>
      </c>
      <c r="U36" s="20">
        <f aca="true" t="shared" si="7" ref="U36:AE36">SUM(U37:U69)</f>
        <v>0</v>
      </c>
      <c r="V36" s="19">
        <f t="shared" si="7"/>
        <v>0</v>
      </c>
      <c r="W36" s="22">
        <f t="shared" si="7"/>
        <v>0</v>
      </c>
      <c r="X36" s="19">
        <f t="shared" si="7"/>
        <v>0</v>
      </c>
      <c r="Y36" s="22">
        <f t="shared" si="7"/>
        <v>0</v>
      </c>
      <c r="Z36" s="19">
        <f t="shared" si="7"/>
        <v>0</v>
      </c>
      <c r="AA36" s="22">
        <f t="shared" si="7"/>
        <v>0</v>
      </c>
      <c r="AB36" s="19">
        <f t="shared" si="7"/>
        <v>0</v>
      </c>
      <c r="AC36" s="22">
        <f t="shared" si="7"/>
        <v>0</v>
      </c>
      <c r="AD36" s="23">
        <f t="shared" si="7"/>
        <v>0</v>
      </c>
      <c r="AE36" s="22">
        <f t="shared" si="7"/>
        <v>0</v>
      </c>
      <c r="AF36" s="71">
        <f t="shared" si="3"/>
        <v>2000000</v>
      </c>
      <c r="AG36" s="54">
        <f>AG37</f>
        <v>0</v>
      </c>
      <c r="AH36" s="23">
        <f>SUM(AH37:AH69)</f>
        <v>0</v>
      </c>
      <c r="AI36" s="24"/>
      <c r="AJ36" s="25" t="s">
        <v>28</v>
      </c>
      <c r="AK36" s="25" t="s">
        <v>29</v>
      </c>
      <c r="AL36" s="26" t="s">
        <v>30</v>
      </c>
      <c r="AM36" s="27" t="s">
        <v>58</v>
      </c>
    </row>
    <row r="37" spans="2:39" ht="55.5" customHeight="1" thickBot="1">
      <c r="B37" s="29" t="s">
        <v>59</v>
      </c>
      <c r="C37" s="33" t="s">
        <v>60</v>
      </c>
      <c r="D37" s="31" t="s">
        <v>86</v>
      </c>
      <c r="E37" s="33" t="s">
        <v>77</v>
      </c>
      <c r="F37" s="42">
        <v>7</v>
      </c>
      <c r="G37" s="33">
        <v>8</v>
      </c>
      <c r="H37" s="34" t="s">
        <v>87</v>
      </c>
      <c r="I37" s="34" t="s">
        <v>88</v>
      </c>
      <c r="J37" s="34">
        <v>22</v>
      </c>
      <c r="K37" s="34">
        <v>22</v>
      </c>
      <c r="L37" s="34">
        <v>10</v>
      </c>
      <c r="M37" s="34">
        <v>0</v>
      </c>
      <c r="N37" s="34">
        <v>0</v>
      </c>
      <c r="O37" s="35">
        <f>M37+N37</f>
        <v>0</v>
      </c>
      <c r="P37" s="36">
        <v>2000000</v>
      </c>
      <c r="Q37" s="72"/>
      <c r="R37" s="64"/>
      <c r="S37" s="64"/>
      <c r="T37" s="64"/>
      <c r="U37" s="64"/>
      <c r="V37" s="64"/>
      <c r="W37" s="64"/>
      <c r="X37" s="64"/>
      <c r="Y37" s="64"/>
      <c r="Z37" s="65"/>
      <c r="AA37" s="66"/>
      <c r="AB37" s="65"/>
      <c r="AC37" s="65"/>
      <c r="AD37" s="66"/>
      <c r="AE37" s="66"/>
      <c r="AF37" s="67">
        <f t="shared" si="3"/>
        <v>2000000</v>
      </c>
      <c r="AG37" s="68">
        <f>Q37</f>
        <v>0</v>
      </c>
      <c r="AH37" s="69"/>
      <c r="AI37" s="69"/>
      <c r="AJ37" s="69"/>
      <c r="AK37" s="69"/>
      <c r="AL37" s="43"/>
      <c r="AM37" s="75"/>
    </row>
    <row r="38" ht="11.25" customHeight="1" thickBot="1"/>
    <row r="39" spans="2:39" ht="83.25" customHeight="1" thickBot="1">
      <c r="B39" s="15" t="s">
        <v>50</v>
      </c>
      <c r="C39" s="16" t="s">
        <v>51</v>
      </c>
      <c r="D39" s="16" t="s">
        <v>52</v>
      </c>
      <c r="E39" s="16" t="s">
        <v>53</v>
      </c>
      <c r="F39" s="16" t="s">
        <v>54</v>
      </c>
      <c r="G39" s="16" t="s">
        <v>55</v>
      </c>
      <c r="H39" s="17" t="s">
        <v>89</v>
      </c>
      <c r="I39" s="16" t="s">
        <v>57</v>
      </c>
      <c r="J39" s="18" t="s">
        <v>11</v>
      </c>
      <c r="K39" s="18" t="s">
        <v>12</v>
      </c>
      <c r="L39" s="18" t="s">
        <v>13</v>
      </c>
      <c r="M39" s="18" t="s">
        <v>14</v>
      </c>
      <c r="N39" s="18" t="s">
        <v>15</v>
      </c>
      <c r="O39" s="18" t="s">
        <v>16</v>
      </c>
      <c r="P39" s="19">
        <f>P40+P41</f>
        <v>1500000</v>
      </c>
      <c r="Q39" s="20">
        <f>SUM(Q40:Q72)</f>
        <v>0</v>
      </c>
      <c r="R39" s="19">
        <f>SUM(R40:R72)</f>
        <v>0</v>
      </c>
      <c r="S39" s="20">
        <f>SUM(S40:S72)</f>
        <v>0</v>
      </c>
      <c r="T39" s="23">
        <f>T41+T42+T43</f>
        <v>2200000</v>
      </c>
      <c r="U39" s="20">
        <f aca="true" t="shared" si="8" ref="U39:AE39">SUM(U40:U72)</f>
        <v>0</v>
      </c>
      <c r="V39" s="19">
        <f t="shared" si="8"/>
        <v>0</v>
      </c>
      <c r="W39" s="22">
        <f t="shared" si="8"/>
        <v>0</v>
      </c>
      <c r="X39" s="19">
        <f t="shared" si="8"/>
        <v>0</v>
      </c>
      <c r="Y39" s="22">
        <f t="shared" si="8"/>
        <v>0</v>
      </c>
      <c r="Z39" s="19">
        <f t="shared" si="8"/>
        <v>0</v>
      </c>
      <c r="AA39" s="22">
        <f t="shared" si="8"/>
        <v>0</v>
      </c>
      <c r="AB39" s="19">
        <f t="shared" si="8"/>
        <v>0</v>
      </c>
      <c r="AC39" s="22">
        <f t="shared" si="8"/>
        <v>0</v>
      </c>
      <c r="AD39" s="23">
        <f t="shared" si="8"/>
        <v>0</v>
      </c>
      <c r="AE39" s="22">
        <f t="shared" si="8"/>
        <v>0</v>
      </c>
      <c r="AF39" s="21">
        <f>T39</f>
        <v>2200000</v>
      </c>
      <c r="AG39" s="22">
        <f>AG42</f>
        <v>0</v>
      </c>
      <c r="AH39" s="23">
        <f>SUM(AH40:AH72)</f>
        <v>0</v>
      </c>
      <c r="AI39" s="24"/>
      <c r="AJ39" s="25" t="s">
        <v>28</v>
      </c>
      <c r="AK39" s="25" t="s">
        <v>29</v>
      </c>
      <c r="AL39" s="26" t="s">
        <v>30</v>
      </c>
      <c r="AM39" s="27" t="s">
        <v>58</v>
      </c>
    </row>
    <row r="40" spans="2:39" ht="46.5" customHeight="1">
      <c r="B40" s="76"/>
      <c r="C40" s="77"/>
      <c r="D40" s="78" t="s">
        <v>90</v>
      </c>
      <c r="E40" s="79" t="s">
        <v>91</v>
      </c>
      <c r="F40" s="80"/>
      <c r="G40" s="79">
        <v>30</v>
      </c>
      <c r="H40" s="214" t="s">
        <v>92</v>
      </c>
      <c r="I40" s="214" t="s">
        <v>93</v>
      </c>
      <c r="J40" s="202">
        <v>0</v>
      </c>
      <c r="K40" s="202">
        <v>8</v>
      </c>
      <c r="L40" s="202">
        <v>6</v>
      </c>
      <c r="M40" s="202">
        <v>0</v>
      </c>
      <c r="N40" s="202">
        <v>0</v>
      </c>
      <c r="O40" s="202">
        <f>M40+N40</f>
        <v>0</v>
      </c>
      <c r="P40" s="81">
        <v>1500000</v>
      </c>
      <c r="Q40" s="82"/>
      <c r="R40" s="82"/>
      <c r="S40" s="82"/>
      <c r="T40" s="81"/>
      <c r="U40" s="82"/>
      <c r="V40" s="82"/>
      <c r="W40" s="82"/>
      <c r="X40" s="82"/>
      <c r="Y40" s="82"/>
      <c r="Z40" s="83"/>
      <c r="AA40" s="84"/>
      <c r="AB40" s="83"/>
      <c r="AC40" s="83"/>
      <c r="AD40" s="84"/>
      <c r="AE40" s="84"/>
      <c r="AF40" s="85">
        <f t="shared" si="3"/>
        <v>1500000</v>
      </c>
      <c r="AG40" s="86"/>
      <c r="AH40" s="87"/>
      <c r="AI40" s="87"/>
      <c r="AJ40" s="87"/>
      <c r="AK40" s="87"/>
      <c r="AL40" s="88"/>
      <c r="AM40" s="89"/>
    </row>
    <row r="41" spans="2:39" ht="46.5" customHeight="1">
      <c r="B41" s="90"/>
      <c r="C41" s="91"/>
      <c r="D41" s="92" t="s">
        <v>94</v>
      </c>
      <c r="E41" s="93"/>
      <c r="F41" s="94"/>
      <c r="G41" s="93"/>
      <c r="H41" s="215"/>
      <c r="I41" s="215"/>
      <c r="J41" s="203"/>
      <c r="K41" s="203"/>
      <c r="L41" s="203"/>
      <c r="M41" s="203"/>
      <c r="N41" s="203"/>
      <c r="O41" s="203"/>
      <c r="P41" s="95"/>
      <c r="Q41" s="96"/>
      <c r="R41" s="96"/>
      <c r="S41" s="96"/>
      <c r="T41" s="97">
        <v>1000000</v>
      </c>
      <c r="U41" s="96"/>
      <c r="V41" s="96"/>
      <c r="W41" s="96"/>
      <c r="X41" s="96"/>
      <c r="Y41" s="96"/>
      <c r="Z41" s="98"/>
      <c r="AA41" s="99"/>
      <c r="AB41" s="98"/>
      <c r="AC41" s="98"/>
      <c r="AD41" s="99"/>
      <c r="AE41" s="99"/>
      <c r="AF41" s="100">
        <f t="shared" si="3"/>
        <v>1000000</v>
      </c>
      <c r="AG41" s="101"/>
      <c r="AH41" s="102"/>
      <c r="AI41" s="102"/>
      <c r="AJ41" s="102"/>
      <c r="AK41" s="102"/>
      <c r="AL41" s="103"/>
      <c r="AM41" s="104"/>
    </row>
    <row r="42" spans="2:39" ht="42.75" customHeight="1">
      <c r="B42" s="90"/>
      <c r="C42" s="91"/>
      <c r="D42" s="92" t="s">
        <v>95</v>
      </c>
      <c r="E42" s="93" t="s">
        <v>96</v>
      </c>
      <c r="F42" s="94">
        <v>3</v>
      </c>
      <c r="G42" s="93">
        <v>2</v>
      </c>
      <c r="H42" s="215"/>
      <c r="I42" s="215"/>
      <c r="J42" s="203"/>
      <c r="K42" s="203"/>
      <c r="L42" s="203"/>
      <c r="M42" s="203"/>
      <c r="N42" s="203"/>
      <c r="O42" s="203"/>
      <c r="P42" s="95"/>
      <c r="Q42" s="96"/>
      <c r="R42" s="96"/>
      <c r="S42" s="96"/>
      <c r="T42" s="97">
        <v>600000</v>
      </c>
      <c r="U42" s="96"/>
      <c r="V42" s="96"/>
      <c r="W42" s="96"/>
      <c r="X42" s="96"/>
      <c r="Y42" s="96"/>
      <c r="Z42" s="98"/>
      <c r="AA42" s="99"/>
      <c r="AB42" s="98"/>
      <c r="AC42" s="98"/>
      <c r="AD42" s="99"/>
      <c r="AE42" s="99"/>
      <c r="AF42" s="100">
        <f t="shared" si="3"/>
        <v>600000</v>
      </c>
      <c r="AG42" s="101"/>
      <c r="AH42" s="102"/>
      <c r="AI42" s="102"/>
      <c r="AJ42" s="102"/>
      <c r="AK42" s="102"/>
      <c r="AL42" s="103"/>
      <c r="AM42" s="104"/>
    </row>
    <row r="43" spans="2:39" ht="34.5" thickBot="1">
      <c r="B43" s="105"/>
      <c r="C43" s="106"/>
      <c r="D43" s="107" t="s">
        <v>97</v>
      </c>
      <c r="E43" s="108" t="s">
        <v>82</v>
      </c>
      <c r="F43" s="109">
        <v>50</v>
      </c>
      <c r="G43" s="108">
        <v>50</v>
      </c>
      <c r="H43" s="216"/>
      <c r="I43" s="216"/>
      <c r="J43" s="204"/>
      <c r="K43" s="204"/>
      <c r="L43" s="204"/>
      <c r="M43" s="204"/>
      <c r="N43" s="204"/>
      <c r="O43" s="204"/>
      <c r="P43" s="110"/>
      <c r="Q43" s="111"/>
      <c r="R43" s="111"/>
      <c r="S43" s="111"/>
      <c r="T43" s="112">
        <v>600000</v>
      </c>
      <c r="U43" s="111"/>
      <c r="V43" s="111"/>
      <c r="W43" s="111"/>
      <c r="X43" s="111"/>
      <c r="Y43" s="111"/>
      <c r="Z43" s="113"/>
      <c r="AA43" s="114"/>
      <c r="AB43" s="113"/>
      <c r="AC43" s="113"/>
      <c r="AD43" s="114"/>
      <c r="AE43" s="114"/>
      <c r="AF43" s="115">
        <f t="shared" si="3"/>
        <v>600000</v>
      </c>
      <c r="AG43" s="116"/>
      <c r="AH43" s="117"/>
      <c r="AI43" s="117"/>
      <c r="AJ43" s="117"/>
      <c r="AK43" s="117"/>
      <c r="AL43" s="118"/>
      <c r="AM43" s="119"/>
    </row>
    <row r="44" ht="11.25" customHeight="1" thickBot="1"/>
    <row r="45" spans="2:39" ht="74.25" customHeight="1" thickBot="1">
      <c r="B45" s="15" t="s">
        <v>50</v>
      </c>
      <c r="C45" s="16" t="s">
        <v>51</v>
      </c>
      <c r="D45" s="16" t="s">
        <v>52</v>
      </c>
      <c r="E45" s="16" t="s">
        <v>53</v>
      </c>
      <c r="F45" s="16" t="s">
        <v>54</v>
      </c>
      <c r="G45" s="16" t="s">
        <v>55</v>
      </c>
      <c r="H45" s="17" t="s">
        <v>98</v>
      </c>
      <c r="I45" s="16" t="s">
        <v>57</v>
      </c>
      <c r="J45" s="18" t="s">
        <v>11</v>
      </c>
      <c r="K45" s="18" t="s">
        <v>12</v>
      </c>
      <c r="L45" s="18" t="s">
        <v>13</v>
      </c>
      <c r="M45" s="18" t="s">
        <v>14</v>
      </c>
      <c r="N45" s="18" t="s">
        <v>15</v>
      </c>
      <c r="O45" s="18" t="s">
        <v>16</v>
      </c>
      <c r="P45" s="19">
        <v>0</v>
      </c>
      <c r="Q45" s="20">
        <f aca="true" t="shared" si="9" ref="Q45:AE45">SUM(Q46:Q77)</f>
        <v>0</v>
      </c>
      <c r="R45" s="19">
        <f t="shared" si="9"/>
        <v>0</v>
      </c>
      <c r="S45" s="20">
        <f t="shared" si="9"/>
        <v>0</v>
      </c>
      <c r="T45" s="23">
        <f t="shared" si="9"/>
        <v>2000000</v>
      </c>
      <c r="U45" s="20">
        <f t="shared" si="9"/>
        <v>0</v>
      </c>
      <c r="V45" s="19">
        <f t="shared" si="9"/>
        <v>0</v>
      </c>
      <c r="W45" s="22">
        <f t="shared" si="9"/>
        <v>0</v>
      </c>
      <c r="X45" s="19">
        <f t="shared" si="9"/>
        <v>0</v>
      </c>
      <c r="Y45" s="22">
        <f t="shared" si="9"/>
        <v>0</v>
      </c>
      <c r="Z45" s="19">
        <f t="shared" si="9"/>
        <v>0</v>
      </c>
      <c r="AA45" s="22">
        <f t="shared" si="9"/>
        <v>0</v>
      </c>
      <c r="AB45" s="19">
        <f t="shared" si="9"/>
        <v>0</v>
      </c>
      <c r="AC45" s="22">
        <f t="shared" si="9"/>
        <v>0</v>
      </c>
      <c r="AD45" s="23">
        <f t="shared" si="9"/>
        <v>0</v>
      </c>
      <c r="AE45" s="22">
        <f t="shared" si="9"/>
        <v>0</v>
      </c>
      <c r="AF45" s="71">
        <f t="shared" si="3"/>
        <v>2000000</v>
      </c>
      <c r="AG45" s="22">
        <v>0</v>
      </c>
      <c r="AH45" s="23">
        <f>0</f>
        <v>0</v>
      </c>
      <c r="AI45" s="24"/>
      <c r="AJ45" s="25" t="s">
        <v>28</v>
      </c>
      <c r="AK45" s="25" t="s">
        <v>29</v>
      </c>
      <c r="AL45" s="26" t="s">
        <v>30</v>
      </c>
      <c r="AM45" s="27" t="s">
        <v>58</v>
      </c>
    </row>
    <row r="46" spans="2:39" ht="33.75" customHeight="1" thickBot="1">
      <c r="B46" s="55"/>
      <c r="C46" s="56"/>
      <c r="D46" s="30" t="s">
        <v>99</v>
      </c>
      <c r="E46" s="33" t="s">
        <v>100</v>
      </c>
      <c r="F46" s="42">
        <v>1</v>
      </c>
      <c r="G46" s="33">
        <v>1</v>
      </c>
      <c r="H46" s="34" t="s">
        <v>101</v>
      </c>
      <c r="I46" s="34" t="s">
        <v>102</v>
      </c>
      <c r="J46" s="120">
        <v>0</v>
      </c>
      <c r="K46" s="120">
        <v>2</v>
      </c>
      <c r="L46" s="120">
        <v>0</v>
      </c>
      <c r="M46" s="120">
        <v>0</v>
      </c>
      <c r="N46" s="120">
        <v>0</v>
      </c>
      <c r="O46" s="120">
        <f>M46+N46</f>
        <v>0</v>
      </c>
      <c r="P46" s="68"/>
      <c r="Q46" s="64"/>
      <c r="R46" s="64"/>
      <c r="S46" s="64"/>
      <c r="T46" s="36">
        <v>2000000</v>
      </c>
      <c r="U46" s="64"/>
      <c r="V46" s="64"/>
      <c r="W46" s="64"/>
      <c r="X46" s="64"/>
      <c r="Y46" s="64"/>
      <c r="Z46" s="65"/>
      <c r="AA46" s="66"/>
      <c r="AB46" s="65"/>
      <c r="AC46" s="65"/>
      <c r="AD46" s="66"/>
      <c r="AE46" s="66"/>
      <c r="AF46" s="64"/>
      <c r="AG46" s="64"/>
      <c r="AH46" s="69"/>
      <c r="AI46" s="69"/>
      <c r="AJ46" s="69"/>
      <c r="AK46" s="69"/>
      <c r="AL46" s="43"/>
      <c r="AM46" s="70"/>
    </row>
    <row r="47" spans="2:38" s="14" customFormat="1" ht="4.5" customHeight="1"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</row>
  </sheetData>
  <sheetProtection/>
  <mergeCells count="72">
    <mergeCell ref="O40:O43"/>
    <mergeCell ref="AL8:AM19"/>
    <mergeCell ref="B20:AL20"/>
    <mergeCell ref="F25:G25"/>
    <mergeCell ref="H40:H43"/>
    <mergeCell ref="I40:I43"/>
    <mergeCell ref="J40:J43"/>
    <mergeCell ref="K40:K43"/>
    <mergeCell ref="L40:L43"/>
    <mergeCell ref="M40:M43"/>
    <mergeCell ref="N40:N43"/>
    <mergeCell ref="AD8:AD19"/>
    <mergeCell ref="AE8:AE19"/>
    <mergeCell ref="AF8:AF19"/>
    <mergeCell ref="AG8:AG19"/>
    <mergeCell ref="AJ8:AJ19"/>
    <mergeCell ref="U8:U19"/>
    <mergeCell ref="V8:V19"/>
    <mergeCell ref="AK8:AK19"/>
    <mergeCell ref="X8:X19"/>
    <mergeCell ref="Y8:Y19"/>
    <mergeCell ref="Z8:Z19"/>
    <mergeCell ref="AA8:AA19"/>
    <mergeCell ref="AB8:AB19"/>
    <mergeCell ref="AC8:AC19"/>
    <mergeCell ref="AH6:AH7"/>
    <mergeCell ref="AI6:AI7"/>
    <mergeCell ref="AJ6:AJ7"/>
    <mergeCell ref="AK6:AK7"/>
    <mergeCell ref="AL6:AM7"/>
    <mergeCell ref="AD6:AE6"/>
    <mergeCell ref="B8:B19"/>
    <mergeCell ref="C8:H19"/>
    <mergeCell ref="I8:I19"/>
    <mergeCell ref="J8:J19"/>
    <mergeCell ref="K8:K19"/>
    <mergeCell ref="W8:W19"/>
    <mergeCell ref="L8:L19"/>
    <mergeCell ref="M8:M19"/>
    <mergeCell ref="N8:N19"/>
    <mergeCell ref="O8:O19"/>
    <mergeCell ref="P8:P19"/>
    <mergeCell ref="Q8:Q19"/>
    <mergeCell ref="R8:R19"/>
    <mergeCell ref="S8:S19"/>
    <mergeCell ref="T8:T19"/>
    <mergeCell ref="T6:U6"/>
    <mergeCell ref="V6:W6"/>
    <mergeCell ref="X6:Y6"/>
    <mergeCell ref="Z6:AA6"/>
    <mergeCell ref="AB6:AC6"/>
    <mergeCell ref="M6:M7"/>
    <mergeCell ref="N6:N7"/>
    <mergeCell ref="O6:O7"/>
    <mergeCell ref="P6:Q6"/>
    <mergeCell ref="R6:S6"/>
    <mergeCell ref="L6:L7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B6:B7"/>
    <mergeCell ref="C6:H7"/>
    <mergeCell ref="I6:I7"/>
    <mergeCell ref="J6:J7"/>
    <mergeCell ref="K6:K7"/>
    <mergeCell ref="AF6:AG6"/>
  </mergeCells>
  <printOptions/>
  <pageMargins left="0.5118110236220472" right="0.11811023622047245" top="0.7480314960629921" bottom="0.5511811023622047" header="0.31496062992125984" footer="0.11811023622047245"/>
  <pageSetup horizontalDpi="600" verticalDpi="600" orientation="landscape" paperSize="5" scale="50" r:id="rId4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David Suarez Sanchez</cp:lastModifiedBy>
  <dcterms:created xsi:type="dcterms:W3CDTF">2013-01-29T18:03:25Z</dcterms:created>
  <dcterms:modified xsi:type="dcterms:W3CDTF">2013-10-01T17:12:31Z</dcterms:modified>
  <cp:category/>
  <cp:version/>
  <cp:contentType/>
  <cp:contentStatus/>
</cp:coreProperties>
</file>