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6975" activeTab="0"/>
  </bookViews>
  <sheets>
    <sheet name="Plan de Acción 2013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<sst xmlns="http://schemas.openxmlformats.org/spreadsheetml/2006/main" count="211" uniqueCount="125">
  <si>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</si>
  <si>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</si>
  <si>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</si>
  <si>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</si>
  <si>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</si>
  <si>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</si>
  <si>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</si>
  <si>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</si>
  <si>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</si>
  <si>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</si>
  <si>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</si>
  <si>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</si>
  <si>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</si>
  <si>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</si>
  <si>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</si>
  <si>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</si>
  <si>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</si>
  <si>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</si>
  <si>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>RESPONSABLE DIRECTO</t>
  </si>
  <si>
    <t>programado</t>
  </si>
  <si>
    <t xml:space="preserve">ejecutado </t>
  </si>
  <si>
    <t>ejecutado</t>
  </si>
  <si>
    <t>xxxxxxxxxxxx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</si>
  <si>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</si>
  <si>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</si>
  <si>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</si>
  <si>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</si>
  <si>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</si>
  <si>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</si>
  <si>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INDICADOR</t>
  </si>
  <si>
    <t>PLAN DE DESARROLLO: "Villapinzón, El Camino del Progreso" 2012-2015</t>
  </si>
  <si>
    <t>COMPONENTE DE EFICACIA - PLAN DE ACCIÒN - VIGENCIA  2013</t>
  </si>
  <si>
    <t>POBLACIÓN VCA BENEFICIADA (SI CORRESPONDE)</t>
  </si>
  <si>
    <t>META  VIGENCIA(2013)</t>
  </si>
  <si>
    <t>META  ALCANZADA 1 SEMESTRE</t>
  </si>
  <si>
    <t>META  ALCANZADA 2 SEMESTRE</t>
  </si>
  <si>
    <t>META</t>
  </si>
  <si>
    <t>Corresponde al Numero de Inscripción SSEPPI del Proyecto.</t>
  </si>
  <si>
    <t>esta es la casilla de seguimiento para el 1 de Julio, no se debe llenar aún.</t>
  </si>
  <si>
    <t>esta es la casilla de seguimiento para el 1 de enero de 2014, no se debe llenar aún</t>
  </si>
  <si>
    <t>EJE: DESARROLLO INTEGRAL DEL SER HUMANO</t>
  </si>
  <si>
    <t>SECTOR : DEPORTE Y RECREACIÓN</t>
  </si>
  <si>
    <t>RIGOBERTO GIL RUBIANO</t>
  </si>
  <si>
    <t>MEJORAR EL BIENESTAR Y LA CALIDAD DE VIDA DEL 15% DE LOS HABITANTES DE VILLAPINZÓN MEDIANTE LA PRACTICA DE ACTIVIDADES FI SICAS, RECREATIVAS Y DEPORTIVAS.</t>
  </si>
  <si>
    <t>DEPORTE FORMATIVO</t>
  </si>
  <si>
    <t>Mantener en funcionamiento 7 escuelas de formación.</t>
  </si>
  <si>
    <t>Beneficiar a 1600 niños, jovenes, adultos, discapacitados, desplazados en escuelas de formación.</t>
  </si>
  <si>
    <t>Capacitar a 30 docentes de escuelas de formación deportiva y las instituciones educativas en el año.</t>
  </si>
  <si>
    <t>Dotar 7 escuelas de formación deportiva.</t>
  </si>
  <si>
    <t>Implementar un sistema pedagógico-científico de identificación de talentos deportivos.</t>
  </si>
  <si>
    <t>contratar los servicios de personal calificado para el desarrollo de las escuelas de formación.</t>
  </si>
  <si>
    <t>contratar  especialistas en temas relacionados con deporte para realizar  jornadas de capacitación.</t>
  </si>
  <si>
    <t xml:space="preserve">Comprar implementacón deportiva para el desarrollo de entrenamientos de las diferentes escuelas de formación. </t>
  </si>
  <si>
    <t>Contratar los servicios de personal calificado para desarrollar  el programa.</t>
  </si>
  <si>
    <t>comprar los elementos instrumentos necesarios para realizar valoraciones fisicas y antopometricas  a deportistas</t>
  </si>
  <si>
    <t>DEPORTE EDUCATIVO</t>
  </si>
  <si>
    <t>Realizar 4 encuentros  municipales de juegos intercolegiados</t>
  </si>
  <si>
    <t>Participar en 4 eventos  zonales departamentales de juegos intercolegiados</t>
  </si>
  <si>
    <t>Realizar 4 encuentros  municipales de festivales escoalres</t>
  </si>
  <si>
    <t>Participar en 4 eventos  zonales  departamentales de festivales escolares</t>
  </si>
  <si>
    <t>Dotar  22 sedes educativas rurales en el cuatrienio</t>
  </si>
  <si>
    <t>Contratar los servisios de organización y  juzgamiento de los diferentes encuentros deportivos.</t>
  </si>
  <si>
    <t>Contratar los servicios de transporte, alojamiento y alimentción de las delegaciones deportivas.</t>
  </si>
  <si>
    <t>Organizar 4 versiones de los juegos campesinos</t>
  </si>
  <si>
    <t xml:space="preserve">Organizar  16 torneos municipales de diferentes diciplinas deportivas </t>
  </si>
  <si>
    <t>Participar en 8 eventos inter clubes  en  diferentes modalidades deportivas.</t>
  </si>
  <si>
    <t>Comprar los elementos deportivos necesarios para la premiación de los juegos.</t>
  </si>
  <si>
    <t>Contratar los servicios de organización y  juzgamiento de los diferentes encuentros deportivos.</t>
  </si>
  <si>
    <t xml:space="preserve">Realizar el pago de inscripciones de los clubes del municipio a los diferentes eventos departamentales </t>
  </si>
  <si>
    <t>contratar los servicios de transporte, alimentación, hospedaje de los deportistas.</t>
  </si>
  <si>
    <t>Realizar la compra de uniformes y demas implementos de representación deportiva.</t>
  </si>
  <si>
    <t>DEPORTE COMUNITARIO</t>
  </si>
  <si>
    <t>Participar en 4 versiones de campamentos juveniles</t>
  </si>
  <si>
    <t>Organizar 4 jornadas  vacacionales de actividades  recreativas</t>
  </si>
  <si>
    <t>RECREACION ENFOCADA A LA POBLACION INFANTIL Y JUVENIL</t>
  </si>
  <si>
    <t>Realizar la compra de carpas y demas elementos necesarios para la participación.</t>
  </si>
  <si>
    <t>Contratar los servicios  de peronal idoneo para la organización y desarrollo de las vacaciones recreativas.</t>
  </si>
  <si>
    <t>Contratar los servicios de transporte para los participantes en este evento por parte de villapinzón</t>
  </si>
  <si>
    <t>RECREACION Y ACTIVIDAD FISICA A LA POBLACIÓN VULNERABLE</t>
  </si>
  <si>
    <t>Organizar 12 jornadas recreativas para la población en condiciones de discapacidad y desplazamiento</t>
  </si>
  <si>
    <t>Organizar jornadas de aerbicos  y danza moderna para el adulto mayor.</t>
  </si>
  <si>
    <t>Contratar los servicios  de peronal idoneo para la organización y desarrollo de las diferentes actividades.</t>
  </si>
  <si>
    <t>Contratar los servicios de organización de las segundas olimpiadas especiales.</t>
  </si>
  <si>
    <t>Realizar el control y evaluación a las diferentes escuelas de formación para su buen funcionamiento</t>
  </si>
  <si>
    <t>INFRAESTRUCTURA DEPORTIVA</t>
  </si>
  <si>
    <t xml:space="preserve">Realizar el mantenimiento y demarcación de 25 escenarios deportivos </t>
  </si>
  <si>
    <t>Contratar la mano de obra para realizar la demarcación de  los escenarios deportivos</t>
  </si>
  <si>
    <r>
      <t>PROGRAMA</t>
    </r>
    <r>
      <rPr>
        <b/>
        <sz val="8"/>
        <rFont val="Arial"/>
        <family val="2"/>
      </rPr>
      <t>: VILLAPINZÓN DEPORTIVA, VILLAPINZÓN SALUDABLE</t>
    </r>
  </si>
  <si>
    <t>Escuelas de formación en funcionamiento</t>
  </si>
  <si>
    <t>Población beneficiada</t>
  </si>
  <si>
    <t>docentes capacitados</t>
  </si>
  <si>
    <t>escuelas de formación dotadas</t>
  </si>
  <si>
    <t>sistemas implementados</t>
  </si>
  <si>
    <t xml:space="preserve">Comprar implementacón deportiva para el desarrollo de clases de educación física  de las diferentes sedes educativas rurales. </t>
  </si>
  <si>
    <t>Comprar los elementos deportivos necesarios para la premiación de los diferentes eventos y competencias.</t>
  </si>
  <si>
    <t>Realizar la compra de implementos para el cuidado y aseo del coliseo municipal</t>
  </si>
  <si>
    <t>Capacitar a 120 docentes de escuelas de formación deportiva y las instituciones educativas en el año.</t>
  </si>
  <si>
    <t>Beneficiar a 400 niños, jovenes, adultos, discapacitados, desplazados en escuelas de formación.</t>
  </si>
  <si>
    <t>Encuentros Realizados</t>
  </si>
  <si>
    <t>Numero de eventos en los que se participa</t>
  </si>
  <si>
    <t>Festivales escolares realizados</t>
  </si>
  <si>
    <t>Sedes educativas dotadas</t>
  </si>
  <si>
    <t>Versiones de juegos campesinos organizadas</t>
  </si>
  <si>
    <t>Torenos y competencias  organizados.</t>
  </si>
  <si>
    <t>Número de eventos deportivos departamentales en los que se participa</t>
  </si>
  <si>
    <t>versiones de vacaciones recreativas organizadas</t>
  </si>
  <si>
    <t>Numero de campamentos juveniles en los que se participa</t>
  </si>
  <si>
    <t>jornadas de actividad física  organizadas</t>
  </si>
  <si>
    <t>jornadas recreativas  organizadas</t>
  </si>
  <si>
    <t>número de escenarios deportivos demarcados</t>
  </si>
  <si>
    <t>Implementos comprados</t>
  </si>
  <si>
    <t>Realizar 1 encuentro  municipales de juegos intercolegiados</t>
  </si>
  <si>
    <t>Participar en 1 evento  zonales departamentales de juegos intercolegiados</t>
  </si>
  <si>
    <t>Realizar 1 encuentro  municipales de festivales escoalres</t>
  </si>
  <si>
    <t>Participar en 1 evento  zonales  departamentales de festivales escolares</t>
  </si>
  <si>
    <t>Dotar  6 sedes educativas rurales en el cuatrienio</t>
  </si>
  <si>
    <t>Organizar 1 versiones de los juegos campesinos</t>
  </si>
  <si>
    <t xml:space="preserve">Organizar  4 torneos municipales de diferentes diciplinas deportivas </t>
  </si>
  <si>
    <t>Participar en 2 eventos inter clubes  en  diferentes modalidades deportivas.</t>
  </si>
  <si>
    <t>Participar en 1 versiones de campamentos juveniles</t>
  </si>
  <si>
    <t>Organizar 1 jornadas  vacacionales de actividades  recreativas</t>
  </si>
  <si>
    <t>Desarrollar 16 jornadas de actividad física para el adulto mayor, beneficiando a 400 adultos mayores</t>
  </si>
  <si>
    <t>Desarrollar 4 jornadas de actividad física para el adulto mayor, beneficiando a 400 adultos mayores</t>
  </si>
  <si>
    <t>Organizar 3 jornadas recreativas para la población en condiciones de discapacidad y desplazamiento</t>
  </si>
  <si>
    <t xml:space="preserve">Realizar el mantenimiento y demarcación de 8 escenarios deportivos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</si>
</sst>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&quot;$&quot;#,##0;[Red]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164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13" xfId="0" applyFont="1" applyFill="1" applyBorder="1" applyAlignment="1">
      <alignment horizontal="center" vertical="center" wrapText="1"/>
    </xf>
    <xf numFmtId="3" fontId="2" fillId="18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4" xfId="0" applyNumberFormat="1" applyFont="1" applyFill="1" applyBorder="1" applyAlignment="1">
      <alignment horizontal="center" vertical="center" textRotation="90"/>
    </xf>
    <xf numFmtId="0" fontId="2" fillId="18" borderId="14" xfId="0" applyFont="1" applyFill="1" applyBorder="1" applyAlignment="1">
      <alignment horizontal="center" vertical="center" textRotation="90"/>
    </xf>
    <xf numFmtId="0" fontId="2" fillId="18" borderId="15" xfId="0" applyFont="1" applyFill="1" applyBorder="1" applyAlignment="1">
      <alignment horizontal="center" vertical="center" textRotation="90"/>
    </xf>
    <xf numFmtId="3" fontId="2" fillId="33" borderId="13" xfId="0" applyNumberFormat="1" applyFont="1" applyFill="1" applyBorder="1" applyAlignment="1">
      <alignment horizontal="center" vertical="center" textRotation="90"/>
    </xf>
    <xf numFmtId="3" fontId="2" fillId="33" borderId="14" xfId="0" applyNumberFormat="1" applyFont="1" applyFill="1" applyBorder="1" applyAlignment="1">
      <alignment horizontal="center" vertical="center" textRotation="90"/>
    </xf>
    <xf numFmtId="3" fontId="2" fillId="33" borderId="15" xfId="0" applyNumberFormat="1" applyFont="1" applyFill="1" applyBorder="1" applyAlignment="1">
      <alignment horizontal="center" vertical="center" textRotation="90"/>
    </xf>
    <xf numFmtId="0" fontId="2" fillId="35" borderId="16" xfId="0" applyFont="1" applyFill="1" applyBorder="1" applyAlignment="1">
      <alignment horizontal="center" vertical="center" textRotation="90"/>
    </xf>
    <xf numFmtId="0" fontId="2" fillId="35" borderId="14" xfId="0" applyFont="1" applyFill="1" applyBorder="1" applyAlignment="1">
      <alignment horizontal="center" vertical="center" textRotation="90"/>
    </xf>
    <xf numFmtId="0" fontId="2" fillId="35" borderId="15" xfId="0" applyFont="1" applyFill="1" applyBorder="1" applyAlignment="1">
      <alignment horizontal="center" vertical="center" textRotation="90" wrapText="1"/>
    </xf>
    <xf numFmtId="3" fontId="2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165" fontId="2" fillId="37" borderId="2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1" xfId="46" applyNumberFormat="1" applyFont="1" applyBorder="1" applyAlignment="1">
      <alignment horizontal="center" textRotation="9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Font="1" applyFill="1" applyBorder="1" applyAlignment="1">
      <alignment horizontal="left" vertical="center" wrapText="1"/>
    </xf>
    <xf numFmtId="0" fontId="2" fillId="38" borderId="19" xfId="0" applyFont="1" applyFill="1" applyBorder="1" applyAlignment="1" applyProtection="1">
      <alignment horizontal="center" vertical="center" wrapText="1"/>
      <protection locked="0"/>
    </xf>
    <xf numFmtId="0" fontId="2" fillId="39" borderId="19" xfId="0" applyFont="1" applyFill="1" applyBorder="1" applyAlignment="1">
      <alignment horizontal="center" vertical="center" textRotation="90" wrapText="1"/>
    </xf>
    <xf numFmtId="165" fontId="2" fillId="37" borderId="24" xfId="46" applyNumberFormat="1" applyFont="1" applyFill="1" applyBorder="1" applyAlignment="1">
      <alignment horizontal="center" textRotation="90"/>
    </xf>
    <xf numFmtId="165" fontId="2" fillId="37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9" xfId="0" applyFont="1" applyFill="1" applyBorder="1" applyAlignment="1">
      <alignment horizontal="center" vertical="center" wrapText="1"/>
    </xf>
    <xf numFmtId="165" fontId="2" fillId="0" borderId="19" xfId="46" applyNumberFormat="1" applyFont="1" applyBorder="1" applyAlignment="1">
      <alignment horizontal="center" textRotation="90"/>
    </xf>
    <xf numFmtId="0" fontId="2" fillId="38" borderId="19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left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textRotation="90" wrapText="1"/>
    </xf>
    <xf numFmtId="165" fontId="2" fillId="37" borderId="27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26" xfId="46" applyNumberFormat="1" applyFont="1" applyBorder="1" applyAlignment="1">
      <alignment horizontal="center" textRotation="90"/>
    </xf>
    <xf numFmtId="3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9" borderId="23" xfId="0" applyFont="1" applyFill="1" applyBorder="1" applyAlignment="1">
      <alignment vertical="center" textRotation="90" wrapText="1"/>
    </xf>
    <xf numFmtId="3" fontId="2" fillId="39" borderId="19" xfId="0" applyNumberFormat="1" applyFont="1" applyFill="1" applyBorder="1" applyAlignment="1">
      <alignment vertical="center" textRotation="90" wrapText="1"/>
    </xf>
    <xf numFmtId="0" fontId="2" fillId="39" borderId="19" xfId="0" applyFont="1" applyFill="1" applyBorder="1" applyAlignment="1">
      <alignment vertical="center" textRotation="90" wrapText="1"/>
    </xf>
    <xf numFmtId="0" fontId="2" fillId="39" borderId="19" xfId="0" applyFont="1" applyFill="1" applyBorder="1" applyAlignment="1">
      <alignment vertical="center" wrapText="1"/>
    </xf>
    <xf numFmtId="0" fontId="2" fillId="39" borderId="19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vertical="center" wrapText="1"/>
    </xf>
    <xf numFmtId="0" fontId="2" fillId="38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5" fillId="40" borderId="29" xfId="0" applyFont="1" applyFill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 wrapText="1"/>
    </xf>
    <xf numFmtId="4" fontId="5" fillId="4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2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3" fontId="2" fillId="39" borderId="26" xfId="0" applyNumberFormat="1" applyFont="1" applyFill="1" applyBorder="1" applyAlignment="1">
      <alignment vertical="center" textRotation="90" wrapText="1"/>
    </xf>
    <xf numFmtId="0" fontId="2" fillId="39" borderId="26" xfId="0" applyFont="1" applyFill="1" applyBorder="1" applyAlignment="1">
      <alignment vertical="center" textRotation="90" wrapText="1"/>
    </xf>
    <xf numFmtId="0" fontId="2" fillId="39" borderId="26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 applyProtection="1">
      <alignment vertical="center" textRotation="90" wrapText="1"/>
      <protection locked="0"/>
    </xf>
    <xf numFmtId="0" fontId="2" fillId="39" borderId="19" xfId="0" applyFont="1" applyFill="1" applyBorder="1" applyAlignment="1" applyProtection="1">
      <alignment vertical="center" textRotation="90" wrapText="1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39" borderId="23" xfId="0" applyFont="1" applyFill="1" applyBorder="1" applyAlignment="1">
      <alignment horizontal="center" vertical="center" wrapText="1"/>
    </xf>
    <xf numFmtId="165" fontId="2" fillId="37" borderId="24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9" borderId="11" xfId="0" applyFont="1" applyFill="1" applyBorder="1" applyAlignment="1">
      <alignment vertical="center" textRotation="90" wrapText="1"/>
    </xf>
    <xf numFmtId="0" fontId="2" fillId="39" borderId="11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37" borderId="10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0" borderId="11" xfId="46" applyNumberFormat="1" applyFont="1" applyBorder="1" applyAlignment="1">
      <alignment horizontal="center" textRotation="9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7" fontId="2" fillId="0" borderId="21" xfId="46" applyNumberFormat="1" applyFont="1" applyBorder="1" applyAlignment="1">
      <alignment horizontal="center" textRotation="90"/>
    </xf>
    <xf numFmtId="166" fontId="2" fillId="0" borderId="19" xfId="46" applyNumberFormat="1" applyFont="1" applyBorder="1" applyAlignment="1">
      <alignment horizontal="center" textRotation="90"/>
    </xf>
    <xf numFmtId="37" fontId="2" fillId="37" borderId="19" xfId="46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2" fillId="37" borderId="24" xfId="46" applyNumberFormat="1" applyFont="1" applyFill="1" applyBorder="1" applyAlignment="1">
      <alignment horizontal="center" textRotation="90"/>
    </xf>
    <xf numFmtId="0" fontId="2" fillId="39" borderId="11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 applyProtection="1">
      <alignment horizontal="center" vertical="center" textRotation="90" wrapText="1"/>
      <protection/>
    </xf>
    <xf numFmtId="0" fontId="2" fillId="35" borderId="34" xfId="0" applyFont="1" applyFill="1" applyBorder="1" applyAlignment="1" applyProtection="1">
      <alignment horizontal="center" vertical="center" textRotation="90" wrapText="1"/>
      <protection/>
    </xf>
    <xf numFmtId="3" fontId="2" fillId="18" borderId="35" xfId="0" applyNumberFormat="1" applyFont="1" applyFill="1" applyBorder="1" applyAlignment="1">
      <alignment horizontal="center" vertical="center" wrapText="1"/>
    </xf>
    <xf numFmtId="3" fontId="2" fillId="18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7" fillId="33" borderId="40" xfId="0" applyNumberFormat="1" applyFont="1" applyFill="1" applyBorder="1" applyAlignment="1" applyProtection="1">
      <alignment horizontal="center" vertical="center" wrapText="1"/>
      <protection/>
    </xf>
    <xf numFmtId="3" fontId="7" fillId="33" borderId="41" xfId="0" applyNumberFormat="1" applyFont="1" applyFill="1" applyBorder="1" applyAlignment="1" applyProtection="1">
      <alignment horizontal="center" vertical="center" wrapText="1"/>
      <protection/>
    </xf>
    <xf numFmtId="3" fontId="7" fillId="33" borderId="42" xfId="0" applyNumberFormat="1" applyFont="1" applyFill="1" applyBorder="1" applyAlignment="1" applyProtection="1">
      <alignment horizontal="center" vertical="center" wrapText="1"/>
      <protection/>
    </xf>
    <xf numFmtId="3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3" fontId="2" fillId="35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18" borderId="31" xfId="0" applyFont="1" applyFill="1" applyBorder="1" applyAlignment="1">
      <alignment horizontal="center" vertical="center"/>
    </xf>
    <xf numFmtId="0" fontId="2" fillId="18" borderId="44" xfId="0" applyFont="1" applyFill="1" applyBorder="1" applyAlignment="1">
      <alignment horizontal="center" vertical="center"/>
    </xf>
    <xf numFmtId="164" fontId="5" fillId="18" borderId="45" xfId="0" applyNumberFormat="1" applyFont="1" applyFill="1" applyBorder="1" applyAlignment="1">
      <alignment horizontal="center" vertical="center" wrapText="1"/>
    </xf>
    <xf numFmtId="164" fontId="5" fillId="18" borderId="38" xfId="0" applyNumberFormat="1" applyFont="1" applyFill="1" applyBorder="1" applyAlignment="1">
      <alignment horizontal="center" vertical="center" wrapText="1"/>
    </xf>
    <xf numFmtId="164" fontId="5" fillId="18" borderId="46" xfId="0" applyNumberFormat="1" applyFont="1" applyFill="1" applyBorder="1" applyAlignment="1">
      <alignment horizontal="center" vertical="center" wrapText="1"/>
    </xf>
    <xf numFmtId="164" fontId="5" fillId="18" borderId="47" xfId="0" applyNumberFormat="1" applyFont="1" applyFill="1" applyBorder="1" applyAlignment="1">
      <alignment horizontal="center" vertical="center" wrapText="1"/>
    </xf>
    <xf numFmtId="0" fontId="5" fillId="18" borderId="31" xfId="0" applyFont="1" applyFill="1" applyBorder="1" applyAlignment="1" applyProtection="1">
      <alignment horizontal="center" vertical="center" wrapText="1"/>
      <protection locked="0"/>
    </xf>
    <xf numFmtId="0" fontId="5" fillId="18" borderId="32" xfId="0" applyFont="1" applyFill="1" applyBorder="1" applyAlignment="1" applyProtection="1">
      <alignment horizontal="center" vertical="center" wrapText="1"/>
      <protection locked="0"/>
    </xf>
    <xf numFmtId="4" fontId="7" fillId="18" borderId="17" xfId="0" applyNumberFormat="1" applyFont="1" applyFill="1" applyBorder="1" applyAlignment="1" applyProtection="1">
      <alignment horizontal="center" vertical="center" textRotation="90" wrapText="1"/>
      <protection/>
    </xf>
    <xf numFmtId="4" fontId="7" fillId="18" borderId="30" xfId="0" applyNumberFormat="1" applyFont="1" applyFill="1" applyBorder="1" applyAlignment="1" applyProtection="1">
      <alignment horizontal="center" vertical="center" textRotation="90" wrapText="1"/>
      <protection/>
    </xf>
    <xf numFmtId="0" fontId="2" fillId="39" borderId="32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/>
    </xf>
    <xf numFmtId="0" fontId="2" fillId="39" borderId="47" xfId="0" applyFont="1" applyFill="1" applyBorder="1" applyAlignment="1">
      <alignment horizontal="center" vertical="center"/>
    </xf>
    <xf numFmtId="0" fontId="2" fillId="39" borderId="49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5" fillId="41" borderId="50" xfId="0" applyFont="1" applyFill="1" applyBorder="1" applyAlignment="1">
      <alignment horizontal="left" vertical="center" wrapText="1"/>
    </xf>
    <xf numFmtId="0" fontId="5" fillId="41" borderId="51" xfId="0" applyFont="1" applyFill="1" applyBorder="1" applyAlignment="1">
      <alignment horizontal="left" vertical="center" wrapText="1"/>
    </xf>
    <xf numFmtId="0" fontId="5" fillId="41" borderId="52" xfId="0" applyFont="1" applyFill="1" applyBorder="1" applyAlignment="1">
      <alignment horizontal="left" vertical="center" wrapText="1"/>
    </xf>
    <xf numFmtId="3" fontId="5" fillId="42" borderId="53" xfId="0" applyNumberFormat="1" applyFont="1" applyFill="1" applyBorder="1" applyAlignment="1" applyProtection="1">
      <alignment horizontal="center" vertical="center" wrapText="1"/>
      <protection/>
    </xf>
    <xf numFmtId="3" fontId="5" fillId="42" borderId="0" xfId="0" applyNumberFormat="1" applyFont="1" applyFill="1" applyBorder="1" applyAlignment="1" applyProtection="1">
      <alignment horizontal="center" vertical="center" wrapText="1"/>
      <protection/>
    </xf>
    <xf numFmtId="3" fontId="5" fillId="42" borderId="43" xfId="0" applyNumberFormat="1" applyFont="1" applyFill="1" applyBorder="1" applyAlignment="1" applyProtection="1">
      <alignment horizontal="center" vertical="center" wrapText="1"/>
      <protection/>
    </xf>
    <xf numFmtId="0" fontId="5" fillId="42" borderId="53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54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 applyProtection="1">
      <alignment horizontal="left" vertical="center" wrapText="1"/>
      <protection locked="0"/>
    </xf>
    <xf numFmtId="0" fontId="5" fillId="41" borderId="55" xfId="0" applyFont="1" applyFill="1" applyBorder="1" applyAlignment="1" applyProtection="1">
      <alignment horizontal="left" vertical="center" wrapText="1"/>
      <protection locked="0"/>
    </xf>
    <xf numFmtId="0" fontId="5" fillId="41" borderId="41" xfId="0" applyFont="1" applyFill="1" applyBorder="1" applyAlignment="1" applyProtection="1">
      <alignment horizontal="left" vertical="center" wrapText="1"/>
      <protection locked="0"/>
    </xf>
    <xf numFmtId="0" fontId="2" fillId="41" borderId="56" xfId="0" applyFont="1" applyFill="1" applyBorder="1" applyAlignment="1">
      <alignment horizontal="left" vertical="center" wrapText="1"/>
    </xf>
    <xf numFmtId="0" fontId="2" fillId="41" borderId="57" xfId="0" applyFont="1" applyFill="1" applyBorder="1" applyAlignment="1">
      <alignment horizontal="left" vertical="center" wrapText="1"/>
    </xf>
    <xf numFmtId="0" fontId="2" fillId="41" borderId="58" xfId="0" applyFont="1" applyFill="1" applyBorder="1" applyAlignment="1">
      <alignment horizontal="left" vertical="center" wrapText="1"/>
    </xf>
    <xf numFmtId="0" fontId="7" fillId="18" borderId="17" xfId="0" applyFont="1" applyFill="1" applyBorder="1" applyAlignment="1" applyProtection="1">
      <alignment horizontal="center" vertical="center" textRotation="90" wrapText="1"/>
      <protection/>
    </xf>
    <xf numFmtId="0" fontId="7" fillId="18" borderId="30" xfId="0" applyFont="1" applyFill="1" applyBorder="1" applyAlignment="1" applyProtection="1">
      <alignment horizontal="center" vertical="center" textRotation="90" wrapText="1"/>
      <protection/>
    </xf>
    <xf numFmtId="0" fontId="7" fillId="18" borderId="17" xfId="0" applyFont="1" applyFill="1" applyBorder="1" applyAlignment="1">
      <alignment horizontal="center" vertical="center" textRotation="90" wrapText="1"/>
    </xf>
    <xf numFmtId="0" fontId="7" fillId="18" borderId="30" xfId="0" applyFont="1" applyFill="1" applyBorder="1" applyAlignment="1">
      <alignment horizontal="center" vertical="center" textRotation="90" wrapText="1"/>
    </xf>
    <xf numFmtId="0" fontId="7" fillId="18" borderId="18" xfId="0" applyFont="1" applyFill="1" applyBorder="1" applyAlignment="1">
      <alignment horizontal="center" vertical="center" textRotation="90" wrapText="1"/>
    </xf>
    <xf numFmtId="0" fontId="7" fillId="18" borderId="34" xfId="0" applyFont="1" applyFill="1" applyBorder="1" applyAlignment="1">
      <alignment horizontal="center" vertical="center" textRotation="90" wrapText="1"/>
    </xf>
    <xf numFmtId="3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10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0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textRotation="90" wrapText="1"/>
    </xf>
    <xf numFmtId="0" fontId="2" fillId="39" borderId="23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2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7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5" fontId="2" fillId="37" borderId="11" xfId="46" applyNumberFormat="1" applyFont="1" applyFill="1" applyBorder="1" applyAlignment="1" applyProtection="1">
      <alignment horizontal="center" vertical="center" textRotation="90" wrapText="1"/>
      <protection locked="0"/>
    </xf>
    <xf numFmtId="165" fontId="2" fillId="37" borderId="23" xfId="46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39" borderId="11" xfId="0" applyFont="1" applyFill="1" applyBorder="1" applyAlignment="1" applyProtection="1">
      <alignment horizontal="center" vertical="center" textRotation="90" wrapText="1"/>
      <protection locked="0"/>
    </xf>
    <xf numFmtId="0" fontId="2" fillId="39" borderId="23" xfId="0" applyFont="1" applyFill="1" applyBorder="1" applyAlignment="1" applyProtection="1">
      <alignment horizontal="center" vertical="center" textRotation="90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" fillId="38" borderId="23" xfId="0" applyFont="1" applyFill="1" applyBorder="1" applyAlignment="1" applyProtection="1">
      <alignment horizontal="center" vertical="center" textRotation="90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 2" xfId="52"/>
    <cellStyle name="Normal 2" xfId="53"/>
    <cellStyle name="Normal 4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60"/>
  <sheetViews>
    <sheetView tabSelected="1" zoomScalePageLayoutView="0" workbookViewId="0" topLeftCell="A1">
      <selection activeCell="O55" sqref="O55"/>
    </sheetView>
  </sheetViews>
  <sheetFormatPr defaultColWidth="11.421875" defaultRowHeight="15"/>
  <cols>
    <col min="1" max="1" width="4.57421875" style="0" customWidth="1"/>
    <col min="2" max="2" width="15.8515625" style="52" customWidth="1"/>
    <col min="3" max="3" width="10.00390625" style="52" customWidth="1"/>
    <col min="4" max="4" width="27.7109375" style="0" customWidth="1"/>
    <col min="5" max="5" width="14.28125" style="0" customWidth="1"/>
    <col min="6" max="6" width="8.57421875" style="0" customWidth="1"/>
    <col min="8" max="8" width="19.28125" style="53" customWidth="1"/>
    <col min="9" max="9" width="15.7109375" style="53" customWidth="1"/>
    <col min="10" max="10" width="9.7109375" style="53" customWidth="1"/>
    <col min="11" max="11" width="32.00390625" style="0" customWidth="1"/>
    <col min="12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4" customWidth="1"/>
    <col min="34" max="34" width="5.421875" style="0" customWidth="1"/>
    <col min="35" max="35" width="7.281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41" t="s">
        <v>30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3"/>
    </row>
    <row r="3" spans="2:36" ht="15.75" thickBot="1">
      <c r="B3" s="144" t="s">
        <v>31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6"/>
    </row>
    <row r="4" spans="2:36" ht="15">
      <c r="B4" s="147" t="s">
        <v>40</v>
      </c>
      <c r="C4" s="148"/>
      <c r="D4" s="148"/>
      <c r="E4" s="148"/>
      <c r="F4" s="148"/>
      <c r="G4" s="148"/>
      <c r="H4" s="149"/>
      <c r="I4" s="156" t="s">
        <v>41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8"/>
    </row>
    <row r="5" spans="2:36" ht="15.75" customHeight="1" thickBot="1">
      <c r="B5" s="159" t="s">
        <v>87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50" t="s">
        <v>0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2"/>
      <c r="AG5" s="153" t="s">
        <v>1</v>
      </c>
      <c r="AH5" s="154"/>
      <c r="AI5" s="154"/>
      <c r="AJ5" s="155"/>
    </row>
    <row r="6" spans="2:36" ht="15">
      <c r="B6" s="123" t="s">
        <v>2</v>
      </c>
      <c r="C6" s="125" t="s">
        <v>3</v>
      </c>
      <c r="D6" s="126"/>
      <c r="E6" s="126"/>
      <c r="F6" s="126"/>
      <c r="G6" s="126"/>
      <c r="H6" s="126"/>
      <c r="I6" s="129" t="s">
        <v>4</v>
      </c>
      <c r="J6" s="131" t="s">
        <v>5</v>
      </c>
      <c r="K6" s="131" t="s">
        <v>6</v>
      </c>
      <c r="L6" s="162" t="s">
        <v>33</v>
      </c>
      <c r="M6" s="164" t="s">
        <v>34</v>
      </c>
      <c r="N6" s="166" t="s">
        <v>35</v>
      </c>
      <c r="O6" s="168" t="s">
        <v>7</v>
      </c>
      <c r="P6" s="119"/>
      <c r="Q6" s="118" t="s">
        <v>8</v>
      </c>
      <c r="R6" s="119"/>
      <c r="S6" s="118" t="s">
        <v>9</v>
      </c>
      <c r="T6" s="119"/>
      <c r="U6" s="118" t="s">
        <v>10</v>
      </c>
      <c r="V6" s="119"/>
      <c r="W6" s="118" t="s">
        <v>11</v>
      </c>
      <c r="X6" s="119"/>
      <c r="Y6" s="118" t="s">
        <v>12</v>
      </c>
      <c r="Z6" s="119"/>
      <c r="AA6" s="118" t="s">
        <v>13</v>
      </c>
      <c r="AB6" s="119"/>
      <c r="AC6" s="118" t="s">
        <v>14</v>
      </c>
      <c r="AD6" s="119"/>
      <c r="AE6" s="118" t="s">
        <v>15</v>
      </c>
      <c r="AF6" s="120"/>
      <c r="AG6" s="121" t="s">
        <v>16</v>
      </c>
      <c r="AH6" s="169" t="s">
        <v>17</v>
      </c>
      <c r="AI6" s="171" t="s">
        <v>32</v>
      </c>
      <c r="AJ6" s="111" t="s">
        <v>18</v>
      </c>
    </row>
    <row r="7" spans="2:36" ht="65.25" customHeight="1" thickBot="1">
      <c r="B7" s="124"/>
      <c r="C7" s="127"/>
      <c r="D7" s="128"/>
      <c r="E7" s="128"/>
      <c r="F7" s="128"/>
      <c r="G7" s="128"/>
      <c r="H7" s="128"/>
      <c r="I7" s="130"/>
      <c r="J7" s="132" t="s">
        <v>5</v>
      </c>
      <c r="K7" s="132"/>
      <c r="L7" s="163"/>
      <c r="M7" s="165"/>
      <c r="N7" s="167"/>
      <c r="O7" s="4" t="s">
        <v>19</v>
      </c>
      <c r="P7" s="5" t="s">
        <v>20</v>
      </c>
      <c r="Q7" s="6" t="s">
        <v>19</v>
      </c>
      <c r="R7" s="5" t="s">
        <v>20</v>
      </c>
      <c r="S7" s="6" t="s">
        <v>19</v>
      </c>
      <c r="T7" s="5" t="s">
        <v>20</v>
      </c>
      <c r="U7" s="6" t="s">
        <v>19</v>
      </c>
      <c r="V7" s="5" t="s">
        <v>20</v>
      </c>
      <c r="W7" s="6" t="s">
        <v>19</v>
      </c>
      <c r="X7" s="5" t="s">
        <v>20</v>
      </c>
      <c r="Y7" s="6" t="s">
        <v>19</v>
      </c>
      <c r="Z7" s="5" t="s">
        <v>20</v>
      </c>
      <c r="AA7" s="6" t="s">
        <v>19</v>
      </c>
      <c r="AB7" s="5" t="s">
        <v>21</v>
      </c>
      <c r="AC7" s="6" t="s">
        <v>19</v>
      </c>
      <c r="AD7" s="5" t="s">
        <v>21</v>
      </c>
      <c r="AE7" s="6" t="s">
        <v>19</v>
      </c>
      <c r="AF7" s="7" t="s">
        <v>21</v>
      </c>
      <c r="AG7" s="122"/>
      <c r="AH7" s="170"/>
      <c r="AI7" s="172"/>
      <c r="AJ7" s="112"/>
    </row>
    <row r="8" spans="2:36" ht="23.25" thickBot="1">
      <c r="B8" s="8" t="s">
        <v>42</v>
      </c>
      <c r="C8" s="113" t="s">
        <v>43</v>
      </c>
      <c r="D8" s="114"/>
      <c r="E8" s="114"/>
      <c r="F8" s="114"/>
      <c r="G8" s="114"/>
      <c r="H8" s="114"/>
      <c r="I8" s="9" t="s">
        <v>22</v>
      </c>
      <c r="J8" s="10"/>
      <c r="K8" s="11"/>
      <c r="L8" s="11"/>
      <c r="M8" s="12"/>
      <c r="N8" s="13"/>
      <c r="O8" s="14">
        <f>O10+O19+O28+O47</f>
        <v>2000</v>
      </c>
      <c r="P8" s="15">
        <f aca="true" t="shared" si="0" ref="P8:AD8">P10+P19+P28</f>
        <v>0</v>
      </c>
      <c r="Q8" s="15">
        <f>Q10+Q19+Q28+Q36+Q42+Q47</f>
        <v>66577</v>
      </c>
      <c r="R8" s="15">
        <f t="shared" si="0"/>
        <v>0</v>
      </c>
      <c r="S8" s="15">
        <f t="shared" si="0"/>
        <v>0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 s="15">
        <f t="shared" si="0"/>
        <v>0</v>
      </c>
      <c r="AA8" s="15">
        <f t="shared" si="0"/>
        <v>0</v>
      </c>
      <c r="AB8" s="15">
        <f t="shared" si="0"/>
        <v>0</v>
      </c>
      <c r="AC8" s="15">
        <f t="shared" si="0"/>
        <v>0</v>
      </c>
      <c r="AD8" s="15">
        <f t="shared" si="0"/>
        <v>0</v>
      </c>
      <c r="AE8" s="15">
        <f>+AE10+AE19+AE28</f>
        <v>56029</v>
      </c>
      <c r="AF8" s="16">
        <f>AF10+AF19+AF28</f>
        <v>0</v>
      </c>
      <c r="AG8" s="17">
        <f>AG10+AG19+AG28</f>
        <v>0</v>
      </c>
      <c r="AH8" s="18"/>
      <c r="AI8" s="18"/>
      <c r="AJ8" s="19"/>
    </row>
    <row r="9" spans="2:36" ht="15.75" thickBot="1"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7"/>
    </row>
    <row r="10" spans="2:36" ht="69.75" customHeight="1" thickBot="1">
      <c r="B10" s="67" t="s">
        <v>23</v>
      </c>
      <c r="C10" s="68" t="s">
        <v>24</v>
      </c>
      <c r="D10" s="68" t="s">
        <v>36</v>
      </c>
      <c r="E10" s="68" t="s">
        <v>29</v>
      </c>
      <c r="F10" s="69" t="str">
        <f>J6</f>
        <v>LINEA BASE </v>
      </c>
      <c r="G10" s="69" t="str">
        <f>K6</f>
        <v>META  CUATRIENIO</v>
      </c>
      <c r="H10" s="70" t="str">
        <f>L6</f>
        <v>META  VIGENCIA(2013)</v>
      </c>
      <c r="I10" s="70" t="str">
        <f>M6</f>
        <v>META  ALCANZADA 1 SEMESTRE</v>
      </c>
      <c r="J10" s="70" t="str">
        <f>N6</f>
        <v>META  ALCANZADA 2 SEMESTRE</v>
      </c>
      <c r="K10" s="68" t="s">
        <v>25</v>
      </c>
      <c r="L10" s="68" t="s">
        <v>26</v>
      </c>
      <c r="M10" s="71" t="s">
        <v>27</v>
      </c>
      <c r="N10" s="71" t="s">
        <v>28</v>
      </c>
      <c r="O10" s="62">
        <f>SUM(O11:O17)</f>
        <v>0</v>
      </c>
      <c r="P10" s="20">
        <f>SUM(P11:P17)</f>
        <v>0</v>
      </c>
      <c r="Q10" s="21">
        <f>SUM(Q11:Q17)</f>
        <v>31000</v>
      </c>
      <c r="R10" s="20">
        <f>SUM(R11:R17)</f>
        <v>0</v>
      </c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2">
        <f>O10+Q10</f>
        <v>31000</v>
      </c>
      <c r="AF10" s="20">
        <f>AF11</f>
        <v>0</v>
      </c>
      <c r="AG10" s="23">
        <f>SUM(AG11:AG17)</f>
        <v>0</v>
      </c>
      <c r="AH10" s="24"/>
      <c r="AI10" s="24"/>
      <c r="AJ10" s="25"/>
    </row>
    <row r="11" spans="2:36" ht="45">
      <c r="B11" s="133" t="s">
        <v>44</v>
      </c>
      <c r="C11" s="106" t="s">
        <v>37</v>
      </c>
      <c r="D11" s="63" t="s">
        <v>45</v>
      </c>
      <c r="E11" s="97" t="s">
        <v>88</v>
      </c>
      <c r="F11" s="56">
        <v>7</v>
      </c>
      <c r="G11" s="79" t="s">
        <v>45</v>
      </c>
      <c r="H11" s="79" t="s">
        <v>45</v>
      </c>
      <c r="I11" s="57"/>
      <c r="J11" s="64"/>
      <c r="K11" s="78" t="s">
        <v>50</v>
      </c>
      <c r="L11" s="33"/>
      <c r="M11" s="65"/>
      <c r="N11" s="66"/>
      <c r="O11" s="27"/>
      <c r="P11" s="28"/>
      <c r="Q11" s="29">
        <v>25000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1"/>
      <c r="AD11" s="31"/>
      <c r="AE11" s="76"/>
      <c r="AF11" s="76"/>
      <c r="AG11" s="32"/>
      <c r="AH11" s="77"/>
      <c r="AI11" s="77"/>
      <c r="AJ11" s="59"/>
    </row>
    <row r="12" spans="2:36" ht="90">
      <c r="B12" s="133"/>
      <c r="C12" s="106"/>
      <c r="D12" s="61" t="s">
        <v>46</v>
      </c>
      <c r="E12" s="98" t="s">
        <v>89</v>
      </c>
      <c r="F12" s="49">
        <v>1200</v>
      </c>
      <c r="G12" s="61" t="s">
        <v>46</v>
      </c>
      <c r="H12" s="61" t="s">
        <v>97</v>
      </c>
      <c r="I12" s="59"/>
      <c r="J12" s="60"/>
      <c r="K12" s="78" t="s">
        <v>83</v>
      </c>
      <c r="L12" s="33"/>
      <c r="M12" s="34"/>
      <c r="N12" s="26"/>
      <c r="O12" s="36"/>
      <c r="P12" s="28"/>
      <c r="Q12" s="37">
        <v>1000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76"/>
      <c r="AF12" s="76"/>
      <c r="AG12" s="32"/>
      <c r="AH12" s="77"/>
      <c r="AI12" s="77"/>
      <c r="AJ12" s="59"/>
    </row>
    <row r="13" spans="2:36" ht="90">
      <c r="B13" s="133"/>
      <c r="C13" s="106"/>
      <c r="D13" s="61" t="s">
        <v>47</v>
      </c>
      <c r="E13" s="98" t="s">
        <v>90</v>
      </c>
      <c r="F13" s="49">
        <v>0</v>
      </c>
      <c r="G13" s="61" t="s">
        <v>96</v>
      </c>
      <c r="H13" s="61" t="s">
        <v>47</v>
      </c>
      <c r="I13" s="59"/>
      <c r="J13" s="60"/>
      <c r="K13" s="78" t="s">
        <v>51</v>
      </c>
      <c r="L13" s="33"/>
      <c r="M13" s="34"/>
      <c r="N13" s="26"/>
      <c r="O13" s="36"/>
      <c r="P13" s="28"/>
      <c r="Q13" s="37">
        <v>1000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76"/>
      <c r="AF13" s="76"/>
      <c r="AG13" s="32"/>
      <c r="AH13" s="77"/>
      <c r="AI13" s="77"/>
      <c r="AJ13" s="59"/>
    </row>
    <row r="14" spans="2:36" ht="45.75" thickBot="1">
      <c r="B14" s="133"/>
      <c r="C14" s="106"/>
      <c r="D14" s="61" t="s">
        <v>48</v>
      </c>
      <c r="E14" s="99" t="s">
        <v>91</v>
      </c>
      <c r="F14" s="49">
        <v>7</v>
      </c>
      <c r="G14" s="61" t="s">
        <v>48</v>
      </c>
      <c r="H14" s="61" t="s">
        <v>48</v>
      </c>
      <c r="I14" s="59"/>
      <c r="J14" s="60"/>
      <c r="K14" s="78" t="s">
        <v>52</v>
      </c>
      <c r="L14" s="33"/>
      <c r="M14" s="34"/>
      <c r="N14" s="26"/>
      <c r="O14" s="36"/>
      <c r="P14" s="28"/>
      <c r="Q14" s="37">
        <v>2000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76"/>
      <c r="AF14" s="76"/>
      <c r="AG14" s="32"/>
      <c r="AH14" s="77"/>
      <c r="AI14" s="77"/>
      <c r="AJ14" s="59"/>
    </row>
    <row r="15" spans="2:36" ht="22.5">
      <c r="B15" s="133"/>
      <c r="C15" s="106"/>
      <c r="D15" s="105" t="s">
        <v>49</v>
      </c>
      <c r="E15" s="189" t="s">
        <v>92</v>
      </c>
      <c r="F15" s="181">
        <v>0</v>
      </c>
      <c r="G15" s="105" t="s">
        <v>49</v>
      </c>
      <c r="H15" s="105" t="s">
        <v>49</v>
      </c>
      <c r="I15" s="179"/>
      <c r="J15" s="105"/>
      <c r="K15" s="78" t="s">
        <v>53</v>
      </c>
      <c r="L15" s="173"/>
      <c r="M15" s="175"/>
      <c r="N15" s="177"/>
      <c r="O15" s="36"/>
      <c r="P15" s="183"/>
      <c r="Q15" s="185">
        <v>2000</v>
      </c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93"/>
      <c r="AF15" s="193"/>
      <c r="AG15" s="195"/>
      <c r="AH15" s="191"/>
      <c r="AI15" s="191"/>
      <c r="AJ15" s="179"/>
    </row>
    <row r="16" spans="2:36" ht="33.75">
      <c r="B16" s="133"/>
      <c r="C16" s="106"/>
      <c r="D16" s="110"/>
      <c r="E16" s="190"/>
      <c r="F16" s="182"/>
      <c r="G16" s="110"/>
      <c r="H16" s="110"/>
      <c r="I16" s="180"/>
      <c r="J16" s="110"/>
      <c r="K16" s="78" t="s">
        <v>54</v>
      </c>
      <c r="L16" s="174"/>
      <c r="M16" s="176"/>
      <c r="N16" s="178"/>
      <c r="O16" s="27"/>
      <c r="P16" s="184"/>
      <c r="Q16" s="186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94"/>
      <c r="AF16" s="194"/>
      <c r="AG16" s="196"/>
      <c r="AH16" s="192"/>
      <c r="AI16" s="192"/>
      <c r="AJ16" s="180"/>
    </row>
    <row r="17" spans="2:36" ht="165.75" customHeight="1" thickBot="1">
      <c r="B17" s="134"/>
      <c r="C17" s="107"/>
      <c r="D17" s="72"/>
      <c r="E17" s="50"/>
      <c r="F17" s="50"/>
      <c r="G17" s="73"/>
      <c r="H17" s="44"/>
      <c r="I17" s="75" t="s">
        <v>38</v>
      </c>
      <c r="J17" s="75" t="s">
        <v>39</v>
      </c>
      <c r="K17" s="55"/>
      <c r="L17" s="41"/>
      <c r="M17" s="42"/>
      <c r="N17" s="43"/>
      <c r="O17" s="45"/>
      <c r="P17" s="46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76"/>
      <c r="AF17" s="76"/>
      <c r="AG17" s="40"/>
      <c r="AH17" s="77"/>
      <c r="AI17" s="77"/>
      <c r="AJ17" s="59"/>
    </row>
    <row r="18" spans="2:36" ht="15.75" thickBot="1"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7"/>
    </row>
    <row r="19" spans="2:36" ht="52.5" thickBot="1">
      <c r="B19" s="67" t="s">
        <v>23</v>
      </c>
      <c r="C19" s="68" t="s">
        <v>24</v>
      </c>
      <c r="D19" s="68" t="s">
        <v>36</v>
      </c>
      <c r="E19" s="68" t="s">
        <v>29</v>
      </c>
      <c r="F19" s="69" t="str">
        <f>F10</f>
        <v>LINEA BASE </v>
      </c>
      <c r="G19" s="69" t="str">
        <f>G10</f>
        <v>META  CUATRIENIO</v>
      </c>
      <c r="H19" s="69" t="str">
        <f>H10</f>
        <v>META  VIGENCIA(2013)</v>
      </c>
      <c r="I19" s="69" t="str">
        <f>I10</f>
        <v>META  ALCANZADA 1 SEMESTRE</v>
      </c>
      <c r="J19" s="69" t="str">
        <f>J10</f>
        <v>META  ALCANZADA 2 SEMESTRE</v>
      </c>
      <c r="K19" s="68" t="s">
        <v>25</v>
      </c>
      <c r="L19" s="68" t="s">
        <v>26</v>
      </c>
      <c r="M19" s="71" t="s">
        <v>27</v>
      </c>
      <c r="N19" s="71" t="s">
        <v>28</v>
      </c>
      <c r="O19" s="62">
        <f>SUM(O20:O26)</f>
        <v>0</v>
      </c>
      <c r="P19" s="20">
        <f>SUM(P20:P26)</f>
        <v>0</v>
      </c>
      <c r="Q19" s="21">
        <f>SUM(Q20:Q26)</f>
        <v>10529</v>
      </c>
      <c r="R19" s="20">
        <f>SUM(R20:R26)</f>
        <v>0</v>
      </c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0"/>
      <c r="AE19" s="22">
        <f>O19+Q19</f>
        <v>10529</v>
      </c>
      <c r="AF19" s="20">
        <f>AF20</f>
        <v>0</v>
      </c>
      <c r="AG19" s="23">
        <f>SUM(AG20:AG26)</f>
        <v>0</v>
      </c>
      <c r="AH19" s="24"/>
      <c r="AI19" s="24"/>
      <c r="AJ19" s="25"/>
    </row>
    <row r="20" spans="2:36" ht="56.25">
      <c r="B20" s="133" t="s">
        <v>55</v>
      </c>
      <c r="C20" s="106" t="s">
        <v>37</v>
      </c>
      <c r="D20" s="63" t="s">
        <v>56</v>
      </c>
      <c r="E20" s="56" t="s">
        <v>98</v>
      </c>
      <c r="F20" s="56">
        <v>4</v>
      </c>
      <c r="G20" s="79" t="s">
        <v>56</v>
      </c>
      <c r="H20" s="79" t="s">
        <v>111</v>
      </c>
      <c r="I20" s="57"/>
      <c r="J20" s="64"/>
      <c r="K20" s="78" t="s">
        <v>61</v>
      </c>
      <c r="L20" s="33"/>
      <c r="M20" s="65"/>
      <c r="N20" s="66"/>
      <c r="O20" s="27"/>
      <c r="P20" s="28"/>
      <c r="Q20" s="29">
        <v>2000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31"/>
      <c r="AE20" s="76"/>
      <c r="AF20" s="76"/>
      <c r="AG20" s="32"/>
      <c r="AH20" s="77"/>
      <c r="AI20" s="77"/>
      <c r="AJ20" s="59"/>
    </row>
    <row r="21" spans="2:36" ht="67.5">
      <c r="B21" s="133"/>
      <c r="C21" s="106"/>
      <c r="D21" s="61" t="s">
        <v>57</v>
      </c>
      <c r="E21" s="49" t="s">
        <v>99</v>
      </c>
      <c r="F21" s="49">
        <v>4</v>
      </c>
      <c r="G21" s="61" t="s">
        <v>57</v>
      </c>
      <c r="H21" s="61" t="s">
        <v>112</v>
      </c>
      <c r="I21" s="59"/>
      <c r="J21" s="60"/>
      <c r="K21" s="78" t="s">
        <v>62</v>
      </c>
      <c r="L21" s="33"/>
      <c r="M21" s="34"/>
      <c r="N21" s="26"/>
      <c r="O21" s="36"/>
      <c r="P21" s="28"/>
      <c r="Q21" s="37">
        <v>3000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76"/>
      <c r="AF21" s="76"/>
      <c r="AG21" s="32"/>
      <c r="AH21" s="77"/>
      <c r="AI21" s="77"/>
      <c r="AJ21" s="59"/>
    </row>
    <row r="22" spans="2:36" ht="56.25">
      <c r="B22" s="133"/>
      <c r="C22" s="106"/>
      <c r="D22" s="61" t="s">
        <v>58</v>
      </c>
      <c r="E22" s="49" t="s">
        <v>100</v>
      </c>
      <c r="F22" s="49">
        <v>0</v>
      </c>
      <c r="G22" s="61" t="s">
        <v>58</v>
      </c>
      <c r="H22" s="61" t="s">
        <v>113</v>
      </c>
      <c r="I22" s="59"/>
      <c r="J22" s="60"/>
      <c r="K22" s="78" t="s">
        <v>61</v>
      </c>
      <c r="L22" s="33"/>
      <c r="M22" s="34"/>
      <c r="N22" s="26"/>
      <c r="O22" s="36"/>
      <c r="P22" s="28"/>
      <c r="Q22" s="37">
        <v>1529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76"/>
      <c r="AF22" s="76"/>
      <c r="AG22" s="32"/>
      <c r="AH22" s="77"/>
      <c r="AI22" s="77"/>
      <c r="AJ22" s="59"/>
    </row>
    <row r="23" spans="2:36" ht="78.75">
      <c r="B23" s="133"/>
      <c r="C23" s="106"/>
      <c r="D23" s="61" t="s">
        <v>59</v>
      </c>
      <c r="E23" s="49" t="s">
        <v>99</v>
      </c>
      <c r="F23" s="49">
        <v>0</v>
      </c>
      <c r="G23" s="61" t="s">
        <v>59</v>
      </c>
      <c r="H23" s="61" t="s">
        <v>114</v>
      </c>
      <c r="I23" s="59"/>
      <c r="J23" s="60"/>
      <c r="K23" s="78" t="s">
        <v>62</v>
      </c>
      <c r="L23" s="33"/>
      <c r="M23" s="34"/>
      <c r="N23" s="26"/>
      <c r="O23" s="36"/>
      <c r="P23" s="28"/>
      <c r="Q23" s="37">
        <v>1000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76"/>
      <c r="AF23" s="76"/>
      <c r="AG23" s="32"/>
      <c r="AH23" s="77"/>
      <c r="AI23" s="77"/>
      <c r="AJ23" s="59"/>
    </row>
    <row r="24" spans="2:36" ht="56.25">
      <c r="B24" s="133"/>
      <c r="C24" s="106"/>
      <c r="D24" s="61" t="s">
        <v>60</v>
      </c>
      <c r="E24" s="49" t="s">
        <v>101</v>
      </c>
      <c r="F24" s="49">
        <v>0</v>
      </c>
      <c r="G24" s="61" t="s">
        <v>60</v>
      </c>
      <c r="H24" s="61" t="s">
        <v>115</v>
      </c>
      <c r="I24" s="59"/>
      <c r="J24" s="60"/>
      <c r="K24" s="78" t="s">
        <v>93</v>
      </c>
      <c r="L24" s="33"/>
      <c r="M24" s="34"/>
      <c r="N24" s="26"/>
      <c r="O24" s="36"/>
      <c r="P24" s="28"/>
      <c r="Q24" s="37">
        <v>3000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76"/>
      <c r="AF24" s="76"/>
      <c r="AG24" s="32"/>
      <c r="AH24" s="77"/>
      <c r="AI24" s="77"/>
      <c r="AJ24" s="59"/>
    </row>
    <row r="25" spans="2:36" ht="15">
      <c r="B25" s="133"/>
      <c r="C25" s="106"/>
      <c r="D25" s="61"/>
      <c r="E25" s="49"/>
      <c r="F25" s="49"/>
      <c r="G25" s="58"/>
      <c r="H25" s="35"/>
      <c r="I25" s="59"/>
      <c r="J25" s="60"/>
      <c r="K25" s="33"/>
      <c r="L25" s="33"/>
      <c r="M25" s="38"/>
      <c r="N25" s="26"/>
      <c r="O25" s="27"/>
      <c r="P25" s="28"/>
      <c r="Q25" s="39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76"/>
      <c r="AF25" s="76"/>
      <c r="AG25" s="40"/>
      <c r="AH25" s="77"/>
      <c r="AI25" s="77"/>
      <c r="AJ25" s="59"/>
    </row>
    <row r="26" spans="2:37" ht="15.75" thickBot="1">
      <c r="B26" s="134"/>
      <c r="C26" s="107"/>
      <c r="D26" s="72"/>
      <c r="E26" s="50"/>
      <c r="F26" s="50"/>
      <c r="G26" s="73"/>
      <c r="H26" s="44"/>
      <c r="I26" s="74"/>
      <c r="J26" s="75"/>
      <c r="K26" s="55"/>
      <c r="L26" s="41"/>
      <c r="M26" s="42"/>
      <c r="N26" s="43"/>
      <c r="O26" s="45"/>
      <c r="P26" s="46"/>
      <c r="Q26" s="47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76"/>
      <c r="AF26" s="76"/>
      <c r="AG26" s="40"/>
      <c r="AH26" s="77"/>
      <c r="AI26" s="77"/>
      <c r="AJ26" s="59"/>
      <c r="AK26" s="51"/>
    </row>
    <row r="27" spans="2:37" ht="4.5" customHeight="1" thickBot="1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7"/>
      <c r="AK27" s="51"/>
    </row>
    <row r="28" spans="2:37" ht="74.25" customHeight="1" thickBot="1">
      <c r="B28" s="67" t="s">
        <v>23</v>
      </c>
      <c r="C28" s="68" t="s">
        <v>24</v>
      </c>
      <c r="D28" s="68" t="s">
        <v>36</v>
      </c>
      <c r="E28" s="68" t="s">
        <v>29</v>
      </c>
      <c r="F28" s="69" t="str">
        <f>F19</f>
        <v>LINEA BASE </v>
      </c>
      <c r="G28" s="69" t="str">
        <f>G19</f>
        <v>META  CUATRIENIO</v>
      </c>
      <c r="H28" s="69" t="str">
        <f>H19</f>
        <v>META  VIGENCIA(2013)</v>
      </c>
      <c r="I28" s="69" t="str">
        <f>I19</f>
        <v>META  ALCANZADA 1 SEMESTRE</v>
      </c>
      <c r="J28" s="69" t="str">
        <f>J19</f>
        <v>META  ALCANZADA 2 SEMESTRE</v>
      </c>
      <c r="K28" s="68" t="s">
        <v>25</v>
      </c>
      <c r="L28" s="68" t="s">
        <v>26</v>
      </c>
      <c r="M28" s="71" t="s">
        <v>27</v>
      </c>
      <c r="N28" s="71" t="s">
        <v>28</v>
      </c>
      <c r="O28" s="62">
        <f>SUM(O29:O35)</f>
        <v>0</v>
      </c>
      <c r="P28" s="20">
        <f>SUM(P29:P35)</f>
        <v>0</v>
      </c>
      <c r="Q28" s="21">
        <f>SUM(Q29:Q35)</f>
        <v>14500</v>
      </c>
      <c r="R28" s="20">
        <f>SUM(R29:R35)</f>
        <v>0</v>
      </c>
      <c r="S28" s="21"/>
      <c r="T28" s="20"/>
      <c r="U28" s="21"/>
      <c r="V28" s="20"/>
      <c r="W28" s="21"/>
      <c r="X28" s="20"/>
      <c r="Y28" s="21"/>
      <c r="Z28" s="20"/>
      <c r="AA28" s="21"/>
      <c r="AB28" s="20"/>
      <c r="AC28" s="21"/>
      <c r="AD28" s="20"/>
      <c r="AE28" s="22">
        <f>O28+Q28</f>
        <v>14500</v>
      </c>
      <c r="AF28" s="20">
        <f>AF29</f>
        <v>0</v>
      </c>
      <c r="AG28" s="23">
        <f>SUM(AG29:AG35)</f>
        <v>0</v>
      </c>
      <c r="AH28" s="24"/>
      <c r="AI28" s="24"/>
      <c r="AJ28" s="25"/>
      <c r="AK28" s="51"/>
    </row>
    <row r="29" spans="2:37" ht="30.75" customHeight="1">
      <c r="B29" s="133" t="s">
        <v>71</v>
      </c>
      <c r="C29" s="106" t="s">
        <v>37</v>
      </c>
      <c r="D29" s="105" t="s">
        <v>63</v>
      </c>
      <c r="E29" s="138" t="s">
        <v>102</v>
      </c>
      <c r="F29" s="56">
        <v>4</v>
      </c>
      <c r="G29" s="105" t="s">
        <v>63</v>
      </c>
      <c r="H29" s="105" t="s">
        <v>116</v>
      </c>
      <c r="I29" s="57"/>
      <c r="J29" s="64"/>
      <c r="K29" s="78" t="s">
        <v>67</v>
      </c>
      <c r="L29" s="33"/>
      <c r="M29" s="65"/>
      <c r="N29" s="66"/>
      <c r="O29" s="27"/>
      <c r="P29" s="28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1"/>
      <c r="AE29" s="76"/>
      <c r="AF29" s="76"/>
      <c r="AG29" s="32"/>
      <c r="AH29" s="77"/>
      <c r="AI29" s="77"/>
      <c r="AJ29" s="59"/>
      <c r="AK29" s="51"/>
    </row>
    <row r="30" spans="2:37" ht="21" customHeight="1">
      <c r="B30" s="133"/>
      <c r="C30" s="106"/>
      <c r="D30" s="110"/>
      <c r="E30" s="139"/>
      <c r="F30" s="56"/>
      <c r="G30" s="110"/>
      <c r="H30" s="110"/>
      <c r="I30" s="57"/>
      <c r="J30" s="64"/>
      <c r="K30" s="78" t="s">
        <v>66</v>
      </c>
      <c r="L30" s="33"/>
      <c r="M30" s="65"/>
      <c r="N30" s="66"/>
      <c r="O30" s="80"/>
      <c r="P30" s="28"/>
      <c r="Q30" s="29">
        <v>8500</v>
      </c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31"/>
      <c r="AD30" s="31"/>
      <c r="AE30" s="76"/>
      <c r="AF30" s="76"/>
      <c r="AG30" s="32"/>
      <c r="AH30" s="77"/>
      <c r="AI30" s="77"/>
      <c r="AJ30" s="59"/>
      <c r="AK30" s="51"/>
    </row>
    <row r="31" spans="2:37" ht="21" customHeight="1">
      <c r="B31" s="133"/>
      <c r="C31" s="106"/>
      <c r="D31" s="105" t="s">
        <v>64</v>
      </c>
      <c r="E31" s="139" t="s">
        <v>103</v>
      </c>
      <c r="F31" s="56">
        <v>8</v>
      </c>
      <c r="G31" s="105" t="s">
        <v>64</v>
      </c>
      <c r="H31" s="105" t="s">
        <v>117</v>
      </c>
      <c r="I31" s="57"/>
      <c r="J31" s="64"/>
      <c r="K31" s="78" t="s">
        <v>67</v>
      </c>
      <c r="L31" s="33"/>
      <c r="M31" s="65"/>
      <c r="N31" s="66"/>
      <c r="O31" s="80"/>
      <c r="P31" s="28"/>
      <c r="Q31" s="29">
        <v>1000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31"/>
      <c r="AD31" s="31"/>
      <c r="AE31" s="76"/>
      <c r="AF31" s="76"/>
      <c r="AG31" s="32"/>
      <c r="AH31" s="77"/>
      <c r="AI31" s="77"/>
      <c r="AJ31" s="59"/>
      <c r="AK31" s="51"/>
    </row>
    <row r="32" spans="2:37" ht="21" customHeight="1">
      <c r="B32" s="133"/>
      <c r="C32" s="106"/>
      <c r="D32" s="110"/>
      <c r="E32" s="139"/>
      <c r="F32" s="49"/>
      <c r="G32" s="110"/>
      <c r="H32" s="110"/>
      <c r="I32" s="59"/>
      <c r="J32" s="60"/>
      <c r="K32" s="78" t="s">
        <v>94</v>
      </c>
      <c r="L32" s="33"/>
      <c r="M32" s="34"/>
      <c r="N32" s="26"/>
      <c r="O32" s="36"/>
      <c r="P32" s="28"/>
      <c r="Q32" s="37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76"/>
      <c r="AF32" s="76"/>
      <c r="AG32" s="32"/>
      <c r="AH32" s="77"/>
      <c r="AI32" s="77"/>
      <c r="AJ32" s="59"/>
      <c r="AK32" s="51"/>
    </row>
    <row r="33" spans="2:36" ht="21" customHeight="1">
      <c r="B33" s="133"/>
      <c r="C33" s="106"/>
      <c r="D33" s="105" t="s">
        <v>65</v>
      </c>
      <c r="E33" s="139" t="s">
        <v>104</v>
      </c>
      <c r="F33" s="49">
        <v>6</v>
      </c>
      <c r="G33" s="105" t="s">
        <v>65</v>
      </c>
      <c r="H33" s="105" t="s">
        <v>118</v>
      </c>
      <c r="I33" s="59"/>
      <c r="J33" s="60"/>
      <c r="K33" s="78" t="s">
        <v>68</v>
      </c>
      <c r="L33" s="33"/>
      <c r="M33" s="38"/>
      <c r="N33" s="26"/>
      <c r="O33" s="27"/>
      <c r="P33" s="28"/>
      <c r="Q33" s="95">
        <v>5000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76"/>
      <c r="AF33" s="76"/>
      <c r="AG33" s="40"/>
      <c r="AH33" s="77"/>
      <c r="AI33" s="77"/>
      <c r="AJ33" s="59"/>
    </row>
    <row r="34" spans="2:36" ht="21" customHeight="1">
      <c r="B34" s="133"/>
      <c r="C34" s="106"/>
      <c r="D34" s="106"/>
      <c r="E34" s="139"/>
      <c r="F34" s="83"/>
      <c r="G34" s="106"/>
      <c r="H34" s="106"/>
      <c r="I34" s="84"/>
      <c r="J34" s="85"/>
      <c r="K34" s="86" t="s">
        <v>70</v>
      </c>
      <c r="L34" s="87"/>
      <c r="M34" s="88"/>
      <c r="N34" s="89"/>
      <c r="O34" s="90"/>
      <c r="P34" s="91"/>
      <c r="Q34" s="92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76"/>
      <c r="AF34" s="76"/>
      <c r="AG34" s="40"/>
      <c r="AH34" s="77"/>
      <c r="AI34" s="77"/>
      <c r="AJ34" s="59"/>
    </row>
    <row r="35" spans="2:36" ht="23.25" thickBot="1">
      <c r="B35" s="134"/>
      <c r="C35" s="107"/>
      <c r="D35" s="107"/>
      <c r="E35" s="140"/>
      <c r="F35" s="50"/>
      <c r="G35" s="107"/>
      <c r="H35" s="107"/>
      <c r="I35" s="74"/>
      <c r="J35" s="75"/>
      <c r="K35" s="82" t="s">
        <v>69</v>
      </c>
      <c r="L35" s="41"/>
      <c r="M35" s="42"/>
      <c r="N35" s="43"/>
      <c r="O35" s="45"/>
      <c r="P35" s="46"/>
      <c r="Q35" s="47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76"/>
      <c r="AF35" s="76"/>
      <c r="AG35" s="40"/>
      <c r="AH35" s="77"/>
      <c r="AI35" s="77"/>
      <c r="AJ35" s="59"/>
    </row>
    <row r="36" spans="2:37" ht="74.25" customHeight="1" thickBot="1">
      <c r="B36" s="67" t="s">
        <v>23</v>
      </c>
      <c r="C36" s="68" t="s">
        <v>24</v>
      </c>
      <c r="D36" s="68" t="s">
        <v>36</v>
      </c>
      <c r="E36" s="68" t="s">
        <v>29</v>
      </c>
      <c r="F36" s="69" t="str">
        <f>F28</f>
        <v>LINEA BASE </v>
      </c>
      <c r="G36" s="69" t="str">
        <f>G28</f>
        <v>META  CUATRIENIO</v>
      </c>
      <c r="H36" s="69" t="str">
        <f>H28</f>
        <v>META  VIGENCIA(2013)</v>
      </c>
      <c r="I36" s="69" t="str">
        <f>I28</f>
        <v>META  ALCANZADA 1 SEMESTRE</v>
      </c>
      <c r="J36" s="69" t="str">
        <f>J28</f>
        <v>META  ALCANZADA 2 SEMESTRE</v>
      </c>
      <c r="K36" s="68" t="s">
        <v>25</v>
      </c>
      <c r="L36" s="68" t="s">
        <v>26</v>
      </c>
      <c r="M36" s="71" t="s">
        <v>27</v>
      </c>
      <c r="N36" s="71" t="s">
        <v>28</v>
      </c>
      <c r="O36" s="62">
        <f>SUM(O37:O41)</f>
        <v>0</v>
      </c>
      <c r="P36" s="20">
        <f>SUM(P37:P41)</f>
        <v>0</v>
      </c>
      <c r="Q36" s="21">
        <f>SUM(Q37:Q41)</f>
        <v>3000</v>
      </c>
      <c r="R36" s="20">
        <f>SUM(R37:R41)</f>
        <v>0</v>
      </c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21"/>
      <c r="AD36" s="20"/>
      <c r="AE36" s="22">
        <f>O36+Q36</f>
        <v>3000</v>
      </c>
      <c r="AF36" s="20">
        <f>AF37</f>
        <v>0</v>
      </c>
      <c r="AG36" s="23">
        <f>SUM(AG37:AG41)</f>
        <v>0</v>
      </c>
      <c r="AH36" s="24"/>
      <c r="AI36" s="24"/>
      <c r="AJ36" s="25"/>
      <c r="AK36" s="51"/>
    </row>
    <row r="37" spans="2:37" ht="26.25" customHeight="1" thickBot="1">
      <c r="B37" s="133" t="s">
        <v>74</v>
      </c>
      <c r="C37" s="106" t="s">
        <v>37</v>
      </c>
      <c r="D37" s="108" t="s">
        <v>72</v>
      </c>
      <c r="E37" s="100" t="s">
        <v>106</v>
      </c>
      <c r="F37" s="56">
        <v>0</v>
      </c>
      <c r="G37" s="108" t="s">
        <v>72</v>
      </c>
      <c r="H37" s="108" t="s">
        <v>119</v>
      </c>
      <c r="I37" s="57"/>
      <c r="J37" s="64"/>
      <c r="K37" s="78" t="s">
        <v>77</v>
      </c>
      <c r="L37" s="33"/>
      <c r="M37" s="65"/>
      <c r="N37" s="66"/>
      <c r="O37" s="27"/>
      <c r="P37" s="28"/>
      <c r="Q37" s="94">
        <v>1000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1"/>
      <c r="AE37" s="76"/>
      <c r="AF37" s="76"/>
      <c r="AG37" s="32"/>
      <c r="AH37" s="77"/>
      <c r="AI37" s="77"/>
      <c r="AJ37" s="59"/>
      <c r="AK37" s="51"/>
    </row>
    <row r="38" spans="2:37" ht="21" customHeight="1">
      <c r="B38" s="133"/>
      <c r="C38" s="106"/>
      <c r="D38" s="109"/>
      <c r="E38" s="100"/>
      <c r="F38" s="56"/>
      <c r="G38" s="109"/>
      <c r="H38" s="109"/>
      <c r="I38" s="57"/>
      <c r="J38" s="64"/>
      <c r="K38" s="78" t="s">
        <v>75</v>
      </c>
      <c r="L38" s="33"/>
      <c r="M38" s="65"/>
      <c r="N38" s="66"/>
      <c r="O38" s="80"/>
      <c r="P38" s="28"/>
      <c r="Q38" s="29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76"/>
      <c r="AF38" s="76"/>
      <c r="AG38" s="32"/>
      <c r="AH38" s="77"/>
      <c r="AI38" s="77"/>
      <c r="AJ38" s="59"/>
      <c r="AK38" s="51"/>
    </row>
    <row r="39" spans="2:37" ht="21" customHeight="1">
      <c r="B39" s="133"/>
      <c r="C39" s="106"/>
      <c r="D39" s="61" t="s">
        <v>73</v>
      </c>
      <c r="E39" s="101" t="s">
        <v>105</v>
      </c>
      <c r="F39" s="49">
        <v>0</v>
      </c>
      <c r="G39" s="61" t="s">
        <v>73</v>
      </c>
      <c r="H39" s="61" t="s">
        <v>120</v>
      </c>
      <c r="I39" s="59"/>
      <c r="J39" s="60"/>
      <c r="K39" s="78" t="s">
        <v>76</v>
      </c>
      <c r="L39" s="33"/>
      <c r="M39" s="34"/>
      <c r="N39" s="26"/>
      <c r="O39" s="36"/>
      <c r="P39" s="28"/>
      <c r="Q39" s="96">
        <v>2000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76"/>
      <c r="AF39" s="76"/>
      <c r="AG39" s="32"/>
      <c r="AH39" s="77"/>
      <c r="AI39" s="77"/>
      <c r="AJ39" s="59"/>
      <c r="AK39" s="51"/>
    </row>
    <row r="40" spans="2:36" ht="21" customHeight="1">
      <c r="B40" s="133"/>
      <c r="C40" s="106"/>
      <c r="D40" s="61"/>
      <c r="E40" s="49"/>
      <c r="F40" s="49"/>
      <c r="G40" s="58"/>
      <c r="H40" s="35"/>
      <c r="I40" s="59"/>
      <c r="J40" s="60"/>
      <c r="K40" s="33"/>
      <c r="L40" s="33"/>
      <c r="M40" s="38"/>
      <c r="N40" s="26"/>
      <c r="O40" s="27"/>
      <c r="P40" s="28"/>
      <c r="Q40" s="39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76"/>
      <c r="AF40" s="76"/>
      <c r="AG40" s="40"/>
      <c r="AH40" s="77"/>
      <c r="AI40" s="77"/>
      <c r="AJ40" s="59"/>
    </row>
    <row r="41" spans="2:36" ht="15.75" thickBot="1">
      <c r="B41" s="134"/>
      <c r="C41" s="107"/>
      <c r="D41" s="72"/>
      <c r="E41" s="50"/>
      <c r="F41" s="50"/>
      <c r="G41" s="73"/>
      <c r="H41" s="44"/>
      <c r="I41" s="74"/>
      <c r="J41" s="75"/>
      <c r="K41" s="55"/>
      <c r="L41" s="41"/>
      <c r="M41" s="42"/>
      <c r="N41" s="43"/>
      <c r="O41" s="45"/>
      <c r="P41" s="46"/>
      <c r="Q41" s="47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76"/>
      <c r="AF41" s="76"/>
      <c r="AG41" s="40"/>
      <c r="AH41" s="77"/>
      <c r="AI41" s="77"/>
      <c r="AJ41" s="59"/>
    </row>
    <row r="42" spans="2:37" ht="74.25" customHeight="1" thickBot="1">
      <c r="B42" s="67" t="s">
        <v>23</v>
      </c>
      <c r="C42" s="68" t="s">
        <v>24</v>
      </c>
      <c r="D42" s="68" t="s">
        <v>36</v>
      </c>
      <c r="E42" s="68" t="s">
        <v>29</v>
      </c>
      <c r="F42" s="69" t="str">
        <f>F28</f>
        <v>LINEA BASE </v>
      </c>
      <c r="G42" s="69" t="str">
        <f>G28</f>
        <v>META  CUATRIENIO</v>
      </c>
      <c r="H42" s="69" t="str">
        <f>H28</f>
        <v>META  VIGENCIA(2013)</v>
      </c>
      <c r="I42" s="69" t="str">
        <f>I28</f>
        <v>META  ALCANZADA 1 SEMESTRE</v>
      </c>
      <c r="J42" s="69" t="str">
        <f>J28</f>
        <v>META  ALCANZADA 2 SEMESTRE</v>
      </c>
      <c r="K42" s="68" t="s">
        <v>25</v>
      </c>
      <c r="L42" s="68" t="s">
        <v>26</v>
      </c>
      <c r="M42" s="71" t="s">
        <v>27</v>
      </c>
      <c r="N42" s="71" t="s">
        <v>28</v>
      </c>
      <c r="O42" s="62">
        <f>SUM(O43:O46)</f>
        <v>0</v>
      </c>
      <c r="P42" s="20">
        <f>SUM(P43:P46)</f>
        <v>0</v>
      </c>
      <c r="Q42" s="21">
        <f>SUM(Q43:Q46)</f>
        <v>2000</v>
      </c>
      <c r="R42" s="20">
        <f>SUM(R43:R46)</f>
        <v>0</v>
      </c>
      <c r="S42" s="21"/>
      <c r="T42" s="20"/>
      <c r="U42" s="21"/>
      <c r="V42" s="20"/>
      <c r="W42" s="21"/>
      <c r="X42" s="20"/>
      <c r="Y42" s="21"/>
      <c r="Z42" s="20"/>
      <c r="AA42" s="21"/>
      <c r="AB42" s="20"/>
      <c r="AC42" s="21"/>
      <c r="AD42" s="20"/>
      <c r="AE42" s="22">
        <f>O42+Q42</f>
        <v>2000</v>
      </c>
      <c r="AF42" s="20">
        <f>AF43</f>
        <v>0</v>
      </c>
      <c r="AG42" s="23">
        <f>SUM(AG43:AG46)</f>
        <v>0</v>
      </c>
      <c r="AH42" s="24"/>
      <c r="AI42" s="24"/>
      <c r="AJ42" s="25"/>
      <c r="AK42" s="51"/>
    </row>
    <row r="43" spans="2:37" ht="39" customHeight="1" thickBot="1">
      <c r="B43" s="133" t="s">
        <v>78</v>
      </c>
      <c r="C43" s="106" t="s">
        <v>37</v>
      </c>
      <c r="D43" s="63" t="s">
        <v>121</v>
      </c>
      <c r="E43" s="100" t="s">
        <v>107</v>
      </c>
      <c r="F43" s="56">
        <v>0</v>
      </c>
      <c r="G43" s="79" t="s">
        <v>121</v>
      </c>
      <c r="H43" s="79" t="s">
        <v>122</v>
      </c>
      <c r="I43" s="57"/>
      <c r="J43" s="64"/>
      <c r="K43" s="78" t="s">
        <v>80</v>
      </c>
      <c r="L43" s="33"/>
      <c r="M43" s="65"/>
      <c r="N43" s="66"/>
      <c r="O43" s="27"/>
      <c r="P43" s="28"/>
      <c r="Q43" s="2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1"/>
      <c r="AE43" s="76"/>
      <c r="AF43" s="76"/>
      <c r="AG43" s="32"/>
      <c r="AH43" s="77"/>
      <c r="AI43" s="77"/>
      <c r="AJ43" s="59"/>
      <c r="AK43" s="51"/>
    </row>
    <row r="44" spans="2:37" ht="36.75" customHeight="1">
      <c r="B44" s="133"/>
      <c r="C44" s="106"/>
      <c r="D44" s="61" t="s">
        <v>79</v>
      </c>
      <c r="E44" s="100" t="s">
        <v>108</v>
      </c>
      <c r="F44" s="49">
        <v>0</v>
      </c>
      <c r="G44" s="61" t="s">
        <v>79</v>
      </c>
      <c r="H44" s="61" t="s">
        <v>123</v>
      </c>
      <c r="I44" s="59"/>
      <c r="J44" s="60"/>
      <c r="K44" s="78" t="s">
        <v>81</v>
      </c>
      <c r="L44" s="33"/>
      <c r="M44" s="34"/>
      <c r="N44" s="26"/>
      <c r="O44" s="36"/>
      <c r="P44" s="28"/>
      <c r="Q44" s="37">
        <v>2000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76"/>
      <c r="AF44" s="76"/>
      <c r="AG44" s="32"/>
      <c r="AH44" s="77"/>
      <c r="AI44" s="77"/>
      <c r="AJ44" s="59"/>
      <c r="AK44" s="51"/>
    </row>
    <row r="45" spans="2:36" ht="21" customHeight="1">
      <c r="B45" s="133"/>
      <c r="C45" s="106"/>
      <c r="D45" s="61"/>
      <c r="E45" s="49"/>
      <c r="F45" s="49"/>
      <c r="G45" s="58"/>
      <c r="H45" s="35"/>
      <c r="I45" s="59"/>
      <c r="J45" s="60"/>
      <c r="K45" s="78" t="s">
        <v>82</v>
      </c>
      <c r="L45" s="33"/>
      <c r="M45" s="38"/>
      <c r="N45" s="26"/>
      <c r="O45" s="27"/>
      <c r="P45" s="28"/>
      <c r="Q45" s="39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76"/>
      <c r="AF45" s="76"/>
      <c r="AG45" s="40"/>
      <c r="AH45" s="77"/>
      <c r="AI45" s="77"/>
      <c r="AJ45" s="59"/>
    </row>
    <row r="46" spans="2:36" ht="15.75" thickBot="1">
      <c r="B46" s="134"/>
      <c r="C46" s="107"/>
      <c r="D46" s="72"/>
      <c r="E46" s="50"/>
      <c r="F46" s="50"/>
      <c r="G46" s="73"/>
      <c r="H46" s="44"/>
      <c r="I46" s="74"/>
      <c r="J46" s="75"/>
      <c r="K46" s="55"/>
      <c r="L46" s="41"/>
      <c r="M46" s="42"/>
      <c r="N46" s="43"/>
      <c r="O46" s="45"/>
      <c r="P46" s="46"/>
      <c r="Q46" s="4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76"/>
      <c r="AF46" s="76"/>
      <c r="AG46" s="40"/>
      <c r="AH46" s="77"/>
      <c r="AI46" s="77"/>
      <c r="AJ46" s="59"/>
    </row>
    <row r="47" spans="2:37" ht="74.25" customHeight="1" thickBot="1">
      <c r="B47" s="67" t="s">
        <v>23</v>
      </c>
      <c r="C47" s="68" t="s">
        <v>24</v>
      </c>
      <c r="D47" s="68" t="s">
        <v>36</v>
      </c>
      <c r="E47" s="68" t="s">
        <v>29</v>
      </c>
      <c r="F47" s="69" t="str">
        <f>F28</f>
        <v>LINEA BASE </v>
      </c>
      <c r="G47" s="69" t="str">
        <f>G28</f>
        <v>META  CUATRIENIO</v>
      </c>
      <c r="H47" s="69" t="str">
        <f>H28</f>
        <v>META  VIGENCIA(2013)</v>
      </c>
      <c r="I47" s="69" t="str">
        <f>I28</f>
        <v>META  ALCANZADA 1 SEMESTRE</v>
      </c>
      <c r="J47" s="69" t="str">
        <f>J28</f>
        <v>META  ALCANZADA 2 SEMESTRE</v>
      </c>
      <c r="K47" s="68" t="s">
        <v>25</v>
      </c>
      <c r="L47" s="68" t="s">
        <v>26</v>
      </c>
      <c r="M47" s="71" t="s">
        <v>27</v>
      </c>
      <c r="N47" s="71" t="s">
        <v>28</v>
      </c>
      <c r="O47" s="62">
        <f>SUM(O48:O51)</f>
        <v>2000</v>
      </c>
      <c r="P47" s="20">
        <f>SUM(P48:P51)</f>
        <v>0</v>
      </c>
      <c r="Q47" s="21">
        <f>SUM(Q48:Q51)</f>
        <v>5548</v>
      </c>
      <c r="R47" s="20">
        <f>SUM(R48:R51)</f>
        <v>0</v>
      </c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2">
        <f>O47+Q47</f>
        <v>7548</v>
      </c>
      <c r="AF47" s="20">
        <f>AF48</f>
        <v>0</v>
      </c>
      <c r="AG47" s="23">
        <f>SUM(AG48:AG51)</f>
        <v>0</v>
      </c>
      <c r="AH47" s="24"/>
      <c r="AI47" s="24"/>
      <c r="AJ47" s="25"/>
      <c r="AK47" s="51"/>
    </row>
    <row r="48" spans="2:37" ht="28.5" customHeight="1">
      <c r="B48" s="133" t="s">
        <v>84</v>
      </c>
      <c r="C48" s="106" t="s">
        <v>37</v>
      </c>
      <c r="D48" s="105" t="s">
        <v>85</v>
      </c>
      <c r="E48" s="102" t="s">
        <v>109</v>
      </c>
      <c r="F48" s="56">
        <v>22</v>
      </c>
      <c r="G48" s="79" t="s">
        <v>85</v>
      </c>
      <c r="H48" s="79" t="s">
        <v>124</v>
      </c>
      <c r="I48" s="57"/>
      <c r="J48" s="64"/>
      <c r="K48" s="33" t="s">
        <v>86</v>
      </c>
      <c r="L48" s="33"/>
      <c r="M48" s="65"/>
      <c r="N48" s="66"/>
      <c r="O48" s="27"/>
      <c r="P48" s="28"/>
      <c r="Q48" s="29">
        <v>5548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1"/>
      <c r="AE48" s="76"/>
      <c r="AF48" s="76"/>
      <c r="AG48" s="32"/>
      <c r="AH48" s="77"/>
      <c r="AI48" s="77"/>
      <c r="AJ48" s="59"/>
      <c r="AK48" s="51"/>
    </row>
    <row r="49" spans="2:37" ht="21" customHeight="1">
      <c r="B49" s="133"/>
      <c r="C49" s="106"/>
      <c r="D49" s="110"/>
      <c r="E49" s="103" t="s">
        <v>110</v>
      </c>
      <c r="F49" s="49"/>
      <c r="G49" s="58"/>
      <c r="H49" s="35"/>
      <c r="I49" s="59"/>
      <c r="J49" s="60"/>
      <c r="K49" s="33" t="s">
        <v>95</v>
      </c>
      <c r="L49" s="33"/>
      <c r="M49" s="34"/>
      <c r="N49" s="26"/>
      <c r="O49" s="104">
        <v>2000</v>
      </c>
      <c r="P49" s="28"/>
      <c r="Q49" s="37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76"/>
      <c r="AF49" s="76"/>
      <c r="AG49" s="32"/>
      <c r="AH49" s="77"/>
      <c r="AI49" s="77"/>
      <c r="AJ49" s="59"/>
      <c r="AK49" s="51"/>
    </row>
    <row r="50" spans="2:36" ht="21" customHeight="1">
      <c r="B50" s="133"/>
      <c r="C50" s="106"/>
      <c r="D50" s="61"/>
      <c r="E50" s="49"/>
      <c r="F50" s="49"/>
      <c r="G50" s="58"/>
      <c r="H50" s="35"/>
      <c r="I50" s="59"/>
      <c r="J50" s="60"/>
      <c r="K50" s="33"/>
      <c r="L50" s="33"/>
      <c r="M50" s="38"/>
      <c r="N50" s="26"/>
      <c r="O50" s="27"/>
      <c r="P50" s="28"/>
      <c r="Q50" s="39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76"/>
      <c r="AF50" s="76"/>
      <c r="AG50" s="40"/>
      <c r="AH50" s="77"/>
      <c r="AI50" s="77"/>
      <c r="AJ50" s="59"/>
    </row>
    <row r="51" spans="2:36" ht="15.75" thickBot="1">
      <c r="B51" s="134"/>
      <c r="C51" s="107"/>
      <c r="D51" s="72"/>
      <c r="E51" s="50"/>
      <c r="F51" s="50"/>
      <c r="G51" s="73"/>
      <c r="H51" s="44"/>
      <c r="I51" s="74"/>
      <c r="J51" s="75"/>
      <c r="K51" s="55"/>
      <c r="L51" s="41"/>
      <c r="M51" s="42"/>
      <c r="N51" s="43"/>
      <c r="O51" s="45"/>
      <c r="P51" s="46"/>
      <c r="Q51" s="47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76"/>
      <c r="AF51" s="76"/>
      <c r="AG51" s="40"/>
      <c r="AH51" s="77"/>
      <c r="AI51" s="77"/>
      <c r="AJ51" s="59"/>
    </row>
    <row r="52" spans="10:33" ht="15">
      <c r="J52"/>
      <c r="AF52" s="54"/>
      <c r="AG52"/>
    </row>
    <row r="53" spans="10:33" ht="15">
      <c r="J53"/>
      <c r="AF53" s="54"/>
      <c r="AG53"/>
    </row>
    <row r="54" spans="10:33" ht="15">
      <c r="J54"/>
      <c r="AF54" s="54"/>
      <c r="AG54"/>
    </row>
    <row r="55" spans="10:33" ht="15">
      <c r="J55"/>
      <c r="AF55" s="54"/>
      <c r="AG55"/>
    </row>
    <row r="56" spans="10:33" ht="15">
      <c r="J56"/>
      <c r="AF56" s="54"/>
      <c r="AG56"/>
    </row>
    <row r="57" spans="10:33" ht="15">
      <c r="J57"/>
      <c r="AF57" s="54"/>
      <c r="AG57"/>
    </row>
    <row r="58" spans="10:33" ht="15">
      <c r="J58"/>
      <c r="AF58" s="54"/>
      <c r="AG58"/>
    </row>
    <row r="59" spans="10:33" ht="15">
      <c r="J59"/>
      <c r="AF59" s="54"/>
      <c r="AG59"/>
    </row>
    <row r="60" spans="10:33" ht="15">
      <c r="J60"/>
      <c r="AF60" s="54"/>
      <c r="AG60"/>
    </row>
  </sheetData>
  <sheetProtection/>
  <mergeCells count="91">
    <mergeCell ref="B48:B51"/>
    <mergeCell ref="C48:C51"/>
    <mergeCell ref="D29:D30"/>
    <mergeCell ref="D31:D32"/>
    <mergeCell ref="D33:D35"/>
    <mergeCell ref="AI15:AI16"/>
    <mergeCell ref="AJ15:AJ16"/>
    <mergeCell ref="B37:B41"/>
    <mergeCell ref="C37:C41"/>
    <mergeCell ref="B43:B46"/>
    <mergeCell ref="C43:C46"/>
    <mergeCell ref="AD15:AD16"/>
    <mergeCell ref="AE15:AE16"/>
    <mergeCell ref="AF15:AF16"/>
    <mergeCell ref="AG15:AG16"/>
    <mergeCell ref="AH15:AH16"/>
    <mergeCell ref="Y15:Y16"/>
    <mergeCell ref="Z15:Z16"/>
    <mergeCell ref="AA15:AA16"/>
    <mergeCell ref="AB15:AB16"/>
    <mergeCell ref="AC15:AC16"/>
    <mergeCell ref="T15:T16"/>
    <mergeCell ref="U15:U16"/>
    <mergeCell ref="V15:V16"/>
    <mergeCell ref="W15:W16"/>
    <mergeCell ref="X15:X16"/>
    <mergeCell ref="AH6:AH7"/>
    <mergeCell ref="AI6:AI7"/>
    <mergeCell ref="D15:D16"/>
    <mergeCell ref="L15:L16"/>
    <mergeCell ref="M15:M16"/>
    <mergeCell ref="N15:N16"/>
    <mergeCell ref="J15:J16"/>
    <mergeCell ref="I15:I16"/>
    <mergeCell ref="H15:H16"/>
    <mergeCell ref="G15:G16"/>
    <mergeCell ref="F15:F16"/>
    <mergeCell ref="P15:P16"/>
    <mergeCell ref="Q15:Q16"/>
    <mergeCell ref="R15:R16"/>
    <mergeCell ref="S15:S16"/>
    <mergeCell ref="E15:E16"/>
    <mergeCell ref="K6:K7"/>
    <mergeCell ref="L6:L7"/>
    <mergeCell ref="M6:M7"/>
    <mergeCell ref="N6:N7"/>
    <mergeCell ref="O6:P6"/>
    <mergeCell ref="B2:AJ2"/>
    <mergeCell ref="B3:AJ3"/>
    <mergeCell ref="B4:H4"/>
    <mergeCell ref="O5:AF5"/>
    <mergeCell ref="AG5:AJ5"/>
    <mergeCell ref="I4:AJ4"/>
    <mergeCell ref="B5:N5"/>
    <mergeCell ref="C11:C17"/>
    <mergeCell ref="C20:C26"/>
    <mergeCell ref="B29:B35"/>
    <mergeCell ref="C29:C35"/>
    <mergeCell ref="B27:AJ27"/>
    <mergeCell ref="B18:AJ18"/>
    <mergeCell ref="B20:B26"/>
    <mergeCell ref="B11:B17"/>
    <mergeCell ref="E29:E30"/>
    <mergeCell ref="E31:E32"/>
    <mergeCell ref="E33:E35"/>
    <mergeCell ref="G29:G30"/>
    <mergeCell ref="G31:G32"/>
    <mergeCell ref="G33:G35"/>
    <mergeCell ref="H29:H30"/>
    <mergeCell ref="H31:H32"/>
    <mergeCell ref="AJ6:AJ7"/>
    <mergeCell ref="C8:H8"/>
    <mergeCell ref="B9:AJ9"/>
    <mergeCell ref="W6:X6"/>
    <mergeCell ref="Y6:Z6"/>
    <mergeCell ref="AA6:AB6"/>
    <mergeCell ref="AC6:AD6"/>
    <mergeCell ref="AE6:AF6"/>
    <mergeCell ref="AG6:AG7"/>
    <mergeCell ref="U6:V6"/>
    <mergeCell ref="B6:B7"/>
    <mergeCell ref="C6:H7"/>
    <mergeCell ref="I6:I7"/>
    <mergeCell ref="J6:J7"/>
    <mergeCell ref="Q6:R6"/>
    <mergeCell ref="S6:T6"/>
    <mergeCell ref="H33:H35"/>
    <mergeCell ref="D37:D38"/>
    <mergeCell ref="G37:G38"/>
    <mergeCell ref="H37:H38"/>
    <mergeCell ref="D48:D4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Planeación Villapinzón</dc:creator>
  <cp:keywords/>
  <dc:description/>
  <cp:lastModifiedBy>David Suarez Sanchez</cp:lastModifiedBy>
  <dcterms:created xsi:type="dcterms:W3CDTF">2013-01-02T15:42:50Z</dcterms:created>
  <dcterms:modified xsi:type="dcterms:W3CDTF">2013-10-01T15:38:18Z</dcterms:modified>
  <cp:category/>
  <cp:version/>
  <cp:contentType/>
  <cp:contentStatus/>
</cp:coreProperties>
</file>