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6975" activeTab="0"/>
  </bookViews>
  <sheets>
    <sheet name="GESTION 2012 D. ECONOMICO" sheetId="1" r:id="rId1"/>
    <sheet name="GESTION 2012 AMBIENTAL" sheetId="2" r:id="rId2"/>
    <sheet name="Hoja2" sheetId="3" r:id="rId3"/>
    <sheet name="Hoja3" sheetId="4" r:id="rId4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<sst xmlns="http://schemas.openxmlformats.org/spreadsheetml/2006/main" count="551" uniqueCount="186">
  <si>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</si>
  <si>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</si>
  <si>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</si>
  <si>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</si>
  <si>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</si>
  <si>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</si>
  <si>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</si>
  <si>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RECURSO PROPIO</t>
  </si>
  <si>
    <t>SGP LIBRE DESTINACION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</si>
  <si>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</si>
  <si>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</si>
  <si>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</si>
  <si>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</si>
  <si>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</si>
  <si>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</si>
  <si>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</si>
  <si>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>RESPONSABLE DIRECTO</t>
  </si>
  <si>
    <t>programado</t>
  </si>
  <si>
    <t xml:space="preserve">ejecutado </t>
  </si>
  <si>
    <t>ejecutado</t>
  </si>
  <si>
    <t>xxxxxxxxxxxxxxxxxxxxxxxxxxxxxxxxxxxxxxxxxxxxxxxxxxxxxxxx</t>
  </si>
  <si>
    <t>xxxxxxxxxxxx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</si>
  <si>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</si>
  <si>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</si>
  <si>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</si>
  <si>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</si>
  <si>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</si>
  <si>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</si>
  <si>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INDICADOR</t>
  </si>
  <si>
    <t>PLAN DE DESARROLLO: "Villapinzón, El Camino del Progreso" 2012-2015</t>
  </si>
  <si>
    <t>POBLACIÓN VCA BENEFICIADA (SI CORRESPONDE)</t>
  </si>
  <si>
    <t>META  VIGENCIA(2013)</t>
  </si>
  <si>
    <t>META  ALCANZADA 1 SEMESTRE</t>
  </si>
  <si>
    <t>META  ALCANZADA 2 SEMESTRE</t>
  </si>
  <si>
    <t>META</t>
  </si>
  <si>
    <t xml:space="preserve">EJE: DESARROLLO ECONÓMICO CAMPESINO </t>
  </si>
  <si>
    <t>SECTOR : AGROPECUARIO</t>
  </si>
  <si>
    <r>
      <t>PROGRAMA</t>
    </r>
    <r>
      <rPr>
        <b/>
        <sz val="8"/>
        <rFont val="Arial"/>
        <family val="2"/>
      </rPr>
      <t>:  CONSTRUYENDO CULTURA SOCIAL Y PRODUCTIVA AMIGABLE</t>
    </r>
  </si>
  <si>
    <t>Secretario de Desarrollo Economico y Agropecuario Sostenible.</t>
  </si>
  <si>
    <t>BENEFICIAR A 400 PRODUCTORES CON EL ALQUILER DEL TRACTOR Y APOYO A LA LABRANZA MÍNIMA</t>
  </si>
  <si>
    <t>SEGURIDAD ALIMENTARIA PARA VILLAPINZON</t>
  </si>
  <si>
    <t>Ssepi 2012-025873-0046.</t>
  </si>
  <si>
    <t>PRODUCTORES BENEFICIADOS</t>
  </si>
  <si>
    <t>SGP FORZOSA INVERSION</t>
  </si>
  <si>
    <t>GESTIONAR LA ADQUISICIÓN DE MAQUINARIA AGRÍCOLA.</t>
  </si>
  <si>
    <t>REGISTROS EN PLANILLAS</t>
  </si>
  <si>
    <t>PEQUENOS Y MEDIANOS CAMPESINOS</t>
  </si>
  <si>
    <t>TECNICO AGROPECUARIO</t>
  </si>
  <si>
    <t>100 AD</t>
  </si>
  <si>
    <t>SEC. DESARROLO ECONOMICO Y AGRP. SOSTENIBLE</t>
  </si>
  <si>
    <t>CONVENIO/CONTRATO</t>
  </si>
  <si>
    <t xml:space="preserve">CAPACITAR  400 PERSONAS   SOBRE LA ELABORACIÓN DE COMPOSTAJE EN EL ÁREA RURAL DEL MUNICIPIO FORTALECIENDO LOS PRAES Y PROCEDAS </t>
  </si>
  <si>
    <t>PROYECTOS PRESENTADOS</t>
  </si>
  <si>
    <t>PROFESIONAL AGRICOLA</t>
  </si>
  <si>
    <t>CONVENIOS GESTIONADOS</t>
  </si>
  <si>
    <t>GESTIONAR  2 PROYECTOS DE LABRANZA MÍNIMA DE SUELOS DIRIGIDO A PEQUEÑOS Y MEDIANOS PRODUCTORES EN SISTEMA SILVOPASTORIL  Y OTRO DIRIGIDO A PRODUCTORES DE SEMILLAS DE PAPA EN EL MUNICIPIO  DE VILLAPINZÓN</t>
  </si>
  <si>
    <t>LEY 99</t>
  </si>
  <si>
    <t>50 AD</t>
  </si>
  <si>
    <t>CAPACITAR  200 PERSONAS EN  CULTIVO DE ARVEJA  DIRIGIDO A MADRES CABEZA DE HOGAR, DESPLAZADOS, PEQUEÑOS PRODUCTORES FAVORECIENDO LA PRIMERA INFANCIA  Y LA SEGURIDAD  ALIMENTARIA DE LOS HOGARES DEL MUNICIPIO E IMPLEMENTAR 200 NÚCLEOS PRODUCTIVO</t>
  </si>
  <si>
    <t>APOYAR AL PEQUEÑO Y MEDIANO AGRICULTOR CON  UN TÉCNICO AGRÍCOLA   EN SEGURIDAD ALIMENTARIA</t>
  </si>
  <si>
    <t>CAPACITAR  200 PERSONAS EN EL CULTIVO DE TOMATE DE ÁRBOL Y FRESA DIRIGIDO A MADRES CABEZA DE HOGAR, DESPLAZADOS, PEQUEÑOS PRODUCTORES QUE FAVOREZCA LA PRIMERA INFANCIA  Y LA SEGURIDAD ALIMENTARIA DE LOS HOGARES DEL MUNICIPIO E IMPLEMENTAR 200 NUCLEOS PRODUCTIVOS</t>
  </si>
  <si>
    <t>500 AD</t>
  </si>
  <si>
    <t>NUMERO DE MERCADOS CAMPESINOS</t>
  </si>
  <si>
    <t xml:space="preserve">MERCADOS CAMPESINOS APOYADOS </t>
  </si>
  <si>
    <t xml:space="preserve">MERCADOS Y/O FERIAS LOCALES EJECUTADOS </t>
  </si>
  <si>
    <t>MERCADOS CAMPESINOS VISITADOS</t>
  </si>
  <si>
    <t>80 AD</t>
  </si>
  <si>
    <t>40 AD</t>
  </si>
  <si>
    <t>CAPACITAR  200 PERSONAS EN CULTIVO   DE MORA DE CASTILLA DIRIGIDO A MADRES CABEZA DE HOGAR, DESPLAZADO, PEQUEÑO PRODUCTORES QUE FAVOREZCA LA PRIMERA INFANCIA  Y LA SEGURIDAD DE ALIMENTARIA DE LOS HOGARES DEL MUNICIPIO E IMPLEMENTAR 200 NÚCLEOS.</t>
  </si>
  <si>
    <t>CAPACITAR 2000 PERSONAS EN CULTIVO  DE HORTALIZAS DIRIGIDO A MADRES CABEZA DE HOGAR, DESPLAZADOS, PEQUEÑOS PRODUCTORES Y ESCUELAS RURALES QUE FAVOREZCA LA PRIMERA INFANCIA  Y LA SEGURIDAD DE ALIMENTARIA DE LOS HOGARES DEL MUNICIPIO E IMPLEMENTAR 2000 Núcleos.</t>
  </si>
  <si>
    <t xml:space="preserve">BUENAS PRÁCTICAS PECUARIAS Y DESARROLLO TECNOLÓGICO </t>
  </si>
  <si>
    <t>CAPACITAR  100 GANADEROS  PARA ESTABLECER 5   PARCELAS DEMOSTRATIVAS  COMO MODELOS DE CONSERVACIÓN DE FORRAJES PARA POBLACIÓN VULNERABLE</t>
  </si>
  <si>
    <t>DESPARASITAR  Y VITAMINIZAR 600 CABEZAS DE GANADO BOVINO,  A LOS PEQUEÑOS PRODUCTORES DEL MUNICIPIO DE VILLAPINZÓN</t>
  </si>
  <si>
    <t>PRESTAR ASISTENCIA MEDICO VETERINARIA A 600 ENTRE PEQUEÑOS Y MEDIANOS GANADEROS Y PROPIETARIOS DE ESPECIES MENORES</t>
  </si>
  <si>
    <t>ASISTIR A 600 GANADEROS CON LA TÉCNICA DE  INSEMINACIÓN ARTIFICIAL EN EL MUNICIPIO.</t>
  </si>
  <si>
    <t>REALIZAR  8   FERIAS GANADERAS CON EL FIN DE GENERAR ALIANZAS PRODUCTIVAS, RUEDAS DE NEGOCIOS, VISIÓN EMPRESARIAL   E INCENTIVAR AL MEJORAMIENTO GENÉTICO DE LA GANADERÍA EN EL MUNICIPIO DE VILLAPINZÓN</t>
  </si>
  <si>
    <t>REALIZAR UN CONVENIO ANUAL CON ASONORMANDO CON EL PROPÓSITO DE INCENTIVAR EL MEJORAMIENTO GENÉTICO Y RUSTICIDAD DE LA RAZA EN EL TERRITORIO</t>
  </si>
  <si>
    <t xml:space="preserve">DOTAR A 80 FAMILIAS, CON ESPECIES MENORES. </t>
  </si>
  <si>
    <t>GANADEROS CAPACITADOS</t>
  </si>
  <si>
    <t>CABEZAS DE GANADO ATENDIDAS</t>
  </si>
  <si>
    <t>GANADEROS BENEFICIADOS</t>
  </si>
  <si>
    <t>FERIAS GANADERAS REALIZADAS</t>
  </si>
  <si>
    <t>CONVENIOS EJECUTADOS</t>
  </si>
  <si>
    <t>FAMILIAS BENEFICIADAS</t>
  </si>
  <si>
    <t>25 AD</t>
  </si>
  <si>
    <t>150 AD</t>
  </si>
  <si>
    <t>20 AD</t>
  </si>
  <si>
    <t>30 AD</t>
  </si>
  <si>
    <t>PROFESIONAL PECUARIO</t>
  </si>
  <si>
    <t>MITIGACION DE PROBLEMAS DE SALUD PUBLICA</t>
  </si>
  <si>
    <t>REALIZAR  EL MANTENIMIENTO ANUAL DE MAQUINARIA DE LA PLANTA DE BENEFICIO ANIMAL Y PTAR</t>
  </si>
  <si>
    <t>GESTIONAR  RECURSOS PARA  DOTACIÓN DE MAQUINARIA, ARREGLOS ESTRUCTURALES, VÍAS DE  ACCESO, CERCO PERIMETRAL, ADECUACIÓN DE POSO ESTERCOLERO, PATIO DE MANIOBRAS, PLATAFORMA ELEVADA DE OBSERVACIÓN Y OTROS</t>
  </si>
  <si>
    <t>BRINDAR  APOYO TÉCNICO Y ADMINISTRATIVO  A LA  PLANTA DE BENEFICIO ANIMAL y PTAR</t>
  </si>
  <si>
    <t>REALIZAR EL  MANTENIMIENTO  MEJORAMIENTO  DE LA PLANTA DE BENEFICIO ANIMAL Y PTAR</t>
  </si>
  <si>
    <t>APOYAR LA GESTIÓN DE LA PBA MEDIANTE EL CUMPLIMIENTO DE REQUISITOS LEGALES  PARA LA  ATENCIÓN DE IMPREVISTOS DE LOS ENTES DE CONTROL (INVIMA, ICA,  CAR)</t>
  </si>
  <si>
    <t>MANTENIMIENTOS REALIZADOS</t>
  </si>
  <si>
    <t>PERSONAL CONTRATADO</t>
  </si>
  <si>
    <t>AUDITORIAS ATENDIDAS</t>
  </si>
  <si>
    <t>POBLACION LOCAL Y REGIONAL</t>
  </si>
  <si>
    <t>CONTRATOS EJECUTADOS</t>
  </si>
  <si>
    <t>TABLAS DE RETENCION DOCUMENTAL DE LA PLANTA</t>
  </si>
  <si>
    <t>10000 AD</t>
  </si>
  <si>
    <t>VACUNAR   3000 MASCOTAS CONTRA LA RABIA  CON EL FIN DE CONTROLAR POSIBLES MANIFESTACIONES  Y CONTAGIOS,  DISMINUYENDO RIESGOS SANITARIOS CON LA COMUNIDAD DE VILLAPINZÓN.</t>
  </si>
  <si>
    <t>REALIZAR 4  JORNADAS  DE DESPARASITACIÓN  DE MASCOTAS CON EL FIN DE APORTAR  A LA SALUD ANIMAL  A NIVEL MUNICIPAL.</t>
  </si>
  <si>
    <t>MANTENER EL PROGRAMA  DE CONTROL DE ROEDORES EN EL MUNICIPIO DE VILLAPINZÓN CON EL FIN DE MITIGAR PROBLEMAS SANITARIOS EN LA COMUNIDAD</t>
  </si>
  <si>
    <t>MANTENER EN  FUNCIONAMIENTO LA JUNTA DEFENSORA DE ANIMALES DEL MUNICIPIO DE VILLAPINZÓN</t>
  </si>
  <si>
    <t>GESTIONAR RECURSOS PARA  LA IMPLEMENTACIÓN DEL COSO MUNICIPAL</t>
  </si>
  <si>
    <t>MASCOTAS ESTERILIZADAS</t>
  </si>
  <si>
    <t>MASCOTAS VACUNADAS</t>
  </si>
  <si>
    <t>JORNADAS REALIZADAS</t>
  </si>
  <si>
    <t>JUNTA DEFENSORA FUNCIONANDO</t>
  </si>
  <si>
    <t>RECURSOS GESTIONADOS</t>
  </si>
  <si>
    <t>ACTAS DE REUNIONES</t>
  </si>
  <si>
    <t>PROYECTOS GESTIONADOS</t>
  </si>
  <si>
    <t>APOYO A PEQUEÑO Y MEDIANO PRODUCTOR</t>
  </si>
  <si>
    <t>ASESORAR 240 PERSONAS EN CRÉDITOS FINAGRO</t>
  </si>
  <si>
    <t xml:space="preserve">APOYO  A LA ASOCIATIVIDAD Y PROMOCIÓN DE ALIANZAS Y ORGANIZACIONES PRODUCTIVAS EN EL  MUNICIPIO. </t>
  </si>
  <si>
    <t>PERSONAS ASESORADAS</t>
  </si>
  <si>
    <t>ORGANIZACIONES APOYADAS</t>
  </si>
  <si>
    <t>60 AD</t>
  </si>
  <si>
    <t>REALIZAR UN PROYECTO PARA LA CONSTRUCCIÓN DEL PARQUE INDUSTRIAL</t>
  </si>
  <si>
    <t>REALIZAR 4 VISITAS DE  VIGILANCIA Y CONTROL DEL DISTRITO MINERO</t>
  </si>
  <si>
    <t>VISITAS REALIZADAS</t>
  </si>
  <si>
    <t>PROYECTO PRESENTADO</t>
  </si>
  <si>
    <t>REGISTROS DE VISITAS</t>
  </si>
  <si>
    <r>
      <t>PROGRAMA</t>
    </r>
    <r>
      <rPr>
        <b/>
        <sz val="8"/>
        <rFont val="Arial"/>
        <family val="2"/>
      </rPr>
      <t>:  DESARROLLO INTEGRAL PARA EL PROGRESO</t>
    </r>
  </si>
  <si>
    <t xml:space="preserve">INFRAESTRUCTURA </t>
  </si>
  <si>
    <t>EJE:SOSTENIBILIDAD AMBIENTAL</t>
  </si>
  <si>
    <t>REALIZAR UN CONVENIO CON UNA ENTIDAD QUE ESTA CERTIFICADA EN RESIDUOS DE AGROQUÍMICOS Y CON EL FIN DE DISMINUIR RESIDUALIDAD EN EL CAMPO.</t>
  </si>
  <si>
    <t>CAPACITAR  100 PERSONAS    CON NORMATIVIDAD  REFERENTE A CONSERVAR RONDAS DE FUENTES HÍDRICAS, APROVECHAMIENTOS FORESTALES Y MANEJO DE SUELOS EN EL MUNICIPIO DIRIGIDO A LA COMUNIDAD EN GENERAL (PROCEDAS) E INSTITUCIONES EDUCATIVAS.</t>
  </si>
  <si>
    <t>REALIZAR 12   MONITOREOS DE LAS AGUAS ARROJADAS A LA QUEBRADA CHIGUALA DE LA PLANTA DE BENEFICIO ANIMAL  CON EL ANÁLISIS DE LABORATORIO</t>
  </si>
  <si>
    <t xml:space="preserve"> CELEBRAR EL DÍA DE LA TIERRA  Y DEL AGUA CON CONCURSOS DE  TROVA, CANCIÓN Y COPLA ECOLÓGICA CELEBRADO EN LA VEREDA CHASQUEZ </t>
  </si>
  <si>
    <t>GESTIONAR LA INTERPRETACIÓN AMBIENTAL DE LA ZONA DE RESERVA DEL RIO BOGOTÁ.</t>
  </si>
  <si>
    <r>
      <t>PROGRAMA</t>
    </r>
    <r>
      <rPr>
        <b/>
        <sz val="8"/>
        <rFont val="Arial"/>
        <family val="2"/>
      </rPr>
      <t>:  UN AMBIENTE PARA TODOS</t>
    </r>
  </si>
  <si>
    <t xml:space="preserve">APOYAR Y REACTIVAR UN PROGRAMA DE NIÑOS CUIDA PALOS </t>
  </si>
  <si>
    <t xml:space="preserve"> CAPACITAR AL GUARDA BOSQUES </t>
  </si>
  <si>
    <t>FORTALECER LOS PRAES PARA 17  INSTITUCIONES EDUCATIVAS A TRAVÉS DE  LA HUERTA ESCOLAR ANUAL</t>
  </si>
  <si>
    <t>REALIZAR 12 CAMPAÑAS DE RECOLECCIÓN DE RESIDUOS DE  AGROQUÍMICOS EN LAS VEREDAS DEL MUNICIPIO EN EL CUATRIENIO</t>
  </si>
  <si>
    <t>No. de eventos ambientales Anio</t>
  </si>
  <si>
    <t>No. de monitoreos a la Q. Quincha por anio</t>
  </si>
  <si>
    <t>No. de personas capacitadas por anio</t>
  </si>
  <si>
    <t>No. de convenios implementados anio</t>
  </si>
  <si>
    <t>Intepretacion ambiental</t>
  </si>
  <si>
    <t>Plan de Gestión Ambiental actualizado</t>
  </si>
  <si>
    <t xml:space="preserve">Programa activado de ninos para tema ambiental </t>
  </si>
  <si>
    <t>No. capacitaciones</t>
  </si>
  <si>
    <t>No. de campanas de recoleccion de residuos peligrosos</t>
  </si>
  <si>
    <t>No. de Ha. De predios comprados</t>
  </si>
  <si>
    <t>REALIZAR 2 CAMPANAS PARA LA RECUPERACION DE FLORA NATIVA EN CUARESMA Y NAVIDAD ANUALMENTE.</t>
  </si>
  <si>
    <t>No. de campanas preventivas ambientales cuaresma y navidad</t>
  </si>
  <si>
    <t>No. Capacitaciones</t>
  </si>
  <si>
    <t>GESTIONAR 100  HECTÁREAS  DE PREDIOS DE IMPORTANCIA AMBIENTAL EN ZONA DE IMPORTANCIA ESTRATÉGICA  EN  EL CUATRIENIO</t>
  </si>
  <si>
    <t>Nº de has- de
plantaciones
forestales
Resembradas.</t>
  </si>
  <si>
    <t>Diseno y presupuesto elaborados</t>
  </si>
  <si>
    <t>convenio firmado</t>
  </si>
  <si>
    <t>No. de informes elaborados</t>
  </si>
  <si>
    <t>Programa activado</t>
  </si>
  <si>
    <t>No. de PRAES apoyados con huertas escolares</t>
  </si>
  <si>
    <t>No. de campanas en medios de comunicacion</t>
  </si>
  <si>
    <t>No. de proyectos presentados</t>
  </si>
  <si>
    <t>16000 mujeres/hombres</t>
  </si>
  <si>
    <t>16001 mujeres/hombres</t>
  </si>
  <si>
    <t>Informes</t>
  </si>
  <si>
    <t>1600 mujeres/hombres</t>
  </si>
  <si>
    <t>PLAN ELABORADO</t>
  </si>
  <si>
    <t>INFORMES Y REGISTOS FOTOGRAFICO</t>
  </si>
  <si>
    <t>CERTIFICADOS DE PERMANENCIA</t>
  </si>
  <si>
    <t>INFORMES TECNICOS</t>
  </si>
  <si>
    <t>CERTIFICADOS CUNAS EMITIDAS</t>
  </si>
  <si>
    <t>REGISTROS EN BANCO DE PROYECTOS</t>
  </si>
  <si>
    <t>15 AD</t>
  </si>
  <si>
    <t>150 INFANTILES</t>
  </si>
  <si>
    <r>
      <t>APOYAR LA COMERCIALIZACIÓN DE PRODUCTOS AGROPECUARIOS EN MERCADOS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8 CAMPESINOS  Y 10 A NIVEL LOCAL</t>
    </r>
  </si>
  <si>
    <t>REALIZAR  240    ESTERILIZACIONES DE  MASCOTAS EN EL MUNICIPIO DE VILLAPINZÓN CON EL FIN DE CONTROLAR POBLACIONES CANINAS Y FELINAS EN POBLACIÓN DE ESCASOS RECURSOS Y VULNERABLES PARA EL CUATRIENIO.</t>
  </si>
  <si>
    <t>SECTOR : PROTECCION Y MEDIO AMBIENTE</t>
  </si>
  <si>
    <t>COMPRA DE PREDIOS</t>
  </si>
  <si>
    <t>COMPONENTE DE EFICACIA - GESTION  - VIGENCIA  2012</t>
  </si>
  <si>
    <t>META VIGENCIA 2012</t>
  </si>
  <si>
    <t>COMPONENTE DE EFICACIA - GESTION- VIGENCIA  2012</t>
  </si>
  <si>
    <t>REALIZAR EL MANTENIMIENTO DE 19.5 HA DE PLANTACIONES FORESTALES ESTABLECIDAS</t>
  </si>
  <si>
    <t>GESTIONAR UN PROGRAMA PARA LA IMPLEMENTACION DE UN VIVERO</t>
  </si>
  <si>
    <t>No. de ha</t>
  </si>
  <si>
    <t>Programa de vivero implementado</t>
  </si>
  <si>
    <t>FORTALECER EL CIDEA MINICIPAL A TRAVES DE 12 CAPACITACIONES EN NORMATIVIDAD AMBIENTAL Y ABASTECIMIENTO DEL KIT RECICLAJE PARA 8 SEDES EDICATIVAS EN EL PERIODO DE GOBIERNO</t>
  </si>
  <si>
    <t>ACTUALIZAR EL PLAN DE GESTION AMBIENTAL MUNICIPAL Y CONSTRUIR LA POLITICA AMBIENTAL MUNICIPAL</t>
  </si>
  <si>
    <t>PERSONAL CONTRATADO Y FUNCIONAMIENTO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</si>
</sst>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13" xfId="0" applyFont="1" applyFill="1" applyBorder="1" applyAlignment="1">
      <alignment horizontal="center" vertical="center" wrapText="1"/>
    </xf>
    <xf numFmtId="3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>
      <alignment horizontal="center" vertical="center" textRotation="90"/>
    </xf>
    <xf numFmtId="0" fontId="2" fillId="18" borderId="14" xfId="0" applyFont="1" applyFill="1" applyBorder="1" applyAlignment="1">
      <alignment horizontal="center" vertical="center" textRotation="90"/>
    </xf>
    <xf numFmtId="0" fontId="2" fillId="18" borderId="15" xfId="0" applyFont="1" applyFill="1" applyBorder="1" applyAlignment="1">
      <alignment horizontal="center" vertical="center" textRotation="90"/>
    </xf>
    <xf numFmtId="3" fontId="2" fillId="33" borderId="13" xfId="0" applyNumberFormat="1" applyFont="1" applyFill="1" applyBorder="1" applyAlignment="1">
      <alignment horizontal="center" vertical="center" textRotation="90"/>
    </xf>
    <xf numFmtId="3" fontId="2" fillId="33" borderId="14" xfId="0" applyNumberFormat="1" applyFont="1" applyFill="1" applyBorder="1" applyAlignment="1">
      <alignment horizontal="center" vertical="center" textRotation="90"/>
    </xf>
    <xf numFmtId="3" fontId="2" fillId="33" borderId="15" xfId="0" applyNumberFormat="1" applyFont="1" applyFill="1" applyBorder="1" applyAlignment="1">
      <alignment horizontal="center" vertical="center" textRotation="90"/>
    </xf>
    <xf numFmtId="0" fontId="2" fillId="35" borderId="16" xfId="0" applyFont="1" applyFill="1" applyBorder="1" applyAlignment="1">
      <alignment horizontal="center" vertical="center" textRotation="90"/>
    </xf>
    <xf numFmtId="0" fontId="2" fillId="35" borderId="14" xfId="0" applyFont="1" applyFill="1" applyBorder="1" applyAlignment="1">
      <alignment horizontal="center" vertical="center" textRotation="90"/>
    </xf>
    <xf numFmtId="0" fontId="2" fillId="35" borderId="15" xfId="0" applyFont="1" applyFill="1" applyBorder="1" applyAlignment="1">
      <alignment horizontal="center" vertical="center" textRotation="90" wrapText="1"/>
    </xf>
    <xf numFmtId="3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8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textRotation="90" wrapText="1"/>
    </xf>
    <xf numFmtId="165" fontId="2" fillId="38" borderId="21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2" xfId="46" applyNumberFormat="1" applyFont="1" applyBorder="1" applyAlignment="1">
      <alignment horizontal="center" textRotation="9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>
      <alignment horizontal="left" vertical="center" wrapText="1"/>
    </xf>
    <xf numFmtId="0" fontId="2" fillId="39" borderId="19" xfId="0" applyFont="1" applyFill="1" applyBorder="1" applyAlignment="1" applyProtection="1">
      <alignment horizontal="center" vertical="center" wrapText="1"/>
      <protection locked="0"/>
    </xf>
    <xf numFmtId="0" fontId="2" fillId="37" borderId="19" xfId="0" applyFont="1" applyFill="1" applyBorder="1" applyAlignment="1">
      <alignment horizontal="center" vertical="center" textRotation="90" wrapText="1"/>
    </xf>
    <xf numFmtId="165" fontId="2" fillId="38" borderId="24" xfId="46" applyNumberFormat="1" applyFont="1" applyFill="1" applyBorder="1" applyAlignment="1">
      <alignment horizontal="center" textRotation="90"/>
    </xf>
    <xf numFmtId="165" fontId="2" fillId="38" borderId="19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39" borderId="19" xfId="0" applyFont="1" applyFill="1" applyBorder="1" applyAlignment="1">
      <alignment horizontal="center" vertical="center" wrapText="1"/>
    </xf>
    <xf numFmtId="165" fontId="2" fillId="0" borderId="19" xfId="46" applyNumberFormat="1" applyFont="1" applyBorder="1" applyAlignment="1">
      <alignment horizontal="center" textRotation="90"/>
    </xf>
    <xf numFmtId="0" fontId="2" fillId="39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textRotation="90" wrapText="1"/>
    </xf>
    <xf numFmtId="165" fontId="2" fillId="38" borderId="26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25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5" xfId="46" applyNumberFormat="1" applyFont="1" applyBorder="1" applyAlignment="1">
      <alignment horizontal="center" textRotation="90"/>
    </xf>
    <xf numFmtId="3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3" fontId="2" fillId="37" borderId="20" xfId="0" applyNumberFormat="1" applyFont="1" applyFill="1" applyBorder="1" applyAlignment="1">
      <alignment vertical="center" textRotation="90" wrapText="1"/>
    </xf>
    <xf numFmtId="0" fontId="2" fillId="37" borderId="20" xfId="0" applyFont="1" applyFill="1" applyBorder="1" applyAlignment="1">
      <alignment vertical="center" textRotation="90" wrapText="1"/>
    </xf>
    <xf numFmtId="3" fontId="2" fillId="37" borderId="19" xfId="0" applyNumberFormat="1" applyFont="1" applyFill="1" applyBorder="1" applyAlignment="1">
      <alignment vertical="center" textRotation="90" wrapText="1"/>
    </xf>
    <xf numFmtId="0" fontId="2" fillId="37" borderId="19" xfId="0" applyFont="1" applyFill="1" applyBorder="1" applyAlignment="1">
      <alignment vertical="center" textRotation="90" wrapText="1"/>
    </xf>
    <xf numFmtId="0" fontId="2" fillId="37" borderId="19" xfId="0" applyFont="1" applyFill="1" applyBorder="1" applyAlignment="1">
      <alignment vertical="center" wrapText="1"/>
    </xf>
    <xf numFmtId="3" fontId="2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vertical="center" wrapText="1"/>
    </xf>
    <xf numFmtId="0" fontId="2" fillId="39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 wrapText="1"/>
    </xf>
    <xf numFmtId="4" fontId="5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23" xfId="0" applyFont="1" applyFill="1" applyBorder="1" applyAlignment="1" applyProtection="1">
      <alignment horizontal="center" vertical="center" textRotation="90" wrapText="1"/>
      <protection locked="0"/>
    </xf>
    <xf numFmtId="0" fontId="6" fillId="40" borderId="23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3" fontId="2" fillId="37" borderId="25" xfId="0" applyNumberFormat="1" applyFont="1" applyFill="1" applyBorder="1" applyAlignment="1">
      <alignment vertical="center" textRotation="90" wrapText="1"/>
    </xf>
    <xf numFmtId="0" fontId="2" fillId="37" borderId="25" xfId="0" applyFont="1" applyFill="1" applyBorder="1" applyAlignment="1">
      <alignment vertical="center" textRotation="90" wrapText="1"/>
    </xf>
    <xf numFmtId="0" fontId="2" fillId="37" borderId="25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 applyProtection="1">
      <alignment vertical="center" textRotation="90" wrapText="1"/>
      <protection locked="0"/>
    </xf>
    <xf numFmtId="0" fontId="2" fillId="37" borderId="19" xfId="0" applyFont="1" applyFill="1" applyBorder="1" applyAlignment="1" applyProtection="1">
      <alignment vertical="center" textRotation="90" wrapText="1"/>
      <protection locked="0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vertical="center" textRotation="90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2" fillId="37" borderId="11" xfId="0" applyFont="1" applyFill="1" applyBorder="1" applyAlignment="1">
      <alignment vertical="center" textRotation="90" wrapText="1"/>
    </xf>
    <xf numFmtId="0" fontId="2" fillId="37" borderId="11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37" borderId="19" xfId="0" applyNumberFormat="1" applyFont="1" applyFill="1" applyBorder="1" applyAlignment="1">
      <alignment horizontal="center" vertical="center" wrapText="1"/>
    </xf>
    <xf numFmtId="165" fontId="2" fillId="38" borderId="10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11" xfId="46" applyNumberFormat="1" applyFont="1" applyBorder="1" applyAlignment="1">
      <alignment horizontal="center" textRotation="9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justify"/>
    </xf>
    <xf numFmtId="0" fontId="2" fillId="37" borderId="20" xfId="0" applyNumberFormat="1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vertical="center" textRotation="90" wrapText="1"/>
    </xf>
    <xf numFmtId="0" fontId="2" fillId="37" borderId="29" xfId="0" applyFont="1" applyFill="1" applyBorder="1" applyAlignment="1">
      <alignment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5" fontId="2" fillId="38" borderId="31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29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9" xfId="46" applyNumberFormat="1" applyFont="1" applyBorder="1" applyAlignment="1">
      <alignment horizontal="center" textRotation="90"/>
    </xf>
    <xf numFmtId="3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9" xfId="0" applyNumberFormat="1" applyFont="1" applyFill="1" applyBorder="1" applyAlignment="1" applyProtection="1">
      <alignment vertical="center" textRotation="90" wrapText="1"/>
      <protection locked="0"/>
    </xf>
    <xf numFmtId="0" fontId="2" fillId="39" borderId="29" xfId="0" applyFont="1" applyFill="1" applyBorder="1" applyAlignment="1">
      <alignment horizontal="center" vertical="center" textRotation="90" wrapText="1"/>
    </xf>
    <xf numFmtId="0" fontId="2" fillId="37" borderId="29" xfId="0" applyFont="1" applyFill="1" applyBorder="1" applyAlignment="1" applyProtection="1">
      <alignment vertical="center" textRotation="90" wrapText="1"/>
      <protection locked="0"/>
    </xf>
    <xf numFmtId="0" fontId="2" fillId="37" borderId="32" xfId="0" applyFont="1" applyFill="1" applyBorder="1" applyAlignment="1">
      <alignment vertical="center" textRotation="90" wrapText="1"/>
    </xf>
    <xf numFmtId="0" fontId="2" fillId="37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>
      <alignment horizontal="center" vertical="center" wrapText="1"/>
    </xf>
    <xf numFmtId="165" fontId="2" fillId="38" borderId="34" xfId="46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34" xfId="46" applyNumberFormat="1" applyFont="1" applyBorder="1" applyAlignment="1">
      <alignment horizontal="center" textRotation="90"/>
    </xf>
    <xf numFmtId="165" fontId="2" fillId="0" borderId="31" xfId="46" applyNumberFormat="1" applyFont="1" applyFill="1" applyBorder="1" applyAlignment="1">
      <alignment horizontal="center" textRotation="90"/>
    </xf>
    <xf numFmtId="165" fontId="2" fillId="0" borderId="20" xfId="46" applyNumberFormat="1" applyFont="1" applyFill="1" applyBorder="1" applyAlignment="1">
      <alignment horizontal="center" textRotation="90"/>
    </xf>
    <xf numFmtId="165" fontId="2" fillId="0" borderId="22" xfId="46" applyNumberFormat="1" applyFont="1" applyBorder="1" applyAlignment="1">
      <alignment horizontal="center" textRotation="90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2" fillId="37" borderId="2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horizontal="center" vertical="center" textRotation="90" wrapText="1"/>
    </xf>
    <xf numFmtId="3" fontId="2" fillId="37" borderId="20" xfId="0" applyNumberFormat="1" applyFont="1" applyFill="1" applyBorder="1" applyAlignment="1">
      <alignment horizontal="center" vertical="center" textRotation="90" wrapText="1"/>
    </xf>
    <xf numFmtId="0" fontId="2" fillId="37" borderId="20" xfId="0" applyFont="1" applyFill="1" applyBorder="1" applyAlignment="1">
      <alignment horizontal="center" vertical="center" textRotation="90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165" fontId="2" fillId="0" borderId="19" xfId="46" applyNumberFormat="1" applyFont="1" applyBorder="1" applyAlignment="1">
      <alignment horizontal="center" textRotation="90" wrapText="1"/>
    </xf>
    <xf numFmtId="0" fontId="8" fillId="35" borderId="23" xfId="0" applyFont="1" applyFill="1" applyBorder="1" applyAlignment="1" applyProtection="1">
      <alignment horizontal="center" vertical="center" wrapText="1"/>
      <protection locked="0"/>
    </xf>
    <xf numFmtId="0" fontId="2" fillId="37" borderId="21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 applyProtection="1">
      <alignment vertical="center" textRotation="90" wrapText="1"/>
      <protection locked="0"/>
    </xf>
    <xf numFmtId="0" fontId="0" fillId="0" borderId="40" xfId="0" applyBorder="1" applyAlignment="1">
      <alignment/>
    </xf>
    <xf numFmtId="0" fontId="2" fillId="37" borderId="31" xfId="0" applyFont="1" applyFill="1" applyBorder="1" applyAlignment="1">
      <alignment vertical="center" textRotation="90" wrapText="1"/>
    </xf>
    <xf numFmtId="0" fontId="2" fillId="37" borderId="39" xfId="0" applyFont="1" applyFill="1" applyBorder="1" applyAlignment="1">
      <alignment vertical="center" textRotation="90" wrapText="1"/>
    </xf>
    <xf numFmtId="0" fontId="2" fillId="37" borderId="25" xfId="0" applyNumberFormat="1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textRotation="90" wrapText="1"/>
    </xf>
    <xf numFmtId="0" fontId="2" fillId="37" borderId="38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2" fillId="39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165" fontId="2" fillId="38" borderId="41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25" xfId="0" applyNumberFormat="1" applyFont="1" applyFill="1" applyBorder="1" applyAlignment="1" applyProtection="1">
      <alignment vertical="center" textRotation="90" wrapText="1"/>
      <protection locked="0"/>
    </xf>
    <xf numFmtId="165" fontId="2" fillId="0" borderId="41" xfId="46" applyNumberFormat="1" applyFont="1" applyBorder="1" applyAlignment="1">
      <alignment horizontal="center" textRotation="90" wrapText="1"/>
    </xf>
    <xf numFmtId="0" fontId="2" fillId="37" borderId="25" xfId="0" applyFont="1" applyFill="1" applyBorder="1" applyAlignment="1" applyProtection="1">
      <alignment vertical="center" textRotation="90" wrapText="1"/>
      <protection locked="0"/>
    </xf>
    <xf numFmtId="0" fontId="2" fillId="37" borderId="42" xfId="0" applyFont="1" applyFill="1" applyBorder="1" applyAlignment="1">
      <alignment vertical="center" textRotation="90" wrapText="1"/>
    </xf>
    <xf numFmtId="3" fontId="2" fillId="18" borderId="43" xfId="0" applyNumberFormat="1" applyFont="1" applyFill="1" applyBorder="1" applyAlignment="1">
      <alignment horizontal="center" vertical="center" wrapText="1"/>
    </xf>
    <xf numFmtId="3" fontId="2" fillId="18" borderId="44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3" fontId="6" fillId="33" borderId="45" xfId="0" applyNumberFormat="1" applyFont="1" applyFill="1" applyBorder="1" applyAlignment="1" applyProtection="1">
      <alignment horizontal="center" vertical="center" wrapText="1"/>
      <protection/>
    </xf>
    <xf numFmtId="3" fontId="6" fillId="33" borderId="46" xfId="0" applyNumberFormat="1" applyFont="1" applyFill="1" applyBorder="1" applyAlignment="1" applyProtection="1">
      <alignment horizontal="center" vertical="center" wrapText="1"/>
      <protection/>
    </xf>
    <xf numFmtId="0" fontId="6" fillId="18" borderId="18" xfId="0" applyFont="1" applyFill="1" applyBorder="1" applyAlignment="1">
      <alignment horizontal="center" vertical="center" textRotation="90" wrapText="1"/>
    </xf>
    <xf numFmtId="0" fontId="6" fillId="18" borderId="47" xfId="0" applyFont="1" applyFill="1" applyBorder="1" applyAlignment="1">
      <alignment horizontal="center" vertical="center" textRotation="90" wrapText="1"/>
    </xf>
    <xf numFmtId="3" fontId="6" fillId="33" borderId="48" xfId="0" applyNumberFormat="1" applyFont="1" applyFill="1" applyBorder="1" applyAlignment="1" applyProtection="1">
      <alignment horizontal="center" vertical="center" wrapText="1"/>
      <protection/>
    </xf>
    <xf numFmtId="0" fontId="2" fillId="41" borderId="49" xfId="0" applyFont="1" applyFill="1" applyBorder="1" applyAlignment="1">
      <alignment horizontal="left" vertical="center" wrapText="1"/>
    </xf>
    <xf numFmtId="0" fontId="2" fillId="41" borderId="50" xfId="0" applyFont="1" applyFill="1" applyBorder="1" applyAlignment="1">
      <alignment horizontal="left" vertical="center" wrapText="1"/>
    </xf>
    <xf numFmtId="0" fontId="2" fillId="41" borderId="41" xfId="0" applyFont="1" applyFill="1" applyBorder="1" applyAlignment="1">
      <alignment horizontal="left" vertical="center" wrapText="1"/>
    </xf>
    <xf numFmtId="3" fontId="5" fillId="42" borderId="32" xfId="0" applyNumberFormat="1" applyFont="1" applyFill="1" applyBorder="1" applyAlignment="1" applyProtection="1">
      <alignment horizontal="center" vertical="center" wrapText="1"/>
      <protection/>
    </xf>
    <xf numFmtId="3" fontId="5" fillId="42" borderId="0" xfId="0" applyNumberFormat="1" applyFont="1" applyFill="1" applyBorder="1" applyAlignment="1" applyProtection="1">
      <alignment horizontal="center" vertical="center" wrapText="1"/>
      <protection/>
    </xf>
    <xf numFmtId="3" fontId="5" fillId="42" borderId="31" xfId="0" applyNumberFormat="1" applyFont="1" applyFill="1" applyBorder="1" applyAlignment="1" applyProtection="1">
      <alignment horizontal="center" vertical="center" wrapText="1"/>
      <protection/>
    </xf>
    <xf numFmtId="0" fontId="5" fillId="42" borderId="32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51" xfId="0" applyFont="1" applyFill="1" applyBorder="1" applyAlignment="1">
      <alignment horizontal="center" vertical="center" wrapText="1"/>
    </xf>
    <xf numFmtId="0" fontId="2" fillId="18" borderId="52" xfId="0" applyFont="1" applyFill="1" applyBorder="1" applyAlignment="1">
      <alignment horizontal="center" vertical="center"/>
    </xf>
    <xf numFmtId="0" fontId="2" fillId="18" borderId="37" xfId="0" applyFont="1" applyFill="1" applyBorder="1" applyAlignment="1">
      <alignment horizontal="center" vertical="center"/>
    </xf>
    <xf numFmtId="164" fontId="5" fillId="18" borderId="53" xfId="0" applyNumberFormat="1" applyFont="1" applyFill="1" applyBorder="1" applyAlignment="1">
      <alignment horizontal="center" vertical="center" wrapText="1"/>
    </xf>
    <xf numFmtId="164" fontId="5" fillId="18" borderId="54" xfId="0" applyNumberFormat="1" applyFont="1" applyFill="1" applyBorder="1" applyAlignment="1">
      <alignment horizontal="center" vertical="center" wrapText="1"/>
    </xf>
    <xf numFmtId="164" fontId="5" fillId="18" borderId="55" xfId="0" applyNumberFormat="1" applyFont="1" applyFill="1" applyBorder="1" applyAlignment="1">
      <alignment horizontal="center" vertical="center" wrapText="1"/>
    </xf>
    <xf numFmtId="164" fontId="5" fillId="18" borderId="36" xfId="0" applyNumberFormat="1" applyFont="1" applyFill="1" applyBorder="1" applyAlignment="1">
      <alignment horizontal="center" vertical="center" wrapText="1"/>
    </xf>
    <xf numFmtId="0" fontId="5" fillId="18" borderId="52" xfId="0" applyFont="1" applyFill="1" applyBorder="1" applyAlignment="1" applyProtection="1">
      <alignment horizontal="center" vertical="center" wrapText="1"/>
      <protection locked="0"/>
    </xf>
    <xf numFmtId="0" fontId="5" fillId="18" borderId="30" xfId="0" applyFont="1" applyFill="1" applyBorder="1" applyAlignment="1" applyProtection="1">
      <alignment horizontal="center" vertical="center" wrapText="1"/>
      <protection locked="0"/>
    </xf>
    <xf numFmtId="4" fontId="6" fillId="18" borderId="17" xfId="0" applyNumberFormat="1" applyFont="1" applyFill="1" applyBorder="1" applyAlignment="1" applyProtection="1">
      <alignment horizontal="center" vertical="center" textRotation="90" wrapText="1"/>
      <protection/>
    </xf>
    <xf numFmtId="4" fontId="6" fillId="18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17" xfId="0" applyFont="1" applyFill="1" applyBorder="1" applyAlignment="1" applyProtection="1">
      <alignment horizontal="center" vertical="center" textRotation="90" wrapText="1"/>
      <protection/>
    </xf>
    <xf numFmtId="0" fontId="6" fillId="18" borderId="29" xfId="0" applyFont="1" applyFill="1" applyBorder="1" applyAlignment="1" applyProtection="1">
      <alignment horizontal="center" vertical="center" textRotation="90" wrapText="1"/>
      <protection/>
    </xf>
    <xf numFmtId="0" fontId="6" fillId="18" borderId="17" xfId="0" applyFont="1" applyFill="1" applyBorder="1" applyAlignment="1">
      <alignment horizontal="center" vertical="center" textRotation="90" wrapText="1"/>
    </xf>
    <xf numFmtId="0" fontId="6" fillId="18" borderId="29" xfId="0" applyFont="1" applyFill="1" applyBorder="1" applyAlignment="1">
      <alignment horizontal="center" vertical="center" textRotation="90" wrapText="1"/>
    </xf>
    <xf numFmtId="10" fontId="2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0" fontId="2" fillId="35" borderId="29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18" xfId="0" applyFont="1" applyFill="1" applyBorder="1" applyAlignment="1" applyProtection="1">
      <alignment horizontal="center" vertical="center" textRotation="90" wrapText="1"/>
      <protection/>
    </xf>
    <xf numFmtId="0" fontId="2" fillId="35" borderId="47" xfId="0" applyFont="1" applyFill="1" applyBorder="1" applyAlignment="1" applyProtection="1">
      <alignment horizontal="center" vertical="center" textRotation="90" wrapText="1"/>
      <protection/>
    </xf>
    <xf numFmtId="3" fontId="6" fillId="33" borderId="56" xfId="0" applyNumberFormat="1" applyFont="1" applyFill="1" applyBorder="1" applyAlignment="1" applyProtection="1">
      <alignment horizontal="center" vertical="center" wrapText="1"/>
      <protection/>
    </xf>
    <xf numFmtId="3" fontId="2" fillId="35" borderId="27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31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17" xfId="0" applyFont="1" applyFill="1" applyBorder="1" applyAlignment="1" applyProtection="1">
      <alignment horizontal="center" vertical="center" textRotation="90" wrapText="1"/>
      <protection/>
    </xf>
    <xf numFmtId="0" fontId="2" fillId="35" borderId="29" xfId="0" applyFont="1" applyFill="1" applyBorder="1" applyAlignment="1" applyProtection="1">
      <alignment horizontal="center" vertical="center" textRotation="90" wrapText="1"/>
      <protection/>
    </xf>
    <xf numFmtId="0" fontId="5" fillId="41" borderId="45" xfId="0" applyFont="1" applyFill="1" applyBorder="1" applyAlignment="1" applyProtection="1">
      <alignment horizontal="left" vertical="center" wrapText="1"/>
      <protection locked="0"/>
    </xf>
    <xf numFmtId="0" fontId="5" fillId="41" borderId="57" xfId="0" applyFont="1" applyFill="1" applyBorder="1" applyAlignment="1" applyProtection="1">
      <alignment horizontal="left" vertical="center" wrapText="1"/>
      <protection locked="0"/>
    </xf>
    <xf numFmtId="0" fontId="5" fillId="41" borderId="46" xfId="0" applyFont="1" applyFill="1" applyBorder="1" applyAlignment="1" applyProtection="1">
      <alignment horizontal="left" vertical="center" wrapText="1"/>
      <protection locked="0"/>
    </xf>
    <xf numFmtId="0" fontId="2" fillId="37" borderId="35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5" fillId="41" borderId="33" xfId="0" applyFont="1" applyFill="1" applyBorder="1" applyAlignment="1">
      <alignment horizontal="left" vertical="center" wrapText="1"/>
    </xf>
    <xf numFmtId="0" fontId="5" fillId="41" borderId="58" xfId="0" applyFont="1" applyFill="1" applyBorder="1" applyAlignment="1">
      <alignment horizontal="left" vertical="center" wrapText="1"/>
    </xf>
    <xf numFmtId="0" fontId="5" fillId="41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62"/>
  <sheetViews>
    <sheetView tabSelected="1" zoomScale="90" zoomScaleNormal="90" zoomScalePageLayoutView="0" workbookViewId="0" topLeftCell="A1">
      <selection activeCell="J35" sqref="J35"/>
    </sheetView>
  </sheetViews>
  <sheetFormatPr defaultColWidth="11.421875" defaultRowHeight="15"/>
  <cols>
    <col min="1" max="1" width="4.57421875" style="0" customWidth="1"/>
    <col min="2" max="2" width="15.8515625" style="50" customWidth="1"/>
    <col min="3" max="3" width="10.00390625" style="50" customWidth="1"/>
    <col min="4" max="4" width="27.7109375" style="0" customWidth="1"/>
    <col min="5" max="5" width="15.421875" style="0" customWidth="1"/>
    <col min="8" max="8" width="6.28125" style="52" bestFit="1" customWidth="1"/>
    <col min="9" max="9" width="10.140625" style="52" bestFit="1" customWidth="1"/>
    <col min="10" max="10" width="8.00390625" style="52" bestFit="1" customWidth="1"/>
    <col min="11" max="11" width="32.00390625" style="0" customWidth="1"/>
    <col min="12" max="12" width="17.140625" style="0" bestFit="1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3" customWidth="1"/>
    <col min="34" max="34" width="8.8515625" style="0" customWidth="1"/>
    <col min="35" max="35" width="8.28125" style="0" customWidth="1"/>
    <col min="36" max="36" width="13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216" t="s">
        <v>29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8"/>
    </row>
    <row r="3" spans="2:36" ht="15.75" thickBot="1">
      <c r="B3" s="219" t="s">
        <v>176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</row>
    <row r="4" spans="2:36" ht="15">
      <c r="B4" s="206" t="s">
        <v>35</v>
      </c>
      <c r="C4" s="207"/>
      <c r="D4" s="207"/>
      <c r="E4" s="207"/>
      <c r="F4" s="207"/>
      <c r="G4" s="207"/>
      <c r="H4" s="208"/>
      <c r="I4" s="196" t="s">
        <v>36</v>
      </c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8"/>
    </row>
    <row r="5" spans="2:36" ht="15.75" customHeight="1" thickBot="1">
      <c r="B5" s="164" t="s">
        <v>37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167" t="s">
        <v>0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9"/>
      <c r="AG5" s="170" t="s">
        <v>1</v>
      </c>
      <c r="AH5" s="171"/>
      <c r="AI5" s="171"/>
      <c r="AJ5" s="172"/>
    </row>
    <row r="6" spans="2:36" ht="15">
      <c r="B6" s="173" t="s">
        <v>2</v>
      </c>
      <c r="C6" s="175" t="s">
        <v>3</v>
      </c>
      <c r="D6" s="176"/>
      <c r="E6" s="176"/>
      <c r="F6" s="176"/>
      <c r="G6" s="176"/>
      <c r="H6" s="176"/>
      <c r="I6" s="179" t="s">
        <v>4</v>
      </c>
      <c r="J6" s="181" t="s">
        <v>5</v>
      </c>
      <c r="K6" s="181" t="s">
        <v>6</v>
      </c>
      <c r="L6" s="183" t="s">
        <v>31</v>
      </c>
      <c r="M6" s="185" t="s">
        <v>32</v>
      </c>
      <c r="N6" s="161" t="s">
        <v>33</v>
      </c>
      <c r="O6" s="163" t="s">
        <v>7</v>
      </c>
      <c r="P6" s="160"/>
      <c r="Q6" s="159" t="s">
        <v>43</v>
      </c>
      <c r="R6" s="160"/>
      <c r="S6" s="159" t="s">
        <v>8</v>
      </c>
      <c r="T6" s="160"/>
      <c r="U6" s="159" t="s">
        <v>56</v>
      </c>
      <c r="V6" s="160"/>
      <c r="W6" s="159" t="s">
        <v>9</v>
      </c>
      <c r="X6" s="160"/>
      <c r="Y6" s="159" t="s">
        <v>10</v>
      </c>
      <c r="Z6" s="160"/>
      <c r="AA6" s="159" t="s">
        <v>11</v>
      </c>
      <c r="AB6" s="160"/>
      <c r="AC6" s="159" t="s">
        <v>12</v>
      </c>
      <c r="AD6" s="160"/>
      <c r="AE6" s="159" t="s">
        <v>13</v>
      </c>
      <c r="AF6" s="191"/>
      <c r="AG6" s="192" t="s">
        <v>14</v>
      </c>
      <c r="AH6" s="194" t="s">
        <v>15</v>
      </c>
      <c r="AI6" s="187" t="s">
        <v>30</v>
      </c>
      <c r="AJ6" s="189" t="s">
        <v>16</v>
      </c>
    </row>
    <row r="7" spans="2:36" ht="65.25" customHeight="1" thickBot="1">
      <c r="B7" s="174"/>
      <c r="C7" s="177"/>
      <c r="D7" s="178"/>
      <c r="E7" s="178"/>
      <c r="F7" s="178"/>
      <c r="G7" s="178"/>
      <c r="H7" s="178"/>
      <c r="I7" s="180"/>
      <c r="J7" s="182" t="s">
        <v>5</v>
      </c>
      <c r="K7" s="182"/>
      <c r="L7" s="184"/>
      <c r="M7" s="186"/>
      <c r="N7" s="162"/>
      <c r="O7" s="4" t="s">
        <v>17</v>
      </c>
      <c r="P7" s="5" t="s">
        <v>18</v>
      </c>
      <c r="Q7" s="6" t="s">
        <v>17</v>
      </c>
      <c r="R7" s="5" t="s">
        <v>18</v>
      </c>
      <c r="S7" s="6" t="s">
        <v>17</v>
      </c>
      <c r="T7" s="5" t="s">
        <v>18</v>
      </c>
      <c r="U7" s="6" t="s">
        <v>17</v>
      </c>
      <c r="V7" s="5" t="s">
        <v>18</v>
      </c>
      <c r="W7" s="6" t="s">
        <v>17</v>
      </c>
      <c r="X7" s="5" t="s">
        <v>18</v>
      </c>
      <c r="Y7" s="6" t="s">
        <v>17</v>
      </c>
      <c r="Z7" s="5" t="s">
        <v>18</v>
      </c>
      <c r="AA7" s="6" t="s">
        <v>17</v>
      </c>
      <c r="AB7" s="5" t="s">
        <v>19</v>
      </c>
      <c r="AC7" s="6" t="s">
        <v>17</v>
      </c>
      <c r="AD7" s="5" t="s">
        <v>19</v>
      </c>
      <c r="AE7" s="6" t="s">
        <v>17</v>
      </c>
      <c r="AF7" s="7" t="s">
        <v>19</v>
      </c>
      <c r="AG7" s="193"/>
      <c r="AH7" s="195"/>
      <c r="AI7" s="188"/>
      <c r="AJ7" s="190"/>
    </row>
    <row r="8" spans="2:36" ht="57" thickBot="1">
      <c r="B8" s="8" t="s">
        <v>38</v>
      </c>
      <c r="C8" s="156"/>
      <c r="D8" s="157"/>
      <c r="E8" s="157"/>
      <c r="F8" s="157"/>
      <c r="G8" s="157"/>
      <c r="H8" s="157"/>
      <c r="I8" s="9"/>
      <c r="J8" s="10"/>
      <c r="K8" s="11"/>
      <c r="L8" s="11"/>
      <c r="M8" s="12"/>
      <c r="N8" s="13"/>
      <c r="O8" s="14">
        <f aca="true" t="shared" si="0" ref="O8:AD8">O10+O23+O32</f>
        <v>0</v>
      </c>
      <c r="P8" s="15">
        <f t="shared" si="0"/>
        <v>8535</v>
      </c>
      <c r="Q8" s="15">
        <f t="shared" si="0"/>
        <v>0</v>
      </c>
      <c r="R8" s="15">
        <f t="shared" si="0"/>
        <v>14265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1000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>+AE10+AE23+AE32</f>
        <v>4268</v>
      </c>
      <c r="AF8" s="16">
        <f>AF10+AF23+AF32</f>
        <v>0</v>
      </c>
      <c r="AG8" s="17">
        <f>AG10+AG23+AG32</f>
        <v>0</v>
      </c>
      <c r="AH8" s="18"/>
      <c r="AI8" s="18"/>
      <c r="AJ8" s="19"/>
    </row>
    <row r="9" spans="2:36" ht="15.75" thickBot="1">
      <c r="B9" s="209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1"/>
    </row>
    <row r="10" spans="2:36" ht="69.75" customHeight="1">
      <c r="B10" s="65" t="s">
        <v>22</v>
      </c>
      <c r="C10" s="66" t="s">
        <v>23</v>
      </c>
      <c r="D10" s="66" t="s">
        <v>34</v>
      </c>
      <c r="E10" s="66" t="s">
        <v>28</v>
      </c>
      <c r="F10" s="67" t="str">
        <f>J6</f>
        <v>LINEA BASE </v>
      </c>
      <c r="G10" s="67" t="str">
        <f>K6</f>
        <v>META  CUATRIENIO</v>
      </c>
      <c r="H10" s="68" t="s">
        <v>177</v>
      </c>
      <c r="I10" s="68" t="str">
        <f>M6</f>
        <v>META  ALCANZADA 1 SEMESTRE</v>
      </c>
      <c r="J10" s="68" t="str">
        <f>N6</f>
        <v>META  ALCANZADA 2 SEMESTRE</v>
      </c>
      <c r="K10" s="66" t="s">
        <v>24</v>
      </c>
      <c r="L10" s="66" t="s">
        <v>25</v>
      </c>
      <c r="M10" s="69" t="s">
        <v>26</v>
      </c>
      <c r="N10" s="69" t="s">
        <v>27</v>
      </c>
      <c r="O10" s="60">
        <f>SUM(O11:O21)</f>
        <v>0</v>
      </c>
      <c r="P10" s="60">
        <f aca="true" t="shared" si="1" ref="P10:AD10">SUM(P11:P21)</f>
        <v>0</v>
      </c>
      <c r="Q10" s="60">
        <f t="shared" si="1"/>
        <v>0</v>
      </c>
      <c r="R10" s="60">
        <f t="shared" si="1"/>
        <v>3268</v>
      </c>
      <c r="S10" s="60">
        <f t="shared" si="1"/>
        <v>0</v>
      </c>
      <c r="T10" s="60">
        <f t="shared" si="1"/>
        <v>0</v>
      </c>
      <c r="U10" s="60">
        <f t="shared" si="1"/>
        <v>0</v>
      </c>
      <c r="V10" s="60">
        <f t="shared" si="1"/>
        <v>1000</v>
      </c>
      <c r="W10" s="60">
        <f t="shared" si="1"/>
        <v>0</v>
      </c>
      <c r="X10" s="60">
        <f t="shared" si="1"/>
        <v>0</v>
      </c>
      <c r="Y10" s="60">
        <f t="shared" si="1"/>
        <v>0</v>
      </c>
      <c r="Z10" s="60">
        <f t="shared" si="1"/>
        <v>0</v>
      </c>
      <c r="AA10" s="60">
        <f t="shared" si="1"/>
        <v>0</v>
      </c>
      <c r="AB10" s="60">
        <f t="shared" si="1"/>
        <v>0</v>
      </c>
      <c r="AC10" s="60">
        <f t="shared" si="1"/>
        <v>0</v>
      </c>
      <c r="AD10" s="60">
        <f t="shared" si="1"/>
        <v>0</v>
      </c>
      <c r="AE10" s="22">
        <f>SUM(O10:AD10)</f>
        <v>4268</v>
      </c>
      <c r="AF10" s="20">
        <f>AF11</f>
        <v>0</v>
      </c>
      <c r="AG10" s="23">
        <f>SUM(AG11:AG19)</f>
        <v>0</v>
      </c>
      <c r="AH10" s="24"/>
      <c r="AI10" s="24"/>
      <c r="AJ10" s="25"/>
    </row>
    <row r="11" spans="2:36" ht="66.75" customHeight="1">
      <c r="B11" s="212" t="s">
        <v>40</v>
      </c>
      <c r="C11" s="214" t="s">
        <v>41</v>
      </c>
      <c r="D11" s="61" t="s">
        <v>39</v>
      </c>
      <c r="E11" s="61" t="s">
        <v>42</v>
      </c>
      <c r="F11" s="54">
        <v>1</v>
      </c>
      <c r="G11" s="55">
        <v>400</v>
      </c>
      <c r="H11" s="27">
        <v>60</v>
      </c>
      <c r="I11" s="56"/>
      <c r="J11" s="132">
        <v>30</v>
      </c>
      <c r="K11" s="33"/>
      <c r="L11" s="33" t="s">
        <v>42</v>
      </c>
      <c r="M11" s="63"/>
      <c r="N11" s="64"/>
      <c r="O11" s="30"/>
      <c r="P11" s="30"/>
      <c r="Q11" s="30"/>
      <c r="R11" s="30"/>
      <c r="S11" s="30"/>
      <c r="T11" s="30"/>
      <c r="U11" s="30"/>
      <c r="V11" s="30">
        <v>1000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 t="s">
        <v>48</v>
      </c>
      <c r="AH11" s="75" t="s">
        <v>45</v>
      </c>
      <c r="AI11" s="75" t="s">
        <v>46</v>
      </c>
      <c r="AJ11" s="58" t="s">
        <v>47</v>
      </c>
    </row>
    <row r="12" spans="2:36" ht="74.25" customHeight="1">
      <c r="B12" s="202"/>
      <c r="C12" s="204"/>
      <c r="D12" s="107" t="s">
        <v>44</v>
      </c>
      <c r="E12" s="107" t="s">
        <v>54</v>
      </c>
      <c r="F12" s="47">
        <v>1</v>
      </c>
      <c r="G12" s="57">
        <v>1</v>
      </c>
      <c r="H12" s="35">
        <v>1</v>
      </c>
      <c r="I12" s="58"/>
      <c r="J12" s="132">
        <v>0</v>
      </c>
      <c r="K12" s="33"/>
      <c r="L12" s="33" t="s">
        <v>52</v>
      </c>
      <c r="M12" s="34"/>
      <c r="N12" s="26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 t="s">
        <v>48</v>
      </c>
      <c r="AH12" s="75" t="s">
        <v>50</v>
      </c>
      <c r="AI12" s="75" t="s">
        <v>46</v>
      </c>
      <c r="AJ12" s="58" t="s">
        <v>49</v>
      </c>
    </row>
    <row r="13" spans="2:36" ht="60" customHeight="1">
      <c r="B13" s="202"/>
      <c r="C13" s="204"/>
      <c r="D13" s="107" t="s">
        <v>51</v>
      </c>
      <c r="E13" s="61" t="s">
        <v>42</v>
      </c>
      <c r="F13" s="47">
        <v>200</v>
      </c>
      <c r="G13" s="57">
        <v>400</v>
      </c>
      <c r="H13" s="35">
        <v>100</v>
      </c>
      <c r="I13" s="58"/>
      <c r="J13" s="132">
        <v>82</v>
      </c>
      <c r="K13" s="33"/>
      <c r="L13" s="33" t="s">
        <v>42</v>
      </c>
      <c r="M13" s="38"/>
      <c r="N13" s="26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 t="s">
        <v>48</v>
      </c>
      <c r="AH13" s="75" t="s">
        <v>45</v>
      </c>
      <c r="AI13" s="75" t="s">
        <v>46</v>
      </c>
      <c r="AJ13" s="58" t="s">
        <v>53</v>
      </c>
    </row>
    <row r="14" spans="2:36" ht="105" customHeight="1" thickBot="1">
      <c r="B14" s="202"/>
      <c r="C14" s="204"/>
      <c r="D14" s="70" t="s">
        <v>55</v>
      </c>
      <c r="E14" s="107" t="s">
        <v>54</v>
      </c>
      <c r="F14" s="48">
        <v>4</v>
      </c>
      <c r="G14" s="71">
        <v>2</v>
      </c>
      <c r="H14" s="42">
        <v>1</v>
      </c>
      <c r="I14" s="73"/>
      <c r="J14" s="132">
        <v>1</v>
      </c>
      <c r="K14" s="33"/>
      <c r="L14" s="33" t="s">
        <v>52</v>
      </c>
      <c r="M14" s="38"/>
      <c r="N14" s="26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 t="s">
        <v>57</v>
      </c>
      <c r="AH14" s="75" t="s">
        <v>50</v>
      </c>
      <c r="AI14" s="75" t="s">
        <v>46</v>
      </c>
      <c r="AJ14" s="58" t="s">
        <v>49</v>
      </c>
    </row>
    <row r="15" spans="2:36" ht="102" customHeight="1">
      <c r="B15" s="202"/>
      <c r="C15" s="204"/>
      <c r="D15" s="78" t="s">
        <v>58</v>
      </c>
      <c r="E15" s="61" t="s">
        <v>42</v>
      </c>
      <c r="F15" s="79">
        <v>438</v>
      </c>
      <c r="G15" s="80">
        <v>200</v>
      </c>
      <c r="H15" s="81">
        <v>50</v>
      </c>
      <c r="I15" s="82"/>
      <c r="J15" s="132">
        <v>0</v>
      </c>
      <c r="K15" s="33"/>
      <c r="L15" s="33" t="s">
        <v>42</v>
      </c>
      <c r="M15" s="38"/>
      <c r="N15" s="26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 t="s">
        <v>48</v>
      </c>
      <c r="AH15" s="75" t="s">
        <v>45</v>
      </c>
      <c r="AI15" s="75" t="s">
        <v>46</v>
      </c>
      <c r="AJ15" s="58" t="s">
        <v>53</v>
      </c>
    </row>
    <row r="16" spans="2:36" ht="118.5" customHeight="1">
      <c r="B16" s="202"/>
      <c r="C16" s="204"/>
      <c r="D16" s="78" t="s">
        <v>60</v>
      </c>
      <c r="E16" s="61" t="s">
        <v>42</v>
      </c>
      <c r="F16" s="79">
        <v>355</v>
      </c>
      <c r="G16" s="80">
        <v>200</v>
      </c>
      <c r="H16" s="81">
        <v>50</v>
      </c>
      <c r="I16" s="82"/>
      <c r="J16" s="132">
        <v>21</v>
      </c>
      <c r="K16" s="33"/>
      <c r="L16" s="33" t="s">
        <v>42</v>
      </c>
      <c r="M16" s="84"/>
      <c r="N16" s="8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 t="s">
        <v>48</v>
      </c>
      <c r="AH16" s="75" t="s">
        <v>45</v>
      </c>
      <c r="AI16" s="75" t="s">
        <v>46</v>
      </c>
      <c r="AJ16" s="58" t="s">
        <v>53</v>
      </c>
    </row>
    <row r="17" spans="2:36" ht="60" customHeight="1">
      <c r="B17" s="202"/>
      <c r="C17" s="204"/>
      <c r="D17" s="78" t="s">
        <v>59</v>
      </c>
      <c r="E17" s="61" t="s">
        <v>42</v>
      </c>
      <c r="F17" s="79">
        <v>1</v>
      </c>
      <c r="G17" s="80">
        <v>1</v>
      </c>
      <c r="H17" s="81">
        <v>1</v>
      </c>
      <c r="I17" s="82"/>
      <c r="J17" s="132">
        <v>1</v>
      </c>
      <c r="K17" s="33"/>
      <c r="L17" s="33" t="s">
        <v>42</v>
      </c>
      <c r="M17" s="84"/>
      <c r="N17" s="85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 t="s">
        <v>61</v>
      </c>
      <c r="AH17" s="75" t="s">
        <v>45</v>
      </c>
      <c r="AI17" s="75" t="s">
        <v>46</v>
      </c>
      <c r="AJ17" s="58" t="s">
        <v>53</v>
      </c>
    </row>
    <row r="18" spans="2:36" ht="60" customHeight="1">
      <c r="B18" s="202"/>
      <c r="C18" s="204"/>
      <c r="D18" s="214" t="s">
        <v>172</v>
      </c>
      <c r="E18" s="214" t="s">
        <v>65</v>
      </c>
      <c r="F18" s="214">
        <v>1</v>
      </c>
      <c r="G18" s="214">
        <v>8</v>
      </c>
      <c r="H18" s="214">
        <v>2</v>
      </c>
      <c r="I18" s="214"/>
      <c r="J18" s="132">
        <v>3</v>
      </c>
      <c r="K18" s="33"/>
      <c r="L18" s="33" t="s">
        <v>63</v>
      </c>
      <c r="M18" s="84"/>
      <c r="N18" s="85"/>
      <c r="O18" s="30"/>
      <c r="P18" s="30"/>
      <c r="Q18" s="30"/>
      <c r="R18" s="30">
        <v>2000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9" t="s">
        <v>66</v>
      </c>
      <c r="AH18" s="75" t="s">
        <v>45</v>
      </c>
      <c r="AI18" s="75" t="s">
        <v>46</v>
      </c>
      <c r="AJ18" s="58" t="s">
        <v>53</v>
      </c>
    </row>
    <row r="19" spans="2:36" ht="60" customHeight="1">
      <c r="B19" s="202"/>
      <c r="C19" s="204"/>
      <c r="D19" s="215"/>
      <c r="E19" s="215" t="s">
        <v>62</v>
      </c>
      <c r="F19" s="215">
        <v>1</v>
      </c>
      <c r="G19" s="215">
        <v>10</v>
      </c>
      <c r="H19" s="215">
        <v>3</v>
      </c>
      <c r="I19" s="215"/>
      <c r="J19" s="132"/>
      <c r="K19" s="86"/>
      <c r="L19" s="86" t="s">
        <v>64</v>
      </c>
      <c r="M19" s="38"/>
      <c r="N19" s="26"/>
      <c r="O19" s="39"/>
      <c r="P19" s="39"/>
      <c r="Q19" s="39"/>
      <c r="R19" s="39">
        <v>1268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 t="s">
        <v>67</v>
      </c>
      <c r="AH19" s="75" t="s">
        <v>45</v>
      </c>
      <c r="AI19" s="75" t="s">
        <v>46</v>
      </c>
      <c r="AJ19" s="58" t="s">
        <v>49</v>
      </c>
    </row>
    <row r="20" spans="2:36" ht="108" customHeight="1">
      <c r="B20" s="202"/>
      <c r="C20" s="204"/>
      <c r="D20" s="107" t="s">
        <v>68</v>
      </c>
      <c r="E20" s="61" t="s">
        <v>42</v>
      </c>
      <c r="F20" s="79">
        <v>543</v>
      </c>
      <c r="G20" s="80">
        <v>200</v>
      </c>
      <c r="H20" s="81">
        <v>50</v>
      </c>
      <c r="I20" s="82"/>
      <c r="J20" s="132">
        <v>21</v>
      </c>
      <c r="K20" s="33"/>
      <c r="L20" s="33" t="s">
        <v>42</v>
      </c>
      <c r="M20" s="84"/>
      <c r="N20" s="85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 t="s">
        <v>48</v>
      </c>
      <c r="AH20" s="75" t="s">
        <v>45</v>
      </c>
      <c r="AI20" s="75" t="s">
        <v>46</v>
      </c>
      <c r="AJ20" s="58" t="s">
        <v>53</v>
      </c>
    </row>
    <row r="21" spans="2:36" ht="113.25" customHeight="1">
      <c r="B21" s="213"/>
      <c r="C21" s="215"/>
      <c r="D21" s="88" t="s">
        <v>69</v>
      </c>
      <c r="E21" s="61" t="s">
        <v>42</v>
      </c>
      <c r="F21" s="47">
        <v>2068</v>
      </c>
      <c r="G21" s="57">
        <v>2000</v>
      </c>
      <c r="H21" s="35">
        <v>500</v>
      </c>
      <c r="I21" s="58"/>
      <c r="J21" s="132">
        <v>29</v>
      </c>
      <c r="K21" s="33"/>
      <c r="L21" s="33" t="s">
        <v>42</v>
      </c>
      <c r="M21" s="38"/>
      <c r="N21" s="26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 t="s">
        <v>61</v>
      </c>
      <c r="AH21" s="75" t="s">
        <v>45</v>
      </c>
      <c r="AI21" s="75" t="s">
        <v>46</v>
      </c>
      <c r="AJ21" s="58" t="s">
        <v>53</v>
      </c>
    </row>
    <row r="22" spans="2:36" ht="15.75" thickBot="1"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1"/>
    </row>
    <row r="23" spans="2:36" ht="45">
      <c r="B23" s="65" t="s">
        <v>22</v>
      </c>
      <c r="C23" s="66" t="s">
        <v>23</v>
      </c>
      <c r="D23" s="66" t="s">
        <v>34</v>
      </c>
      <c r="E23" s="66" t="s">
        <v>28</v>
      </c>
      <c r="F23" s="67" t="str">
        <f>F10</f>
        <v>LINEA BASE </v>
      </c>
      <c r="G23" s="67" t="str">
        <f>G10</f>
        <v>META  CUATRIENIO</v>
      </c>
      <c r="H23" s="67" t="str">
        <f>H10</f>
        <v>META VIGENCIA 2012</v>
      </c>
      <c r="I23" s="67" t="str">
        <f>I10</f>
        <v>META  ALCANZADA 1 SEMESTRE</v>
      </c>
      <c r="J23" s="67" t="str">
        <f>J10</f>
        <v>META  ALCANZADA 2 SEMESTRE</v>
      </c>
      <c r="K23" s="66" t="s">
        <v>24</v>
      </c>
      <c r="L23" s="66" t="s">
        <v>25</v>
      </c>
      <c r="M23" s="69" t="s">
        <v>26</v>
      </c>
      <c r="N23" s="69" t="s">
        <v>27</v>
      </c>
      <c r="O23" s="60">
        <f>SUM(O24:O30)</f>
        <v>0</v>
      </c>
      <c r="P23" s="20">
        <f>SUM(P24:P30)</f>
        <v>0</v>
      </c>
      <c r="Q23" s="21">
        <f>SUM(Q24:Q30)</f>
        <v>0</v>
      </c>
      <c r="R23" s="20">
        <f>SUM(R24:R30)</f>
        <v>10997</v>
      </c>
      <c r="S23" s="21"/>
      <c r="T23" s="20"/>
      <c r="U23" s="21"/>
      <c r="V23" s="20"/>
      <c r="W23" s="21"/>
      <c r="X23" s="20"/>
      <c r="Y23" s="21"/>
      <c r="Z23" s="20"/>
      <c r="AA23" s="21"/>
      <c r="AB23" s="20"/>
      <c r="AC23" s="21"/>
      <c r="AD23" s="20"/>
      <c r="AE23" s="22">
        <f>O23+Q23</f>
        <v>0</v>
      </c>
      <c r="AF23" s="20">
        <f>AF24</f>
        <v>0</v>
      </c>
      <c r="AG23" s="23">
        <f>SUM(AG24:AG30)</f>
        <v>0</v>
      </c>
      <c r="AH23" s="24"/>
      <c r="AI23" s="24"/>
      <c r="AJ23" s="25"/>
    </row>
    <row r="24" spans="2:36" ht="63" customHeight="1">
      <c r="B24" s="202" t="s">
        <v>70</v>
      </c>
      <c r="C24" s="204" t="s">
        <v>41</v>
      </c>
      <c r="D24" s="88" t="s">
        <v>71</v>
      </c>
      <c r="E24" s="88" t="s">
        <v>78</v>
      </c>
      <c r="F24" s="54">
        <v>376</v>
      </c>
      <c r="G24" s="55">
        <v>100</v>
      </c>
      <c r="H24" s="27">
        <v>25</v>
      </c>
      <c r="I24" s="56"/>
      <c r="J24" s="132">
        <v>25</v>
      </c>
      <c r="K24" s="33"/>
      <c r="L24" s="33" t="s">
        <v>78</v>
      </c>
      <c r="M24" s="63"/>
      <c r="N24" s="64"/>
      <c r="O24" s="28"/>
      <c r="P24" s="29"/>
      <c r="Q24" s="39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74"/>
      <c r="AF24" s="74"/>
      <c r="AG24" s="30" t="s">
        <v>84</v>
      </c>
      <c r="AH24" s="75" t="s">
        <v>45</v>
      </c>
      <c r="AI24" s="75" t="s">
        <v>46</v>
      </c>
      <c r="AJ24" s="58" t="s">
        <v>49</v>
      </c>
    </row>
    <row r="25" spans="2:36" ht="58.5" customHeight="1">
      <c r="B25" s="202"/>
      <c r="C25" s="204"/>
      <c r="D25" s="88" t="s">
        <v>72</v>
      </c>
      <c r="E25" s="88" t="s">
        <v>79</v>
      </c>
      <c r="F25" s="47">
        <v>578</v>
      </c>
      <c r="G25" s="57">
        <v>600</v>
      </c>
      <c r="H25" s="35">
        <v>150</v>
      </c>
      <c r="I25" s="56"/>
      <c r="J25" s="132">
        <v>325</v>
      </c>
      <c r="K25" s="33"/>
      <c r="L25" s="33" t="s">
        <v>79</v>
      </c>
      <c r="M25" s="63"/>
      <c r="N25" s="64"/>
      <c r="O25" s="28"/>
      <c r="P25" s="29"/>
      <c r="Q25" s="39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74"/>
      <c r="AF25" s="74"/>
      <c r="AG25" s="30" t="s">
        <v>85</v>
      </c>
      <c r="AH25" s="75" t="s">
        <v>45</v>
      </c>
      <c r="AI25" s="75" t="s">
        <v>46</v>
      </c>
      <c r="AJ25" s="58" t="s">
        <v>88</v>
      </c>
    </row>
    <row r="26" spans="2:36" ht="59.25" customHeight="1">
      <c r="B26" s="202"/>
      <c r="C26" s="204"/>
      <c r="D26" s="129" t="s">
        <v>73</v>
      </c>
      <c r="E26" s="129" t="s">
        <v>80</v>
      </c>
      <c r="F26" s="129">
        <v>300</v>
      </c>
      <c r="G26" s="129">
        <v>600</v>
      </c>
      <c r="H26" s="129">
        <v>150</v>
      </c>
      <c r="I26" s="88"/>
      <c r="J26" s="132">
        <v>113</v>
      </c>
      <c r="K26" s="33"/>
      <c r="L26" s="33" t="s">
        <v>80</v>
      </c>
      <c r="M26" s="63"/>
      <c r="N26" s="64"/>
      <c r="P26" s="29"/>
      <c r="Q26" s="37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74"/>
      <c r="AF26" s="74"/>
      <c r="AG26" s="30" t="s">
        <v>85</v>
      </c>
      <c r="AH26" s="75" t="s">
        <v>45</v>
      </c>
      <c r="AI26" s="75" t="s">
        <v>46</v>
      </c>
      <c r="AJ26" s="58" t="s">
        <v>88</v>
      </c>
    </row>
    <row r="27" spans="2:36" ht="67.5" customHeight="1">
      <c r="B27" s="202"/>
      <c r="C27" s="204"/>
      <c r="D27" s="88" t="s">
        <v>74</v>
      </c>
      <c r="E27" s="88" t="s">
        <v>80</v>
      </c>
      <c r="F27" s="79">
        <v>612</v>
      </c>
      <c r="G27" s="80">
        <v>600</v>
      </c>
      <c r="H27" s="81">
        <v>150</v>
      </c>
      <c r="I27" s="56"/>
      <c r="J27" s="132">
        <v>156</v>
      </c>
      <c r="K27" s="33"/>
      <c r="L27" s="33" t="s">
        <v>80</v>
      </c>
      <c r="M27" s="63"/>
      <c r="N27" s="64"/>
      <c r="O27" s="28"/>
      <c r="P27" s="29"/>
      <c r="Q27" s="39"/>
      <c r="R27" s="32">
        <v>1500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74"/>
      <c r="AF27" s="74"/>
      <c r="AG27" s="30" t="s">
        <v>85</v>
      </c>
      <c r="AH27" s="75" t="s">
        <v>45</v>
      </c>
      <c r="AI27" s="75" t="s">
        <v>46</v>
      </c>
      <c r="AJ27" s="58" t="s">
        <v>88</v>
      </c>
    </row>
    <row r="28" spans="2:36" ht="78.75">
      <c r="B28" s="202"/>
      <c r="C28" s="204"/>
      <c r="D28" s="88" t="s">
        <v>75</v>
      </c>
      <c r="E28" s="88" t="s">
        <v>81</v>
      </c>
      <c r="F28" s="79">
        <v>8</v>
      </c>
      <c r="G28" s="80">
        <v>8</v>
      </c>
      <c r="H28" s="81">
        <v>2</v>
      </c>
      <c r="I28" s="56"/>
      <c r="J28" s="132">
        <v>2</v>
      </c>
      <c r="K28" s="33"/>
      <c r="L28" s="33" t="s">
        <v>81</v>
      </c>
      <c r="M28" s="63"/>
      <c r="N28" s="64"/>
      <c r="O28" s="28"/>
      <c r="P28" s="29"/>
      <c r="Q28" s="39"/>
      <c r="R28" s="32">
        <v>9497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74"/>
      <c r="AF28" s="74"/>
      <c r="AG28" s="30" t="s">
        <v>87</v>
      </c>
      <c r="AH28" s="75" t="s">
        <v>45</v>
      </c>
      <c r="AI28" s="75" t="s">
        <v>46</v>
      </c>
      <c r="AJ28" s="58" t="s">
        <v>88</v>
      </c>
    </row>
    <row r="29" spans="2:36" ht="67.5">
      <c r="B29" s="202"/>
      <c r="C29" s="204"/>
      <c r="D29" s="88" t="s">
        <v>76</v>
      </c>
      <c r="E29" s="88" t="s">
        <v>82</v>
      </c>
      <c r="F29" s="79">
        <v>1</v>
      </c>
      <c r="G29" s="80">
        <v>4</v>
      </c>
      <c r="H29" s="81">
        <v>1</v>
      </c>
      <c r="I29" s="56"/>
      <c r="J29" s="132">
        <v>1</v>
      </c>
      <c r="K29" s="33"/>
      <c r="L29" s="33" t="s">
        <v>82</v>
      </c>
      <c r="M29" s="63"/>
      <c r="N29" s="64"/>
      <c r="O29" s="28"/>
      <c r="P29" s="29"/>
      <c r="Q29" s="39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74"/>
      <c r="AF29" s="74"/>
      <c r="AG29" s="30" t="s">
        <v>85</v>
      </c>
      <c r="AH29" s="75" t="s">
        <v>45</v>
      </c>
      <c r="AI29" s="75" t="s">
        <v>46</v>
      </c>
      <c r="AJ29" s="58" t="s">
        <v>88</v>
      </c>
    </row>
    <row r="30" spans="2:37" ht="57.75" customHeight="1" thickBot="1">
      <c r="B30" s="203"/>
      <c r="C30" s="205"/>
      <c r="D30" s="88" t="s">
        <v>77</v>
      </c>
      <c r="E30" s="88" t="s">
        <v>83</v>
      </c>
      <c r="F30" s="48">
        <v>237</v>
      </c>
      <c r="G30" s="71">
        <v>80</v>
      </c>
      <c r="H30" s="42">
        <v>20</v>
      </c>
      <c r="I30" s="56"/>
      <c r="J30" s="132">
        <v>0</v>
      </c>
      <c r="K30" s="33"/>
      <c r="L30" s="33" t="s">
        <v>83</v>
      </c>
      <c r="M30" s="63"/>
      <c r="N30" s="64"/>
      <c r="O30" s="39"/>
      <c r="P30" s="29"/>
      <c r="Q30" s="87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74"/>
      <c r="AF30" s="74"/>
      <c r="AG30" s="39" t="s">
        <v>86</v>
      </c>
      <c r="AH30" s="75" t="s">
        <v>45</v>
      </c>
      <c r="AI30" s="75" t="s">
        <v>46</v>
      </c>
      <c r="AJ30" s="58" t="s">
        <v>88</v>
      </c>
      <c r="AK30" s="49"/>
    </row>
    <row r="31" spans="2:37" ht="4.5" customHeight="1" thickBot="1"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1"/>
      <c r="AK31" s="49"/>
    </row>
    <row r="32" spans="2:37" ht="74.25" customHeight="1" thickBot="1">
      <c r="B32" s="65" t="s">
        <v>22</v>
      </c>
      <c r="C32" s="66" t="s">
        <v>23</v>
      </c>
      <c r="D32" s="66" t="s">
        <v>34</v>
      </c>
      <c r="E32" s="66" t="s">
        <v>28</v>
      </c>
      <c r="F32" s="67" t="str">
        <f>F23</f>
        <v>LINEA BASE </v>
      </c>
      <c r="G32" s="67" t="str">
        <f>G23</f>
        <v>META  CUATRIENIO</v>
      </c>
      <c r="H32" s="67" t="str">
        <f>H23</f>
        <v>META VIGENCIA 2012</v>
      </c>
      <c r="I32" s="67" t="str">
        <f>I23</f>
        <v>META  ALCANZADA 1 SEMESTRE</v>
      </c>
      <c r="J32" s="67" t="str">
        <f>J23</f>
        <v>META  ALCANZADA 2 SEMESTRE</v>
      </c>
      <c r="K32" s="66" t="s">
        <v>24</v>
      </c>
      <c r="L32" s="66" t="s">
        <v>25</v>
      </c>
      <c r="M32" s="69" t="s">
        <v>26</v>
      </c>
      <c r="N32" s="69" t="s">
        <v>27</v>
      </c>
      <c r="O32" s="60">
        <f>SUM(O33:O37)</f>
        <v>0</v>
      </c>
      <c r="P32" s="20">
        <f>SUM(P33:P37)</f>
        <v>8535</v>
      </c>
      <c r="Q32" s="21">
        <f>SUM(Q33:Q37)</f>
        <v>0</v>
      </c>
      <c r="R32" s="20">
        <f>SUM(R33:R37)</f>
        <v>0</v>
      </c>
      <c r="S32" s="21"/>
      <c r="T32" s="20"/>
      <c r="U32" s="21"/>
      <c r="V32" s="20"/>
      <c r="W32" s="21"/>
      <c r="X32" s="20"/>
      <c r="Y32" s="21"/>
      <c r="Z32" s="20"/>
      <c r="AA32" s="21"/>
      <c r="AB32" s="20"/>
      <c r="AC32" s="21"/>
      <c r="AD32" s="20"/>
      <c r="AE32" s="22">
        <f>O32+Q32</f>
        <v>0</v>
      </c>
      <c r="AF32" s="20">
        <f>AF33</f>
        <v>0</v>
      </c>
      <c r="AG32" s="23">
        <f>SUM(AG33:AG37)</f>
        <v>0</v>
      </c>
      <c r="AH32" s="24"/>
      <c r="AI32" s="24"/>
      <c r="AJ32" s="25"/>
      <c r="AK32" s="49"/>
    </row>
    <row r="33" spans="2:37" ht="89.25" customHeight="1">
      <c r="B33" s="202" t="s">
        <v>89</v>
      </c>
      <c r="C33" s="204" t="s">
        <v>41</v>
      </c>
      <c r="D33" s="88" t="s">
        <v>90</v>
      </c>
      <c r="E33" s="88" t="s">
        <v>95</v>
      </c>
      <c r="F33" s="54">
        <v>1</v>
      </c>
      <c r="G33" s="55">
        <v>1</v>
      </c>
      <c r="H33" s="27">
        <v>1</v>
      </c>
      <c r="I33" s="56"/>
      <c r="J33" s="132">
        <v>0</v>
      </c>
      <c r="K33" s="33"/>
      <c r="L33" s="33" t="s">
        <v>95</v>
      </c>
      <c r="M33" s="63"/>
      <c r="N33" s="64"/>
      <c r="O33" s="28"/>
      <c r="P33" s="29"/>
      <c r="Q33" s="30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32"/>
      <c r="AE33" s="74"/>
      <c r="AF33" s="74"/>
      <c r="AG33" s="58" t="s">
        <v>101</v>
      </c>
      <c r="AH33" s="58" t="s">
        <v>99</v>
      </c>
      <c r="AI33" s="58" t="s">
        <v>98</v>
      </c>
      <c r="AJ33" s="58" t="s">
        <v>49</v>
      </c>
      <c r="AK33" s="49"/>
    </row>
    <row r="34" spans="2:37" ht="87.75" customHeight="1">
      <c r="B34" s="202"/>
      <c r="C34" s="204"/>
      <c r="D34" s="88" t="s">
        <v>91</v>
      </c>
      <c r="E34" s="88" t="s">
        <v>52</v>
      </c>
      <c r="F34" s="54">
        <v>1</v>
      </c>
      <c r="G34" s="55">
        <v>1</v>
      </c>
      <c r="H34" s="27">
        <v>1</v>
      </c>
      <c r="I34" s="58"/>
      <c r="J34" s="132">
        <v>0</v>
      </c>
      <c r="K34" s="33"/>
      <c r="L34" s="33" t="s">
        <v>52</v>
      </c>
      <c r="M34" s="34"/>
      <c r="N34" s="26"/>
      <c r="O34" s="36"/>
      <c r="P34" s="29"/>
      <c r="Q34" s="37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74"/>
      <c r="AF34" s="74"/>
      <c r="AG34" s="58" t="s">
        <v>101</v>
      </c>
      <c r="AH34" s="58" t="s">
        <v>52</v>
      </c>
      <c r="AI34" s="58" t="s">
        <v>98</v>
      </c>
      <c r="AJ34" s="58" t="s">
        <v>49</v>
      </c>
      <c r="AK34" s="49"/>
    </row>
    <row r="35" spans="2:36" ht="37.5" customHeight="1">
      <c r="B35" s="202"/>
      <c r="C35" s="204"/>
      <c r="D35" s="129" t="s">
        <v>92</v>
      </c>
      <c r="E35" s="129" t="s">
        <v>185</v>
      </c>
      <c r="F35" s="88">
        <v>1</v>
      </c>
      <c r="G35" s="55">
        <v>1</v>
      </c>
      <c r="H35" s="135">
        <v>1</v>
      </c>
      <c r="I35" s="129"/>
      <c r="J35" s="132">
        <v>1</v>
      </c>
      <c r="K35" s="33"/>
      <c r="L35" s="33" t="s">
        <v>96</v>
      </c>
      <c r="M35" s="38"/>
      <c r="N35" s="26"/>
      <c r="O35" s="39"/>
      <c r="P35" s="29">
        <v>8535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74"/>
      <c r="AF35" s="74"/>
      <c r="AG35" s="58" t="s">
        <v>101</v>
      </c>
      <c r="AH35" s="58" t="s">
        <v>99</v>
      </c>
      <c r="AI35" s="58" t="s">
        <v>98</v>
      </c>
      <c r="AJ35" s="58" t="s">
        <v>88</v>
      </c>
    </row>
    <row r="36" spans="2:36" ht="39.75" customHeight="1">
      <c r="B36" s="202"/>
      <c r="C36" s="204"/>
      <c r="D36" s="88" t="s">
        <v>93</v>
      </c>
      <c r="E36" s="88" t="s">
        <v>95</v>
      </c>
      <c r="F36" s="54">
        <v>1</v>
      </c>
      <c r="G36" s="55">
        <v>1</v>
      </c>
      <c r="H36" s="27">
        <v>1</v>
      </c>
      <c r="I36" s="82"/>
      <c r="J36" s="132">
        <v>1</v>
      </c>
      <c r="K36" s="93"/>
      <c r="L36" s="33" t="s">
        <v>95</v>
      </c>
      <c r="M36" s="84"/>
      <c r="N36" s="85"/>
      <c r="O36" s="89"/>
      <c r="P36" s="90"/>
      <c r="Q36" s="91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74"/>
      <c r="AF36" s="74"/>
      <c r="AG36" s="58" t="s">
        <v>101</v>
      </c>
      <c r="AH36" s="58" t="s">
        <v>99</v>
      </c>
      <c r="AI36" s="58" t="s">
        <v>98</v>
      </c>
      <c r="AJ36" s="58" t="s">
        <v>49</v>
      </c>
    </row>
    <row r="37" spans="2:36" ht="66.75" customHeight="1" thickBot="1">
      <c r="B37" s="203"/>
      <c r="C37" s="205"/>
      <c r="D37" s="88" t="s">
        <v>94</v>
      </c>
      <c r="E37" s="88" t="s">
        <v>97</v>
      </c>
      <c r="F37" s="54">
        <v>1</v>
      </c>
      <c r="G37" s="55">
        <v>1</v>
      </c>
      <c r="H37" s="27">
        <v>1</v>
      </c>
      <c r="I37" s="72"/>
      <c r="J37" s="132">
        <v>1</v>
      </c>
      <c r="K37" s="33"/>
      <c r="L37" s="33" t="s">
        <v>97</v>
      </c>
      <c r="M37" s="40"/>
      <c r="N37" s="41"/>
      <c r="O37" s="43"/>
      <c r="P37" s="44"/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74"/>
      <c r="AF37" s="74"/>
      <c r="AG37" s="58" t="s">
        <v>101</v>
      </c>
      <c r="AH37" s="58" t="s">
        <v>100</v>
      </c>
      <c r="AI37" s="58" t="s">
        <v>98</v>
      </c>
      <c r="AJ37" s="58" t="s">
        <v>88</v>
      </c>
    </row>
    <row r="38" spans="2:36" ht="12.75" customHeight="1" thickBot="1">
      <c r="B38" s="77"/>
      <c r="C38" s="76"/>
      <c r="D38" s="94"/>
      <c r="E38" s="94"/>
      <c r="F38" s="54"/>
      <c r="G38" s="55"/>
      <c r="H38" s="27"/>
      <c r="I38" s="95"/>
      <c r="J38" s="96"/>
      <c r="K38" s="33"/>
      <c r="L38" s="33"/>
      <c r="M38" s="97"/>
      <c r="N38" s="98"/>
      <c r="O38" s="99"/>
      <c r="P38" s="100"/>
      <c r="Q38" s="101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103"/>
      <c r="AG38" s="104"/>
      <c r="AH38" s="105"/>
      <c r="AI38" s="105"/>
      <c r="AJ38" s="106"/>
    </row>
    <row r="39" spans="2:37" ht="74.25" customHeight="1" thickBot="1">
      <c r="B39" s="65" t="s">
        <v>22</v>
      </c>
      <c r="C39" s="66" t="s">
        <v>23</v>
      </c>
      <c r="D39" s="66" t="s">
        <v>34</v>
      </c>
      <c r="E39" s="66" t="s">
        <v>28</v>
      </c>
      <c r="F39" s="67" t="str">
        <f>F32</f>
        <v>LINEA BASE </v>
      </c>
      <c r="G39" s="67" t="str">
        <f>G32</f>
        <v>META  CUATRIENIO</v>
      </c>
      <c r="H39" s="67" t="str">
        <f>H32</f>
        <v>META VIGENCIA 2012</v>
      </c>
      <c r="I39" s="67" t="str">
        <f>I32</f>
        <v>META  ALCANZADA 1 SEMESTRE</v>
      </c>
      <c r="J39" s="67" t="str">
        <f>J32</f>
        <v>META  ALCANZADA 2 SEMESTRE</v>
      </c>
      <c r="K39" s="66" t="s">
        <v>24</v>
      </c>
      <c r="L39" s="66" t="s">
        <v>25</v>
      </c>
      <c r="M39" s="69" t="s">
        <v>26</v>
      </c>
      <c r="N39" s="69" t="s">
        <v>27</v>
      </c>
      <c r="O39" s="60">
        <f aca="true" t="shared" si="2" ref="O39:AD39">SUM(O40:O45)</f>
        <v>0</v>
      </c>
      <c r="P39" s="20">
        <f t="shared" si="2"/>
        <v>0</v>
      </c>
      <c r="Q39" s="21">
        <f t="shared" si="2"/>
        <v>0</v>
      </c>
      <c r="R39" s="20">
        <f t="shared" si="2"/>
        <v>0</v>
      </c>
      <c r="S39" s="21">
        <f t="shared" si="2"/>
        <v>0</v>
      </c>
      <c r="T39" s="20">
        <f t="shared" si="2"/>
        <v>0</v>
      </c>
      <c r="U39" s="21">
        <f t="shared" si="2"/>
        <v>0</v>
      </c>
      <c r="V39" s="20">
        <f t="shared" si="2"/>
        <v>0</v>
      </c>
      <c r="W39" s="21">
        <f t="shared" si="2"/>
        <v>0</v>
      </c>
      <c r="X39" s="20">
        <f t="shared" si="2"/>
        <v>0</v>
      </c>
      <c r="Y39" s="21">
        <f t="shared" si="2"/>
        <v>0</v>
      </c>
      <c r="Z39" s="20">
        <f t="shared" si="2"/>
        <v>0</v>
      </c>
      <c r="AA39" s="21">
        <f t="shared" si="2"/>
        <v>0</v>
      </c>
      <c r="AB39" s="20">
        <f t="shared" si="2"/>
        <v>0</v>
      </c>
      <c r="AC39" s="21">
        <f t="shared" si="2"/>
        <v>0</v>
      </c>
      <c r="AD39" s="20">
        <f t="shared" si="2"/>
        <v>0</v>
      </c>
      <c r="AE39" s="22">
        <f>O39+Q39</f>
        <v>0</v>
      </c>
      <c r="AF39" s="20" t="e">
        <f>#REF!</f>
        <v>#REF!</v>
      </c>
      <c r="AG39" s="23">
        <f>SUM(AG40:AG45)</f>
        <v>0</v>
      </c>
      <c r="AH39" s="24"/>
      <c r="AI39" s="24"/>
      <c r="AJ39" s="25"/>
      <c r="AK39" s="49"/>
    </row>
    <row r="40" spans="2:37" ht="96" customHeight="1">
      <c r="B40" s="158"/>
      <c r="C40" s="158"/>
      <c r="D40" s="88" t="s">
        <v>173</v>
      </c>
      <c r="E40" s="88" t="s">
        <v>107</v>
      </c>
      <c r="F40" s="124">
        <v>300</v>
      </c>
      <c r="G40" s="124">
        <v>240</v>
      </c>
      <c r="H40" s="124">
        <f>240/4</f>
        <v>60</v>
      </c>
      <c r="I40" s="56"/>
      <c r="J40" s="132">
        <v>0</v>
      </c>
      <c r="K40" s="33"/>
      <c r="L40" s="88" t="s">
        <v>107</v>
      </c>
      <c r="M40" s="63"/>
      <c r="N40" s="64"/>
      <c r="O40" s="28"/>
      <c r="P40" s="29"/>
      <c r="Q40" s="30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2"/>
      <c r="AD40" s="32"/>
      <c r="AE40" s="74"/>
      <c r="AF40" s="74"/>
      <c r="AG40" s="124"/>
      <c r="AH40" s="75" t="s">
        <v>45</v>
      </c>
      <c r="AI40" s="58" t="s">
        <v>98</v>
      </c>
      <c r="AJ40" s="58" t="s">
        <v>88</v>
      </c>
      <c r="AK40" s="49"/>
    </row>
    <row r="41" spans="2:37" ht="76.5" customHeight="1">
      <c r="B41" s="158"/>
      <c r="C41" s="158"/>
      <c r="D41" s="88" t="s">
        <v>102</v>
      </c>
      <c r="E41" s="88" t="s">
        <v>108</v>
      </c>
      <c r="F41" s="54">
        <v>3972</v>
      </c>
      <c r="G41" s="54">
        <v>3000</v>
      </c>
      <c r="H41" s="54">
        <v>750</v>
      </c>
      <c r="I41" s="56"/>
      <c r="J41" s="132">
        <v>543</v>
      </c>
      <c r="K41" s="33"/>
      <c r="L41" s="88" t="s">
        <v>108</v>
      </c>
      <c r="M41" s="63"/>
      <c r="N41" s="109"/>
      <c r="O41" s="37"/>
      <c r="P41" s="29"/>
      <c r="Q41" s="30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32"/>
      <c r="AD41" s="32"/>
      <c r="AE41" s="74"/>
      <c r="AF41" s="74"/>
      <c r="AG41" s="54"/>
      <c r="AH41" s="75" t="s">
        <v>45</v>
      </c>
      <c r="AI41" s="58" t="s">
        <v>98</v>
      </c>
      <c r="AJ41" s="58" t="s">
        <v>88</v>
      </c>
      <c r="AK41" s="49"/>
    </row>
    <row r="42" spans="2:37" ht="51" customHeight="1">
      <c r="B42" s="158"/>
      <c r="C42" s="158"/>
      <c r="D42" s="88" t="s">
        <v>103</v>
      </c>
      <c r="E42" s="88" t="s">
        <v>109</v>
      </c>
      <c r="F42" s="54">
        <v>4</v>
      </c>
      <c r="G42" s="54">
        <v>4</v>
      </c>
      <c r="H42" s="54">
        <v>1</v>
      </c>
      <c r="I42" s="58"/>
      <c r="J42" s="132">
        <v>2</v>
      </c>
      <c r="K42" s="33"/>
      <c r="L42" s="88" t="s">
        <v>109</v>
      </c>
      <c r="M42" s="34"/>
      <c r="N42" s="26"/>
      <c r="O42" s="36"/>
      <c r="P42" s="29"/>
      <c r="Q42" s="37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74"/>
      <c r="AF42" s="74"/>
      <c r="AG42" s="54"/>
      <c r="AH42" s="75" t="s">
        <v>45</v>
      </c>
      <c r="AI42" s="58" t="s">
        <v>98</v>
      </c>
      <c r="AJ42" s="58" t="s">
        <v>88</v>
      </c>
      <c r="AK42" s="49"/>
    </row>
    <row r="43" spans="2:36" ht="58.5" customHeight="1">
      <c r="B43" s="158"/>
      <c r="C43" s="158"/>
      <c r="D43" s="88" t="s">
        <v>104</v>
      </c>
      <c r="E43" s="88" t="s">
        <v>109</v>
      </c>
      <c r="F43" s="54">
        <v>4</v>
      </c>
      <c r="G43" s="54">
        <v>1</v>
      </c>
      <c r="H43" s="54">
        <v>1</v>
      </c>
      <c r="I43" s="58"/>
      <c r="J43" s="132">
        <v>1</v>
      </c>
      <c r="K43" s="33"/>
      <c r="L43" s="88" t="s">
        <v>109</v>
      </c>
      <c r="M43" s="38"/>
      <c r="N43" s="26"/>
      <c r="O43" s="39"/>
      <c r="P43" s="29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74"/>
      <c r="AF43" s="74"/>
      <c r="AG43" s="54"/>
      <c r="AH43" s="75" t="s">
        <v>45</v>
      </c>
      <c r="AI43" s="58" t="s">
        <v>98</v>
      </c>
      <c r="AJ43" s="58" t="s">
        <v>88</v>
      </c>
    </row>
    <row r="44" spans="2:36" ht="63" customHeight="1">
      <c r="B44" s="158"/>
      <c r="C44" s="158"/>
      <c r="D44" s="88" t="s">
        <v>105</v>
      </c>
      <c r="E44" s="88" t="s">
        <v>110</v>
      </c>
      <c r="F44" s="54">
        <v>1</v>
      </c>
      <c r="G44" s="54">
        <v>1</v>
      </c>
      <c r="H44" s="54">
        <v>1</v>
      </c>
      <c r="I44" s="82"/>
      <c r="J44" s="132">
        <v>1</v>
      </c>
      <c r="K44" s="33"/>
      <c r="L44" s="88" t="s">
        <v>110</v>
      </c>
      <c r="M44" s="84"/>
      <c r="N44" s="85"/>
      <c r="O44" s="89"/>
      <c r="P44" s="90"/>
      <c r="Q44" s="91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74"/>
      <c r="AF44" s="74"/>
      <c r="AG44" s="54"/>
      <c r="AH44" s="75" t="s">
        <v>112</v>
      </c>
      <c r="AI44" s="58" t="s">
        <v>98</v>
      </c>
      <c r="AJ44" s="58" t="s">
        <v>88</v>
      </c>
    </row>
    <row r="45" spans="2:36" ht="69" customHeight="1">
      <c r="B45" s="158"/>
      <c r="C45" s="158"/>
      <c r="D45" s="88" t="s">
        <v>106</v>
      </c>
      <c r="E45" s="88" t="s">
        <v>111</v>
      </c>
      <c r="F45" s="54">
        <v>0</v>
      </c>
      <c r="G45" s="54">
        <v>1</v>
      </c>
      <c r="H45" s="47"/>
      <c r="I45" s="58"/>
      <c r="J45" s="132">
        <v>0</v>
      </c>
      <c r="K45" s="33"/>
      <c r="L45" s="88" t="s">
        <v>111</v>
      </c>
      <c r="M45" s="38"/>
      <c r="N45" s="26"/>
      <c r="O45" s="37"/>
      <c r="P45" s="29"/>
      <c r="Q45" s="39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74"/>
      <c r="AF45" s="74"/>
      <c r="AG45" s="47"/>
      <c r="AH45" s="75" t="s">
        <v>113</v>
      </c>
      <c r="AI45" s="58" t="s">
        <v>98</v>
      </c>
      <c r="AJ45" s="58" t="s">
        <v>49</v>
      </c>
    </row>
    <row r="46" spans="4:5" ht="9" customHeight="1" thickBot="1">
      <c r="D46" s="51"/>
      <c r="E46" s="51"/>
    </row>
    <row r="47" spans="2:37" ht="74.25" customHeight="1" thickBot="1">
      <c r="B47" s="65" t="s">
        <v>22</v>
      </c>
      <c r="C47" s="66" t="s">
        <v>23</v>
      </c>
      <c r="D47" s="66" t="s">
        <v>34</v>
      </c>
      <c r="E47" s="66" t="s">
        <v>28</v>
      </c>
      <c r="F47" s="67" t="str">
        <f>F39</f>
        <v>LINEA BASE </v>
      </c>
      <c r="G47" s="67" t="str">
        <f>G39</f>
        <v>META  CUATRIENIO</v>
      </c>
      <c r="H47" s="67" t="str">
        <f>H39</f>
        <v>META VIGENCIA 2012</v>
      </c>
      <c r="I47" s="67" t="str">
        <f>I39</f>
        <v>META  ALCANZADA 1 SEMESTRE</v>
      </c>
      <c r="J47" s="67" t="str">
        <f>J39</f>
        <v>META  ALCANZADA 2 SEMESTRE</v>
      </c>
      <c r="K47" s="66" t="s">
        <v>24</v>
      </c>
      <c r="L47" s="66" t="s">
        <v>25</v>
      </c>
      <c r="M47" s="69" t="s">
        <v>26</v>
      </c>
      <c r="N47" s="69" t="s">
        <v>27</v>
      </c>
      <c r="O47" s="60">
        <f aca="true" t="shared" si="3" ref="O47:AD47">SUM(O48:O49)</f>
        <v>0</v>
      </c>
      <c r="P47" s="20">
        <f t="shared" si="3"/>
        <v>0</v>
      </c>
      <c r="Q47" s="21">
        <f t="shared" si="3"/>
        <v>0</v>
      </c>
      <c r="R47" s="20">
        <f t="shared" si="3"/>
        <v>0</v>
      </c>
      <c r="S47" s="21">
        <f t="shared" si="3"/>
        <v>0</v>
      </c>
      <c r="T47" s="20">
        <f t="shared" si="3"/>
        <v>0</v>
      </c>
      <c r="U47" s="21">
        <f t="shared" si="3"/>
        <v>0</v>
      </c>
      <c r="V47" s="20">
        <f t="shared" si="3"/>
        <v>0</v>
      </c>
      <c r="W47" s="21">
        <f t="shared" si="3"/>
        <v>0</v>
      </c>
      <c r="X47" s="20">
        <f t="shared" si="3"/>
        <v>0</v>
      </c>
      <c r="Y47" s="21">
        <f t="shared" si="3"/>
        <v>0</v>
      </c>
      <c r="Z47" s="20">
        <f t="shared" si="3"/>
        <v>0</v>
      </c>
      <c r="AA47" s="21">
        <f t="shared" si="3"/>
        <v>0</v>
      </c>
      <c r="AB47" s="20">
        <f t="shared" si="3"/>
        <v>0</v>
      </c>
      <c r="AC47" s="21">
        <f t="shared" si="3"/>
        <v>0</v>
      </c>
      <c r="AD47" s="20">
        <f t="shared" si="3"/>
        <v>0</v>
      </c>
      <c r="AE47" s="22">
        <f>O47+Q47</f>
        <v>0</v>
      </c>
      <c r="AF47" s="20">
        <f>AF48</f>
        <v>0</v>
      </c>
      <c r="AG47" s="23">
        <f>SUM(AG48:AG49)</f>
        <v>0</v>
      </c>
      <c r="AH47" s="24"/>
      <c r="AI47" s="24"/>
      <c r="AJ47" s="25"/>
      <c r="AK47" s="49"/>
    </row>
    <row r="48" spans="2:37" ht="76.5" customHeight="1">
      <c r="B48" s="158" t="s">
        <v>114</v>
      </c>
      <c r="C48" s="158" t="s">
        <v>41</v>
      </c>
      <c r="D48" s="88" t="s">
        <v>115</v>
      </c>
      <c r="E48" s="88" t="s">
        <v>117</v>
      </c>
      <c r="F48" s="88"/>
      <c r="G48" s="88">
        <v>240</v>
      </c>
      <c r="H48" s="88">
        <v>60</v>
      </c>
      <c r="I48" s="56"/>
      <c r="J48" s="132">
        <v>106</v>
      </c>
      <c r="K48" s="33"/>
      <c r="L48" s="33" t="s">
        <v>117</v>
      </c>
      <c r="M48" s="63"/>
      <c r="N48" s="64"/>
      <c r="O48" s="28"/>
      <c r="P48" s="29"/>
      <c r="Q48" s="3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2"/>
      <c r="AD48" s="32"/>
      <c r="AE48" s="74"/>
      <c r="AF48" s="74"/>
      <c r="AG48" s="75" t="s">
        <v>119</v>
      </c>
      <c r="AH48" s="75" t="s">
        <v>45</v>
      </c>
      <c r="AI48" s="58" t="s">
        <v>98</v>
      </c>
      <c r="AJ48" s="58" t="s">
        <v>88</v>
      </c>
      <c r="AK48" s="49"/>
    </row>
    <row r="49" spans="2:37" ht="76.5" customHeight="1" thickBot="1">
      <c r="B49" s="158"/>
      <c r="C49" s="158"/>
      <c r="D49" s="88" t="s">
        <v>116</v>
      </c>
      <c r="E49" s="88" t="s">
        <v>118</v>
      </c>
      <c r="F49" s="88"/>
      <c r="G49" s="88">
        <v>1</v>
      </c>
      <c r="H49" s="88">
        <v>3</v>
      </c>
      <c r="I49" s="56"/>
      <c r="J49" s="132">
        <v>2</v>
      </c>
      <c r="K49" s="86"/>
      <c r="L49" s="33" t="s">
        <v>118</v>
      </c>
      <c r="M49" s="63"/>
      <c r="N49" s="109"/>
      <c r="O49" s="37"/>
      <c r="P49" s="29"/>
      <c r="Q49" s="39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32"/>
      <c r="AD49" s="32"/>
      <c r="AE49" s="74"/>
      <c r="AF49" s="74"/>
      <c r="AG49" s="75" t="s">
        <v>87</v>
      </c>
      <c r="AH49" s="75" t="s">
        <v>45</v>
      </c>
      <c r="AI49" s="58" t="s">
        <v>98</v>
      </c>
      <c r="AJ49" s="58" t="s">
        <v>88</v>
      </c>
      <c r="AK49" s="49"/>
    </row>
    <row r="50" spans="2:36" ht="15">
      <c r="B50" s="206" t="s">
        <v>35</v>
      </c>
      <c r="C50" s="207"/>
      <c r="D50" s="207"/>
      <c r="E50" s="207"/>
      <c r="F50" s="207"/>
      <c r="G50" s="207"/>
      <c r="H50" s="208"/>
      <c r="I50" s="196" t="s">
        <v>36</v>
      </c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</row>
    <row r="51" spans="2:36" ht="15.75" customHeight="1" thickBot="1">
      <c r="B51" s="164" t="s">
        <v>125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6"/>
      <c r="O51" s="167" t="s">
        <v>0</v>
      </c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9"/>
      <c r="AG51" s="170" t="s">
        <v>1</v>
      </c>
      <c r="AH51" s="171"/>
      <c r="AI51" s="171"/>
      <c r="AJ51" s="172"/>
    </row>
    <row r="52" spans="2:36" ht="15">
      <c r="B52" s="173" t="s">
        <v>2</v>
      </c>
      <c r="C52" s="175" t="s">
        <v>3</v>
      </c>
      <c r="D52" s="176"/>
      <c r="E52" s="176"/>
      <c r="F52" s="176"/>
      <c r="G52" s="176"/>
      <c r="H52" s="176"/>
      <c r="I52" s="179" t="s">
        <v>4</v>
      </c>
      <c r="J52" s="181" t="s">
        <v>5</v>
      </c>
      <c r="K52" s="181" t="s">
        <v>6</v>
      </c>
      <c r="L52" s="183" t="s">
        <v>31</v>
      </c>
      <c r="M52" s="185" t="s">
        <v>32</v>
      </c>
      <c r="N52" s="161" t="s">
        <v>33</v>
      </c>
      <c r="O52" s="163" t="s">
        <v>7</v>
      </c>
      <c r="P52" s="160"/>
      <c r="Q52" s="159" t="s">
        <v>43</v>
      </c>
      <c r="R52" s="160"/>
      <c r="S52" s="159" t="s">
        <v>8</v>
      </c>
      <c r="T52" s="160"/>
      <c r="U52" s="159" t="s">
        <v>56</v>
      </c>
      <c r="V52" s="160"/>
      <c r="W52" s="159" t="s">
        <v>9</v>
      </c>
      <c r="X52" s="160"/>
      <c r="Y52" s="159" t="s">
        <v>10</v>
      </c>
      <c r="Z52" s="160"/>
      <c r="AA52" s="159" t="s">
        <v>11</v>
      </c>
      <c r="AB52" s="160"/>
      <c r="AC52" s="159" t="s">
        <v>12</v>
      </c>
      <c r="AD52" s="160"/>
      <c r="AE52" s="159" t="s">
        <v>13</v>
      </c>
      <c r="AF52" s="191"/>
      <c r="AG52" s="192" t="s">
        <v>14</v>
      </c>
      <c r="AH52" s="194" t="s">
        <v>15</v>
      </c>
      <c r="AI52" s="187" t="s">
        <v>30</v>
      </c>
      <c r="AJ52" s="189" t="s">
        <v>16</v>
      </c>
    </row>
    <row r="53" spans="2:36" ht="65.25" customHeight="1" thickBot="1">
      <c r="B53" s="174"/>
      <c r="C53" s="177"/>
      <c r="D53" s="178"/>
      <c r="E53" s="178"/>
      <c r="F53" s="178"/>
      <c r="G53" s="178"/>
      <c r="H53" s="178"/>
      <c r="I53" s="180"/>
      <c r="J53" s="182" t="s">
        <v>5</v>
      </c>
      <c r="K53" s="182"/>
      <c r="L53" s="184"/>
      <c r="M53" s="186"/>
      <c r="N53" s="162"/>
      <c r="O53" s="4" t="s">
        <v>17</v>
      </c>
      <c r="P53" s="5" t="s">
        <v>18</v>
      </c>
      <c r="Q53" s="6" t="s">
        <v>17</v>
      </c>
      <c r="R53" s="5" t="s">
        <v>18</v>
      </c>
      <c r="S53" s="6" t="s">
        <v>17</v>
      </c>
      <c r="T53" s="5" t="s">
        <v>18</v>
      </c>
      <c r="U53" s="6" t="s">
        <v>17</v>
      </c>
      <c r="V53" s="5" t="s">
        <v>18</v>
      </c>
      <c r="W53" s="6" t="s">
        <v>17</v>
      </c>
      <c r="X53" s="5" t="s">
        <v>18</v>
      </c>
      <c r="Y53" s="6" t="s">
        <v>17</v>
      </c>
      <c r="Z53" s="5" t="s">
        <v>18</v>
      </c>
      <c r="AA53" s="6" t="s">
        <v>17</v>
      </c>
      <c r="AB53" s="5" t="s">
        <v>19</v>
      </c>
      <c r="AC53" s="6" t="s">
        <v>17</v>
      </c>
      <c r="AD53" s="5" t="s">
        <v>19</v>
      </c>
      <c r="AE53" s="6" t="s">
        <v>17</v>
      </c>
      <c r="AF53" s="7" t="s">
        <v>19</v>
      </c>
      <c r="AG53" s="193"/>
      <c r="AH53" s="195"/>
      <c r="AI53" s="188"/>
      <c r="AJ53" s="190"/>
    </row>
    <row r="54" spans="2:36" ht="57" thickBot="1">
      <c r="B54" s="8" t="s">
        <v>38</v>
      </c>
      <c r="C54" s="156" t="s">
        <v>20</v>
      </c>
      <c r="D54" s="157"/>
      <c r="E54" s="157"/>
      <c r="F54" s="157"/>
      <c r="G54" s="157"/>
      <c r="H54" s="157"/>
      <c r="I54" s="9" t="s">
        <v>21</v>
      </c>
      <c r="J54" s="10"/>
      <c r="K54" s="11"/>
      <c r="L54" s="11"/>
      <c r="M54" s="12"/>
      <c r="N54" s="13"/>
      <c r="O54" s="14">
        <f aca="true" t="shared" si="4" ref="O54:AD54">O56+O69+O79</f>
        <v>0</v>
      </c>
      <c r="P54" s="15">
        <f t="shared" si="4"/>
        <v>0</v>
      </c>
      <c r="Q54" s="15">
        <f t="shared" si="4"/>
        <v>0</v>
      </c>
      <c r="R54" s="15">
        <f t="shared" si="4"/>
        <v>0</v>
      </c>
      <c r="S54" s="15">
        <f t="shared" si="4"/>
        <v>0</v>
      </c>
      <c r="T54" s="15">
        <f t="shared" si="4"/>
        <v>0</v>
      </c>
      <c r="U54" s="15">
        <f t="shared" si="4"/>
        <v>0</v>
      </c>
      <c r="V54" s="15">
        <f t="shared" si="4"/>
        <v>0</v>
      </c>
      <c r="W54" s="15">
        <f t="shared" si="4"/>
        <v>0</v>
      </c>
      <c r="X54" s="15">
        <f t="shared" si="4"/>
        <v>0</v>
      </c>
      <c r="Y54" s="15">
        <f t="shared" si="4"/>
        <v>0</v>
      </c>
      <c r="Z54" s="15">
        <f t="shared" si="4"/>
        <v>0</v>
      </c>
      <c r="AA54" s="15">
        <f t="shared" si="4"/>
        <v>0</v>
      </c>
      <c r="AB54" s="15">
        <f t="shared" si="4"/>
        <v>0</v>
      </c>
      <c r="AC54" s="15">
        <f t="shared" si="4"/>
        <v>0</v>
      </c>
      <c r="AD54" s="15">
        <f t="shared" si="4"/>
        <v>0</v>
      </c>
      <c r="AE54" s="15">
        <f>+AE56+AE69+AE79</f>
        <v>0</v>
      </c>
      <c r="AF54" s="16">
        <f>AF56+AF69+AF79</f>
        <v>0</v>
      </c>
      <c r="AG54" s="17">
        <f>AG56+AG69+AG79</f>
        <v>0</v>
      </c>
      <c r="AH54" s="18"/>
      <c r="AI54" s="18"/>
      <c r="AJ54" s="19"/>
    </row>
    <row r="55" spans="4:5" ht="9" customHeight="1" thickBot="1">
      <c r="D55" s="51"/>
      <c r="E55" s="51"/>
    </row>
    <row r="56" spans="2:37" ht="74.25" customHeight="1" thickBot="1">
      <c r="B56" s="65" t="s">
        <v>22</v>
      </c>
      <c r="C56" s="66" t="s">
        <v>23</v>
      </c>
      <c r="D56" s="66" t="s">
        <v>34</v>
      </c>
      <c r="E56" s="66" t="s">
        <v>28</v>
      </c>
      <c r="F56" s="67" t="str">
        <f>F39</f>
        <v>LINEA BASE </v>
      </c>
      <c r="G56" s="67" t="str">
        <f>G39</f>
        <v>META  CUATRIENIO</v>
      </c>
      <c r="H56" s="67" t="str">
        <f>H39</f>
        <v>META VIGENCIA 2012</v>
      </c>
      <c r="I56" s="67" t="str">
        <f>I39</f>
        <v>META  ALCANZADA 1 SEMESTRE</v>
      </c>
      <c r="J56" s="67" t="str">
        <f>J39</f>
        <v>META  ALCANZADA 2 SEMESTRE</v>
      </c>
      <c r="K56" s="66" t="s">
        <v>24</v>
      </c>
      <c r="L56" s="66" t="s">
        <v>25</v>
      </c>
      <c r="M56" s="69" t="s">
        <v>26</v>
      </c>
      <c r="N56" s="69" t="s">
        <v>27</v>
      </c>
      <c r="O56" s="60">
        <f>O57+O58</f>
        <v>0</v>
      </c>
      <c r="P56" s="20">
        <f aca="true" t="shared" si="5" ref="P56:AD56">P57+P58</f>
        <v>0</v>
      </c>
      <c r="Q56" s="60">
        <f t="shared" si="5"/>
        <v>0</v>
      </c>
      <c r="R56" s="20">
        <f t="shared" si="5"/>
        <v>0</v>
      </c>
      <c r="S56" s="60">
        <f t="shared" si="5"/>
        <v>0</v>
      </c>
      <c r="T56" s="20">
        <f t="shared" si="5"/>
        <v>0</v>
      </c>
      <c r="U56" s="60">
        <f t="shared" si="5"/>
        <v>0</v>
      </c>
      <c r="V56" s="20">
        <f t="shared" si="5"/>
        <v>0</v>
      </c>
      <c r="W56" s="60">
        <f t="shared" si="5"/>
        <v>0</v>
      </c>
      <c r="X56" s="20">
        <f t="shared" si="5"/>
        <v>0</v>
      </c>
      <c r="Y56" s="60">
        <f t="shared" si="5"/>
        <v>0</v>
      </c>
      <c r="Z56" s="20">
        <f t="shared" si="5"/>
        <v>0</v>
      </c>
      <c r="AA56" s="60">
        <f t="shared" si="5"/>
        <v>0</v>
      </c>
      <c r="AB56" s="20">
        <f t="shared" si="5"/>
        <v>0</v>
      </c>
      <c r="AC56" s="60">
        <f t="shared" si="5"/>
        <v>0</v>
      </c>
      <c r="AD56" s="20">
        <f t="shared" si="5"/>
        <v>0</v>
      </c>
      <c r="AE56" s="22">
        <f>O57+Q58</f>
        <v>0</v>
      </c>
      <c r="AF56" s="20">
        <f>P57+R58</f>
        <v>0</v>
      </c>
      <c r="AG56" s="23">
        <f>SUM(AG57:AG58)</f>
        <v>0</v>
      </c>
      <c r="AH56" s="24"/>
      <c r="AI56" s="24"/>
      <c r="AJ56" s="25"/>
      <c r="AK56" s="49"/>
    </row>
    <row r="57" spans="2:37" ht="76.5" customHeight="1">
      <c r="B57" s="158" t="s">
        <v>126</v>
      </c>
      <c r="C57" s="158"/>
      <c r="D57" s="88" t="s">
        <v>120</v>
      </c>
      <c r="E57" s="88" t="s">
        <v>123</v>
      </c>
      <c r="F57" s="88">
        <v>0</v>
      </c>
      <c r="G57" s="88">
        <v>1</v>
      </c>
      <c r="H57" s="88">
        <v>1</v>
      </c>
      <c r="I57" s="56"/>
      <c r="J57" s="62">
        <v>0</v>
      </c>
      <c r="K57" s="33"/>
      <c r="L57" s="86" t="s">
        <v>123</v>
      </c>
      <c r="M57" s="63"/>
      <c r="N57" s="64"/>
      <c r="O57" s="28"/>
      <c r="P57" s="29"/>
      <c r="Q57" s="30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2"/>
      <c r="AD57" s="32"/>
      <c r="AE57" s="74"/>
      <c r="AF57" s="74"/>
      <c r="AG57" s="75"/>
      <c r="AH57" s="75" t="s">
        <v>22</v>
      </c>
      <c r="AI57" s="58" t="s">
        <v>98</v>
      </c>
      <c r="AJ57" s="58" t="s">
        <v>49</v>
      </c>
      <c r="AK57" s="49"/>
    </row>
    <row r="58" spans="2:37" ht="76.5" customHeight="1">
      <c r="B58" s="158"/>
      <c r="C58" s="158"/>
      <c r="D58" s="88" t="s">
        <v>121</v>
      </c>
      <c r="E58" s="88" t="s">
        <v>122</v>
      </c>
      <c r="F58" s="88">
        <v>14</v>
      </c>
      <c r="G58" s="88">
        <v>1</v>
      </c>
      <c r="H58" s="88">
        <v>1</v>
      </c>
      <c r="I58" s="56"/>
      <c r="J58" s="62">
        <v>0</v>
      </c>
      <c r="K58" s="86"/>
      <c r="L58" s="86" t="s">
        <v>122</v>
      </c>
      <c r="M58" s="63"/>
      <c r="N58" s="109"/>
      <c r="O58" s="37"/>
      <c r="P58" s="29"/>
      <c r="Q58" s="39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32"/>
      <c r="AD58" s="32"/>
      <c r="AE58" s="74"/>
      <c r="AF58" s="74"/>
      <c r="AG58" s="75" t="s">
        <v>87</v>
      </c>
      <c r="AH58" s="75" t="s">
        <v>124</v>
      </c>
      <c r="AI58" s="58" t="s">
        <v>98</v>
      </c>
      <c r="AJ58" s="58" t="s">
        <v>49</v>
      </c>
      <c r="AK58" s="49"/>
    </row>
    <row r="59" spans="4:5" ht="9" customHeight="1">
      <c r="D59" s="51"/>
      <c r="E59" s="51"/>
    </row>
    <row r="60" spans="10:33" ht="15">
      <c r="J60"/>
      <c r="AF60" s="53"/>
      <c r="AG60"/>
    </row>
    <row r="61" spans="10:33" ht="15">
      <c r="J61"/>
      <c r="AF61" s="53"/>
      <c r="AG61"/>
    </row>
    <row r="62" spans="10:33" ht="15">
      <c r="J62"/>
      <c r="AF62" s="53"/>
      <c r="AG62"/>
    </row>
  </sheetData>
  <sheetProtection/>
  <mergeCells count="77">
    <mergeCell ref="I18:I19"/>
    <mergeCell ref="D18:D19"/>
    <mergeCell ref="E18:E19"/>
    <mergeCell ref="F18:F19"/>
    <mergeCell ref="G18:G19"/>
    <mergeCell ref="H18:H19"/>
    <mergeCell ref="B2:AJ2"/>
    <mergeCell ref="B3:AJ3"/>
    <mergeCell ref="B4:H4"/>
    <mergeCell ref="I4:AJ4"/>
    <mergeCell ref="B5:N5"/>
    <mergeCell ref="O5:AF5"/>
    <mergeCell ref="AG5:AJ5"/>
    <mergeCell ref="B11:B21"/>
    <mergeCell ref="C11:C21"/>
    <mergeCell ref="W6:X6"/>
    <mergeCell ref="Y6:Z6"/>
    <mergeCell ref="AA6:AB6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AH6:AH7"/>
    <mergeCell ref="AI6:AI7"/>
    <mergeCell ref="AJ6:AJ7"/>
    <mergeCell ref="C8:H8"/>
    <mergeCell ref="B9:AJ9"/>
    <mergeCell ref="AC6:AD6"/>
    <mergeCell ref="AE6:AF6"/>
    <mergeCell ref="AG6:AG7"/>
    <mergeCell ref="L6:L7"/>
    <mergeCell ref="I50:AJ50"/>
    <mergeCell ref="B22:AJ22"/>
    <mergeCell ref="B24:B30"/>
    <mergeCell ref="C24:C30"/>
    <mergeCell ref="B31:AJ31"/>
    <mergeCell ref="B33:B37"/>
    <mergeCell ref="C33:C37"/>
    <mergeCell ref="B40:B45"/>
    <mergeCell ref="C40:C45"/>
    <mergeCell ref="B48:B49"/>
    <mergeCell ref="C48:C49"/>
    <mergeCell ref="B50:H50"/>
    <mergeCell ref="B51:N51"/>
    <mergeCell ref="O51:AF51"/>
    <mergeCell ref="AG51:AJ51"/>
    <mergeCell ref="B52:B53"/>
    <mergeCell ref="C52:H53"/>
    <mergeCell ref="I52:I53"/>
    <mergeCell ref="J52:J53"/>
    <mergeCell ref="K52:K53"/>
    <mergeCell ref="L52:L53"/>
    <mergeCell ref="M52:M53"/>
    <mergeCell ref="AI52:AI53"/>
    <mergeCell ref="AJ52:AJ53"/>
    <mergeCell ref="AC52:AD52"/>
    <mergeCell ref="AE52:AF52"/>
    <mergeCell ref="AG52:AG53"/>
    <mergeCell ref="AH52:AH53"/>
    <mergeCell ref="C54:H54"/>
    <mergeCell ref="B57:B58"/>
    <mergeCell ref="C57:C58"/>
    <mergeCell ref="Y52:Z52"/>
    <mergeCell ref="AA52:AB52"/>
    <mergeCell ref="W52:X52"/>
    <mergeCell ref="N52:N53"/>
    <mergeCell ref="O52:P52"/>
    <mergeCell ref="Q52:R52"/>
    <mergeCell ref="S52:T52"/>
    <mergeCell ref="U52:V5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C14">
      <selection activeCell="E15" sqref="E15"/>
    </sheetView>
  </sheetViews>
  <sheetFormatPr defaultColWidth="11.421875" defaultRowHeight="15"/>
  <cols>
    <col min="1" max="1" width="4.57421875" style="0" customWidth="1"/>
    <col min="2" max="2" width="15.8515625" style="50" customWidth="1"/>
    <col min="3" max="3" width="10.00390625" style="50" customWidth="1"/>
    <col min="4" max="4" width="27.7109375" style="0" customWidth="1"/>
    <col min="5" max="5" width="15.421875" style="0" customWidth="1"/>
    <col min="8" max="8" width="6.28125" style="52" bestFit="1" customWidth="1"/>
    <col min="9" max="9" width="10.57421875" style="52" bestFit="1" customWidth="1"/>
    <col min="10" max="10" width="8.00390625" style="52" bestFit="1" customWidth="1"/>
    <col min="11" max="11" width="32.00390625" style="0" customWidth="1"/>
    <col min="12" max="12" width="17.140625" style="0" bestFit="1" customWidth="1"/>
    <col min="13" max="13" width="6.57421875" style="0" customWidth="1"/>
    <col min="14" max="14" width="6.140625" style="0" customWidth="1"/>
    <col min="15" max="32" width="5.00390625" style="0" customWidth="1"/>
    <col min="33" max="33" width="7.57421875" style="53" customWidth="1"/>
    <col min="34" max="34" width="9.8515625" style="0" customWidth="1"/>
    <col min="35" max="35" width="8.28125" style="0" customWidth="1"/>
    <col min="36" max="36" width="13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216" t="s">
        <v>29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8"/>
    </row>
    <row r="3" spans="2:36" ht="15.75" thickBot="1">
      <c r="B3" s="219" t="s">
        <v>178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</row>
    <row r="4" spans="2:36" ht="15">
      <c r="B4" s="206" t="s">
        <v>127</v>
      </c>
      <c r="C4" s="207"/>
      <c r="D4" s="207"/>
      <c r="E4" s="207"/>
      <c r="F4" s="207"/>
      <c r="G4" s="207"/>
      <c r="H4" s="208"/>
      <c r="I4" s="196" t="s">
        <v>174</v>
      </c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8"/>
    </row>
    <row r="5" spans="2:36" ht="15.75" customHeight="1" thickBot="1">
      <c r="B5" s="164" t="s">
        <v>133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167" t="s">
        <v>0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9"/>
      <c r="AG5" s="170" t="s">
        <v>1</v>
      </c>
      <c r="AH5" s="171"/>
      <c r="AI5" s="171"/>
      <c r="AJ5" s="172"/>
    </row>
    <row r="6" spans="2:36" ht="15">
      <c r="B6" s="173" t="s">
        <v>2</v>
      </c>
      <c r="C6" s="175" t="s">
        <v>3</v>
      </c>
      <c r="D6" s="176"/>
      <c r="E6" s="176"/>
      <c r="F6" s="176"/>
      <c r="G6" s="176"/>
      <c r="H6" s="176"/>
      <c r="I6" s="179" t="s">
        <v>4</v>
      </c>
      <c r="J6" s="181" t="s">
        <v>5</v>
      </c>
      <c r="K6" s="181" t="s">
        <v>6</v>
      </c>
      <c r="L6" s="183" t="s">
        <v>31</v>
      </c>
      <c r="M6" s="185" t="s">
        <v>32</v>
      </c>
      <c r="N6" s="161" t="s">
        <v>33</v>
      </c>
      <c r="O6" s="163" t="s">
        <v>7</v>
      </c>
      <c r="P6" s="160"/>
      <c r="Q6" s="159" t="s">
        <v>43</v>
      </c>
      <c r="R6" s="160"/>
      <c r="S6" s="159" t="s">
        <v>8</v>
      </c>
      <c r="T6" s="160"/>
      <c r="U6" s="159" t="s">
        <v>56</v>
      </c>
      <c r="V6" s="160"/>
      <c r="W6" s="159" t="s">
        <v>9</v>
      </c>
      <c r="X6" s="160"/>
      <c r="Y6" s="159" t="s">
        <v>10</v>
      </c>
      <c r="Z6" s="160"/>
      <c r="AA6" s="159" t="s">
        <v>11</v>
      </c>
      <c r="AB6" s="160"/>
      <c r="AC6" s="159" t="s">
        <v>12</v>
      </c>
      <c r="AD6" s="160"/>
      <c r="AE6" s="159" t="s">
        <v>13</v>
      </c>
      <c r="AF6" s="191"/>
      <c r="AG6" s="192" t="s">
        <v>14</v>
      </c>
      <c r="AH6" s="194" t="s">
        <v>15</v>
      </c>
      <c r="AI6" s="187" t="s">
        <v>30</v>
      </c>
      <c r="AJ6" s="189" t="s">
        <v>16</v>
      </c>
    </row>
    <row r="7" spans="2:36" ht="65.25" customHeight="1" thickBot="1">
      <c r="B7" s="174"/>
      <c r="C7" s="177"/>
      <c r="D7" s="178"/>
      <c r="E7" s="178"/>
      <c r="F7" s="178"/>
      <c r="G7" s="178"/>
      <c r="H7" s="178"/>
      <c r="I7" s="180"/>
      <c r="J7" s="182" t="s">
        <v>5</v>
      </c>
      <c r="K7" s="182"/>
      <c r="L7" s="184"/>
      <c r="M7" s="186"/>
      <c r="N7" s="162"/>
      <c r="O7" s="4" t="s">
        <v>17</v>
      </c>
      <c r="P7" s="5" t="s">
        <v>18</v>
      </c>
      <c r="Q7" s="6" t="s">
        <v>17</v>
      </c>
      <c r="R7" s="5" t="s">
        <v>18</v>
      </c>
      <c r="S7" s="6" t="s">
        <v>17</v>
      </c>
      <c r="T7" s="5" t="s">
        <v>18</v>
      </c>
      <c r="U7" s="6" t="s">
        <v>17</v>
      </c>
      <c r="V7" s="5" t="s">
        <v>18</v>
      </c>
      <c r="W7" s="6" t="s">
        <v>17</v>
      </c>
      <c r="X7" s="5" t="s">
        <v>18</v>
      </c>
      <c r="Y7" s="6" t="s">
        <v>17</v>
      </c>
      <c r="Z7" s="5" t="s">
        <v>18</v>
      </c>
      <c r="AA7" s="6" t="s">
        <v>17</v>
      </c>
      <c r="AB7" s="5" t="s">
        <v>19</v>
      </c>
      <c r="AC7" s="6" t="s">
        <v>17</v>
      </c>
      <c r="AD7" s="5" t="s">
        <v>19</v>
      </c>
      <c r="AE7" s="6" t="s">
        <v>17</v>
      </c>
      <c r="AF7" s="7" t="s">
        <v>19</v>
      </c>
      <c r="AG7" s="193"/>
      <c r="AH7" s="195"/>
      <c r="AI7" s="188"/>
      <c r="AJ7" s="190"/>
    </row>
    <row r="8" spans="2:36" ht="52.5" customHeight="1" thickBot="1">
      <c r="B8" s="8" t="s">
        <v>38</v>
      </c>
      <c r="C8" s="156" t="s">
        <v>20</v>
      </c>
      <c r="D8" s="157"/>
      <c r="E8" s="157"/>
      <c r="F8" s="157"/>
      <c r="G8" s="157"/>
      <c r="H8" s="157"/>
      <c r="I8" s="9" t="s">
        <v>21</v>
      </c>
      <c r="J8" s="10"/>
      <c r="K8" s="11"/>
      <c r="L8" s="11"/>
      <c r="M8" s="12"/>
      <c r="N8" s="13"/>
      <c r="O8" s="14">
        <f aca="true" t="shared" si="0" ref="O8:AD8">SUM(O10+O19)</f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6578</v>
      </c>
      <c r="AE8" s="14">
        <f>SUM(AE10+AE19+AE28)</f>
        <v>6578</v>
      </c>
      <c r="AF8" s="14" t="e">
        <f>SUM(AF10+AF19)</f>
        <v>#REF!</v>
      </c>
      <c r="AG8" s="17">
        <f>AG10+AG19</f>
        <v>0</v>
      </c>
      <c r="AH8" s="18"/>
      <c r="AI8" s="18"/>
      <c r="AJ8" s="19"/>
    </row>
    <row r="9" spans="2:36" ht="15.75" thickBot="1">
      <c r="B9" s="209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1"/>
    </row>
    <row r="10" spans="2:36" ht="69.75" customHeight="1">
      <c r="B10" s="65" t="s">
        <v>22</v>
      </c>
      <c r="C10" s="66" t="s">
        <v>23</v>
      </c>
      <c r="D10" s="66" t="s">
        <v>34</v>
      </c>
      <c r="E10" s="66" t="s">
        <v>28</v>
      </c>
      <c r="F10" s="67" t="str">
        <f>J6</f>
        <v>LINEA BASE </v>
      </c>
      <c r="G10" s="67" t="str">
        <f>K6</f>
        <v>META  CUATRIENIO</v>
      </c>
      <c r="H10" s="68" t="s">
        <v>177</v>
      </c>
      <c r="I10" s="68" t="str">
        <f>M6</f>
        <v>META  ALCANZADA 1 SEMESTRE</v>
      </c>
      <c r="J10" s="68" t="str">
        <f>N6</f>
        <v>META  ALCANZADA 2 SEMESTRE</v>
      </c>
      <c r="K10" s="66" t="s">
        <v>24</v>
      </c>
      <c r="L10" s="66" t="s">
        <v>25</v>
      </c>
      <c r="M10" s="69" t="s">
        <v>26</v>
      </c>
      <c r="N10" s="69" t="s">
        <v>27</v>
      </c>
      <c r="O10" s="60">
        <f aca="true" t="shared" si="1" ref="O10:AD10">SUM(O11:O17)</f>
        <v>0</v>
      </c>
      <c r="P10" s="60">
        <f t="shared" si="1"/>
        <v>0</v>
      </c>
      <c r="Q10" s="60">
        <f t="shared" si="1"/>
        <v>0</v>
      </c>
      <c r="R10" s="60">
        <f t="shared" si="1"/>
        <v>0</v>
      </c>
      <c r="S10" s="60">
        <f t="shared" si="1"/>
        <v>0</v>
      </c>
      <c r="T10" s="60">
        <f t="shared" si="1"/>
        <v>0</v>
      </c>
      <c r="U10" s="60">
        <f t="shared" si="1"/>
        <v>0</v>
      </c>
      <c r="V10" s="60">
        <f t="shared" si="1"/>
        <v>0</v>
      </c>
      <c r="W10" s="60">
        <f t="shared" si="1"/>
        <v>0</v>
      </c>
      <c r="X10" s="60">
        <f t="shared" si="1"/>
        <v>0</v>
      </c>
      <c r="Y10" s="60">
        <f t="shared" si="1"/>
        <v>0</v>
      </c>
      <c r="Z10" s="60">
        <f t="shared" si="1"/>
        <v>0</v>
      </c>
      <c r="AA10" s="60">
        <f t="shared" si="1"/>
        <v>0</v>
      </c>
      <c r="AB10" s="60">
        <f t="shared" si="1"/>
        <v>0</v>
      </c>
      <c r="AC10" s="60">
        <f t="shared" si="1"/>
        <v>0</v>
      </c>
      <c r="AD10" s="60">
        <f t="shared" si="1"/>
        <v>6578</v>
      </c>
      <c r="AE10" s="22">
        <f>SUM(O10:AD10)</f>
        <v>6578</v>
      </c>
      <c r="AF10" s="20" t="e">
        <f>#REF!</f>
        <v>#REF!</v>
      </c>
      <c r="AG10" s="23">
        <f>SUM(AG11:AG17)</f>
        <v>0</v>
      </c>
      <c r="AH10" s="24"/>
      <c r="AI10" s="24"/>
      <c r="AJ10" s="25"/>
    </row>
    <row r="11" spans="2:36" ht="66.75" customHeight="1">
      <c r="B11" s="202"/>
      <c r="C11" s="204"/>
      <c r="D11" s="128" t="s">
        <v>179</v>
      </c>
      <c r="E11" s="128" t="s">
        <v>181</v>
      </c>
      <c r="F11" s="132">
        <v>1</v>
      </c>
      <c r="G11" s="134"/>
      <c r="H11" s="135"/>
      <c r="I11" s="135"/>
      <c r="J11" s="128">
        <v>0</v>
      </c>
      <c r="K11" s="33"/>
      <c r="L11" s="33" t="s">
        <v>152</v>
      </c>
      <c r="M11" s="63"/>
      <c r="N11" s="64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>
        <v>6578</v>
      </c>
      <c r="AE11" s="30"/>
      <c r="AF11" s="30"/>
      <c r="AG11" s="30" t="s">
        <v>161</v>
      </c>
      <c r="AH11" s="75" t="s">
        <v>162</v>
      </c>
      <c r="AI11" s="75"/>
      <c r="AJ11" s="58" t="s">
        <v>49</v>
      </c>
    </row>
    <row r="12" spans="2:36" ht="97.5">
      <c r="B12" s="202"/>
      <c r="C12" s="204"/>
      <c r="D12" s="136" t="s">
        <v>180</v>
      </c>
      <c r="E12" s="136" t="s">
        <v>182</v>
      </c>
      <c r="F12" s="136">
        <v>1</v>
      </c>
      <c r="G12" s="128"/>
      <c r="H12" s="137"/>
      <c r="I12" s="137"/>
      <c r="J12" s="137">
        <v>0</v>
      </c>
      <c r="K12" s="33"/>
      <c r="L12" s="33" t="s">
        <v>153</v>
      </c>
      <c r="M12" s="34"/>
      <c r="N12" s="26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 t="s">
        <v>161</v>
      </c>
      <c r="AH12" s="75" t="s">
        <v>50</v>
      </c>
      <c r="AI12" s="75" t="s">
        <v>46</v>
      </c>
      <c r="AJ12" s="58" t="s">
        <v>49</v>
      </c>
    </row>
    <row r="13" spans="2:36" ht="97.5">
      <c r="B13" s="202"/>
      <c r="C13" s="204"/>
      <c r="D13" s="126" t="s">
        <v>128</v>
      </c>
      <c r="E13" s="127" t="s">
        <v>141</v>
      </c>
      <c r="F13" s="127">
        <v>1</v>
      </c>
      <c r="G13" s="127">
        <v>1</v>
      </c>
      <c r="H13" s="127">
        <v>1</v>
      </c>
      <c r="I13" s="127"/>
      <c r="J13" s="127">
        <v>0</v>
      </c>
      <c r="K13" s="33"/>
      <c r="L13" s="33" t="s">
        <v>154</v>
      </c>
      <c r="M13" s="38"/>
      <c r="N13" s="26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 t="s">
        <v>161</v>
      </c>
      <c r="AH13" s="75" t="s">
        <v>45</v>
      </c>
      <c r="AI13" s="75" t="s">
        <v>46</v>
      </c>
      <c r="AJ13" s="58" t="s">
        <v>49</v>
      </c>
    </row>
    <row r="14" spans="2:36" ht="105" customHeight="1" thickBot="1">
      <c r="B14" s="202"/>
      <c r="C14" s="204"/>
      <c r="D14" s="61" t="s">
        <v>129</v>
      </c>
      <c r="E14" s="107" t="s">
        <v>140</v>
      </c>
      <c r="F14" s="48">
        <v>50</v>
      </c>
      <c r="G14" s="71">
        <v>100</v>
      </c>
      <c r="H14" s="42">
        <v>50</v>
      </c>
      <c r="I14" s="73"/>
      <c r="J14" s="73">
        <v>0</v>
      </c>
      <c r="K14" s="33"/>
      <c r="L14" s="33" t="s">
        <v>140</v>
      </c>
      <c r="M14" s="38"/>
      <c r="N14" s="26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 t="s">
        <v>163</v>
      </c>
      <c r="AH14" s="75" t="s">
        <v>50</v>
      </c>
      <c r="AI14" s="75" t="s">
        <v>46</v>
      </c>
      <c r="AJ14" s="58" t="s">
        <v>49</v>
      </c>
    </row>
    <row r="15" spans="2:36" ht="102" customHeight="1">
      <c r="B15" s="202"/>
      <c r="C15" s="204"/>
      <c r="D15" s="61" t="s">
        <v>130</v>
      </c>
      <c r="E15" s="61" t="s">
        <v>139</v>
      </c>
      <c r="F15" s="79">
        <v>6</v>
      </c>
      <c r="G15" s="80">
        <v>1</v>
      </c>
      <c r="H15" s="81">
        <v>3</v>
      </c>
      <c r="I15" s="82"/>
      <c r="J15" s="83">
        <v>2</v>
      </c>
      <c r="K15" s="33"/>
      <c r="L15" s="33" t="s">
        <v>139</v>
      </c>
      <c r="M15" s="38"/>
      <c r="N15" s="26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 t="s">
        <v>163</v>
      </c>
      <c r="AH15" s="75" t="s">
        <v>45</v>
      </c>
      <c r="AI15" s="75" t="s">
        <v>46</v>
      </c>
      <c r="AJ15" s="58" t="s">
        <v>49</v>
      </c>
    </row>
    <row r="16" spans="2:36" ht="118.5" customHeight="1">
      <c r="B16" s="202"/>
      <c r="C16" s="204"/>
      <c r="D16" s="61" t="s">
        <v>131</v>
      </c>
      <c r="E16" s="61" t="s">
        <v>138</v>
      </c>
      <c r="F16" s="79">
        <v>0</v>
      </c>
      <c r="G16" s="80">
        <v>1</v>
      </c>
      <c r="H16" s="81">
        <v>1</v>
      </c>
      <c r="I16" s="82"/>
      <c r="J16" s="83">
        <v>1</v>
      </c>
      <c r="K16" s="33"/>
      <c r="L16" s="33" t="s">
        <v>138</v>
      </c>
      <c r="M16" s="84"/>
      <c r="N16" s="8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 t="s">
        <v>161</v>
      </c>
      <c r="AH16" s="75" t="s">
        <v>45</v>
      </c>
      <c r="AI16" s="75" t="s">
        <v>46</v>
      </c>
      <c r="AJ16" s="58" t="s">
        <v>49</v>
      </c>
    </row>
    <row r="17" spans="2:36" ht="60" customHeight="1">
      <c r="B17" s="213"/>
      <c r="C17" s="215"/>
      <c r="D17" s="61" t="s">
        <v>132</v>
      </c>
      <c r="E17" s="61" t="s">
        <v>142</v>
      </c>
      <c r="F17" s="47">
        <v>0</v>
      </c>
      <c r="G17" s="57">
        <v>1</v>
      </c>
      <c r="H17" s="35">
        <v>1</v>
      </c>
      <c r="I17" s="58"/>
      <c r="J17" s="59">
        <v>0</v>
      </c>
      <c r="K17" s="33"/>
      <c r="L17" s="33" t="s">
        <v>155</v>
      </c>
      <c r="M17" s="38"/>
      <c r="N17" s="26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39"/>
      <c r="AF17" s="111"/>
      <c r="AG17" s="111" t="s">
        <v>161</v>
      </c>
      <c r="AH17" s="75" t="s">
        <v>45</v>
      </c>
      <c r="AI17" s="75" t="s">
        <v>46</v>
      </c>
      <c r="AJ17" s="58" t="s">
        <v>49</v>
      </c>
    </row>
    <row r="18" spans="2:36" ht="15.75" thickBot="1"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/>
    </row>
    <row r="19" spans="2:36" ht="63.75">
      <c r="B19" s="65" t="s">
        <v>22</v>
      </c>
      <c r="C19" s="66" t="s">
        <v>23</v>
      </c>
      <c r="D19" s="66" t="s">
        <v>34</v>
      </c>
      <c r="E19" s="66" t="s">
        <v>28</v>
      </c>
      <c r="F19" s="67" t="str">
        <f>F10</f>
        <v>LINEA BASE </v>
      </c>
      <c r="G19" s="67" t="str">
        <f>G10</f>
        <v>META  CUATRIENIO</v>
      </c>
      <c r="H19" s="67" t="str">
        <f>H10</f>
        <v>META VIGENCIA 2012</v>
      </c>
      <c r="I19" s="67" t="str">
        <f>I10</f>
        <v>META  ALCANZADA 1 SEMESTRE</v>
      </c>
      <c r="J19" s="67" t="str">
        <f>J10</f>
        <v>META  ALCANZADA 2 SEMESTRE</v>
      </c>
      <c r="K19" s="66" t="s">
        <v>24</v>
      </c>
      <c r="L19" s="66" t="s">
        <v>25</v>
      </c>
      <c r="M19" s="69" t="s">
        <v>26</v>
      </c>
      <c r="N19" s="69" t="s">
        <v>27</v>
      </c>
      <c r="O19" s="60">
        <f>SUM(O20:O29)</f>
        <v>0</v>
      </c>
      <c r="P19" s="60">
        <v>0</v>
      </c>
      <c r="Q19" s="60">
        <f>SUM(Q20:Q29)</f>
        <v>0</v>
      </c>
      <c r="R19" s="60">
        <f>SUM(R20:R29)</f>
        <v>0</v>
      </c>
      <c r="S19" s="60">
        <f>SUM(S20:S29)</f>
        <v>0</v>
      </c>
      <c r="T19" s="60">
        <f>SUM(T20:T29)</f>
        <v>0</v>
      </c>
      <c r="U19" s="60">
        <f>SUM(U20:U29)</f>
        <v>0</v>
      </c>
      <c r="V19" s="60">
        <v>0</v>
      </c>
      <c r="W19" s="60">
        <f aca="true" t="shared" si="2" ref="W19:AD19">SUM(W20:W29)</f>
        <v>0</v>
      </c>
      <c r="X19" s="60">
        <f t="shared" si="2"/>
        <v>0</v>
      </c>
      <c r="Y19" s="60">
        <f t="shared" si="2"/>
        <v>0</v>
      </c>
      <c r="Z19" s="60">
        <f t="shared" si="2"/>
        <v>0</v>
      </c>
      <c r="AA19" s="60">
        <f t="shared" si="2"/>
        <v>0</v>
      </c>
      <c r="AB19" s="60">
        <f t="shared" si="2"/>
        <v>0</v>
      </c>
      <c r="AC19" s="60">
        <f t="shared" si="2"/>
        <v>0</v>
      </c>
      <c r="AD19" s="60">
        <f t="shared" si="2"/>
        <v>0</v>
      </c>
      <c r="AE19" s="22">
        <f>SUM(AE20:AE26)</f>
        <v>0</v>
      </c>
      <c r="AF19" s="22">
        <v>0</v>
      </c>
      <c r="AG19" s="23">
        <v>0</v>
      </c>
      <c r="AH19" s="24"/>
      <c r="AI19" s="24"/>
      <c r="AJ19" s="25"/>
    </row>
    <row r="20" spans="2:36" ht="59.25" customHeight="1">
      <c r="B20" s="115"/>
      <c r="C20" s="116"/>
      <c r="D20" s="128" t="s">
        <v>184</v>
      </c>
      <c r="E20" s="128"/>
      <c r="F20" s="128"/>
      <c r="G20" s="128"/>
      <c r="H20" s="128"/>
      <c r="I20" s="128"/>
      <c r="J20" s="128"/>
      <c r="K20" s="33"/>
      <c r="L20" s="33" t="s">
        <v>143</v>
      </c>
      <c r="M20" s="63"/>
      <c r="N20" s="64"/>
      <c r="O20" s="113"/>
      <c r="P20" s="29"/>
      <c r="Q20" s="37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74">
        <f aca="true" t="shared" si="3" ref="AE20:AE26">O20+Q20+S20+U20+W20+Y20+AA20+AC20</f>
        <v>0</v>
      </c>
      <c r="AF20" s="74"/>
      <c r="AG20" s="114" t="s">
        <v>160</v>
      </c>
      <c r="AH20" s="75" t="s">
        <v>164</v>
      </c>
      <c r="AI20" s="75"/>
      <c r="AJ20" s="144" t="s">
        <v>49</v>
      </c>
    </row>
    <row r="21" spans="2:36" ht="75.75" customHeight="1">
      <c r="B21" s="115"/>
      <c r="C21" s="116"/>
      <c r="D21" s="128" t="s">
        <v>183</v>
      </c>
      <c r="E21" s="130"/>
      <c r="F21" s="132"/>
      <c r="G21" s="134"/>
      <c r="H21" s="135"/>
      <c r="I21" s="128"/>
      <c r="J21" s="128"/>
      <c r="K21" s="33"/>
      <c r="L21" s="33" t="s">
        <v>150</v>
      </c>
      <c r="M21" s="63"/>
      <c r="N21" s="64"/>
      <c r="O21" s="112"/>
      <c r="P21" s="29"/>
      <c r="Q21" s="37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74">
        <f t="shared" si="3"/>
        <v>0</v>
      </c>
      <c r="AF21" s="74"/>
      <c r="AG21" s="30" t="s">
        <v>170</v>
      </c>
      <c r="AH21" s="75" t="s">
        <v>45</v>
      </c>
      <c r="AI21" s="75" t="s">
        <v>46</v>
      </c>
      <c r="AJ21" s="144" t="s">
        <v>49</v>
      </c>
    </row>
    <row r="22" spans="2:36" ht="67.5" customHeight="1">
      <c r="B22" s="115"/>
      <c r="C22" s="116"/>
      <c r="D22" s="122" t="s">
        <v>134</v>
      </c>
      <c r="E22" s="88" t="s">
        <v>144</v>
      </c>
      <c r="F22" s="123">
        <v>0</v>
      </c>
      <c r="G22" s="80">
        <v>1</v>
      </c>
      <c r="H22" s="125">
        <v>1</v>
      </c>
      <c r="I22" s="56"/>
      <c r="J22" s="62">
        <v>1</v>
      </c>
      <c r="K22" s="33"/>
      <c r="L22" s="33" t="s">
        <v>156</v>
      </c>
      <c r="M22" s="63"/>
      <c r="N22" s="64"/>
      <c r="O22" s="28"/>
      <c r="P22" s="29"/>
      <c r="Q22" s="39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74">
        <f t="shared" si="3"/>
        <v>0</v>
      </c>
      <c r="AF22" s="74"/>
      <c r="AG22" s="30" t="s">
        <v>87</v>
      </c>
      <c r="AH22" s="75" t="s">
        <v>165</v>
      </c>
      <c r="AI22" s="75" t="s">
        <v>46</v>
      </c>
      <c r="AJ22" s="144" t="s">
        <v>49</v>
      </c>
    </row>
    <row r="23" spans="2:36" ht="60">
      <c r="B23" s="115"/>
      <c r="C23" s="116"/>
      <c r="D23" s="122" t="s">
        <v>135</v>
      </c>
      <c r="E23" s="88" t="s">
        <v>145</v>
      </c>
      <c r="F23" s="123">
        <v>1</v>
      </c>
      <c r="G23" s="80">
        <v>1</v>
      </c>
      <c r="H23" s="125">
        <v>1</v>
      </c>
      <c r="I23" s="56"/>
      <c r="J23" s="62">
        <v>1</v>
      </c>
      <c r="K23" s="33"/>
      <c r="L23" s="33" t="s">
        <v>145</v>
      </c>
      <c r="M23" s="63"/>
      <c r="N23" s="64"/>
      <c r="O23" s="28"/>
      <c r="P23" s="29"/>
      <c r="Q23" s="39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74">
        <f t="shared" si="3"/>
        <v>0</v>
      </c>
      <c r="AF23" s="74"/>
      <c r="AG23" s="114" t="s">
        <v>160</v>
      </c>
      <c r="AH23" s="75" t="s">
        <v>166</v>
      </c>
      <c r="AI23" s="75" t="s">
        <v>46</v>
      </c>
      <c r="AJ23" s="144" t="s">
        <v>49</v>
      </c>
    </row>
    <row r="24" spans="2:36" ht="68.25">
      <c r="B24" s="115"/>
      <c r="C24" s="116"/>
      <c r="D24" s="122" t="s">
        <v>136</v>
      </c>
      <c r="E24" s="88" t="s">
        <v>157</v>
      </c>
      <c r="F24" s="123">
        <v>17</v>
      </c>
      <c r="G24" s="80">
        <v>17</v>
      </c>
      <c r="H24" s="125">
        <v>17</v>
      </c>
      <c r="I24" s="56"/>
      <c r="J24" s="62">
        <v>0</v>
      </c>
      <c r="K24" s="33"/>
      <c r="L24" s="88" t="s">
        <v>157</v>
      </c>
      <c r="M24" s="63"/>
      <c r="N24" s="64"/>
      <c r="O24" s="28"/>
      <c r="P24" s="29"/>
      <c r="Q24" s="39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74">
        <f t="shared" si="3"/>
        <v>0</v>
      </c>
      <c r="AF24" s="74"/>
      <c r="AG24" s="30" t="s">
        <v>171</v>
      </c>
      <c r="AH24" s="75" t="s">
        <v>167</v>
      </c>
      <c r="AI24" s="75" t="s">
        <v>46</v>
      </c>
      <c r="AJ24" s="144" t="s">
        <v>49</v>
      </c>
    </row>
    <row r="25" spans="2:36" ht="48.75" customHeight="1">
      <c r="B25" s="115"/>
      <c r="C25" s="116"/>
      <c r="D25" s="126" t="s">
        <v>137</v>
      </c>
      <c r="E25" s="129" t="s">
        <v>146</v>
      </c>
      <c r="F25" s="131">
        <v>0</v>
      </c>
      <c r="G25" s="133">
        <v>12</v>
      </c>
      <c r="H25" s="82">
        <v>2</v>
      </c>
      <c r="I25" s="58"/>
      <c r="J25" s="58">
        <v>3</v>
      </c>
      <c r="K25" s="33"/>
      <c r="L25" s="33" t="s">
        <v>158</v>
      </c>
      <c r="M25" s="63"/>
      <c r="N25" s="64"/>
      <c r="O25" s="110"/>
      <c r="P25" s="29"/>
      <c r="Q25" s="39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74">
        <f t="shared" si="3"/>
        <v>0</v>
      </c>
      <c r="AF25" s="74"/>
      <c r="AG25" s="114" t="s">
        <v>160</v>
      </c>
      <c r="AH25" s="75" t="s">
        <v>168</v>
      </c>
      <c r="AI25" s="75"/>
      <c r="AJ25" s="144" t="s">
        <v>49</v>
      </c>
    </row>
    <row r="26" spans="2:36" ht="51.75" customHeight="1" thickBot="1">
      <c r="B26" s="119"/>
      <c r="C26" s="120"/>
      <c r="D26" s="120" t="s">
        <v>148</v>
      </c>
      <c r="E26" s="145" t="s">
        <v>149</v>
      </c>
      <c r="F26" s="48">
        <v>0</v>
      </c>
      <c r="G26" s="71">
        <v>8</v>
      </c>
      <c r="H26" s="42">
        <v>2</v>
      </c>
      <c r="I26" s="146"/>
      <c r="J26" s="147">
        <v>0</v>
      </c>
      <c r="K26" s="148"/>
      <c r="L26" s="148" t="s">
        <v>149</v>
      </c>
      <c r="M26" s="149"/>
      <c r="N26" s="150"/>
      <c r="O26" s="151"/>
      <c r="P26" s="44"/>
      <c r="Q26" s="45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52">
        <f t="shared" si="3"/>
        <v>0</v>
      </c>
      <c r="AF26" s="152"/>
      <c r="AG26" s="153" t="s">
        <v>160</v>
      </c>
      <c r="AH26" s="154" t="s">
        <v>168</v>
      </c>
      <c r="AI26" s="154"/>
      <c r="AJ26" s="155" t="s">
        <v>49</v>
      </c>
    </row>
    <row r="27" spans="1:37" ht="14.25" customHeight="1" thickBo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143"/>
      <c r="AK27" s="49"/>
    </row>
    <row r="28" spans="2:37" ht="51" customHeight="1">
      <c r="B28" s="65" t="s">
        <v>22</v>
      </c>
      <c r="C28" s="66" t="s">
        <v>23</v>
      </c>
      <c r="D28" s="66" t="s">
        <v>34</v>
      </c>
      <c r="E28" s="66" t="s">
        <v>28</v>
      </c>
      <c r="F28" s="67">
        <f>E18</f>
        <v>0</v>
      </c>
      <c r="G28" s="67">
        <f>F18</f>
        <v>0</v>
      </c>
      <c r="H28" s="67">
        <f>G18</f>
        <v>0</v>
      </c>
      <c r="I28" s="67">
        <f>H18</f>
        <v>0</v>
      </c>
      <c r="J28" s="67">
        <f>I18</f>
        <v>0</v>
      </c>
      <c r="K28" s="66" t="s">
        <v>24</v>
      </c>
      <c r="L28" s="66" t="s">
        <v>25</v>
      </c>
      <c r="M28" s="69" t="s">
        <v>26</v>
      </c>
      <c r="N28" s="69" t="s">
        <v>27</v>
      </c>
      <c r="O28" s="60">
        <f>O29</f>
        <v>0</v>
      </c>
      <c r="P28" s="60">
        <f aca="true" t="shared" si="4" ref="P28:AD28">P29</f>
        <v>4893</v>
      </c>
      <c r="Q28" s="60">
        <f t="shared" si="4"/>
        <v>0</v>
      </c>
      <c r="R28" s="60">
        <f t="shared" si="4"/>
        <v>0</v>
      </c>
      <c r="S28" s="60">
        <f t="shared" si="4"/>
        <v>0</v>
      </c>
      <c r="T28" s="60">
        <f t="shared" si="4"/>
        <v>0</v>
      </c>
      <c r="U28" s="60">
        <f t="shared" si="4"/>
        <v>0</v>
      </c>
      <c r="V28" s="60">
        <f t="shared" si="4"/>
        <v>20000</v>
      </c>
      <c r="W28" s="60">
        <f t="shared" si="4"/>
        <v>0</v>
      </c>
      <c r="X28" s="60">
        <f t="shared" si="4"/>
        <v>0</v>
      </c>
      <c r="Y28" s="60">
        <f t="shared" si="4"/>
        <v>0</v>
      </c>
      <c r="Z28" s="60">
        <f t="shared" si="4"/>
        <v>0</v>
      </c>
      <c r="AA28" s="60">
        <f t="shared" si="4"/>
        <v>0</v>
      </c>
      <c r="AB28" s="60">
        <f t="shared" si="4"/>
        <v>0</v>
      </c>
      <c r="AC28" s="60">
        <f t="shared" si="4"/>
        <v>0</v>
      </c>
      <c r="AD28" s="60">
        <f t="shared" si="4"/>
        <v>0</v>
      </c>
      <c r="AE28" s="60">
        <f>AE29</f>
        <v>0</v>
      </c>
      <c r="AF28" s="60">
        <f>AF29</f>
        <v>24893</v>
      </c>
      <c r="AG28" s="23">
        <f>SUM(AF29:AF41)</f>
        <v>24893</v>
      </c>
      <c r="AH28" s="24"/>
      <c r="AI28" s="139"/>
      <c r="AJ28" s="25"/>
      <c r="AK28" s="49"/>
    </row>
    <row r="29" spans="2:36" ht="106.5" customHeight="1" thickBot="1">
      <c r="B29" s="140" t="s">
        <v>175</v>
      </c>
      <c r="C29" s="121"/>
      <c r="D29" s="122" t="s">
        <v>151</v>
      </c>
      <c r="E29" s="88" t="s">
        <v>147</v>
      </c>
      <c r="F29" s="47">
        <v>191</v>
      </c>
      <c r="G29" s="71">
        <v>100</v>
      </c>
      <c r="H29" s="42">
        <v>25</v>
      </c>
      <c r="I29" s="56"/>
      <c r="J29" s="62">
        <v>50</v>
      </c>
      <c r="K29" s="33"/>
      <c r="L29" s="33" t="s">
        <v>159</v>
      </c>
      <c r="M29" s="63"/>
      <c r="N29" s="87"/>
      <c r="O29" s="39"/>
      <c r="P29" s="39">
        <v>4893</v>
      </c>
      <c r="Q29" s="29"/>
      <c r="R29" s="87"/>
      <c r="S29" s="32"/>
      <c r="T29" s="32"/>
      <c r="U29" s="39"/>
      <c r="V29" s="39">
        <v>20000</v>
      </c>
      <c r="W29" s="32"/>
      <c r="X29" s="32"/>
      <c r="Y29" s="32"/>
      <c r="Z29" s="32"/>
      <c r="AA29" s="32"/>
      <c r="AB29" s="32"/>
      <c r="AC29" s="32"/>
      <c r="AD29" s="32"/>
      <c r="AE29" s="39"/>
      <c r="AF29" s="74">
        <f>P29+R29+T29+V29+X29+Z29+AB29+AD29</f>
        <v>24893</v>
      </c>
      <c r="AG29" s="138" t="s">
        <v>160</v>
      </c>
      <c r="AH29" s="75" t="s">
        <v>169</v>
      </c>
      <c r="AI29" s="87"/>
      <c r="AJ29" s="141" t="s">
        <v>46</v>
      </c>
    </row>
    <row r="30" spans="2:36" ht="15.75" thickBot="1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42"/>
    </row>
    <row r="31" spans="4:5" ht="15">
      <c r="D31" s="51"/>
      <c r="E31" s="51"/>
    </row>
    <row r="32" spans="10:33" ht="15">
      <c r="J32"/>
      <c r="AF32" s="53"/>
      <c r="AG32"/>
    </row>
    <row r="33" spans="10:33" ht="15">
      <c r="J33"/>
      <c r="AF33" s="53"/>
      <c r="AG33"/>
    </row>
    <row r="34" spans="10:33" ht="15">
      <c r="J34"/>
      <c r="AF34" s="53"/>
      <c r="AG34"/>
    </row>
  </sheetData>
  <sheetProtection/>
  <mergeCells count="34">
    <mergeCell ref="A27:AI27"/>
    <mergeCell ref="AI6:AI7"/>
    <mergeCell ref="AJ6:AJ7"/>
    <mergeCell ref="O6:P6"/>
    <mergeCell ref="Q6:R6"/>
    <mergeCell ref="S6:T6"/>
    <mergeCell ref="B9:AJ9"/>
    <mergeCell ref="B11:B17"/>
    <mergeCell ref="W6:X6"/>
    <mergeCell ref="U6:V6"/>
    <mergeCell ref="B6:B7"/>
    <mergeCell ref="C6:H7"/>
    <mergeCell ref="I6:I7"/>
    <mergeCell ref="C8:H8"/>
    <mergeCell ref="AH6:AH7"/>
    <mergeCell ref="Y6:Z6"/>
    <mergeCell ref="B2:AJ2"/>
    <mergeCell ref="B3:AJ3"/>
    <mergeCell ref="B4:H4"/>
    <mergeCell ref="O5:AF5"/>
    <mergeCell ref="AG5:AJ5"/>
    <mergeCell ref="I4:AJ4"/>
    <mergeCell ref="B5:N5"/>
    <mergeCell ref="AA6:AB6"/>
    <mergeCell ref="B18:AJ18"/>
    <mergeCell ref="C11:C17"/>
    <mergeCell ref="AC6:AD6"/>
    <mergeCell ref="AE6:AF6"/>
    <mergeCell ref="AG6:AG7"/>
    <mergeCell ref="J6:J7"/>
    <mergeCell ref="K6:K7"/>
    <mergeCell ref="L6:L7"/>
    <mergeCell ref="M6:M7"/>
    <mergeCell ref="N6:N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Planeación Villapinzón</dc:creator>
  <cp:keywords/>
  <dc:description/>
  <cp:lastModifiedBy>David Suarez Sanchez</cp:lastModifiedBy>
  <dcterms:created xsi:type="dcterms:W3CDTF">2013-01-02T15:42:50Z</dcterms:created>
  <dcterms:modified xsi:type="dcterms:W3CDTF">2013-10-01T15:36:47Z</dcterms:modified>
  <cp:category/>
  <cp:version/>
  <cp:contentType/>
  <cp:contentStatus/>
</cp:coreProperties>
</file>