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'Hoja1'!$8:$10</definedName>
  </definedNames>
  <calcPr fullCalcOnLoad="1"/>
</workbook>
</file>

<file path=xl/sharedStrings.xml><?xml version="1.0" encoding="utf-8"?>
<sst xmlns="http://schemas.openxmlformats.org/spreadsheetml/2006/main" count="283" uniqueCount="157">
  <si>
    <t>Sector</t>
  </si>
  <si>
    <t>Programa</t>
  </si>
  <si>
    <t>Proyecto</t>
  </si>
  <si>
    <t>Indicador</t>
  </si>
  <si>
    <t>SGP</t>
  </si>
  <si>
    <t>ICLD</t>
  </si>
  <si>
    <t>REPÚBLICA DE COLOMBIA</t>
  </si>
  <si>
    <t>FLS</t>
  </si>
  <si>
    <t>Otros</t>
  </si>
  <si>
    <t>Medio ambiente</t>
  </si>
  <si>
    <t>Sostenibilidad ambiental</t>
  </si>
  <si>
    <t>Meta de producto y de resultado</t>
  </si>
  <si>
    <t>Recuperar y reforestar 4 Ha de cuencas hidrográficas y zonas de reserva
Adquirir 1 Ha de terreno en zona de reserva natural por año
Aplicar plan de manejo ambiental al 100%
Proyecto de Manejo Integral de Residuos sólidos funcionando al 80%
EOT actualizado</t>
  </si>
  <si>
    <t>Identificación de áreas ambientales críticas
Recuperación de cuencas y microcuencas hidrográficas
Adquisición de terrenos de zona de reserva
Plan de manejo ambiental
Ecoturismo
Implementación, revisión y ajuste EOT</t>
  </si>
  <si>
    <t>Ha reforestadas
Ha de terreno en zonas de reserva natural
% de aplicación Plan de Manejo
% ajuste EOT</t>
  </si>
  <si>
    <t>Gestión de riesgo</t>
  </si>
  <si>
    <t>Plan de Manejo de Riesgo</t>
  </si>
  <si>
    <t>Implementar gestión de riesgos</t>
  </si>
  <si>
    <t>Educación ambiental</t>
  </si>
  <si>
    <t>Campañas de educación y divulgación
Uso de tecnologías limpias
Cercas vivas
Aplicación de normas ambientales</t>
  </si>
  <si>
    <t>2 campañas anuales de educación y sensibilización
Asistencia técnica a 10 productores sobre uso de tecnologías limpias
Comité de Vigilancia y Control de Medio Ambiente</t>
  </si>
  <si>
    <t>Desarrollo en vías</t>
  </si>
  <si>
    <t>PLAN INDICATIVO PLURIANUAL</t>
  </si>
  <si>
    <t>"UNIDOS POR LA DEFENSA DEL MEDIO AMBIENTE Y EL DESARROLLO DE NUESTRA GENTE"</t>
  </si>
  <si>
    <t>PLAN DE DESARROLLO MUNICIPAL 2012 - 2015</t>
  </si>
  <si>
    <t>Adecuación infraestructura vial</t>
  </si>
  <si>
    <t>m² malla vial recuperados
Km malla vial recuperados
Km interconexión regional recuperados</t>
  </si>
  <si>
    <t>Recuperación 400 m² de malla vial urbana
Recuperar 30 km malla vial rural
Adecuación de vías para el turismo</t>
  </si>
  <si>
    <t>X</t>
  </si>
  <si>
    <t>Equipamiento para el desarrollo vial</t>
  </si>
  <si>
    <t>Maquinaria y equipamiento</t>
  </si>
  <si>
    <t>Gestionar la compra de una retroex-cavadora y una motoniveladora</t>
  </si>
  <si>
    <t>Compra de maquinaria</t>
  </si>
  <si>
    <t>Gestión productiva</t>
  </si>
  <si>
    <t>Tecnología frutícola</t>
  </si>
  <si>
    <t>Apropiación de tecnología</t>
  </si>
  <si>
    <t>2 convenios de tecnología empresarial
Granja municipal funcionando al 100%
Productos frutales para exportación
150 personas formadas en creación y desarrollo empresarial</t>
  </si>
  <si>
    <t>Recursos por vigencias (millones de pesos)</t>
  </si>
  <si>
    <t>DIMENSIÓN AMBIENTAL</t>
  </si>
  <si>
    <t>Campañas anuales realizadas
% usuarios capacitados</t>
  </si>
  <si>
    <t>Alianzas estratégicas
% recursos granja
Cinco productos para la exportación
Personas capacitadas</t>
  </si>
  <si>
    <t>DIMENSIÓN ECONÓMICA</t>
  </si>
  <si>
    <t>Ampliación, mantenimiento y recuperación malla vial urbana y rural
Convenio regional pavimenta-ción vía Nuevo Colón - Tierranegra
Convenio regional pavimentación vía Tibaná - Turmequé - Villa Pinzón
Adecuación anillo vial turístico</t>
  </si>
  <si>
    <t>Equipamiento municipal</t>
  </si>
  <si>
    <t>R.C.</t>
  </si>
  <si>
    <t>Cof.</t>
  </si>
  <si>
    <t>TOTAL</t>
  </si>
  <si>
    <t>Tot.</t>
  </si>
  <si>
    <t>MUNICIPIO DE NUEVO COLÓN</t>
  </si>
  <si>
    <t>Desarrollo agropecuario y agroindustrial</t>
  </si>
  <si>
    <t>Asistencia técnica agropecuaria</t>
  </si>
  <si>
    <t>Mercadeo y comercialización</t>
  </si>
  <si>
    <t>Identificación de mercados por ferias empresariales y ruedas de negocios.</t>
  </si>
  <si>
    <t>2 ruedas de negocios
2 eventos feriales dentro y fuera de Boyacá</t>
  </si>
  <si>
    <t>Ruedas de negocios
Eventos feriales dentro y fuera de Boyacá</t>
  </si>
  <si>
    <t>DIMENSIÓN SOCIAL</t>
  </si>
  <si>
    <t>Desarrollo de la Política Social</t>
  </si>
  <si>
    <t>Red Unidos</t>
  </si>
  <si>
    <t>Salud
Educación
Vivienda
Los demás que ordena la ley</t>
  </si>
  <si>
    <t>Beneficiar a las 334 familias de Red Unidos</t>
  </si>
  <si>
    <t>% de familias beneficiadas</t>
  </si>
  <si>
    <t>Atención integral a discapacitados</t>
  </si>
  <si>
    <t>Educación especial
Apoyo a proyectos sociales</t>
  </si>
  <si>
    <t>Incluir la población con discapacidad en todos los proyectos sociales</t>
  </si>
  <si>
    <t>% de familias incluidas en los proyectos sociales</t>
  </si>
  <si>
    <t>Protección al adulto mayor</t>
  </si>
  <si>
    <t>Aprovechar el 100% de los recursos del programa</t>
  </si>
  <si>
    <t>% de recursos invertidos en el programa</t>
  </si>
  <si>
    <t>Desplazados</t>
  </si>
  <si>
    <t>Verdad y justicia
Prevención y protección
Asistencia y atención
Reparación integral y restitución de tierras</t>
  </si>
  <si>
    <t>Incluir a la población desplazada en todos los proyectos sociales</t>
  </si>
  <si>
    <t>% de población desplazada en el sistema social</t>
  </si>
  <si>
    <t>Subsidio al adulto mayor en el programa Red de Solidaridad
Familias en Acción</t>
  </si>
  <si>
    <t>Salud</t>
  </si>
  <si>
    <t>Aseguramiento de las personas en estado de vulnerabilidad</t>
  </si>
  <si>
    <t>Aseguramiento</t>
  </si>
  <si>
    <t>Universalización del aseguramiento</t>
  </si>
  <si>
    <t>% de población asegurada SGSSS</t>
  </si>
  <si>
    <t>Plan Territorial de Salud</t>
  </si>
  <si>
    <t>Salud pública para todos</t>
  </si>
  <si>
    <t>Formular el Plan de Salud Pública cada año</t>
  </si>
  <si>
    <t>Educación</t>
  </si>
  <si>
    <t>Infraestructura</t>
  </si>
  <si>
    <t>Infraestructura educativa</t>
  </si>
  <si>
    <t>Aumentar la infraestructura en educación</t>
  </si>
  <si>
    <t>% de construcción del colegio Nuestra Señora La Antigua</t>
  </si>
  <si>
    <t>Cobertura educativa</t>
  </si>
  <si>
    <t>Gratuidad</t>
  </si>
  <si>
    <t>Aumentar la cobertura bruta en educación media</t>
  </si>
  <si>
    <t>Transporte escolar</t>
  </si>
  <si>
    <t>% de niños y jóvenes beneficiados con transporte escolar</t>
  </si>
  <si>
    <t>Aumentar la cobertura en transporte escolar</t>
  </si>
  <si>
    <t>Alimentación escolar</t>
  </si>
  <si>
    <t>Aumentar el número de niños y jóvenes beneficiados en alimentación escolar</t>
  </si>
  <si>
    <t>% de niños y jóvenes beneficiados con alimentación escolar</t>
  </si>
  <si>
    <t>Calidad educativa</t>
  </si>
  <si>
    <t>Mejoramiento calidad pruebas de Estado</t>
  </si>
  <si>
    <t>Aumentar el número de jóvenes de grados 5º, 9º y 11º capacitados en pruebas SABER</t>
  </si>
  <si>
    <t>% de jóvenes cspacitados en pruebas SABER</t>
  </si>
  <si>
    <t>% de estudiantes beneficiados con gratuidad</t>
  </si>
  <si>
    <t>Agua potable y saneamiento básico</t>
  </si>
  <si>
    <t>Niñez, infancia y adolescencia</t>
  </si>
  <si>
    <t>Atención a la niñez, infancia y adolescencia del municipio cada año</t>
  </si>
  <si>
    <t>% de niños atendidos</t>
  </si>
  <si>
    <t>Mantenimiento acueductos</t>
  </si>
  <si>
    <t>Construcción y mantenimiento acueductos</t>
  </si>
  <si>
    <t>Incrementar el número de usuarios atendidos con el servicio de acueducto</t>
  </si>
  <si>
    <t>% de usuarios atendidos con el servicio de acueducto</t>
  </si>
  <si>
    <t>Mejorar la cobertura de asistencia técnica agropecuaria a 50 usuarios por año.
Puesta en funcionamiento de la granja municipal
Construcción distrito de riego</t>
  </si>
  <si>
    <t>Personas capacitadas en procesos de gestión y creación de agroindustria y desarrollo agropecuario
Granja municipal
Distrito de riego</t>
  </si>
  <si>
    <t>Alcantarillado</t>
  </si>
  <si>
    <t>Construcción alcantarillados</t>
  </si>
  <si>
    <t>Incrementar el número de usuarios atendidos con el servicio de alcantarillado</t>
  </si>
  <si>
    <t>% de usuarios atendidos con el servicio de alcantarillado</t>
  </si>
  <si>
    <t>Calidad del agua</t>
  </si>
  <si>
    <t>Agua apta para el consumo humano</t>
  </si>
  <si>
    <t>Cumplir con el índice de riesgo de calidad del agua (Dec. 1575/2007)</t>
  </si>
  <si>
    <t>Construcción 4 plantas de potabilización
Construcción planta de tratamiento de aguas residuales
Plan Maestro de Acueducto y Alcantarillado</t>
  </si>
  <si>
    <t>Cultura</t>
  </si>
  <si>
    <t>Formación cultural y adecuación escenarios culturales</t>
  </si>
  <si>
    <t>Programación de actividades y eventos culturales
Banda Musical
Adecuación Casa de la Cultura</t>
  </si>
  <si>
    <t>Una programación anual de eventos culturales y artísticos
Banda Musical
Adecuación casa de la Cultura</t>
  </si>
  <si>
    <t>Nº de eventos culturales
Nº de escuelas de formación artística
% de mantenimiento Casa de la Cultura</t>
  </si>
  <si>
    <t>Deporte</t>
  </si>
  <si>
    <t>Eventos deportivos</t>
  </si>
  <si>
    <t>Programas de actividad física</t>
  </si>
  <si>
    <t>Aumentar el porcentaje de personas que practican actividades físicas y participan en eventos deportivos</t>
  </si>
  <si>
    <t>% de personas que practican actividades físicas y participan en eventos deportivos</t>
  </si>
  <si>
    <t>Construcción y mantenimiento escenarios deportivos</t>
  </si>
  <si>
    <t>Mantenimiento y construcción de escenarios deportivos</t>
  </si>
  <si>
    <t>Nº de proyectos cofinanciados para escenarios deportivos</t>
  </si>
  <si>
    <t>Vivienda</t>
  </si>
  <si>
    <t>Adecuación y mejoramiento de vivienda</t>
  </si>
  <si>
    <t>Construcción unidades sanitarias</t>
  </si>
  <si>
    <t>30 unidades sanitarias</t>
  </si>
  <si>
    <t>Nº de unidades sanitarias construidas</t>
  </si>
  <si>
    <t>Construcción de vivienda</t>
  </si>
  <si>
    <t>Vivienda de interés social</t>
  </si>
  <si>
    <t>Nº de viviendas construidas</t>
  </si>
  <si>
    <t>50 viviendas de interés social en los 4 años</t>
  </si>
  <si>
    <t>Desarrollo comunitario</t>
  </si>
  <si>
    <t>Capacitación y participación comunitaria</t>
  </si>
  <si>
    <t>Formación de líderes comunitarios</t>
  </si>
  <si>
    <t>Un evento de formación y capacitación de líderes comunitarios</t>
  </si>
  <si>
    <t>Evento de formación y capacitación de líderes comunitarios</t>
  </si>
  <si>
    <t>DIMENSIÓN FORTALECIMIENTO INSTITUCIONAL</t>
  </si>
  <si>
    <t>Recurso humano</t>
  </si>
  <si>
    <t>Implementación de MECI y sistemas de gestión de calidad
Rendición de cuentas
Eficiencia administrativa, operativa y fiscal</t>
  </si>
  <si>
    <t>Fortalecimiento institucional</t>
  </si>
  <si>
    <t>Cumplimiento implementación de programas para el fortalecimiento institucional</t>
  </si>
  <si>
    <t>% de implementación de programas</t>
  </si>
  <si>
    <t>SUBTOTAL</t>
  </si>
  <si>
    <t>Turismo</t>
  </si>
  <si>
    <t>Recuperación del frutiturismo
Impulso al sector</t>
  </si>
  <si>
    <t>Frutiturismo</t>
  </si>
  <si>
    <t>Realizar 2 eventos anuales de turismo</t>
  </si>
  <si>
    <t>Nº de eventos turísticos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</si>
</sst>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 wrapText="1" shrinkToFi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70" fontId="2" fillId="0" borderId="12" xfId="48" applyFont="1" applyBorder="1" applyAlignment="1">
      <alignment vertical="center" wrapText="1"/>
    </xf>
    <xf numFmtId="170" fontId="2" fillId="0" borderId="13" xfId="48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2" sqref="A12:A14"/>
    </sheetView>
  </sheetViews>
  <sheetFormatPr defaultColWidth="11.421875" defaultRowHeight="12.75"/>
  <cols>
    <col min="1" max="1" width="11.7109375" style="0" customWidth="1"/>
    <col min="2" max="2" width="13.28125" style="0" customWidth="1"/>
    <col min="3" max="4" width="25.7109375" style="0" customWidth="1"/>
    <col min="5" max="5" width="22.7109375" style="0" customWidth="1"/>
    <col min="6" max="6" width="5.00390625" style="0" customWidth="1"/>
    <col min="7" max="7" width="5.28125" style="0" customWidth="1"/>
    <col min="8" max="8" width="4.7109375" style="0" customWidth="1"/>
    <col min="9" max="9" width="5.7109375" style="0" customWidth="1"/>
    <col min="10" max="12" width="4.7109375" style="0" customWidth="1"/>
    <col min="13" max="13" width="5.00390625" style="0" customWidth="1"/>
    <col min="14" max="14" width="5.28125" style="0" customWidth="1"/>
    <col min="15" max="15" width="4.7109375" style="0" customWidth="1"/>
    <col min="16" max="16" width="5.7109375" style="0" customWidth="1"/>
    <col min="17" max="19" width="4.7109375" style="0" customWidth="1"/>
    <col min="20" max="20" width="5.00390625" style="0" customWidth="1"/>
    <col min="21" max="21" width="5.28125" style="0" customWidth="1"/>
    <col min="22" max="22" width="4.7109375" style="0" customWidth="1"/>
    <col min="23" max="23" width="5.7109375" style="0" customWidth="1"/>
    <col min="24" max="26" width="4.7109375" style="0" customWidth="1"/>
    <col min="27" max="27" width="5.00390625" style="0" customWidth="1"/>
    <col min="28" max="28" width="5.28125" style="0" customWidth="1"/>
    <col min="29" max="29" width="4.7109375" style="0" customWidth="1"/>
    <col min="30" max="30" width="5.7109375" style="0" customWidth="1"/>
    <col min="31" max="33" width="4.7109375" style="0" customWidth="1"/>
  </cols>
  <sheetData>
    <row r="1" spans="1:33" ht="12.75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ht="12.75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3" ht="12.75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4" ht="12.75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24"/>
    </row>
    <row r="5" spans="1:33" ht="12.75">
      <c r="A5" s="42" t="s">
        <v>23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8" spans="1:33" ht="12.75">
      <c r="A8" s="50" t="s">
        <v>0</v>
      </c>
      <c r="B8" s="50" t="s">
        <v>1</v>
      </c>
      <c r="C8" s="50" t="s">
        <v>2</v>
      </c>
      <c r="D8" s="53" t="s">
        <v>11</v>
      </c>
      <c r="E8" s="50" t="s">
        <v>3</v>
      </c>
      <c r="F8" s="43" t="s">
        <v>37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12.75">
      <c r="A9" s="51"/>
      <c r="B9" s="51"/>
      <c r="C9" s="51"/>
      <c r="D9" s="54"/>
      <c r="E9" s="51"/>
      <c r="F9" s="44">
        <v>2012</v>
      </c>
      <c r="G9" s="45"/>
      <c r="H9" s="45"/>
      <c r="I9" s="45"/>
      <c r="J9" s="45"/>
      <c r="K9" s="45"/>
      <c r="L9" s="46"/>
      <c r="M9" s="44">
        <v>2013</v>
      </c>
      <c r="N9" s="45"/>
      <c r="O9" s="45"/>
      <c r="P9" s="45"/>
      <c r="Q9" s="45"/>
      <c r="R9" s="45"/>
      <c r="S9" s="46"/>
      <c r="T9" s="44">
        <v>2014</v>
      </c>
      <c r="U9" s="45"/>
      <c r="V9" s="45"/>
      <c r="W9" s="45"/>
      <c r="X9" s="45"/>
      <c r="Y9" s="45"/>
      <c r="Z9" s="46"/>
      <c r="AA9" s="43">
        <v>2015</v>
      </c>
      <c r="AB9" s="43"/>
      <c r="AC9" s="43"/>
      <c r="AD9" s="43"/>
      <c r="AE9" s="43"/>
      <c r="AF9" s="43"/>
      <c r="AG9" s="43"/>
    </row>
    <row r="10" spans="1:33" ht="12.75" customHeight="1">
      <c r="A10" s="52"/>
      <c r="B10" s="52"/>
      <c r="C10" s="52"/>
      <c r="D10" s="55"/>
      <c r="E10" s="52"/>
      <c r="F10" s="2" t="s">
        <v>4</v>
      </c>
      <c r="G10" s="2" t="s">
        <v>5</v>
      </c>
      <c r="H10" s="2" t="s">
        <v>7</v>
      </c>
      <c r="I10" s="2" t="s">
        <v>8</v>
      </c>
      <c r="J10" s="3" t="s">
        <v>44</v>
      </c>
      <c r="K10" s="2" t="s">
        <v>45</v>
      </c>
      <c r="L10" s="2" t="s">
        <v>47</v>
      </c>
      <c r="M10" s="2" t="s">
        <v>4</v>
      </c>
      <c r="N10" s="2" t="s">
        <v>5</v>
      </c>
      <c r="O10" s="2" t="s">
        <v>7</v>
      </c>
      <c r="P10" s="2" t="s">
        <v>8</v>
      </c>
      <c r="Q10" s="3" t="s">
        <v>44</v>
      </c>
      <c r="R10" s="2" t="s">
        <v>45</v>
      </c>
      <c r="S10" s="2" t="s">
        <v>47</v>
      </c>
      <c r="T10" s="2" t="s">
        <v>4</v>
      </c>
      <c r="U10" s="2" t="s">
        <v>5</v>
      </c>
      <c r="V10" s="2" t="s">
        <v>7</v>
      </c>
      <c r="W10" s="2" t="s">
        <v>8</v>
      </c>
      <c r="X10" s="3" t="s">
        <v>44</v>
      </c>
      <c r="Y10" s="2" t="s">
        <v>45</v>
      </c>
      <c r="Z10" s="2" t="s">
        <v>47</v>
      </c>
      <c r="AA10" s="2" t="s">
        <v>4</v>
      </c>
      <c r="AB10" s="2" t="s">
        <v>5</v>
      </c>
      <c r="AC10" s="2" t="s">
        <v>7</v>
      </c>
      <c r="AD10" s="2" t="s">
        <v>8</v>
      </c>
      <c r="AE10" s="3" t="s">
        <v>44</v>
      </c>
      <c r="AF10" s="2" t="s">
        <v>45</v>
      </c>
      <c r="AG10" s="2" t="s">
        <v>47</v>
      </c>
    </row>
    <row r="11" spans="1:33" ht="12.75" customHeight="1">
      <c r="A11" s="5" t="s">
        <v>38</v>
      </c>
      <c r="B11" s="6"/>
      <c r="C11" s="6"/>
      <c r="D11" s="6"/>
      <c r="E11" s="6"/>
      <c r="F11" s="6"/>
      <c r="G11" s="6"/>
      <c r="H11" s="6"/>
      <c r="I11" s="6"/>
      <c r="J11" s="7"/>
      <c r="K11" s="6"/>
      <c r="L11" s="6"/>
      <c r="M11" s="6"/>
      <c r="N11" s="6"/>
      <c r="O11" s="6"/>
      <c r="P11" s="6"/>
      <c r="Q11" s="7"/>
      <c r="R11" s="6"/>
      <c r="S11" s="6"/>
      <c r="T11" s="6"/>
      <c r="U11" s="6"/>
      <c r="V11" s="6"/>
      <c r="W11" s="6"/>
      <c r="X11" s="7"/>
      <c r="Y11" s="6"/>
      <c r="Z11" s="6"/>
      <c r="AA11" s="6"/>
      <c r="AB11" s="6"/>
      <c r="AC11" s="6"/>
      <c r="AD11" s="6"/>
      <c r="AE11" s="7"/>
      <c r="AF11" s="7"/>
      <c r="AG11" s="8"/>
    </row>
    <row r="12" spans="1:33" ht="153">
      <c r="A12" s="47" t="s">
        <v>9</v>
      </c>
      <c r="B12" s="12" t="s">
        <v>10</v>
      </c>
      <c r="C12" s="12" t="s">
        <v>13</v>
      </c>
      <c r="D12" s="1" t="s">
        <v>12</v>
      </c>
      <c r="E12" s="12" t="s">
        <v>14</v>
      </c>
      <c r="F12" s="18">
        <v>88</v>
      </c>
      <c r="G12" s="18"/>
      <c r="H12" s="18"/>
      <c r="I12" s="18"/>
      <c r="J12" s="18"/>
      <c r="K12" s="18" t="s">
        <v>28</v>
      </c>
      <c r="L12" s="18">
        <f>SUM(F12:K12)</f>
        <v>88</v>
      </c>
      <c r="M12" s="18">
        <f>F12*1.05</f>
        <v>92.4</v>
      </c>
      <c r="N12" s="18"/>
      <c r="O12" s="18"/>
      <c r="P12" s="18"/>
      <c r="Q12" s="18"/>
      <c r="R12" s="18" t="s">
        <v>28</v>
      </c>
      <c r="S12" s="18">
        <f>SUM(M12:R12)</f>
        <v>92.4</v>
      </c>
      <c r="T12" s="18">
        <f>M12*1.05</f>
        <v>97.02000000000001</v>
      </c>
      <c r="U12" s="18"/>
      <c r="V12" s="18"/>
      <c r="W12" s="18"/>
      <c r="X12" s="18"/>
      <c r="Y12" s="18" t="s">
        <v>28</v>
      </c>
      <c r="Z12" s="18">
        <f>SUM(T12:Y12)</f>
        <v>97.02000000000001</v>
      </c>
      <c r="AA12" s="18">
        <f>T12*1.05</f>
        <v>101.87100000000001</v>
      </c>
      <c r="AB12" s="18"/>
      <c r="AC12" s="18"/>
      <c r="AD12" s="18"/>
      <c r="AE12" s="18"/>
      <c r="AF12" s="18" t="s">
        <v>28</v>
      </c>
      <c r="AG12" s="18">
        <f>SUM(AA12:AF12)</f>
        <v>101.87100000000001</v>
      </c>
    </row>
    <row r="13" spans="1:33" ht="12.75">
      <c r="A13" s="48"/>
      <c r="B13" s="13" t="s">
        <v>15</v>
      </c>
      <c r="C13" s="13" t="s">
        <v>16</v>
      </c>
      <c r="D13" s="13" t="s">
        <v>17</v>
      </c>
      <c r="E13" s="13" t="s">
        <v>16</v>
      </c>
      <c r="F13" s="18">
        <v>9</v>
      </c>
      <c r="G13" s="18"/>
      <c r="H13" s="18"/>
      <c r="I13" s="18"/>
      <c r="J13" s="18"/>
      <c r="K13" s="18" t="s">
        <v>28</v>
      </c>
      <c r="L13" s="18">
        <f>SUM(F13:K13)</f>
        <v>9</v>
      </c>
      <c r="M13" s="18">
        <f>F13*1.05</f>
        <v>9.450000000000001</v>
      </c>
      <c r="N13" s="18"/>
      <c r="O13" s="18"/>
      <c r="P13" s="18"/>
      <c r="Q13" s="18"/>
      <c r="R13" s="18" t="s">
        <v>28</v>
      </c>
      <c r="S13" s="18">
        <f>SUM(M13:R13)</f>
        <v>9.450000000000001</v>
      </c>
      <c r="T13" s="18">
        <f>M13*1.05</f>
        <v>9.922500000000001</v>
      </c>
      <c r="U13" s="18"/>
      <c r="V13" s="18"/>
      <c r="W13" s="18"/>
      <c r="X13" s="18"/>
      <c r="Y13" s="18" t="s">
        <v>28</v>
      </c>
      <c r="Z13" s="18">
        <f>SUM(T13:Y13)</f>
        <v>9.922500000000001</v>
      </c>
      <c r="AA13" s="18">
        <f>T13*1.05</f>
        <v>10.418625000000002</v>
      </c>
      <c r="AB13" s="18"/>
      <c r="AC13" s="18"/>
      <c r="AD13" s="18"/>
      <c r="AE13" s="18"/>
      <c r="AF13" s="18" t="s">
        <v>28</v>
      </c>
      <c r="AG13" s="18">
        <f>SUM(AA13:AF13)</f>
        <v>10.418625000000002</v>
      </c>
    </row>
    <row r="14" spans="1:33" ht="89.25">
      <c r="A14" s="49"/>
      <c r="B14" s="21" t="s">
        <v>18</v>
      </c>
      <c r="C14" s="14" t="s">
        <v>19</v>
      </c>
      <c r="D14" s="1" t="s">
        <v>20</v>
      </c>
      <c r="E14" s="14" t="s">
        <v>39</v>
      </c>
      <c r="F14" s="18">
        <v>10</v>
      </c>
      <c r="G14" s="18"/>
      <c r="H14" s="18"/>
      <c r="I14" s="18"/>
      <c r="J14" s="18"/>
      <c r="K14" s="18" t="s">
        <v>28</v>
      </c>
      <c r="L14" s="18">
        <f>SUM(F14:K14)</f>
        <v>10</v>
      </c>
      <c r="M14" s="18">
        <f>F14*1.05</f>
        <v>10.5</v>
      </c>
      <c r="N14" s="18"/>
      <c r="O14" s="18"/>
      <c r="P14" s="18"/>
      <c r="Q14" s="18"/>
      <c r="R14" s="18" t="s">
        <v>28</v>
      </c>
      <c r="S14" s="18">
        <f>SUM(M14:R14)</f>
        <v>10.5</v>
      </c>
      <c r="T14" s="18">
        <f>M14*1.05</f>
        <v>11.025</v>
      </c>
      <c r="U14" s="18"/>
      <c r="V14" s="18"/>
      <c r="W14" s="18"/>
      <c r="X14" s="18"/>
      <c r="Y14" s="18" t="s">
        <v>28</v>
      </c>
      <c r="Z14" s="18">
        <f>SUM(T14:Y14)</f>
        <v>11.025</v>
      </c>
      <c r="AA14" s="18">
        <f>T14*1.05</f>
        <v>11.576250000000002</v>
      </c>
      <c r="AB14" s="18"/>
      <c r="AC14" s="18"/>
      <c r="AD14" s="18"/>
      <c r="AE14" s="18"/>
      <c r="AF14" s="18" t="s">
        <v>28</v>
      </c>
      <c r="AG14" s="18">
        <f>SUM(AA14:AF14)</f>
        <v>11.576250000000002</v>
      </c>
    </row>
    <row r="15" spans="1:33" ht="12.75">
      <c r="A15" s="26" t="s">
        <v>151</v>
      </c>
      <c r="B15" s="21"/>
      <c r="C15" s="14"/>
      <c r="D15" s="1"/>
      <c r="E15" s="14"/>
      <c r="F15" s="2">
        <f>SUM(F12:F14)</f>
        <v>107</v>
      </c>
      <c r="G15" s="2"/>
      <c r="H15" s="2"/>
      <c r="I15" s="2"/>
      <c r="J15" s="2"/>
      <c r="K15" s="2"/>
      <c r="L15" s="2">
        <f>SUM(L12:L14)</f>
        <v>107</v>
      </c>
      <c r="M15" s="2">
        <f>SUM(M12:M14)</f>
        <v>112.35000000000001</v>
      </c>
      <c r="N15" s="2"/>
      <c r="O15" s="2"/>
      <c r="P15" s="2"/>
      <c r="Q15" s="2"/>
      <c r="R15" s="2"/>
      <c r="S15" s="2">
        <f>SUM(S12:S14)</f>
        <v>112.35000000000001</v>
      </c>
      <c r="T15" s="2">
        <f>SUM(T12:T14)</f>
        <v>117.96750000000002</v>
      </c>
      <c r="U15" s="2"/>
      <c r="V15" s="2"/>
      <c r="W15" s="2"/>
      <c r="X15" s="2"/>
      <c r="Y15" s="2"/>
      <c r="Z15" s="2">
        <f>SUM(Z12:Z14)</f>
        <v>117.96750000000002</v>
      </c>
      <c r="AA15" s="2">
        <f>SUM(AA12:AA14)</f>
        <v>123.86587500000002</v>
      </c>
      <c r="AB15" s="2"/>
      <c r="AC15" s="2"/>
      <c r="AD15" s="2"/>
      <c r="AE15" s="2"/>
      <c r="AF15" s="2"/>
      <c r="AG15" s="2">
        <f>SUM(AG12:AG14)</f>
        <v>123.86587500000002</v>
      </c>
    </row>
    <row r="16" spans="1:33" ht="12.75" customHeight="1">
      <c r="A16" s="5" t="s">
        <v>41</v>
      </c>
      <c r="B16" s="9"/>
      <c r="C16" s="15"/>
      <c r="D16" s="11"/>
      <c r="E16" s="1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</row>
    <row r="17" spans="1:33" ht="140.25">
      <c r="A17" s="12" t="s">
        <v>21</v>
      </c>
      <c r="B17" s="12" t="s">
        <v>25</v>
      </c>
      <c r="C17" s="14" t="s">
        <v>42</v>
      </c>
      <c r="D17" s="12" t="s">
        <v>27</v>
      </c>
      <c r="E17" s="12" t="s">
        <v>26</v>
      </c>
      <c r="F17" s="18">
        <v>97</v>
      </c>
      <c r="G17" s="18"/>
      <c r="H17" s="18"/>
      <c r="I17" s="18"/>
      <c r="J17" s="18">
        <v>1.3</v>
      </c>
      <c r="K17" s="18" t="s">
        <v>28</v>
      </c>
      <c r="L17" s="18">
        <f>SUM(F17:K17)</f>
        <v>98.3</v>
      </c>
      <c r="M17" s="18">
        <f>F17*1.05</f>
        <v>101.85000000000001</v>
      </c>
      <c r="N17" s="18"/>
      <c r="O17" s="18"/>
      <c r="P17" s="18"/>
      <c r="Q17" s="18">
        <f>J17*1.05</f>
        <v>1.3650000000000002</v>
      </c>
      <c r="R17" s="18" t="s">
        <v>28</v>
      </c>
      <c r="S17" s="18">
        <f>SUM(M17:R17)</f>
        <v>103.215</v>
      </c>
      <c r="T17" s="18">
        <f>M17*1.05</f>
        <v>106.94250000000001</v>
      </c>
      <c r="U17" s="18"/>
      <c r="V17" s="18"/>
      <c r="W17" s="18"/>
      <c r="X17" s="18">
        <f>Q17*1.05</f>
        <v>1.4332500000000004</v>
      </c>
      <c r="Y17" s="18" t="s">
        <v>28</v>
      </c>
      <c r="Z17" s="18">
        <f>SUM(T17:Y17)</f>
        <v>108.37575000000001</v>
      </c>
      <c r="AA17" s="18">
        <f>T17*1.05</f>
        <v>112.28962500000002</v>
      </c>
      <c r="AB17" s="18"/>
      <c r="AC17" s="18"/>
      <c r="AD17" s="18"/>
      <c r="AE17" s="18">
        <f>X17*1.05</f>
        <v>1.5049125000000005</v>
      </c>
      <c r="AF17" s="18" t="s">
        <v>28</v>
      </c>
      <c r="AG17" s="18">
        <f>SUM(AA17:AF17)</f>
        <v>113.79453750000002</v>
      </c>
    </row>
    <row r="18" spans="1:33" ht="38.25">
      <c r="A18" s="12" t="s">
        <v>43</v>
      </c>
      <c r="B18" s="12" t="s">
        <v>29</v>
      </c>
      <c r="C18" s="16" t="s">
        <v>30</v>
      </c>
      <c r="D18" s="17" t="s">
        <v>31</v>
      </c>
      <c r="E18" s="17" t="s">
        <v>32</v>
      </c>
      <c r="F18" s="18">
        <v>10</v>
      </c>
      <c r="G18" s="18">
        <v>20</v>
      </c>
      <c r="H18" s="18"/>
      <c r="I18" s="18"/>
      <c r="J18" s="18"/>
      <c r="K18" s="18" t="s">
        <v>28</v>
      </c>
      <c r="L18" s="18">
        <f>SUM(F18:K18)</f>
        <v>30</v>
      </c>
      <c r="M18" s="18">
        <f>F18*1.05</f>
        <v>10.5</v>
      </c>
      <c r="N18" s="18">
        <f>G18*1.05</f>
        <v>21</v>
      </c>
      <c r="O18" s="18"/>
      <c r="P18" s="18"/>
      <c r="Q18" s="18"/>
      <c r="R18" s="18" t="s">
        <v>28</v>
      </c>
      <c r="S18" s="18">
        <f>SUM(M18:R18)</f>
        <v>31.5</v>
      </c>
      <c r="T18" s="18">
        <f>M18*1.05</f>
        <v>11.025</v>
      </c>
      <c r="U18" s="18">
        <f>N18*1.05</f>
        <v>22.05</v>
      </c>
      <c r="V18" s="18"/>
      <c r="W18" s="18"/>
      <c r="X18" s="18"/>
      <c r="Y18" s="18" t="s">
        <v>28</v>
      </c>
      <c r="Z18" s="18">
        <f>SUM(T18:Y18)</f>
        <v>33.075</v>
      </c>
      <c r="AA18" s="18">
        <f>T18*1.05</f>
        <v>11.576250000000002</v>
      </c>
      <c r="AB18" s="18">
        <f>U18*1.05</f>
        <v>23.152500000000003</v>
      </c>
      <c r="AC18" s="18"/>
      <c r="AD18" s="18"/>
      <c r="AE18" s="18"/>
      <c r="AF18" s="18" t="s">
        <v>28</v>
      </c>
      <c r="AG18" s="18">
        <f>SUM(AA18:AF18)</f>
        <v>34.728750000000005</v>
      </c>
    </row>
    <row r="19" spans="1:33" ht="114.75">
      <c r="A19" s="12" t="s">
        <v>33</v>
      </c>
      <c r="B19" s="12" t="s">
        <v>34</v>
      </c>
      <c r="C19" s="16" t="s">
        <v>35</v>
      </c>
      <c r="D19" s="17" t="s">
        <v>36</v>
      </c>
      <c r="E19" s="17" t="s">
        <v>40</v>
      </c>
      <c r="F19" s="18">
        <v>19</v>
      </c>
      <c r="G19" s="18"/>
      <c r="H19" s="18"/>
      <c r="I19" s="18"/>
      <c r="J19" s="18"/>
      <c r="K19" s="18" t="s">
        <v>28</v>
      </c>
      <c r="L19" s="18">
        <f>SUM(F19:K19)</f>
        <v>19</v>
      </c>
      <c r="M19" s="18">
        <f>F19*1.05</f>
        <v>19.95</v>
      </c>
      <c r="N19" s="18"/>
      <c r="O19" s="18"/>
      <c r="P19" s="18"/>
      <c r="Q19" s="18"/>
      <c r="R19" s="18" t="s">
        <v>28</v>
      </c>
      <c r="S19" s="18">
        <f>SUM(M19:R19)</f>
        <v>19.95</v>
      </c>
      <c r="T19" s="18">
        <f>M19*1.05</f>
        <v>20.9475</v>
      </c>
      <c r="U19" s="18"/>
      <c r="V19" s="18"/>
      <c r="W19" s="18"/>
      <c r="X19" s="18"/>
      <c r="Y19" s="18" t="s">
        <v>28</v>
      </c>
      <c r="Z19" s="18">
        <f>SUM(T19:Y19)</f>
        <v>20.9475</v>
      </c>
      <c r="AA19" s="18">
        <f>T19*1.05</f>
        <v>21.994875000000004</v>
      </c>
      <c r="AB19" s="18"/>
      <c r="AC19" s="18"/>
      <c r="AD19" s="18"/>
      <c r="AE19" s="18"/>
      <c r="AF19" s="18" t="s">
        <v>28</v>
      </c>
      <c r="AG19" s="18">
        <f>SUM(AA19:AF19)</f>
        <v>21.994875000000004</v>
      </c>
    </row>
    <row r="20" spans="1:33" ht="89.25">
      <c r="A20" s="47" t="s">
        <v>49</v>
      </c>
      <c r="B20" s="12" t="s">
        <v>50</v>
      </c>
      <c r="C20" s="12" t="s">
        <v>50</v>
      </c>
      <c r="D20" s="17" t="s">
        <v>108</v>
      </c>
      <c r="E20" s="17" t="s">
        <v>109</v>
      </c>
      <c r="F20" s="18">
        <v>42</v>
      </c>
      <c r="G20" s="18"/>
      <c r="H20" s="18"/>
      <c r="I20" s="18"/>
      <c r="J20" s="18"/>
      <c r="K20" s="18" t="s">
        <v>28</v>
      </c>
      <c r="L20" s="18">
        <f>SUM(F20:K20)</f>
        <v>42</v>
      </c>
      <c r="M20" s="18">
        <f>F20*1.05</f>
        <v>44.1</v>
      </c>
      <c r="N20" s="18"/>
      <c r="O20" s="18"/>
      <c r="P20" s="18"/>
      <c r="Q20" s="18"/>
      <c r="R20" s="18" t="s">
        <v>28</v>
      </c>
      <c r="S20" s="18">
        <f>SUM(M20:R20)</f>
        <v>44.1</v>
      </c>
      <c r="T20" s="18">
        <f>M20*1.05</f>
        <v>46.30500000000001</v>
      </c>
      <c r="U20" s="18"/>
      <c r="V20" s="18"/>
      <c r="W20" s="18"/>
      <c r="X20" s="18"/>
      <c r="Y20" s="18" t="s">
        <v>28</v>
      </c>
      <c r="Z20" s="18">
        <f>SUM(T20:Y20)</f>
        <v>46.30500000000001</v>
      </c>
      <c r="AA20" s="18">
        <f>T20*1.05</f>
        <v>48.620250000000006</v>
      </c>
      <c r="AB20" s="18"/>
      <c r="AC20" s="18"/>
      <c r="AD20" s="18"/>
      <c r="AE20" s="18"/>
      <c r="AF20" s="18" t="s">
        <v>28</v>
      </c>
      <c r="AG20" s="18">
        <f>SUM(AA20:AF20)</f>
        <v>48.620250000000006</v>
      </c>
    </row>
    <row r="21" spans="1:33" ht="38.25">
      <c r="A21" s="49"/>
      <c r="B21" s="12" t="s">
        <v>51</v>
      </c>
      <c r="C21" s="16" t="s">
        <v>52</v>
      </c>
      <c r="D21" s="17" t="s">
        <v>53</v>
      </c>
      <c r="E21" s="17" t="s">
        <v>54</v>
      </c>
      <c r="F21" s="18">
        <v>8</v>
      </c>
      <c r="G21" s="18"/>
      <c r="H21" s="18"/>
      <c r="I21" s="18"/>
      <c r="J21" s="18"/>
      <c r="K21" s="18" t="s">
        <v>28</v>
      </c>
      <c r="L21" s="18">
        <f aca="true" t="shared" si="0" ref="L21:L27">SUM(F21:K21)</f>
        <v>8</v>
      </c>
      <c r="M21" s="18">
        <f aca="true" t="shared" si="1" ref="M21:M27">F21*1.05</f>
        <v>8.4</v>
      </c>
      <c r="N21" s="18"/>
      <c r="O21" s="18"/>
      <c r="P21" s="18"/>
      <c r="Q21" s="18"/>
      <c r="R21" s="18" t="s">
        <v>28</v>
      </c>
      <c r="S21" s="18">
        <f aca="true" t="shared" si="2" ref="S21:S27">SUM(M21:R21)</f>
        <v>8.4</v>
      </c>
      <c r="T21" s="18">
        <f aca="true" t="shared" si="3" ref="T21:T27">M21*1.05</f>
        <v>8.82</v>
      </c>
      <c r="U21" s="18"/>
      <c r="V21" s="18"/>
      <c r="W21" s="18"/>
      <c r="X21" s="18"/>
      <c r="Y21" s="18" t="s">
        <v>28</v>
      </c>
      <c r="Z21" s="18">
        <f aca="true" t="shared" si="4" ref="Z21:Z27">SUM(T21:Y21)</f>
        <v>8.82</v>
      </c>
      <c r="AA21" s="18">
        <f aca="true" t="shared" si="5" ref="AA21:AA27">T21*1.05</f>
        <v>9.261000000000001</v>
      </c>
      <c r="AB21" s="18"/>
      <c r="AC21" s="18"/>
      <c r="AD21" s="18"/>
      <c r="AE21" s="18"/>
      <c r="AF21" s="18" t="s">
        <v>28</v>
      </c>
      <c r="AG21" s="18">
        <f aca="true" t="shared" si="6" ref="AG21:AG27">SUM(AA21:AF21)</f>
        <v>9.261000000000001</v>
      </c>
    </row>
    <row r="22" spans="1:33" ht="25.5">
      <c r="A22" s="22" t="s">
        <v>152</v>
      </c>
      <c r="B22" s="12" t="s">
        <v>154</v>
      </c>
      <c r="C22" s="16" t="s">
        <v>153</v>
      </c>
      <c r="D22" s="17" t="s">
        <v>155</v>
      </c>
      <c r="E22" s="17" t="s">
        <v>156</v>
      </c>
      <c r="F22" s="18">
        <v>10</v>
      </c>
      <c r="G22" s="18"/>
      <c r="H22" s="18"/>
      <c r="I22" s="18"/>
      <c r="J22" s="18"/>
      <c r="K22" s="18" t="s">
        <v>28</v>
      </c>
      <c r="L22" s="18">
        <f t="shared" si="0"/>
        <v>10</v>
      </c>
      <c r="M22" s="18">
        <f t="shared" si="1"/>
        <v>10.5</v>
      </c>
      <c r="N22" s="18"/>
      <c r="O22" s="18"/>
      <c r="P22" s="18"/>
      <c r="Q22" s="18"/>
      <c r="R22" s="18"/>
      <c r="S22" s="18">
        <f t="shared" si="2"/>
        <v>10.5</v>
      </c>
      <c r="T22" s="18">
        <f t="shared" si="3"/>
        <v>11.025</v>
      </c>
      <c r="U22" s="18"/>
      <c r="V22" s="18"/>
      <c r="W22" s="18"/>
      <c r="X22" s="18"/>
      <c r="Y22" s="18" t="s">
        <v>28</v>
      </c>
      <c r="Z22" s="18">
        <f t="shared" si="4"/>
        <v>11.025</v>
      </c>
      <c r="AA22" s="18">
        <f t="shared" si="5"/>
        <v>11.576250000000002</v>
      </c>
      <c r="AB22" s="18"/>
      <c r="AC22" s="18"/>
      <c r="AD22" s="18"/>
      <c r="AE22" s="18"/>
      <c r="AF22" s="18" t="s">
        <v>28</v>
      </c>
      <c r="AG22" s="18">
        <f t="shared" si="6"/>
        <v>11.576250000000002</v>
      </c>
    </row>
    <row r="23" spans="1:33" ht="12.75">
      <c r="A23" s="26" t="s">
        <v>151</v>
      </c>
      <c r="B23" s="26"/>
      <c r="C23" s="25"/>
      <c r="D23" s="25"/>
      <c r="E23" s="25"/>
      <c r="F23" s="2">
        <f>SUM(F17:F22)</f>
        <v>186</v>
      </c>
      <c r="G23" s="2">
        <f aca="true" t="shared" si="7" ref="G23:AB23">SUM(G17:G22)</f>
        <v>20</v>
      </c>
      <c r="H23" s="2"/>
      <c r="I23" s="2"/>
      <c r="J23" s="2">
        <f t="shared" si="7"/>
        <v>1.3</v>
      </c>
      <c r="K23" s="2"/>
      <c r="L23" s="2">
        <f t="shared" si="7"/>
        <v>207.3</v>
      </c>
      <c r="M23" s="2">
        <f t="shared" si="7"/>
        <v>195.3</v>
      </c>
      <c r="N23" s="2">
        <f t="shared" si="7"/>
        <v>21</v>
      </c>
      <c r="O23" s="2"/>
      <c r="P23" s="2"/>
      <c r="Q23" s="2">
        <f t="shared" si="7"/>
        <v>1.3650000000000002</v>
      </c>
      <c r="R23" s="2"/>
      <c r="S23" s="2">
        <f t="shared" si="7"/>
        <v>217.665</v>
      </c>
      <c r="T23" s="2">
        <f t="shared" si="7"/>
        <v>205.06500000000003</v>
      </c>
      <c r="U23" s="2">
        <f t="shared" si="7"/>
        <v>22.05</v>
      </c>
      <c r="V23" s="2"/>
      <c r="W23" s="2"/>
      <c r="X23" s="2">
        <f t="shared" si="7"/>
        <v>1.4332500000000004</v>
      </c>
      <c r="Y23" s="2"/>
      <c r="Z23" s="2">
        <f t="shared" si="7"/>
        <v>228.54825000000002</v>
      </c>
      <c r="AA23" s="2">
        <f t="shared" si="7"/>
        <v>215.31825000000003</v>
      </c>
      <c r="AB23" s="2">
        <f t="shared" si="7"/>
        <v>23.152500000000003</v>
      </c>
      <c r="AC23" s="2"/>
      <c r="AD23" s="2"/>
      <c r="AE23" s="2">
        <f>SUM(AE17:AE22)</f>
        <v>1.5049125000000005</v>
      </c>
      <c r="AF23" s="2"/>
      <c r="AG23" s="2">
        <f>SUM(AG17:AG22)</f>
        <v>239.97566250000006</v>
      </c>
    </row>
    <row r="24" spans="1:33" ht="12.75">
      <c r="A24" s="56" t="s">
        <v>55</v>
      </c>
      <c r="B24" s="57"/>
      <c r="C24" s="28"/>
      <c r="D24" s="29"/>
      <c r="E24" s="2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/>
    </row>
    <row r="25" spans="1:33" ht="51">
      <c r="A25" s="47" t="s">
        <v>56</v>
      </c>
      <c r="B25" s="12" t="s">
        <v>57</v>
      </c>
      <c r="C25" s="16" t="s">
        <v>58</v>
      </c>
      <c r="D25" s="17" t="s">
        <v>59</v>
      </c>
      <c r="E25" s="17" t="s">
        <v>60</v>
      </c>
      <c r="F25" s="18">
        <v>15</v>
      </c>
      <c r="G25" s="18"/>
      <c r="H25" s="18"/>
      <c r="I25" s="18"/>
      <c r="J25" s="18"/>
      <c r="K25" s="18" t="s">
        <v>28</v>
      </c>
      <c r="L25" s="18">
        <f t="shared" si="0"/>
        <v>15</v>
      </c>
      <c r="M25" s="18">
        <f t="shared" si="1"/>
        <v>15.75</v>
      </c>
      <c r="N25" s="18"/>
      <c r="O25" s="18"/>
      <c r="P25" s="18"/>
      <c r="Q25" s="18"/>
      <c r="R25" s="18" t="s">
        <v>28</v>
      </c>
      <c r="S25" s="18">
        <f t="shared" si="2"/>
        <v>15.75</v>
      </c>
      <c r="T25" s="18">
        <f t="shared" si="3"/>
        <v>16.5375</v>
      </c>
      <c r="U25" s="18"/>
      <c r="V25" s="18"/>
      <c r="W25" s="18"/>
      <c r="X25" s="18"/>
      <c r="Y25" s="18" t="s">
        <v>28</v>
      </c>
      <c r="Z25" s="18">
        <f t="shared" si="4"/>
        <v>16.5375</v>
      </c>
      <c r="AA25" s="18">
        <f t="shared" si="5"/>
        <v>17.364375000000003</v>
      </c>
      <c r="AB25" s="18"/>
      <c r="AC25" s="18"/>
      <c r="AD25" s="18"/>
      <c r="AE25" s="18"/>
      <c r="AF25" s="18" t="s">
        <v>28</v>
      </c>
      <c r="AG25" s="18">
        <f t="shared" si="6"/>
        <v>17.364375000000003</v>
      </c>
    </row>
    <row r="26" spans="1:33" ht="51">
      <c r="A26" s="48"/>
      <c r="B26" s="12" t="s">
        <v>61</v>
      </c>
      <c r="C26" s="16" t="s">
        <v>62</v>
      </c>
      <c r="D26" s="17" t="s">
        <v>63</v>
      </c>
      <c r="E26" s="17" t="s">
        <v>64</v>
      </c>
      <c r="F26" s="18">
        <v>14</v>
      </c>
      <c r="G26" s="18"/>
      <c r="H26" s="18"/>
      <c r="I26" s="18"/>
      <c r="J26" s="18"/>
      <c r="K26" s="18" t="s">
        <v>28</v>
      </c>
      <c r="L26" s="18">
        <f t="shared" si="0"/>
        <v>14</v>
      </c>
      <c r="M26" s="18">
        <f t="shared" si="1"/>
        <v>14.700000000000001</v>
      </c>
      <c r="N26" s="18"/>
      <c r="O26" s="18"/>
      <c r="P26" s="18"/>
      <c r="Q26" s="18"/>
      <c r="R26" s="18" t="s">
        <v>28</v>
      </c>
      <c r="S26" s="18">
        <f t="shared" si="2"/>
        <v>14.700000000000001</v>
      </c>
      <c r="T26" s="18">
        <f t="shared" si="3"/>
        <v>15.435000000000002</v>
      </c>
      <c r="U26" s="18"/>
      <c r="V26" s="18"/>
      <c r="W26" s="18"/>
      <c r="X26" s="18"/>
      <c r="Y26" s="18" t="s">
        <v>28</v>
      </c>
      <c r="Z26" s="18">
        <f t="shared" si="4"/>
        <v>15.435000000000002</v>
      </c>
      <c r="AA26" s="18">
        <f t="shared" si="5"/>
        <v>16.206750000000003</v>
      </c>
      <c r="AB26" s="18"/>
      <c r="AC26" s="18"/>
      <c r="AD26" s="18"/>
      <c r="AE26" s="18"/>
      <c r="AF26" s="18" t="s">
        <v>28</v>
      </c>
      <c r="AG26" s="18">
        <f t="shared" si="6"/>
        <v>16.206750000000003</v>
      </c>
    </row>
    <row r="27" spans="1:33" ht="51">
      <c r="A27" s="48"/>
      <c r="B27" s="12" t="s">
        <v>65</v>
      </c>
      <c r="C27" s="16" t="s">
        <v>72</v>
      </c>
      <c r="D27" s="17" t="s">
        <v>66</v>
      </c>
      <c r="E27" s="17" t="s">
        <v>67</v>
      </c>
      <c r="F27" s="18">
        <v>45</v>
      </c>
      <c r="G27" s="18"/>
      <c r="H27" s="18"/>
      <c r="I27" s="18"/>
      <c r="J27" s="18"/>
      <c r="K27" s="18" t="s">
        <v>28</v>
      </c>
      <c r="L27" s="18">
        <f t="shared" si="0"/>
        <v>45</v>
      </c>
      <c r="M27" s="18">
        <f t="shared" si="1"/>
        <v>47.25</v>
      </c>
      <c r="N27" s="18"/>
      <c r="O27" s="18"/>
      <c r="P27" s="18"/>
      <c r="Q27" s="18"/>
      <c r="R27" s="18" t="s">
        <v>28</v>
      </c>
      <c r="S27" s="18">
        <f t="shared" si="2"/>
        <v>47.25</v>
      </c>
      <c r="T27" s="18">
        <f t="shared" si="3"/>
        <v>49.612500000000004</v>
      </c>
      <c r="U27" s="18"/>
      <c r="V27" s="18"/>
      <c r="W27" s="18"/>
      <c r="X27" s="18"/>
      <c r="Y27" s="18" t="s">
        <v>28</v>
      </c>
      <c r="Z27" s="18">
        <f t="shared" si="4"/>
        <v>49.612500000000004</v>
      </c>
      <c r="AA27" s="18">
        <f t="shared" si="5"/>
        <v>52.09312500000001</v>
      </c>
      <c r="AB27" s="18"/>
      <c r="AC27" s="18"/>
      <c r="AD27" s="18"/>
      <c r="AE27" s="18"/>
      <c r="AF27" s="18" t="s">
        <v>28</v>
      </c>
      <c r="AG27" s="18">
        <f t="shared" si="6"/>
        <v>52.09312500000001</v>
      </c>
    </row>
    <row r="28" spans="1:33" ht="63.75">
      <c r="A28" s="49"/>
      <c r="B28" s="12" t="s">
        <v>68</v>
      </c>
      <c r="C28" s="16" t="s">
        <v>69</v>
      </c>
      <c r="D28" s="17" t="s">
        <v>70</v>
      </c>
      <c r="E28" s="17" t="s">
        <v>71</v>
      </c>
      <c r="F28" s="18">
        <v>8</v>
      </c>
      <c r="G28" s="18"/>
      <c r="H28" s="18"/>
      <c r="I28" s="18"/>
      <c r="J28" s="18"/>
      <c r="K28" s="18" t="s">
        <v>28</v>
      </c>
      <c r="L28" s="18">
        <f aca="true" t="shared" si="8" ref="L28:L33">SUM(F28:K28)</f>
        <v>8</v>
      </c>
      <c r="M28" s="18">
        <f aca="true" t="shared" si="9" ref="M28:M44">F28*1.05</f>
        <v>8.4</v>
      </c>
      <c r="N28" s="18"/>
      <c r="O28" s="18"/>
      <c r="P28" s="18"/>
      <c r="Q28" s="18"/>
      <c r="R28" s="18" t="s">
        <v>28</v>
      </c>
      <c r="S28" s="18">
        <f aca="true" t="shared" si="10" ref="S28:S33">SUM(M28:R28)</f>
        <v>8.4</v>
      </c>
      <c r="T28" s="18">
        <f aca="true" t="shared" si="11" ref="T28:T44">M28*1.05</f>
        <v>8.82</v>
      </c>
      <c r="U28" s="18"/>
      <c r="V28" s="18"/>
      <c r="W28" s="18"/>
      <c r="X28" s="18"/>
      <c r="Y28" s="18" t="s">
        <v>28</v>
      </c>
      <c r="Z28" s="18">
        <f aca="true" t="shared" si="12" ref="Z28:Z33">SUM(T28:Y28)</f>
        <v>8.82</v>
      </c>
      <c r="AA28" s="18">
        <f aca="true" t="shared" si="13" ref="AA28:AA44">T28*1.05</f>
        <v>9.261000000000001</v>
      </c>
      <c r="AB28" s="18"/>
      <c r="AC28" s="18"/>
      <c r="AD28" s="18"/>
      <c r="AE28" s="18"/>
      <c r="AF28" s="18" t="s">
        <v>28</v>
      </c>
      <c r="AG28" s="18">
        <f aca="true" t="shared" si="14" ref="AG28:AG33">SUM(AA28:AF28)</f>
        <v>9.261000000000001</v>
      </c>
    </row>
    <row r="29" spans="1:33" ht="38.25">
      <c r="A29" s="47" t="s">
        <v>73</v>
      </c>
      <c r="B29" s="12" t="s">
        <v>75</v>
      </c>
      <c r="C29" s="12" t="s">
        <v>74</v>
      </c>
      <c r="D29" s="17" t="s">
        <v>76</v>
      </c>
      <c r="E29" s="17" t="s">
        <v>77</v>
      </c>
      <c r="F29" s="18">
        <v>949</v>
      </c>
      <c r="G29" s="18"/>
      <c r="H29" s="18">
        <v>200</v>
      </c>
      <c r="I29" s="18">
        <v>15</v>
      </c>
      <c r="J29" s="18"/>
      <c r="K29" s="18"/>
      <c r="L29" s="18">
        <f t="shared" si="8"/>
        <v>1164</v>
      </c>
      <c r="M29" s="18">
        <f t="shared" si="9"/>
        <v>996.45</v>
      </c>
      <c r="N29" s="18"/>
      <c r="O29" s="18">
        <f>H29*1.05</f>
        <v>210</v>
      </c>
      <c r="P29" s="18">
        <f>I29*1.05</f>
        <v>15.75</v>
      </c>
      <c r="Q29" s="18"/>
      <c r="R29" s="18"/>
      <c r="S29" s="18">
        <f t="shared" si="10"/>
        <v>1222.2</v>
      </c>
      <c r="T29" s="18">
        <f t="shared" si="11"/>
        <v>1046.2725</v>
      </c>
      <c r="U29" s="18"/>
      <c r="V29" s="18">
        <f>O29*1.05</f>
        <v>220.5</v>
      </c>
      <c r="W29" s="18">
        <f>P29*1.05</f>
        <v>16.5375</v>
      </c>
      <c r="X29" s="18"/>
      <c r="Y29" s="18"/>
      <c r="Z29" s="18">
        <f t="shared" si="12"/>
        <v>1283.31</v>
      </c>
      <c r="AA29" s="18">
        <f t="shared" si="13"/>
        <v>1098.586125</v>
      </c>
      <c r="AB29" s="18"/>
      <c r="AC29" s="18">
        <f>V29*1.05</f>
        <v>231.525</v>
      </c>
      <c r="AD29" s="18">
        <f>W29*1.05</f>
        <v>17.364375000000003</v>
      </c>
      <c r="AE29" s="18"/>
      <c r="AF29" s="18"/>
      <c r="AG29" s="18">
        <f t="shared" si="14"/>
        <v>1347.4755000000002</v>
      </c>
    </row>
    <row r="30" spans="1:33" ht="25.5">
      <c r="A30" s="49"/>
      <c r="B30" s="12" t="s">
        <v>79</v>
      </c>
      <c r="C30" s="12" t="s">
        <v>78</v>
      </c>
      <c r="D30" s="17" t="s">
        <v>80</v>
      </c>
      <c r="E30" s="12" t="s">
        <v>78</v>
      </c>
      <c r="F30" s="18">
        <v>24</v>
      </c>
      <c r="G30" s="18"/>
      <c r="H30" s="18"/>
      <c r="I30" s="18"/>
      <c r="J30" s="18"/>
      <c r="K30" s="18"/>
      <c r="L30" s="18">
        <f t="shared" si="8"/>
        <v>24</v>
      </c>
      <c r="M30" s="18">
        <f t="shared" si="9"/>
        <v>25.200000000000003</v>
      </c>
      <c r="N30" s="18"/>
      <c r="O30" s="18"/>
      <c r="P30" s="18"/>
      <c r="Q30" s="18"/>
      <c r="R30" s="18"/>
      <c r="S30" s="18">
        <f t="shared" si="10"/>
        <v>25.200000000000003</v>
      </c>
      <c r="T30" s="18">
        <f t="shared" si="11"/>
        <v>26.460000000000004</v>
      </c>
      <c r="U30" s="18"/>
      <c r="V30" s="18"/>
      <c r="W30" s="18"/>
      <c r="X30" s="18"/>
      <c r="Y30" s="18"/>
      <c r="Z30" s="18">
        <f t="shared" si="12"/>
        <v>26.460000000000004</v>
      </c>
      <c r="AA30" s="18">
        <f t="shared" si="13"/>
        <v>27.783000000000005</v>
      </c>
      <c r="AB30" s="18"/>
      <c r="AC30" s="18"/>
      <c r="AD30" s="18"/>
      <c r="AE30" s="18"/>
      <c r="AF30" s="18"/>
      <c r="AG30" s="18">
        <f t="shared" si="14"/>
        <v>27.783000000000005</v>
      </c>
    </row>
    <row r="31" spans="1:33" ht="38.25">
      <c r="A31" s="47" t="s">
        <v>81</v>
      </c>
      <c r="B31" s="12" t="s">
        <v>82</v>
      </c>
      <c r="C31" s="12" t="s">
        <v>83</v>
      </c>
      <c r="D31" s="17" t="s">
        <v>84</v>
      </c>
      <c r="E31" s="17" t="s">
        <v>85</v>
      </c>
      <c r="F31" s="18">
        <v>16</v>
      </c>
      <c r="G31" s="18"/>
      <c r="H31" s="18"/>
      <c r="I31" s="18">
        <v>20</v>
      </c>
      <c r="J31" s="18"/>
      <c r="K31" s="18"/>
      <c r="L31" s="18">
        <f t="shared" si="8"/>
        <v>36</v>
      </c>
      <c r="M31" s="18">
        <f t="shared" si="9"/>
        <v>16.8</v>
      </c>
      <c r="N31" s="18"/>
      <c r="O31" s="18">
        <f>H31*1.05</f>
        <v>0</v>
      </c>
      <c r="P31" s="18">
        <f>I31*1.05</f>
        <v>21</v>
      </c>
      <c r="Q31" s="18"/>
      <c r="R31" s="18"/>
      <c r="S31" s="18">
        <f t="shared" si="10"/>
        <v>37.8</v>
      </c>
      <c r="T31" s="18">
        <f t="shared" si="11"/>
        <v>17.64</v>
      </c>
      <c r="U31" s="18"/>
      <c r="V31" s="18"/>
      <c r="W31" s="18">
        <f>P31*1.05</f>
        <v>22.05</v>
      </c>
      <c r="X31" s="18"/>
      <c r="Y31" s="18"/>
      <c r="Z31" s="18">
        <f t="shared" si="12"/>
        <v>39.69</v>
      </c>
      <c r="AA31" s="18">
        <f t="shared" si="13"/>
        <v>18.522000000000002</v>
      </c>
      <c r="AB31" s="18"/>
      <c r="AC31" s="18"/>
      <c r="AD31" s="18">
        <f>W31*1.05</f>
        <v>23.152500000000003</v>
      </c>
      <c r="AE31" s="18"/>
      <c r="AF31" s="18"/>
      <c r="AG31" s="18">
        <f t="shared" si="14"/>
        <v>41.67450000000001</v>
      </c>
    </row>
    <row r="32" spans="1:33" ht="38.25">
      <c r="A32" s="58"/>
      <c r="B32" s="12" t="s">
        <v>86</v>
      </c>
      <c r="C32" s="16" t="s">
        <v>87</v>
      </c>
      <c r="D32" s="17" t="s">
        <v>88</v>
      </c>
      <c r="E32" s="17" t="s">
        <v>99</v>
      </c>
      <c r="F32" s="18">
        <v>49</v>
      </c>
      <c r="G32" s="18"/>
      <c r="H32" s="18"/>
      <c r="I32" s="18"/>
      <c r="J32" s="18"/>
      <c r="K32" s="18"/>
      <c r="L32" s="18">
        <f t="shared" si="8"/>
        <v>49</v>
      </c>
      <c r="M32" s="18">
        <f t="shared" si="9"/>
        <v>51.45</v>
      </c>
      <c r="N32" s="18"/>
      <c r="O32" s="18"/>
      <c r="P32" s="18"/>
      <c r="Q32" s="18"/>
      <c r="R32" s="18"/>
      <c r="S32" s="18">
        <f t="shared" si="10"/>
        <v>51.45</v>
      </c>
      <c r="T32" s="18">
        <f t="shared" si="11"/>
        <v>54.02250000000001</v>
      </c>
      <c r="U32" s="18"/>
      <c r="V32" s="18"/>
      <c r="W32" s="18"/>
      <c r="X32" s="18"/>
      <c r="Y32" s="18"/>
      <c r="Z32" s="18">
        <f t="shared" si="12"/>
        <v>54.02250000000001</v>
      </c>
      <c r="AA32" s="18">
        <f t="shared" si="13"/>
        <v>56.72362500000001</v>
      </c>
      <c r="AB32" s="18"/>
      <c r="AC32" s="18"/>
      <c r="AD32" s="18"/>
      <c r="AE32" s="18"/>
      <c r="AF32" s="18"/>
      <c r="AG32" s="18">
        <f t="shared" si="14"/>
        <v>56.72362500000001</v>
      </c>
    </row>
    <row r="33" spans="1:33" ht="51">
      <c r="A33" s="58"/>
      <c r="B33" s="12" t="s">
        <v>95</v>
      </c>
      <c r="C33" s="16" t="s">
        <v>96</v>
      </c>
      <c r="D33" s="17" t="s">
        <v>97</v>
      </c>
      <c r="E33" s="17" t="s">
        <v>98</v>
      </c>
      <c r="F33" s="18">
        <v>14</v>
      </c>
      <c r="G33" s="18"/>
      <c r="H33" s="18"/>
      <c r="I33" s="18"/>
      <c r="J33" s="18"/>
      <c r="K33" s="18"/>
      <c r="L33" s="18">
        <f t="shared" si="8"/>
        <v>14</v>
      </c>
      <c r="M33" s="18">
        <f t="shared" si="9"/>
        <v>14.700000000000001</v>
      </c>
      <c r="N33" s="18"/>
      <c r="O33" s="18"/>
      <c r="P33" s="18"/>
      <c r="Q33" s="18"/>
      <c r="R33" s="18"/>
      <c r="S33" s="18">
        <f t="shared" si="10"/>
        <v>14.700000000000001</v>
      </c>
      <c r="T33" s="18">
        <f t="shared" si="11"/>
        <v>15.435000000000002</v>
      </c>
      <c r="U33" s="18"/>
      <c r="V33" s="18"/>
      <c r="W33" s="18"/>
      <c r="X33" s="18"/>
      <c r="Y33" s="18"/>
      <c r="Z33" s="18">
        <f t="shared" si="12"/>
        <v>15.435000000000002</v>
      </c>
      <c r="AA33" s="18">
        <f t="shared" si="13"/>
        <v>16.206750000000003</v>
      </c>
      <c r="AB33" s="18"/>
      <c r="AC33" s="18"/>
      <c r="AD33" s="18"/>
      <c r="AE33" s="18"/>
      <c r="AF33" s="18"/>
      <c r="AG33" s="18">
        <f t="shared" si="14"/>
        <v>16.206750000000003</v>
      </c>
    </row>
    <row r="34" spans="1:33" ht="38.25">
      <c r="A34" s="58"/>
      <c r="B34" s="12" t="s">
        <v>89</v>
      </c>
      <c r="C34" s="12" t="s">
        <v>89</v>
      </c>
      <c r="D34" s="17" t="s">
        <v>91</v>
      </c>
      <c r="E34" s="17" t="s">
        <v>90</v>
      </c>
      <c r="F34" s="18">
        <v>20</v>
      </c>
      <c r="G34" s="18">
        <v>40</v>
      </c>
      <c r="H34" s="18"/>
      <c r="I34" s="18">
        <v>15</v>
      </c>
      <c r="J34" s="18"/>
      <c r="K34" s="18"/>
      <c r="L34" s="18">
        <f aca="true" t="shared" si="15" ref="L34:L44">SUM(F34:K34)</f>
        <v>75</v>
      </c>
      <c r="M34" s="18">
        <f t="shared" si="9"/>
        <v>21</v>
      </c>
      <c r="N34" s="18">
        <f>G34*1.05</f>
        <v>42</v>
      </c>
      <c r="O34" s="18"/>
      <c r="P34" s="18">
        <f>I34*1.05</f>
        <v>15.75</v>
      </c>
      <c r="Q34" s="18"/>
      <c r="R34" s="18"/>
      <c r="S34" s="18">
        <f aca="true" t="shared" si="16" ref="S34:S44">SUM(M34:R34)</f>
        <v>78.75</v>
      </c>
      <c r="T34" s="18">
        <f t="shared" si="11"/>
        <v>22.05</v>
      </c>
      <c r="U34" s="18">
        <f>N34*1.05</f>
        <v>44.1</v>
      </c>
      <c r="V34" s="18"/>
      <c r="W34" s="18">
        <f>P34*1.05</f>
        <v>16.5375</v>
      </c>
      <c r="X34" s="18"/>
      <c r="Y34" s="18"/>
      <c r="Z34" s="18">
        <f aca="true" t="shared" si="17" ref="Z34:Z44">SUM(T34:Y34)</f>
        <v>82.6875</v>
      </c>
      <c r="AA34" s="18">
        <f t="shared" si="13"/>
        <v>23.152500000000003</v>
      </c>
      <c r="AB34" s="18">
        <f>U34*1.05</f>
        <v>46.30500000000001</v>
      </c>
      <c r="AC34" s="18"/>
      <c r="AD34" s="18">
        <f>W34*1.05</f>
        <v>17.364375000000003</v>
      </c>
      <c r="AE34" s="18"/>
      <c r="AF34" s="18"/>
      <c r="AG34" s="18">
        <f aca="true" t="shared" si="18" ref="AG34:AG44">SUM(AA34:AF34)</f>
        <v>86.821875</v>
      </c>
    </row>
    <row r="35" spans="1:33" ht="38.25">
      <c r="A35" s="59"/>
      <c r="B35" s="12" t="s">
        <v>92</v>
      </c>
      <c r="C35" s="12" t="s">
        <v>92</v>
      </c>
      <c r="D35" s="17" t="s">
        <v>93</v>
      </c>
      <c r="E35" s="17" t="s">
        <v>94</v>
      </c>
      <c r="F35" s="18">
        <v>20</v>
      </c>
      <c r="G35" s="18"/>
      <c r="H35" s="18"/>
      <c r="I35" s="18">
        <v>10</v>
      </c>
      <c r="J35" s="18"/>
      <c r="K35" s="18"/>
      <c r="L35" s="18">
        <f t="shared" si="15"/>
        <v>30</v>
      </c>
      <c r="M35" s="18">
        <f t="shared" si="9"/>
        <v>21</v>
      </c>
      <c r="N35" s="18"/>
      <c r="O35" s="18"/>
      <c r="P35" s="18">
        <f>I35*1.05</f>
        <v>10.5</v>
      </c>
      <c r="Q35" s="18"/>
      <c r="R35" s="18"/>
      <c r="S35" s="18">
        <f t="shared" si="16"/>
        <v>31.5</v>
      </c>
      <c r="T35" s="18">
        <f t="shared" si="11"/>
        <v>22.05</v>
      </c>
      <c r="U35" s="18"/>
      <c r="V35" s="18"/>
      <c r="W35" s="18">
        <f>P35*1.05</f>
        <v>11.025</v>
      </c>
      <c r="X35" s="18"/>
      <c r="Y35" s="18"/>
      <c r="Z35" s="18">
        <f t="shared" si="17"/>
        <v>33.075</v>
      </c>
      <c r="AA35" s="18">
        <f t="shared" si="13"/>
        <v>23.152500000000003</v>
      </c>
      <c r="AB35" s="18"/>
      <c r="AC35" s="18"/>
      <c r="AD35" s="18">
        <f>W35*1.05</f>
        <v>11.576250000000002</v>
      </c>
      <c r="AE35" s="18"/>
      <c r="AF35" s="18"/>
      <c r="AG35" s="18">
        <f t="shared" si="18"/>
        <v>34.728750000000005</v>
      </c>
    </row>
    <row r="36" spans="1:33" ht="51">
      <c r="A36" s="12" t="s">
        <v>101</v>
      </c>
      <c r="B36" s="12" t="s">
        <v>101</v>
      </c>
      <c r="C36" s="12" t="s">
        <v>101</v>
      </c>
      <c r="D36" s="17" t="s">
        <v>102</v>
      </c>
      <c r="E36" s="17" t="s">
        <v>103</v>
      </c>
      <c r="F36" s="18">
        <v>25</v>
      </c>
      <c r="G36" s="18"/>
      <c r="H36" s="18"/>
      <c r="I36" s="18"/>
      <c r="J36" s="18"/>
      <c r="K36" s="18" t="s">
        <v>28</v>
      </c>
      <c r="L36" s="18">
        <f t="shared" si="15"/>
        <v>25</v>
      </c>
      <c r="M36" s="18">
        <f t="shared" si="9"/>
        <v>26.25</v>
      </c>
      <c r="N36" s="18"/>
      <c r="O36" s="18"/>
      <c r="P36" s="18"/>
      <c r="Q36" s="18"/>
      <c r="R36" s="18" t="s">
        <v>28</v>
      </c>
      <c r="S36" s="18">
        <f t="shared" si="16"/>
        <v>26.25</v>
      </c>
      <c r="T36" s="18">
        <f t="shared" si="11"/>
        <v>27.5625</v>
      </c>
      <c r="U36" s="18"/>
      <c r="V36" s="18"/>
      <c r="W36" s="18"/>
      <c r="X36" s="18"/>
      <c r="Y36" s="18" t="s">
        <v>28</v>
      </c>
      <c r="Z36" s="18">
        <f t="shared" si="17"/>
        <v>27.5625</v>
      </c>
      <c r="AA36" s="18">
        <f t="shared" si="13"/>
        <v>28.940625</v>
      </c>
      <c r="AB36" s="18"/>
      <c r="AC36" s="18"/>
      <c r="AD36" s="18"/>
      <c r="AE36" s="18"/>
      <c r="AF36" s="18" t="s">
        <v>28</v>
      </c>
      <c r="AG36" s="18">
        <f t="shared" si="18"/>
        <v>28.940625</v>
      </c>
    </row>
    <row r="37" spans="1:33" ht="51" customHeight="1">
      <c r="A37" s="47" t="s">
        <v>100</v>
      </c>
      <c r="B37" s="12" t="s">
        <v>104</v>
      </c>
      <c r="C37" s="16" t="s">
        <v>105</v>
      </c>
      <c r="D37" s="17" t="s">
        <v>106</v>
      </c>
      <c r="E37" s="17" t="s">
        <v>107</v>
      </c>
      <c r="F37" s="18">
        <v>80</v>
      </c>
      <c r="G37" s="18"/>
      <c r="H37" s="18"/>
      <c r="I37" s="18"/>
      <c r="J37" s="18"/>
      <c r="K37" s="18" t="s">
        <v>28</v>
      </c>
      <c r="L37" s="18">
        <f t="shared" si="15"/>
        <v>80</v>
      </c>
      <c r="M37" s="18">
        <f t="shared" si="9"/>
        <v>84</v>
      </c>
      <c r="N37" s="18"/>
      <c r="O37" s="18"/>
      <c r="P37" s="18"/>
      <c r="Q37" s="18"/>
      <c r="R37" s="18" t="s">
        <v>28</v>
      </c>
      <c r="S37" s="18">
        <f t="shared" si="16"/>
        <v>84</v>
      </c>
      <c r="T37" s="18">
        <f t="shared" si="11"/>
        <v>88.2</v>
      </c>
      <c r="U37" s="18"/>
      <c r="V37" s="18"/>
      <c r="W37" s="18"/>
      <c r="X37" s="18"/>
      <c r="Y37" s="18" t="s">
        <v>28</v>
      </c>
      <c r="Z37" s="18">
        <f t="shared" si="17"/>
        <v>88.2</v>
      </c>
      <c r="AA37" s="18">
        <f t="shared" si="13"/>
        <v>92.61000000000001</v>
      </c>
      <c r="AB37" s="18"/>
      <c r="AC37" s="18"/>
      <c r="AD37" s="18"/>
      <c r="AE37" s="18"/>
      <c r="AF37" s="18" t="s">
        <v>28</v>
      </c>
      <c r="AG37" s="18">
        <f t="shared" si="18"/>
        <v>92.61000000000001</v>
      </c>
    </row>
    <row r="38" spans="1:33" ht="38.25">
      <c r="A38" s="58"/>
      <c r="B38" s="12" t="s">
        <v>110</v>
      </c>
      <c r="C38" s="16" t="s">
        <v>111</v>
      </c>
      <c r="D38" s="17" t="s">
        <v>112</v>
      </c>
      <c r="E38" s="17" t="s">
        <v>113</v>
      </c>
      <c r="F38" s="18">
        <v>60</v>
      </c>
      <c r="G38" s="18"/>
      <c r="H38" s="18"/>
      <c r="I38" s="18"/>
      <c r="J38" s="18"/>
      <c r="K38" s="18" t="s">
        <v>28</v>
      </c>
      <c r="L38" s="18">
        <f t="shared" si="15"/>
        <v>60</v>
      </c>
      <c r="M38" s="18">
        <f t="shared" si="9"/>
        <v>63</v>
      </c>
      <c r="N38" s="18"/>
      <c r="O38" s="18"/>
      <c r="P38" s="18"/>
      <c r="Q38" s="18"/>
      <c r="R38" s="18" t="s">
        <v>28</v>
      </c>
      <c r="S38" s="18">
        <f t="shared" si="16"/>
        <v>63</v>
      </c>
      <c r="T38" s="18">
        <f t="shared" si="11"/>
        <v>66.15</v>
      </c>
      <c r="U38" s="18"/>
      <c r="V38" s="18"/>
      <c r="W38" s="18"/>
      <c r="X38" s="18"/>
      <c r="Y38" s="18" t="s">
        <v>28</v>
      </c>
      <c r="Z38" s="18">
        <f t="shared" si="17"/>
        <v>66.15</v>
      </c>
      <c r="AA38" s="18">
        <f t="shared" si="13"/>
        <v>69.45750000000001</v>
      </c>
      <c r="AB38" s="18"/>
      <c r="AC38" s="18"/>
      <c r="AD38" s="18"/>
      <c r="AE38" s="18"/>
      <c r="AF38" s="18" t="s">
        <v>28</v>
      </c>
      <c r="AG38" s="18">
        <f t="shared" si="18"/>
        <v>69.45750000000001</v>
      </c>
    </row>
    <row r="39" spans="1:33" ht="89.25">
      <c r="A39" s="59"/>
      <c r="B39" s="12" t="s">
        <v>114</v>
      </c>
      <c r="C39" s="16" t="s">
        <v>117</v>
      </c>
      <c r="D39" s="17" t="s">
        <v>115</v>
      </c>
      <c r="E39" s="17" t="s">
        <v>116</v>
      </c>
      <c r="F39" s="18">
        <v>1</v>
      </c>
      <c r="G39" s="18"/>
      <c r="H39" s="18"/>
      <c r="I39" s="18"/>
      <c r="J39" s="18"/>
      <c r="K39" s="18" t="s">
        <v>28</v>
      </c>
      <c r="L39" s="18">
        <f t="shared" si="15"/>
        <v>1</v>
      </c>
      <c r="M39" s="18">
        <f t="shared" si="9"/>
        <v>1.05</v>
      </c>
      <c r="N39" s="18">
        <f>G39*1.05</f>
        <v>0</v>
      </c>
      <c r="O39" s="18">
        <f>H39*1.05</f>
        <v>0</v>
      </c>
      <c r="P39" s="18">
        <f>I39*1.05</f>
        <v>0</v>
      </c>
      <c r="Q39" s="18">
        <f>J39*1.05</f>
        <v>0</v>
      </c>
      <c r="R39" s="18" t="s">
        <v>28</v>
      </c>
      <c r="S39" s="18">
        <f t="shared" si="16"/>
        <v>1.05</v>
      </c>
      <c r="T39" s="18">
        <f t="shared" si="11"/>
        <v>1.1025</v>
      </c>
      <c r="U39" s="18"/>
      <c r="V39" s="18"/>
      <c r="W39" s="18"/>
      <c r="X39" s="18"/>
      <c r="Y39" s="18" t="s">
        <v>28</v>
      </c>
      <c r="Z39" s="18">
        <f t="shared" si="17"/>
        <v>1.1025</v>
      </c>
      <c r="AA39" s="18">
        <f t="shared" si="13"/>
        <v>1.1576250000000001</v>
      </c>
      <c r="AB39" s="18"/>
      <c r="AC39" s="18"/>
      <c r="AD39" s="18"/>
      <c r="AE39" s="18"/>
      <c r="AF39" s="18" t="s">
        <v>28</v>
      </c>
      <c r="AG39" s="18">
        <f t="shared" si="18"/>
        <v>1.1576250000000001</v>
      </c>
    </row>
    <row r="40" spans="1:33" ht="76.5">
      <c r="A40" s="27" t="s">
        <v>118</v>
      </c>
      <c r="B40" s="12" t="s">
        <v>119</v>
      </c>
      <c r="C40" s="16" t="s">
        <v>120</v>
      </c>
      <c r="D40" s="17" t="s">
        <v>121</v>
      </c>
      <c r="E40" s="17" t="s">
        <v>122</v>
      </c>
      <c r="F40" s="18">
        <v>26</v>
      </c>
      <c r="G40" s="18">
        <v>10</v>
      </c>
      <c r="H40" s="18"/>
      <c r="I40" s="18">
        <v>12.5</v>
      </c>
      <c r="J40" s="18"/>
      <c r="K40" s="18" t="s">
        <v>28</v>
      </c>
      <c r="L40" s="18">
        <f t="shared" si="15"/>
        <v>48.5</v>
      </c>
      <c r="M40" s="18">
        <f t="shared" si="9"/>
        <v>27.3</v>
      </c>
      <c r="N40" s="18">
        <f>G40*1.05</f>
        <v>10.5</v>
      </c>
      <c r="O40" s="18"/>
      <c r="P40" s="18">
        <f>I40*1.05</f>
        <v>13.125</v>
      </c>
      <c r="Q40" s="18"/>
      <c r="R40" s="18" t="s">
        <v>28</v>
      </c>
      <c r="S40" s="18">
        <f t="shared" si="16"/>
        <v>50.925</v>
      </c>
      <c r="T40" s="18">
        <f t="shared" si="11"/>
        <v>28.665000000000003</v>
      </c>
      <c r="U40" s="18">
        <f>N40*1.05</f>
        <v>11.025</v>
      </c>
      <c r="V40" s="18"/>
      <c r="W40" s="18">
        <f>P40*1.05</f>
        <v>13.78125</v>
      </c>
      <c r="X40" s="18"/>
      <c r="Y40" s="18" t="s">
        <v>28</v>
      </c>
      <c r="Z40" s="18">
        <f t="shared" si="17"/>
        <v>53.471250000000005</v>
      </c>
      <c r="AA40" s="18">
        <f t="shared" si="13"/>
        <v>30.098250000000004</v>
      </c>
      <c r="AB40" s="18">
        <f>U40*1.05</f>
        <v>11.576250000000002</v>
      </c>
      <c r="AC40" s="18"/>
      <c r="AD40" s="18">
        <f>W40*1.05</f>
        <v>14.4703125</v>
      </c>
      <c r="AE40" s="18"/>
      <c r="AF40" s="18" t="s">
        <v>28</v>
      </c>
      <c r="AG40" s="18">
        <f t="shared" si="18"/>
        <v>56.14481250000001</v>
      </c>
    </row>
    <row r="41" spans="1:33" ht="63.75">
      <c r="A41" s="47" t="s">
        <v>123</v>
      </c>
      <c r="B41" s="12" t="s">
        <v>124</v>
      </c>
      <c r="C41" s="16" t="s">
        <v>125</v>
      </c>
      <c r="D41" s="17" t="s">
        <v>126</v>
      </c>
      <c r="E41" s="17" t="s">
        <v>127</v>
      </c>
      <c r="F41" s="18">
        <v>30</v>
      </c>
      <c r="G41" s="18"/>
      <c r="H41" s="18"/>
      <c r="I41" s="18">
        <v>12.5</v>
      </c>
      <c r="J41" s="18"/>
      <c r="K41" s="18" t="s">
        <v>28</v>
      </c>
      <c r="L41" s="18">
        <f t="shared" si="15"/>
        <v>42.5</v>
      </c>
      <c r="M41" s="18">
        <f t="shared" si="9"/>
        <v>31.5</v>
      </c>
      <c r="N41" s="18"/>
      <c r="O41" s="18"/>
      <c r="P41" s="18">
        <f>I41*1.05</f>
        <v>13.125</v>
      </c>
      <c r="Q41" s="18"/>
      <c r="R41" s="18" t="s">
        <v>28</v>
      </c>
      <c r="S41" s="18">
        <f t="shared" si="16"/>
        <v>44.625</v>
      </c>
      <c r="T41" s="18">
        <f t="shared" si="11"/>
        <v>33.075</v>
      </c>
      <c r="U41" s="18"/>
      <c r="V41" s="18"/>
      <c r="W41" s="18">
        <f>P41*1.05</f>
        <v>13.78125</v>
      </c>
      <c r="X41" s="18"/>
      <c r="Y41" s="18" t="s">
        <v>28</v>
      </c>
      <c r="Z41" s="18">
        <f t="shared" si="17"/>
        <v>46.85625</v>
      </c>
      <c r="AA41" s="18">
        <f t="shared" si="13"/>
        <v>34.728750000000005</v>
      </c>
      <c r="AB41" s="18"/>
      <c r="AC41" s="18"/>
      <c r="AD41" s="18">
        <f>W41*1.05</f>
        <v>14.4703125</v>
      </c>
      <c r="AE41" s="18"/>
      <c r="AF41" s="18" t="s">
        <v>28</v>
      </c>
      <c r="AG41" s="18">
        <f t="shared" si="18"/>
        <v>49.199062500000004</v>
      </c>
    </row>
    <row r="42" spans="1:33" ht="38.25">
      <c r="A42" s="49"/>
      <c r="B42" s="12" t="s">
        <v>82</v>
      </c>
      <c r="C42" s="16" t="s">
        <v>128</v>
      </c>
      <c r="D42" s="17" t="s">
        <v>129</v>
      </c>
      <c r="E42" s="17" t="s">
        <v>130</v>
      </c>
      <c r="F42" s="18">
        <v>15</v>
      </c>
      <c r="G42" s="18"/>
      <c r="H42" s="18"/>
      <c r="I42" s="18"/>
      <c r="J42" s="18"/>
      <c r="K42" s="18" t="s">
        <v>28</v>
      </c>
      <c r="L42" s="18">
        <f t="shared" si="15"/>
        <v>15</v>
      </c>
      <c r="M42" s="18">
        <f t="shared" si="9"/>
        <v>15.75</v>
      </c>
      <c r="N42" s="18"/>
      <c r="O42" s="18"/>
      <c r="P42" s="18"/>
      <c r="Q42" s="18"/>
      <c r="R42" s="18" t="s">
        <v>28</v>
      </c>
      <c r="S42" s="18">
        <f t="shared" si="16"/>
        <v>15.75</v>
      </c>
      <c r="T42" s="18">
        <f t="shared" si="11"/>
        <v>16.5375</v>
      </c>
      <c r="U42" s="18"/>
      <c r="V42" s="18"/>
      <c r="W42" s="18"/>
      <c r="X42" s="18"/>
      <c r="Y42" s="18" t="s">
        <v>28</v>
      </c>
      <c r="Z42" s="18">
        <f t="shared" si="17"/>
        <v>16.5375</v>
      </c>
      <c r="AA42" s="18">
        <f t="shared" si="13"/>
        <v>17.364375000000003</v>
      </c>
      <c r="AB42" s="18"/>
      <c r="AC42" s="18"/>
      <c r="AD42" s="18"/>
      <c r="AE42" s="18"/>
      <c r="AF42" s="18" t="s">
        <v>28</v>
      </c>
      <c r="AG42" s="18">
        <f t="shared" si="18"/>
        <v>17.364375000000003</v>
      </c>
    </row>
    <row r="43" spans="1:33" ht="38.25">
      <c r="A43" s="47" t="s">
        <v>131</v>
      </c>
      <c r="B43" s="12" t="s">
        <v>132</v>
      </c>
      <c r="C43" s="16" t="s">
        <v>133</v>
      </c>
      <c r="D43" s="17" t="s">
        <v>134</v>
      </c>
      <c r="E43" s="17" t="s">
        <v>135</v>
      </c>
      <c r="F43" s="18">
        <v>30</v>
      </c>
      <c r="G43" s="18"/>
      <c r="H43" s="18"/>
      <c r="I43" s="18"/>
      <c r="J43" s="18"/>
      <c r="K43" s="18" t="s">
        <v>28</v>
      </c>
      <c r="L43" s="18">
        <f t="shared" si="15"/>
        <v>30</v>
      </c>
      <c r="M43" s="18">
        <f t="shared" si="9"/>
        <v>31.5</v>
      </c>
      <c r="N43" s="18"/>
      <c r="O43" s="18"/>
      <c r="P43" s="18"/>
      <c r="Q43" s="18"/>
      <c r="R43" s="18" t="s">
        <v>28</v>
      </c>
      <c r="S43" s="18">
        <f t="shared" si="16"/>
        <v>31.5</v>
      </c>
      <c r="T43" s="18">
        <f t="shared" si="11"/>
        <v>33.075</v>
      </c>
      <c r="U43" s="18"/>
      <c r="V43" s="18"/>
      <c r="W43" s="18"/>
      <c r="X43" s="18"/>
      <c r="Y43" s="18" t="s">
        <v>28</v>
      </c>
      <c r="Z43" s="18">
        <f t="shared" si="17"/>
        <v>33.075</v>
      </c>
      <c r="AA43" s="18">
        <f t="shared" si="13"/>
        <v>34.728750000000005</v>
      </c>
      <c r="AB43" s="18"/>
      <c r="AC43" s="18"/>
      <c r="AD43" s="18"/>
      <c r="AE43" s="18"/>
      <c r="AF43" s="18" t="s">
        <v>28</v>
      </c>
      <c r="AG43" s="18">
        <f t="shared" si="18"/>
        <v>34.728750000000005</v>
      </c>
    </row>
    <row r="44" spans="1:33" ht="25.5">
      <c r="A44" s="49"/>
      <c r="B44" s="12" t="s">
        <v>136</v>
      </c>
      <c r="C44" s="16" t="s">
        <v>137</v>
      </c>
      <c r="D44" s="17" t="s">
        <v>139</v>
      </c>
      <c r="E44" s="17" t="s">
        <v>138</v>
      </c>
      <c r="F44" s="18">
        <v>40</v>
      </c>
      <c r="G44" s="18"/>
      <c r="H44" s="18"/>
      <c r="I44" s="18"/>
      <c r="J44" s="18"/>
      <c r="K44" s="18" t="s">
        <v>28</v>
      </c>
      <c r="L44" s="18">
        <f t="shared" si="15"/>
        <v>40</v>
      </c>
      <c r="M44" s="18">
        <f t="shared" si="9"/>
        <v>42</v>
      </c>
      <c r="N44" s="18"/>
      <c r="O44" s="18"/>
      <c r="P44" s="18"/>
      <c r="Q44" s="18"/>
      <c r="R44" s="18" t="s">
        <v>28</v>
      </c>
      <c r="S44" s="18">
        <f t="shared" si="16"/>
        <v>42</v>
      </c>
      <c r="T44" s="18">
        <f t="shared" si="11"/>
        <v>44.1</v>
      </c>
      <c r="U44" s="18"/>
      <c r="V44" s="18"/>
      <c r="W44" s="18"/>
      <c r="X44" s="18"/>
      <c r="Y44" s="18" t="s">
        <v>28</v>
      </c>
      <c r="Z44" s="18">
        <f t="shared" si="17"/>
        <v>44.1</v>
      </c>
      <c r="AA44" s="18">
        <f t="shared" si="13"/>
        <v>46.30500000000001</v>
      </c>
      <c r="AB44" s="18"/>
      <c r="AC44" s="18"/>
      <c r="AD44" s="18"/>
      <c r="AE44" s="18"/>
      <c r="AF44" s="18" t="s">
        <v>28</v>
      </c>
      <c r="AG44" s="18">
        <f t="shared" si="18"/>
        <v>46.30500000000001</v>
      </c>
    </row>
    <row r="45" spans="1:33" ht="12.75">
      <c r="A45" s="23" t="s">
        <v>151</v>
      </c>
      <c r="B45" s="32"/>
      <c r="C45" s="33"/>
      <c r="D45" s="17"/>
      <c r="E45" s="17"/>
      <c r="F45" s="2">
        <f>SUM(F25:F44)</f>
        <v>1481</v>
      </c>
      <c r="G45" s="2">
        <f aca="true" t="shared" si="19" ref="G45:AG45">SUM(G25:G44)</f>
        <v>50</v>
      </c>
      <c r="H45" s="2">
        <f t="shared" si="19"/>
        <v>200</v>
      </c>
      <c r="I45" s="2">
        <f t="shared" si="19"/>
        <v>85</v>
      </c>
      <c r="J45" s="2"/>
      <c r="K45" s="2"/>
      <c r="L45" s="2">
        <f t="shared" si="19"/>
        <v>1816</v>
      </c>
      <c r="M45" s="2">
        <f t="shared" si="19"/>
        <v>1555.05</v>
      </c>
      <c r="N45" s="2">
        <f t="shared" si="19"/>
        <v>52.5</v>
      </c>
      <c r="O45" s="2">
        <f t="shared" si="19"/>
        <v>210</v>
      </c>
      <c r="P45" s="2">
        <f t="shared" si="19"/>
        <v>89.25</v>
      </c>
      <c r="Q45" s="2"/>
      <c r="R45" s="2"/>
      <c r="S45" s="2">
        <f t="shared" si="19"/>
        <v>1906.8</v>
      </c>
      <c r="T45" s="2">
        <f t="shared" si="19"/>
        <v>1632.8025</v>
      </c>
      <c r="U45" s="2">
        <f t="shared" si="19"/>
        <v>55.125</v>
      </c>
      <c r="V45" s="2">
        <f t="shared" si="19"/>
        <v>220.5</v>
      </c>
      <c r="W45" s="2">
        <f t="shared" si="19"/>
        <v>93.7125</v>
      </c>
      <c r="X45" s="2"/>
      <c r="Y45" s="2"/>
      <c r="Z45" s="2">
        <f t="shared" si="19"/>
        <v>2002.14</v>
      </c>
      <c r="AA45" s="2">
        <f t="shared" si="19"/>
        <v>1714.4426250000001</v>
      </c>
      <c r="AB45" s="2">
        <f t="shared" si="19"/>
        <v>57.88125000000001</v>
      </c>
      <c r="AC45" s="2">
        <f t="shared" si="19"/>
        <v>231.525</v>
      </c>
      <c r="AD45" s="2">
        <f t="shared" si="19"/>
        <v>98.39812500000002</v>
      </c>
      <c r="AE45" s="2"/>
      <c r="AF45" s="2"/>
      <c r="AG45" s="2">
        <f t="shared" si="19"/>
        <v>2102.2470000000003</v>
      </c>
    </row>
    <row r="46" spans="1:33" ht="12.75" customHeight="1">
      <c r="A46" s="5" t="s">
        <v>145</v>
      </c>
      <c r="B46" s="30"/>
      <c r="C46" s="31"/>
      <c r="D46" s="17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ht="38.25">
      <c r="A47" s="12" t="s">
        <v>140</v>
      </c>
      <c r="B47" s="12" t="s">
        <v>141</v>
      </c>
      <c r="C47" s="16" t="s">
        <v>142</v>
      </c>
      <c r="D47" s="17" t="s">
        <v>143</v>
      </c>
      <c r="E47" s="17" t="s">
        <v>144</v>
      </c>
      <c r="F47" s="18">
        <v>4</v>
      </c>
      <c r="G47" s="18"/>
      <c r="H47" s="18"/>
      <c r="I47" s="18"/>
      <c r="J47" s="18"/>
      <c r="K47" s="18" t="s">
        <v>28</v>
      </c>
      <c r="L47" s="18">
        <f>SUM(F47:K47)</f>
        <v>4</v>
      </c>
      <c r="M47" s="18">
        <f>F47*1.05</f>
        <v>4.2</v>
      </c>
      <c r="N47" s="18"/>
      <c r="O47" s="18"/>
      <c r="P47" s="18"/>
      <c r="Q47" s="18"/>
      <c r="R47" s="18" t="s">
        <v>28</v>
      </c>
      <c r="S47" s="18">
        <f>SUM(M47:R47)</f>
        <v>4.2</v>
      </c>
      <c r="T47" s="18">
        <f>M47*1.05</f>
        <v>4.41</v>
      </c>
      <c r="U47" s="18"/>
      <c r="V47" s="18"/>
      <c r="W47" s="18"/>
      <c r="X47" s="18"/>
      <c r="Y47" s="18" t="s">
        <v>28</v>
      </c>
      <c r="Z47" s="18">
        <f>SUM(T47:Y47)</f>
        <v>4.41</v>
      </c>
      <c r="AA47" s="18">
        <f>T47*1.05</f>
        <v>4.6305000000000005</v>
      </c>
      <c r="AB47" s="18"/>
      <c r="AC47" s="18"/>
      <c r="AD47" s="18"/>
      <c r="AE47" s="18"/>
      <c r="AF47" s="18" t="s">
        <v>28</v>
      </c>
      <c r="AG47" s="18">
        <f>SUM(AA47:AF47)</f>
        <v>4.6305000000000005</v>
      </c>
    </row>
    <row r="48" spans="1:33" ht="140.25">
      <c r="A48" s="12" t="s">
        <v>146</v>
      </c>
      <c r="B48" s="12" t="s">
        <v>147</v>
      </c>
      <c r="C48" s="16" t="s">
        <v>148</v>
      </c>
      <c r="D48" s="17" t="s">
        <v>149</v>
      </c>
      <c r="E48" s="17" t="s">
        <v>150</v>
      </c>
      <c r="F48" s="18">
        <v>24</v>
      </c>
      <c r="G48" s="18">
        <v>20</v>
      </c>
      <c r="H48" s="18"/>
      <c r="I48" s="18"/>
      <c r="J48" s="18"/>
      <c r="K48" s="18" t="s">
        <v>28</v>
      </c>
      <c r="L48" s="18">
        <f>SUM(F48:K48)</f>
        <v>44</v>
      </c>
      <c r="M48" s="18">
        <f>F48*1.05</f>
        <v>25.200000000000003</v>
      </c>
      <c r="N48" s="18">
        <f>G48*1.05</f>
        <v>21</v>
      </c>
      <c r="O48" s="18"/>
      <c r="P48" s="18"/>
      <c r="Q48" s="18"/>
      <c r="R48" s="18" t="s">
        <v>28</v>
      </c>
      <c r="S48" s="18">
        <f>SUM(M48:R48)</f>
        <v>46.2</v>
      </c>
      <c r="T48" s="18">
        <f>M48*1.05</f>
        <v>26.460000000000004</v>
      </c>
      <c r="U48" s="18">
        <f>N48*1.05</f>
        <v>22.05</v>
      </c>
      <c r="V48" s="18"/>
      <c r="W48" s="18"/>
      <c r="X48" s="18"/>
      <c r="Y48" s="18" t="s">
        <v>28</v>
      </c>
      <c r="Z48" s="18">
        <f>SUM(T48:Y48)</f>
        <v>48.510000000000005</v>
      </c>
      <c r="AA48" s="18">
        <f>T48*1.05</f>
        <v>27.783000000000005</v>
      </c>
      <c r="AB48" s="18">
        <f>U48*1.05</f>
        <v>23.152500000000003</v>
      </c>
      <c r="AC48" s="18"/>
      <c r="AD48" s="18"/>
      <c r="AE48" s="18"/>
      <c r="AF48" s="18" t="s">
        <v>28</v>
      </c>
      <c r="AG48" s="18">
        <f>SUM(AA48:AF48)</f>
        <v>50.935500000000005</v>
      </c>
    </row>
    <row r="49" spans="1:33" ht="12.75">
      <c r="A49" s="26" t="s">
        <v>151</v>
      </c>
      <c r="B49" s="12"/>
      <c r="C49" s="16"/>
      <c r="D49" s="17"/>
      <c r="E49" s="17"/>
      <c r="F49" s="2">
        <f>F47+F48</f>
        <v>28</v>
      </c>
      <c r="G49" s="2">
        <f>G47+G48</f>
        <v>20</v>
      </c>
      <c r="H49" s="2"/>
      <c r="I49" s="2"/>
      <c r="J49" s="2"/>
      <c r="K49" s="2"/>
      <c r="L49" s="2">
        <f>L47+L48</f>
        <v>48</v>
      </c>
      <c r="M49" s="2">
        <f>M47+M48</f>
        <v>29.400000000000002</v>
      </c>
      <c r="N49" s="2">
        <f>N47+N48</f>
        <v>21</v>
      </c>
      <c r="O49" s="2"/>
      <c r="P49" s="2"/>
      <c r="Q49" s="2"/>
      <c r="R49" s="2"/>
      <c r="S49" s="2">
        <f>S47+S48</f>
        <v>50.400000000000006</v>
      </c>
      <c r="T49" s="2">
        <f>T47+T48</f>
        <v>30.870000000000005</v>
      </c>
      <c r="U49" s="2">
        <f>U47+U48</f>
        <v>22.05</v>
      </c>
      <c r="V49" s="2"/>
      <c r="W49" s="2"/>
      <c r="X49" s="2"/>
      <c r="Y49" s="2"/>
      <c r="Z49" s="2">
        <f>Z47+Z48</f>
        <v>52.92</v>
      </c>
      <c r="AA49" s="2">
        <f>AA47+AA48</f>
        <v>32.413500000000006</v>
      </c>
      <c r="AB49" s="2">
        <f>AB47+AB48</f>
        <v>23.152500000000003</v>
      </c>
      <c r="AC49" s="2"/>
      <c r="AD49" s="2"/>
      <c r="AE49" s="2"/>
      <c r="AF49" s="2"/>
      <c r="AG49" s="2">
        <f>AG47+AG48</f>
        <v>55.566</v>
      </c>
    </row>
    <row r="50" spans="1:33" ht="12.75">
      <c r="A50" s="26" t="s">
        <v>46</v>
      </c>
      <c r="B50" s="12"/>
      <c r="C50" s="16"/>
      <c r="D50" s="17"/>
      <c r="E50" s="17"/>
      <c r="F50" s="2">
        <f>F15+F23+F45+F49</f>
        <v>1802</v>
      </c>
      <c r="G50" s="2">
        <f aca="true" t="shared" si="20" ref="G50:AG50">G15+G23+G45+G49</f>
        <v>90</v>
      </c>
      <c r="H50" s="2">
        <f t="shared" si="20"/>
        <v>200</v>
      </c>
      <c r="I50" s="2">
        <f t="shared" si="20"/>
        <v>85</v>
      </c>
      <c r="J50" s="2">
        <f t="shared" si="20"/>
        <v>1.3</v>
      </c>
      <c r="K50" s="2"/>
      <c r="L50" s="2">
        <f t="shared" si="20"/>
        <v>2178.3</v>
      </c>
      <c r="M50" s="2">
        <f t="shared" si="20"/>
        <v>1892.1000000000001</v>
      </c>
      <c r="N50" s="2">
        <f t="shared" si="20"/>
        <v>94.5</v>
      </c>
      <c r="O50" s="2">
        <f t="shared" si="20"/>
        <v>210</v>
      </c>
      <c r="P50" s="2">
        <f t="shared" si="20"/>
        <v>89.25</v>
      </c>
      <c r="Q50" s="2">
        <f t="shared" si="20"/>
        <v>1.3650000000000002</v>
      </c>
      <c r="R50" s="2"/>
      <c r="S50" s="2">
        <f t="shared" si="20"/>
        <v>2287.215</v>
      </c>
      <c r="T50" s="2">
        <f t="shared" si="20"/>
        <v>1986.705</v>
      </c>
      <c r="U50" s="2">
        <f t="shared" si="20"/>
        <v>99.225</v>
      </c>
      <c r="V50" s="2">
        <f t="shared" si="20"/>
        <v>220.5</v>
      </c>
      <c r="W50" s="2">
        <f t="shared" si="20"/>
        <v>93.7125</v>
      </c>
      <c r="X50" s="2">
        <f t="shared" si="20"/>
        <v>1.4332500000000004</v>
      </c>
      <c r="Y50" s="2"/>
      <c r="Z50" s="2">
        <f t="shared" si="20"/>
        <v>2401.57575</v>
      </c>
      <c r="AA50" s="2">
        <f t="shared" si="20"/>
        <v>2086.0402500000005</v>
      </c>
      <c r="AB50" s="2">
        <f t="shared" si="20"/>
        <v>104.18625000000002</v>
      </c>
      <c r="AC50" s="2">
        <f t="shared" si="20"/>
        <v>231.525</v>
      </c>
      <c r="AD50" s="2">
        <f t="shared" si="20"/>
        <v>98.39812500000002</v>
      </c>
      <c r="AE50" s="2">
        <f t="shared" si="20"/>
        <v>1.5049125000000005</v>
      </c>
      <c r="AF50" s="2"/>
      <c r="AG50" s="2">
        <f t="shared" si="20"/>
        <v>2521.6545375</v>
      </c>
    </row>
    <row r="51" spans="1:33" ht="12.75">
      <c r="A51" s="34"/>
      <c r="B51" s="34"/>
      <c r="C51" s="35"/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spans="1:33" ht="12.75">
      <c r="A52" s="38"/>
      <c r="B52" s="38"/>
      <c r="C52" s="39"/>
      <c r="D52" s="40"/>
      <c r="E52" s="40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</sheetData>
  <sheetProtection/>
  <mergeCells count="24">
    <mergeCell ref="A41:A42"/>
    <mergeCell ref="A43:A44"/>
    <mergeCell ref="A24:B24"/>
    <mergeCell ref="A20:A21"/>
    <mergeCell ref="A25:A28"/>
    <mergeCell ref="A29:A30"/>
    <mergeCell ref="A31:A35"/>
    <mergeCell ref="A37:A39"/>
    <mergeCell ref="A12:A14"/>
    <mergeCell ref="E8:E10"/>
    <mergeCell ref="A1:AG1"/>
    <mergeCell ref="A3:AG3"/>
    <mergeCell ref="A5:AG5"/>
    <mergeCell ref="A8:A10"/>
    <mergeCell ref="B8:B10"/>
    <mergeCell ref="C8:C10"/>
    <mergeCell ref="D8:D10"/>
    <mergeCell ref="A2:AG2"/>
    <mergeCell ref="A4:AG4"/>
    <mergeCell ref="F8:AG8"/>
    <mergeCell ref="AA9:AG9"/>
    <mergeCell ref="T9:Z9"/>
    <mergeCell ref="M9:S9"/>
    <mergeCell ref="F9:L9"/>
  </mergeCells>
  <printOptions/>
  <pageMargins left="0.3937007874015748" right="0.3937007874015748" top="1.1811023622047245" bottom="0.984251968503937" header="0" footer="0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Leguizamon Acevedo</dc:creator>
  <cp:keywords/>
  <dc:description/>
  <cp:lastModifiedBy>Mayra Leguizamon</cp:lastModifiedBy>
  <cp:lastPrinted>2012-05-06T20:23:49Z</cp:lastPrinted>
  <dcterms:created xsi:type="dcterms:W3CDTF">2012-04-28T21:46:44Z</dcterms:created>
  <dcterms:modified xsi:type="dcterms:W3CDTF">2013-09-09T18:01:36Z</dcterms:modified>
  <cp:category/>
  <cp:version/>
  <cp:contentType/>
  <cp:contentStatus/>
</cp:coreProperties>
</file>