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00" windowHeight="9285" activeTab="2"/>
  </bookViews>
  <sheets>
    <sheet name="IngresosMunicipios" sheetId="1" r:id="rId1"/>
    <sheet name="InversiónMunicipios" sheetId="2" r:id="rId2"/>
    <sheet name="POAI 2012" sheetId="3" r:id="rId3"/>
  </sheets>
  <definedNames>
    <definedName name="CONCEPTOS_AMBITO">#REF!</definedName>
    <definedName name="OLE_LINK1" localSheetId="1">'InversiónMunicipios'!#REF!</definedName>
    <definedName name="OLE_LINK1" localSheetId="2">'POAI 2012'!#REF!</definedName>
  </definedNames>
  <calcPr fullCalcOnLoad="1"/>
</workbook>
</file>

<file path=xl/sharedStrings.xml><?xml version="1.0" encoding="utf-8"?>
<sst xmlns="http://schemas.openxmlformats.org/spreadsheetml/2006/main" count="1040" uniqueCount="520">
  <si>
    <t>S.G.P. EDUCACIÓN</t>
  </si>
  <si>
    <t>SISTEMA GENERAL DE PARTICIPACIONES (S.G.P)</t>
  </si>
  <si>
    <t>Aporte a EPS</t>
  </si>
  <si>
    <t>Aporte a Pensión</t>
  </si>
  <si>
    <t>Aportes a ARP</t>
  </si>
  <si>
    <t>APORTES PARAFISCALES (Sena , Icbf, Insti técnicos y Esap)</t>
  </si>
  <si>
    <t>2130202030201</t>
  </si>
  <si>
    <t>2130202030202</t>
  </si>
  <si>
    <t>21302020303</t>
  </si>
  <si>
    <t>21302020304</t>
  </si>
  <si>
    <t>213020204</t>
  </si>
  <si>
    <t>213020205</t>
  </si>
  <si>
    <t>213020206</t>
  </si>
  <si>
    <t>21302020601</t>
  </si>
  <si>
    <t>21302020602</t>
  </si>
  <si>
    <t>21302020603</t>
  </si>
  <si>
    <t>213020207</t>
  </si>
  <si>
    <t>213020208</t>
  </si>
  <si>
    <t>213020209</t>
  </si>
  <si>
    <t>213020210</t>
  </si>
  <si>
    <t>213020211</t>
  </si>
  <si>
    <t>2130203</t>
  </si>
  <si>
    <t>21303</t>
  </si>
  <si>
    <t>2130301</t>
  </si>
  <si>
    <t>2130302</t>
  </si>
  <si>
    <t>2130304</t>
  </si>
  <si>
    <t>2130305</t>
  </si>
  <si>
    <t>OTROS PROGRAMAS DE BIENESTAR</t>
  </si>
  <si>
    <t>DEPORTE</t>
  </si>
  <si>
    <t>CERTIFICACIONES</t>
  </si>
  <si>
    <t>OCUPACION DE VIAS, PLAZAS Y LUGARES PÚBLICOS</t>
  </si>
  <si>
    <t>SGP: LIBRE DESTINACIÓN DE PARTICIPACIÓN DE PROPÓSITO GENERAL MUNICIPIOS CATEGORÍAS 6</t>
  </si>
  <si>
    <t>112060201010601</t>
  </si>
  <si>
    <t>OTROS SECTORES</t>
  </si>
  <si>
    <t>1120602010201</t>
  </si>
  <si>
    <t>1120602010202</t>
  </si>
  <si>
    <t>REGALÍAS POR EL HIERRO</t>
  </si>
  <si>
    <t>PRIMA DE NAVIDAD</t>
  </si>
  <si>
    <t>PRIMA DE VACACIONES</t>
  </si>
  <si>
    <t>INTERESES A LAS CESANTIAS</t>
  </si>
  <si>
    <t>SERVICIO DE ACUEDUCTO, ALCANTARILLADO Y ASEO</t>
  </si>
  <si>
    <t>VENDEDORES AMBULANTES</t>
  </si>
  <si>
    <t>CALIDAD SISBEN I Y II PARA INSTITUCIONES EDUCATIVAS</t>
  </si>
  <si>
    <t>RENTAS CON DESTINACIÓN ESPECIFICA</t>
  </si>
  <si>
    <t xml:space="preserve">SALUD PUBLICA   </t>
  </si>
  <si>
    <t>CONCEJO MUNICIPAL</t>
  </si>
  <si>
    <t>CONSIDERANDO</t>
  </si>
  <si>
    <t>FONDOS ESPECIALES</t>
  </si>
  <si>
    <t>Fondo de Vivienda</t>
  </si>
  <si>
    <t>Fondo de Seguridad</t>
  </si>
  <si>
    <t>IMPUESTO DE RIFAS, APUESTAS Y JUEGOS PERMITIDOS</t>
  </si>
  <si>
    <t>VENTA DE BIENES Y SERVICIOS Y ARRENDAMIENTOS</t>
  </si>
  <si>
    <t>OTROS PREDIOS</t>
  </si>
  <si>
    <t>GASTOS DE FUNCIONAMIENTO ADMINISTRACIÓN CENTRAL</t>
  </si>
  <si>
    <t>SUBSIDIO DE ALIMENTACIÓN</t>
  </si>
  <si>
    <t xml:space="preserve">SEGUNDA PARTE </t>
  </si>
  <si>
    <t>CAPITULO SEGUNDO</t>
  </si>
  <si>
    <t>PERSONERIA MUNICIPAL</t>
  </si>
  <si>
    <t>TOTAL GASTOS</t>
  </si>
  <si>
    <t>PLAN DE SALUD TERRITORIAL</t>
  </si>
  <si>
    <t>HONORARIOS JURIDICOS</t>
  </si>
  <si>
    <t>HONORARIOS CONTABLES</t>
  </si>
  <si>
    <t xml:space="preserve">PAGO DE INSTRUCTORES CONTRATADOS PARA LAS BANDAS MÚSICALES </t>
  </si>
  <si>
    <t>MEJORAMIENTO Y MANTENIMIENTO DE PLAZAS DE MERCADO, CEMENTERIOS, PARQUES, ANDENES Y MOBILIARIOS DEL ESPACIO PÚBLICO</t>
  </si>
  <si>
    <t>PROTECCIÓN INTEGRAL DE LA NIÑEZ</t>
  </si>
  <si>
    <t>PROTECCIÓN INTEGRAL DE LA PRIMERA INFANCIA</t>
  </si>
  <si>
    <t>PROTECCIÓN INTEGRAL A LA ADOLESCENCIA</t>
  </si>
  <si>
    <t>PROGRAMAS DE DISCAPACIDAD ( EXLCUYENDO ACCIONES DE SALUD PÚBLICA)</t>
  </si>
  <si>
    <t>OTROS GASTOS EN EDUCACIÓN NO INCLUIDOS EN LOS CONCEPTOS ANTERIORES</t>
  </si>
  <si>
    <t xml:space="preserve">4.1.4.1   </t>
  </si>
  <si>
    <t xml:space="preserve">4.1.4.1.1 </t>
  </si>
  <si>
    <t xml:space="preserve">4.1.4.3.1 </t>
  </si>
  <si>
    <t xml:space="preserve">4.1.4.3.2 </t>
  </si>
  <si>
    <t xml:space="preserve">4.1.4.3.3 </t>
  </si>
  <si>
    <t xml:space="preserve">4.1.4.3.4 </t>
  </si>
  <si>
    <t xml:space="preserve">4.1.4.3.5 </t>
  </si>
  <si>
    <t>CONCEPTO</t>
  </si>
  <si>
    <t>GASTOS DE FUNCIONAMIENTO</t>
  </si>
  <si>
    <t>PERSONAL SUPERNUMERARIO</t>
  </si>
  <si>
    <t>SERVICIOS TÉCNICOS</t>
  </si>
  <si>
    <t>OTROS SERVICIOS PERSONALES INDIRECTOS</t>
  </si>
  <si>
    <t>CONTRIBUCIONES INHERENTES A LA NOMINA</t>
  </si>
  <si>
    <t>APORTES DE PREVISIÓN SOCIAL</t>
  </si>
  <si>
    <t>DE FUNCIONARIOS DE LA ADMINISTRACIÓN CENTRAL</t>
  </si>
  <si>
    <t>DE CONCEJALES (MUNICIPIOS DE CATEGORÍA 4, 5 Y 6, A PARTIR DE LA VIGENCIA DE LA LEY 1148/07)</t>
  </si>
  <si>
    <t>GASTOS GENERALES</t>
  </si>
  <si>
    <t>ADQUISICIÓN DE BIENES</t>
  </si>
  <si>
    <t>COMPRA DE EQUIPOS</t>
  </si>
  <si>
    <t>MATERIALES Y SUMINISTROS</t>
  </si>
  <si>
    <t>OTROS GASTOS ADQUISICIÓN DE BIENES</t>
  </si>
  <si>
    <t>ADQUISICIÓN DE SERVICIOS</t>
  </si>
  <si>
    <t>CAPACITACIÓN PERSONAL ADMINISTRATIVO</t>
  </si>
  <si>
    <t>IMPRESOS Y PUBLICACIONES</t>
  </si>
  <si>
    <t>SEGUROS</t>
  </si>
  <si>
    <t>SEGUROS DE BIENES MUEBLES E INMUEBLES</t>
  </si>
  <si>
    <t>SEGUROS  DE VIDA</t>
  </si>
  <si>
    <t>DEL ALCALDE</t>
  </si>
  <si>
    <t>DE LOS CONCEJALES (MUNICIPIOS DE CATEGORÍA 4, 5 Y 6, A PARTIR DE LA VIGENCIA DE LA LEY 1148/07)</t>
  </si>
  <si>
    <t>PÓLIZA DE SEGURO DE SALUD PARA CONCEJALES (MUNICIPIOS DE CATEGORÍA 4, 5 Y 6, A PARTIR DE LA VIGENCIA DE LA LEY 1148/07)</t>
  </si>
  <si>
    <t>OTROS SEGUROS</t>
  </si>
  <si>
    <t>CONTRIBUCIONES, IMPUESTOS Y TASAS MULTAS</t>
  </si>
  <si>
    <t>SERVICIOS PÚBLICOS</t>
  </si>
  <si>
    <t>TELECOMUNICACIONES</t>
  </si>
  <si>
    <t>GASTOS VINCULACIÓN DE PERSONAL ARTÍCULO 30 LEY 909 DE 2004</t>
  </si>
  <si>
    <t>VIÁTICOS Y GASTOS DE VIAJE</t>
  </si>
  <si>
    <t>MANTENIMIENTO Y REPARACIONES</t>
  </si>
  <si>
    <t>GASTOS FINANCIEROS</t>
  </si>
  <si>
    <t xml:space="preserve">OTROS GASTOS GENERALES </t>
  </si>
  <si>
    <t>TRANSFERENCIAS CORRIENTES</t>
  </si>
  <si>
    <t>MESADAS PENSIONALES</t>
  </si>
  <si>
    <t>CUOTAS PARTES DE MESADA PENSIONAL</t>
  </si>
  <si>
    <t>SENTENCIAS Y CONCILIACIONES</t>
  </si>
  <si>
    <t>PLAN DE SALUD TERROTORIAL</t>
  </si>
  <si>
    <t>SISTEMA GENERAL DE PARTICIPACIONES-</t>
  </si>
  <si>
    <t>SGP PROPOSITO GENERAL - FORZOSA INVERSIÓN</t>
  </si>
  <si>
    <t>SGP PROPOSITO GENERAL - LIBRE INVERSIÓN-</t>
  </si>
  <si>
    <t>CON RECURSOS DE REGALIAS DEL CARBÓN</t>
  </si>
  <si>
    <t>INVERSIÓN CON RECURSOS PROPIOS (ICLD)</t>
  </si>
  <si>
    <t>1120602010101</t>
  </si>
  <si>
    <t>1120602010103</t>
  </si>
  <si>
    <t>1120602010104</t>
  </si>
  <si>
    <t>1120602010106</t>
  </si>
  <si>
    <t>TRASFERENCIAS</t>
  </si>
  <si>
    <t>IMPUESTO PREDIAL UNIFICADO</t>
  </si>
  <si>
    <t>IMPUESTO PREDIAL UNIFICADO VIGENCIA ACTUAL</t>
  </si>
  <si>
    <t>IMPUESTO PREDIAL UNIFICADO VIGENCIA ANTERIORES</t>
  </si>
  <si>
    <t xml:space="preserve">IMPUESTO DE INDUSTRIA Y COMERCIO </t>
  </si>
  <si>
    <t>IMPUESTO DE INDUSTRIA Y COMERCIO DE LA VIGENCIA ACTUAL</t>
  </si>
  <si>
    <t>AVISOS Y TABLEROS</t>
  </si>
  <si>
    <t>ESTAMPILLAS</t>
  </si>
  <si>
    <t>PRO CULTURA</t>
  </si>
  <si>
    <t>OTROS INGRESOS TRIBUTARIOS</t>
  </si>
  <si>
    <t>TASAS Y DERECHOS</t>
  </si>
  <si>
    <t>MULTAS Y SANCIONES</t>
  </si>
  <si>
    <t>INTERESES MORATORIOS</t>
  </si>
  <si>
    <t>PREDIAL</t>
  </si>
  <si>
    <t xml:space="preserve">INDUSTRIA Y COMERCIO </t>
  </si>
  <si>
    <t>OTROS INTERESES DE ORIGEN NO TRIBUTARIO</t>
  </si>
  <si>
    <t>ACUEDUCTO</t>
  </si>
  <si>
    <t>ALCANTARILLADO</t>
  </si>
  <si>
    <t>ASEO</t>
  </si>
  <si>
    <t>PLAZA DE MERCADO</t>
  </si>
  <si>
    <t>RENTAS CONTRACTUALES</t>
  </si>
  <si>
    <t>ARRENDAMIENTOS</t>
  </si>
  <si>
    <t>ALQUILER DE MAQUINARIA Y EQUIPOS</t>
  </si>
  <si>
    <t>TRANSFERENCIAS PARA FUNCIONAMIENTO</t>
  </si>
  <si>
    <t>DEL NIVEL NACIONAL</t>
  </si>
  <si>
    <t>DEL NIVEL DEPARTAMENTAL</t>
  </si>
  <si>
    <t>DE VEHÍCULOS AUTOMOTORES</t>
  </si>
  <si>
    <t>DEGÜELLO GANADO MAYOR (EN LOS TÉRMINOS QUE LO DEFINA LA ORDENANZA)</t>
  </si>
  <si>
    <t>TRASFERENCIAS PARA INVERSIÓN</t>
  </si>
  <si>
    <t>FONDO DE SOLIDARIDAD Y GARANTÍAS -FOSYGA-</t>
  </si>
  <si>
    <t>REGALÍAS Y COMPENSACIONES</t>
  </si>
  <si>
    <t>REGALÍAS POR CARBÓN</t>
  </si>
  <si>
    <t>OTROS INGRESOS NO TRIBUTARIOS</t>
  </si>
  <si>
    <t>AL SECTOR PÚBLICO</t>
  </si>
  <si>
    <t>DISEÑO E IMPLANTACIÓN DE ESQUEMAS ORGANIZACIONALES PARA LA ADMINISTRACIÓN Y OPERACIÓN DE SISTEMAS DE ALCANTARILLADO</t>
  </si>
  <si>
    <t xml:space="preserve">GASTOS DE PERSONAL </t>
  </si>
  <si>
    <t>SERVICIOS PERSONALES ASOCIADOS A LA NOMINA</t>
  </si>
  <si>
    <t>SUELDOS DE PERSONAL DE NOMINA</t>
  </si>
  <si>
    <t>PRESUPUESTO INICIAL</t>
  </si>
  <si>
    <t>SOBRETASA AMBIENTAL - CORPORACIONES AUTÓNOMAS REGIONALES</t>
  </si>
  <si>
    <t>4.1.4.4.1.1</t>
  </si>
  <si>
    <t>4.1.4.4.1.2</t>
  </si>
  <si>
    <t>4.1.4.4.1.3</t>
  </si>
  <si>
    <t>4.1.4.4.1.4</t>
  </si>
  <si>
    <t>4.1.4.4.1.5</t>
  </si>
  <si>
    <t>4.1.4.4.1.6</t>
  </si>
  <si>
    <t>SALUD PUBLICA   ( MUNICIPIOS SEGÚN SU COMPETENCIA)</t>
  </si>
  <si>
    <t>EDUCACIÓN</t>
  </si>
  <si>
    <t>APORTES PARA SALUD</t>
  </si>
  <si>
    <t>APORTES PARA PENSIÓN</t>
  </si>
  <si>
    <t>APORTES ARP</t>
  </si>
  <si>
    <t>APORTES PARA CESANTÍAS</t>
  </si>
  <si>
    <t>SENA</t>
  </si>
  <si>
    <t>ICBF</t>
  </si>
  <si>
    <t>ESAP</t>
  </si>
  <si>
    <t>CAJAS DE COMPENSACIÓN FAMILIAR</t>
  </si>
  <si>
    <t>CALIDAD</t>
  </si>
  <si>
    <t>PREINVERSIÓN: ESTUDIOS, DISEÑOS, CONSULTORIAS, ASESORIAS E INTERVENTORIAS</t>
  </si>
  <si>
    <t>CONSTRUCCIÓN AMPLIACIÓN Y ADECUACIÓN DE INFRAESTRUCTURA EDUCATIVA</t>
  </si>
  <si>
    <t>MANTENIMIENTO DE INFRAESTRUCTURA EDUCATIVA</t>
  </si>
  <si>
    <t>DOTACIÓN DE INFRAESTRUCTURA EDUCATIVA: MOBILIARIO, EQUIPOS DIDÁCTICOS, HERRAMIENTAS PARA TALLERES Y AMBIENTES ESPECIALIZADOS PARA LA EDUCACIÓN MEDIA TÉCNICA</t>
  </si>
  <si>
    <t>DOTACIÓN DE MATERIAL Y MEDIOS PEDAGÓGICOS PARA EL APRENDIZAJE: AUDIOVISUALES, SOFTWARE EDUCATIVO, TEXTOS Y MATERIAL DE LABORATORIO</t>
  </si>
  <si>
    <t>PAGO DE SERVICIOS PÚBLICOS DE LAS INSTITUCIONES EDUCATIVAS</t>
  </si>
  <si>
    <t>ACUEDUCTO, ALCANTARILLADO Y ASEO</t>
  </si>
  <si>
    <t>ENERGÍA</t>
  </si>
  <si>
    <t>TRANSPORTE ESCOLAR</t>
  </si>
  <si>
    <t>DISEÑO E IMPLEMENTACIÓN DEL SISTEMA DE INFORMACIÓN</t>
  </si>
  <si>
    <t>ALIMENTACIÓN ESCOLAR</t>
  </si>
  <si>
    <t>CONTRATACIÓN CON TERCEROS PARA LA PROVISIÓN INTEGRAL DEL SERVICIO DE ALIMENTACIÓN ESCOLAR</t>
  </si>
  <si>
    <t>RESERVAS DE INVERSIÓN EN EL SECTOR VIGENCIA ANTERIOR (LEY 819 DE 2003)</t>
  </si>
  <si>
    <t>SALUD</t>
  </si>
  <si>
    <t xml:space="preserve">AFILIACIÓN AL RÉGIMEN SUBSIDIADO - AMPLIACIÓN </t>
  </si>
  <si>
    <t>0.4% INTERVENTORIA DEL RÉGIMEN SUBSIDIADO</t>
  </si>
  <si>
    <t>0.2% SUPERINTENDENCIA DE SALUD</t>
  </si>
  <si>
    <t>SERVICIO DE ACUEDUCTO</t>
  </si>
  <si>
    <t xml:space="preserve">SUBSIDIOS - FONDO DE SOLIDARIDAD Y PREDISTRIBUCIÓN DEL INGRESO </t>
  </si>
  <si>
    <t>PREINVERSIÓN EN DISEÑO</t>
  </si>
  <si>
    <t>INTERVENTORIAS</t>
  </si>
  <si>
    <t>DISEÑO E IMPLANTACIÓN DE ESQUEMAS ORGANIZACIONALES PARA LA ADMINISTRACIÓN Y OPERACIÓN DE SISTEMAS DE ACUEDUCTO</t>
  </si>
  <si>
    <t>CONSTRUCCIÓN DE SISTEMAS DE ACUEDUCTO  (EXCEPTO OBRAS PARA EL TRATAMIENTO DE AGUA POTABLE)</t>
  </si>
  <si>
    <t>CONSTRUCCIÓN DE SISTEMAS DE POTABILIZACIÓN DEL AGUA</t>
  </si>
  <si>
    <t xml:space="preserve">AMPLIACIÓN DE SISTEMAS DE ACUEDUCTO </t>
  </si>
  <si>
    <t>AMPLIACIÓN DE SISTEMAS DE POTABILIZACIÓN DEL AGUA</t>
  </si>
  <si>
    <t xml:space="preserve">REHABILITACIÓN DE SISTEMAS DE ACUEDUCTO </t>
  </si>
  <si>
    <t>REHABILITACIÓN DE SISTEMAS DE  POTABILIZACIÓN DEL AGUA</t>
  </si>
  <si>
    <t>PROGRAMAS DE MACRO Y MICRO MEDICIÓN</t>
  </si>
  <si>
    <t>PROGRAMAS DE REDUCCIÓN DE AGUA NO CONTABILIZADA</t>
  </si>
  <si>
    <t>EQUIPOS REQUERIDOS PARA LA OPERACIÓN DE LOS SISTEMAS DE ACUEDUCTO</t>
  </si>
  <si>
    <t>SOLUCIONES ALTERNAS DE ACUEDUCTO</t>
  </si>
  <si>
    <t>PLAN DE ORDENAMIENTO Y MANEJO DE CUENCAS (POMCA)</t>
  </si>
  <si>
    <t>PAGO DE DEUDA POR INVERSIÓN FÍSICA EN ACUEDUCTO</t>
  </si>
  <si>
    <t>SERVICIO DE ALCANTARILLADO</t>
  </si>
  <si>
    <t>SUBSIDIOS - FONDO DE SOLIDARIDAD Y REDISTRIBUCIÓN DEL INGRESO - ALCANTARILLADO</t>
  </si>
  <si>
    <t>CONSTRUCCIÓN DE SISTEMAS DE ALCANTARILLADO SANITARIO</t>
  </si>
  <si>
    <t>CONSTRUCCIÓN DE SISTEMAS DE TRATAMIENTO DE AGUAS RESIDUALES</t>
  </si>
  <si>
    <t>CONSTRUCCIÓN DE SISTEMAS DE ALCANTARILLADO PLUVIAL</t>
  </si>
  <si>
    <t>AMPLIACIÓN DE SISTEMAS DE ALCANTARILLADO SANITARIO</t>
  </si>
  <si>
    <t>AMPLIACIÓN DE SISTEMAS DE TRATAMIENTO DE AGUAS RESIDUALES</t>
  </si>
  <si>
    <t>AMPLIACIÓN DE SISTEMAS DE ALCANTARILLADO PLUVIAL</t>
  </si>
  <si>
    <t>REHABILITACIÓN DE SISTEMAS DE ALCANTARILLADO SANITARIO</t>
  </si>
  <si>
    <t>REHABILITACIÓN DE SISTEMAS DE TRATAMIENTO DE AGUAS RESIDUALES</t>
  </si>
  <si>
    <t>REHABILITACIÓN DE SISTEMAS DE ALCANTARILLADO PLUVIAL</t>
  </si>
  <si>
    <t>EQUIPOS REQUERIDOS PARA LA OPERACIÓN DE LOS SISTEMAS DE ALCANTARILLADO SANITARIO</t>
  </si>
  <si>
    <t>EQUIPOS REQUERIDOS PARA LA OPERACIÓN DE LOS SISTEMAS DE ALCANTARILLADO PLUVIAL</t>
  </si>
  <si>
    <t>SOLUCIONES ALTERNAS DE ALCANTARILLADO</t>
  </si>
  <si>
    <t>UNIDADES SANITARIAS</t>
  </si>
  <si>
    <t>PLAN DE SANEAMIENTO Y MANEJO DE VERTIMIENTOS (PSMV)</t>
  </si>
  <si>
    <t>PAGO DE DEUDA POR INVERSIÓN FÍSICA EN ALCANTARILLADO</t>
  </si>
  <si>
    <t>SERVICIO DE ASEO</t>
  </si>
  <si>
    <t>SUBSIDIOS - FONDO DE SOLIDARIDAD Y REDISTRIBUCIÓN DEL INGRESO - ASEO</t>
  </si>
  <si>
    <t>CONSTRUCCIÓN DE NUEVOS SISTEMAS DE DISPOSICIÓN FINAL</t>
  </si>
  <si>
    <t>PROYECTOS DE GESTIÓN INTEGRAL DE RESIDUOS SÓLIDOS</t>
  </si>
  <si>
    <t>PLAN DE GESTIÓN INTEGRAL DE RESIDUOS SÓLIDOS (PGIRS)</t>
  </si>
  <si>
    <t>TRANSFERENCIAS PARA EL PLAN DEPARTAMENTAL DE AGUA POTABLE Y SANEAMIENTO BÁSICO</t>
  </si>
  <si>
    <t>DEPORTE Y RECREACIÓN</t>
  </si>
  <si>
    <t>FOMENTO, DESARROLLO Y PRÁCTICA DEL DEPORTE, LA RECREACIÓN Y EL APROVECHAMIENTO DEL TIEMPO LIBRE</t>
  </si>
  <si>
    <t>CONSTRUCCIÓN, MANTENIMIENTO Y/O ADECUACIÓN DE LOS ESCENARIOS DEPORTIVOS Y RECREATIVOS</t>
  </si>
  <si>
    <t>DOTACIÓN DE ESCENARIOS DEPORTIVOS E IMPLEMENTOS PARA LA PRACTICA DEL DEPORTE</t>
  </si>
  <si>
    <t>PREINVERSIÓN EN INFRAESTRUCTURA</t>
  </si>
  <si>
    <t>PAGO DE INSTRUCTORES CONTRATADOS PARA LA PRÁCTICA DEL DEPORTE Y LA RECREACIÓN</t>
  </si>
  <si>
    <t>CULTURA</t>
  </si>
  <si>
    <t>FOMENTO, APOYO Y DIFUSIÓN DE EVENTOS Y EXPRESIONES ARTÍSTICAS Y CULTURALES</t>
  </si>
  <si>
    <t>FORMACIÓN, CAPACITACIÓN E INVESTIGACIÓN ARTÍSTICA Y CULTURAL</t>
  </si>
  <si>
    <t xml:space="preserve">PROTECCIÓN DEL PATRIMONIO CULTURAL </t>
  </si>
  <si>
    <t>CONSTRUCCIÓN, MANTENIMIENTO Y ADECUACIÓN DE LA INFRAESTRUCTURA ARTÍSTICA Y CULTURAL</t>
  </si>
  <si>
    <t>PAGO DE INSTRUCTORES Y BIBLIOTECÓLOGOS CONTRATADOS PARA LA EJECUCIÓN DE PROGRAMAS Y PROYECTOS ARTÍSTICOS Y CULTURALES</t>
  </si>
  <si>
    <t>SERVICIOS PÚBLICOS DIFERENTES A ACUEDUCTO ALCANTARILLADO Y ASEO (SIN INCLUIR PROYECTOS DE VIVIENDA DE INTERÉS SOCIAL)</t>
  </si>
  <si>
    <t>SUBSIDIOS PARA USUARIOS DE MENORES INGRESOS - FONDO DE SOLIDARIDAD Y REDISTRIBUCIÓN DEL INGRESO</t>
  </si>
  <si>
    <t xml:space="preserve">MANTENIMIENTO Y EXPANSIÓN DEL SERVICIO DE ALUMBRADO PÚBLICO </t>
  </si>
  <si>
    <t>CONSTRUCCIÓN, ADECUACIÓN Y MANTENIMIENTO DE INFRAESTRUCTURA DE SERVICIOS PÚBLICOS</t>
  </si>
  <si>
    <t>OBRAS DE ELECTRIFICACIÓN RURAL</t>
  </si>
  <si>
    <t>VIVIENDA</t>
  </si>
  <si>
    <t>SUBSIDIOS PARA ADQUISICIÓN DE VIVIENDA DE INTERÉS SOCIAL</t>
  </si>
  <si>
    <t>SUBSIDIOS PARA MEJORAMIENTO DE VIVIENDA DE INTERÉS SOCIAL</t>
  </si>
  <si>
    <t>PLANES Y PROYECTOS DE CONSTRUCCIÓN DE VIVIENDA EN SITIO PROPIO</t>
  </si>
  <si>
    <t>PLANES Y PROYECTOS PARA LA ADQUISICIÓN Y/O CONSTRUCCIÓN DE VIVIENDA</t>
  </si>
  <si>
    <t>SUBSIDIOS PARA REUBICACIÓN DE VIVIENDAS ASENTADAS EN ZONAS ALTO RIESGO</t>
  </si>
  <si>
    <t>PROYECTOS DE TITULACIÓN Y LEGALIZACIÓN DE PREDIOS</t>
  </si>
  <si>
    <t>AGROPECUARIO</t>
  </si>
  <si>
    <t>PROYECTOS DE CONSTRUCCIÓN Y MANTENIMIENTO DE DISTRITOS DE RIEGO Y ADECUACIÓN DE TIERRAS</t>
  </si>
  <si>
    <t>PROMOCIÓN DE ALIANZAS, ASOCIACIONES U OTRAS FORMAS ASOCIATIVAS DE PRODUCTORES</t>
  </si>
  <si>
    <t>PROGRAMAS Y PROYECTOS DE ASISTENCIA TÉCNICA DIRECTA RURAL</t>
  </si>
  <si>
    <t>PAGO DEL PERSONAL TÉCNICO VINCULADO A LA PRESTACIÓN DEL SERVICIO DE ASISTENCIA TÉCNICA DIRECTA RURAL</t>
  </si>
  <si>
    <t>CONTRATOS CELEBRADOS CON  ENTIDADES PRESTADORAS DEL SERVICIO DE ASISTENCIA TÉCNICA DIRECTA RURAL</t>
  </si>
  <si>
    <t xml:space="preserve">DESARROLLO DE PROGRAMAS Y PROYECTOS PRODUCTIVOS EN EL MARCO DEL PLAN AGROPECUARIO </t>
  </si>
  <si>
    <t>TRANSPORTE</t>
  </si>
  <si>
    <t xml:space="preserve">CONSTRUCCIÓN DE VÍAS </t>
  </si>
  <si>
    <t>MEJORAMIENTO DE VÍAS</t>
  </si>
  <si>
    <t>REHABILITACIÓN DE VÍAS</t>
  </si>
  <si>
    <t>MANTENIMIENTO RUTINARIO DE VÍAS</t>
  </si>
  <si>
    <t>MANTENIMIENTO PERIÓDICO DE VÍAS</t>
  </si>
  <si>
    <t>ESTUDIOS Y PREINVERSIÓN EN INFRAESTRUCTURA</t>
  </si>
  <si>
    <t>COMPRA DE MAQUINARIA Y EQUIPO</t>
  </si>
  <si>
    <t>INTERVENTORIA DE PROYECTOS DE CONSTRUCCIÓN Y MANTENIMIENTO DE INFRAESTRUCTURA DE TRANSPORTE</t>
  </si>
  <si>
    <t>AMBIENTAL</t>
  </si>
  <si>
    <t xml:space="preserve">DESCONTAMINACIÓN DE CORRIENTES O DEPÓSITOS DE AGUA AFECTADOS POR VERTIMIENTOS </t>
  </si>
  <si>
    <t xml:space="preserve">DISPOSICIÓN, ELIMINACIÓN Y RECICLAJE DE RESIDUOS LÍQUIDOS Y SÓLIDOS </t>
  </si>
  <si>
    <t>MANEJO Y APROVECHAMIENTO DE CUENCAS Y MICROCUENCAS HIDROGRÁFICAS</t>
  </si>
  <si>
    <t>CONSERVACIÓN DE MICROCUENCAS QUE ABASTECEN EL ACUEDUCTO, PROTECCIÓN DE FUENTES Y REFORESTACIÓN DE DICHAS CUENCAS</t>
  </si>
  <si>
    <t>EDUCACIÓN AMBIENTAL NO FORMAL</t>
  </si>
  <si>
    <t>ADQUISICIÓN DE PREDIOS DE RESERVA HÍDRICA Y ZONAS DE RESERVA NATURALES</t>
  </si>
  <si>
    <t>ADQUISICIÓN DE ÁREAS DE INTERÉS PARA EL ACUEDUCTO MUNICIPAL (ART. 106 LEY 1151/07)</t>
  </si>
  <si>
    <t>CENTROS DE RECLUSIÓN</t>
  </si>
  <si>
    <t>DOTACIÓN DE CENTROS CARCELARIOS</t>
  </si>
  <si>
    <t>ALIMENTACIÓN PARA LAS PERSONAS DETENIDAS</t>
  </si>
  <si>
    <t>TRANSPORTE DE RECLUSOS</t>
  </si>
  <si>
    <t>PREVENCIÓN Y ATENCIÓN DE DESASTRES</t>
  </si>
  <si>
    <t>ELABORACIÓN, DESARROLLO Y ACTUALIZACIÓN DE PLANES DE EMERGENCIA Y CONTINGENCIA</t>
  </si>
  <si>
    <t>ADECUACIÓN DE ÁREAS URBANAS Y RURALES EN ZONAS DE ALTO RIESGO</t>
  </si>
  <si>
    <t>REUBICACIÓN DE ASENTAMIENTOS ESTABLECIDOS EN ZONAS DE ALTO RIESGO</t>
  </si>
  <si>
    <t>ATENCIÓN DE DESASTRES</t>
  </si>
  <si>
    <t>FORTALECIMIENTO DE LOS COMITÉS DE PREVENCIÓN Y ATENCIÓN DE DESASTRES</t>
  </si>
  <si>
    <t>EDUCACIÓN PARA LA PREVENCIÓN Y ATENCIÓN DE DESASTRES</t>
  </si>
  <si>
    <t>PROMOCIÓN DEL DESARROLLO</t>
  </si>
  <si>
    <t>PROMOCIÓN DE ASOCIACIONES Y ALIANZAS PARA EL DESARROLLO EMPRESARIAL E INDUSTRIAL</t>
  </si>
  <si>
    <t>PROMOCIÓN DE CAPACITACIÓN PARA EMPLEO</t>
  </si>
  <si>
    <t>FOMENTO Y APOYO A LA APROPIACIÓN DE TECNOLOGÍA EN PROCESOS EMPRESARIALES</t>
  </si>
  <si>
    <t>ASISTENCIA TÉCNICA EN PROCESOS DE PRODUCCIÓN, DISTRIBUCIÓN Y COMERCIALIZACIÓN Y ACCESO A FUENTES DE FINANCIACIÓN</t>
  </si>
  <si>
    <t>PROMOCIÓN DEL DESARROLLO TURÍSTICO</t>
  </si>
  <si>
    <t>CONSTRUCCIÓN, MEJORAMIENTO Y MANTENIMIENTO DE INFRAESTRUCTURA FÍSICA</t>
  </si>
  <si>
    <t>FONDOS DESTINADOS A BECAS, SUBSIDIOS Y CRÉDITOS EDUCATIVOS UNIVERSITARIOS (LEY 1012 DE 2006)</t>
  </si>
  <si>
    <t>ATENCIÓN A GRUPOS VULNERABLES - PROMOCIÓN SOCIAL</t>
  </si>
  <si>
    <t xml:space="preserve">ATENCIÓN Y APOYO A LA POBLACIÓN DESPLAZADA POR LA VIOLENCIA </t>
  </si>
  <si>
    <t xml:space="preserve">EQUIPAMIENTO </t>
  </si>
  <si>
    <t>DESARROLLO COMUNITARIO</t>
  </si>
  <si>
    <t>PROGRAMAS DE CAPACITACIÓN, ASESORÍA Y ASISTENCIA TÉCNICA PARA CONSOLIDAR PROCESOS DE PARTICIPACIÓN CIUDADANA Y CONTROL SOCIAL</t>
  </si>
  <si>
    <t>PROCESOS DE ELECCIÓN DE CIUDADANOS A LOS ESPACIOS DE PARTICIPACIÓN CIUDADANA</t>
  </si>
  <si>
    <t>FORTALECIMIENTO INSTITUCIONAL</t>
  </si>
  <si>
    <t>PROCESOS INTEGRALES DE EVALUACIÓN INSTITUCIONAL Y REORGANIZACIÓN ADMINISTRATIVA</t>
  </si>
  <si>
    <t>PROGRAMAS DE CAPACITACIÓN Y ASISTENCIA TÉCNICA ORIENTADOS AL DESARROLLO EFICIENTE DE LAS COMPETENCIAS DE LEY</t>
  </si>
  <si>
    <t>PAGO DE DÉFICIT FISCAL, DE PASIVO LABORAL Y PRESTACIONAL EN PROGRAMAS DE SANEAMIENTO FISCAL Y FINANCIERO</t>
  </si>
  <si>
    <t>CAUSADO CON ANTERIORIDAD AL 31 DE DICIEMBRE DE 2000</t>
  </si>
  <si>
    <t>CAUSADO DESPUÉS DEL 31 DE DICIEMBRE DE 2000</t>
  </si>
  <si>
    <t>ESTRATIFICACIÓN SOCIOECONÓMICA</t>
  </si>
  <si>
    <t>ACTUALIZACIÓN CATASTRAL</t>
  </si>
  <si>
    <t>JUSTICIA</t>
  </si>
  <si>
    <t>CONTRATACIÓN DE SERVICIOS ESPECIALES DE POLICÍA EN CONVENIO CON LA POLICÍA NACIONAL</t>
  </si>
  <si>
    <t>DESARROLLO DEL PLAN INTEGRAL DE SEGURIDAD Y CONVIVENCIA CIUDADANA</t>
  </si>
  <si>
    <t>RESERVAS DE INVERSIÓN EN RÉGIMEN SUBSIDIADO VIGENCIA ANTERIOR (LEY 819 DE 2003)</t>
  </si>
  <si>
    <t>PAGO DE DÉFICIT DE INVERSIÓN EN RÉGIMEN SUBSIDIADO</t>
  </si>
  <si>
    <t>PAGO DE DÉFICIT DE INVERSIÓN EN AGUA POTABLE Y SANEAMIENTO BÁSICO</t>
  </si>
  <si>
    <t>PAGO DE DÉFICIT DE INVERSIÓN EN DEPORTE Y RECREACIÓN</t>
  </si>
  <si>
    <t>PAGO DE DÉFICIT DE INVERSIÓN EN CULTURA</t>
  </si>
  <si>
    <t>PAGO DE DÉFICIT DE INVERSIÓN EN SERVICIOS PÚBLICOS</t>
  </si>
  <si>
    <t>PAGO DE DÉFICIT DE INVERSIÓN EN VIVIENDA</t>
  </si>
  <si>
    <t>PAGO DE DÉFICIT DE INVERSIÓN EN DESARROLLO AGROPECUARIO</t>
  </si>
  <si>
    <t>PAGO DE DÉFICIT DE INVERSIÓN EN DESARROLLO COMUNITARIO</t>
  </si>
  <si>
    <t>PAGO DE DÉFICIT DE INVERSIÓN EN PROMOCIÓN DEL DESARROLLO</t>
  </si>
  <si>
    <t>PAGO DE DÉFICIT DE INVERSIÓN EN TRANSPORTE</t>
  </si>
  <si>
    <t>CONTRATOS CELEBRADOS CON CUERPOS DE BOMBEROS VOLUNTARIOS PARA LA PREVENCIÓN Y CONTROL DE INCENDIOS</t>
  </si>
  <si>
    <t>FINANCIACIÓN, PROMOCIÓN Y EJECUCIÓN DE PROYECTOS RELACIONADOS CON LA REFORESTACIÓN (REVEGETALIZACIÓN, REFORESTACIÓN PROTECTORA Y EL CONTROL DE EROSIÓN)</t>
  </si>
  <si>
    <t>PAGO DE DÉFICIT DE INVERSIÓN EN AMBIENTE</t>
  </si>
  <si>
    <t>ADQUISICIÓN DE MAQUINARIA Y EQUIPO</t>
  </si>
  <si>
    <t>PROYECTOS INTEGRALES DE CIENCIA, TECNOLOGÍA E INNOVACIÓN</t>
  </si>
  <si>
    <t>PLANES DE TRÁNSITO, EDUCACIÓN, DOTACIÓN DE EQUIPOS Y SEGURIDAD VIAL</t>
  </si>
  <si>
    <t>INFRAESTRUCTURA PARA TRANSPORTE NO MOTORIZADO (REDES PEATONALES Y CICLORUTAS)</t>
  </si>
  <si>
    <t>PRIMAS LEGALES</t>
  </si>
  <si>
    <t>BONIFICACIÓN DE DIRECCIÓN</t>
  </si>
  <si>
    <t>DOTACIÓN DE PERSONAL</t>
  </si>
  <si>
    <t>OTROS GASTOS DE PERSONAL ASOCIADOS A LA NÓMINA</t>
  </si>
  <si>
    <t>INDEMNIZACIÓN DE PERSONAL</t>
  </si>
  <si>
    <t xml:space="preserve">SERVICIOS PERSONALES INDIRECTOS  </t>
  </si>
  <si>
    <t>HONORARIOS</t>
  </si>
  <si>
    <t>GASTOS DE INVERSIÓN</t>
  </si>
  <si>
    <t>CÓDIGO</t>
  </si>
  <si>
    <t>INGRESOS TOTALES</t>
  </si>
  <si>
    <t>INGRESOS CORRIENTES</t>
  </si>
  <si>
    <t xml:space="preserve">TRIBUTARIOS </t>
  </si>
  <si>
    <t>NO TRIBUTARIOS</t>
  </si>
  <si>
    <t>EDUCACIÓN PARA JÓVENES Y ADULTOS ILETRADOS</t>
  </si>
  <si>
    <t>ELABORACIÓN, ACTUALIZACIÓN, EVALUACIÓN Y SEGUIMIENTO DEL PLAN DE DESARROLLO</t>
  </si>
  <si>
    <t>SEGURIDAD SOCIAL DEL CREADOR Y GESTOR CULTURAL</t>
  </si>
  <si>
    <t>MANTENIMIENTO Y DOTACIÓN DE BIBLIOTECAS PÚBLICAS</t>
  </si>
  <si>
    <t xml:space="preserve">AGUA POTABLE Y SANEAMIENTO BÁSICO  </t>
  </si>
  <si>
    <t xml:space="preserve">ADQUISICIÓN DE BIENES E INSUMOS PARA LA ATENCIÓN DE LA POBLACIÓN AFECTADA POR DESASTRES    </t>
  </si>
  <si>
    <t>ESCUELAS INDUSTRIALES E INSTITUTOS TÉCNICOS</t>
  </si>
  <si>
    <t>S.G.P. ALIMENTACIÓN ESCOLAR</t>
  </si>
  <si>
    <t>S.G.P. AGUA POTABLE Y SANEAMIENTO BÁSICO</t>
  </si>
  <si>
    <t>S.G.P. SALUD - RÉGIMEN SUBSIDIADO AMPLIACIÓN COBERTURA</t>
  </si>
  <si>
    <t>S.G.P. SALUD - SALUD PUBLICA</t>
  </si>
  <si>
    <t>S.G.P. PARTICIPACIÓN PROPÓSITO GENERAL - FORZOSA INVERSIÓN</t>
  </si>
  <si>
    <t>S.G.P. EDUCACIÓN - RECURSOS DE CALIDAD</t>
  </si>
  <si>
    <t>FONDO DE SEGURIDAD</t>
  </si>
  <si>
    <t>FONDO DE VIVIENDA</t>
  </si>
  <si>
    <t>PAGO DE COMISARIOS DE FAMILIA, MÉDICOS, PSICÓLOGOS Y TRABAJADORES SOCIALES DE LAS COMISARÍAS DE FAMILIA</t>
  </si>
  <si>
    <t>SANEAMIENTO BÁSICO</t>
  </si>
  <si>
    <t>CONSTRUCCIÓN, RECUPERACIÓN Y MANTENIMIENTO DE OBRAS DE SANEAMIENTO BÁSICO</t>
  </si>
  <si>
    <t>PAGO DE TASAS Y CONTRIBUCIONES A LA CAR</t>
  </si>
  <si>
    <t>MANEJO INTEGRAL DE LOS RESIDUOS SOLIDOS</t>
  </si>
  <si>
    <t>ACTUALIZACION DE SOFTWARE</t>
  </si>
  <si>
    <t>EMPRESA TERRITORIAL PARA LA SALUD -ETESA - INVERSIÓN EN SALUD, ARTÍCULO 60 DE LA LEY 715/2001</t>
  </si>
  <si>
    <t>VACACIONES EN DINERO</t>
  </si>
  <si>
    <t>112060201010602</t>
  </si>
  <si>
    <t>112060201010603</t>
  </si>
  <si>
    <t>PUBLICACIÓN DE CONTRATOS</t>
  </si>
  <si>
    <t>PLAN MAESTRO DE ALCANTARILLADO</t>
  </si>
  <si>
    <t>PLAN MAESTRO DE ACUEDUCTO</t>
  </si>
  <si>
    <t>PAGO DE CONVENIOS O CONTRATOS DE SUMINISTRO DE ENERGÍA ELÉCTRICA PARA EL SERVICIO DE ALUMBRADO PÚBLICO</t>
  </si>
  <si>
    <t>PLANES Y PROYECTOS PARA CONSTRUCCIÓN DE VIVIENDA Y SANEAMIENTO BÁSICO</t>
  </si>
  <si>
    <t>PLAN DEPARTAMENTAL DE AGUAS (PDA)</t>
  </si>
  <si>
    <t>AMPLIACIÓN Y MANTENIMIENTO DE SISTEMAS DE ALCANTARILLADO SANITARIO</t>
  </si>
  <si>
    <t>INTERVENTORIA REGIMEN SUBSIDIADO</t>
  </si>
  <si>
    <t>PROGRAMAS DISEÑADOS  PARA LA SUPERACIÓN DE LA POBREZA  EXTREMA EN EL MARCO DE LA RED JUNTOS</t>
  </si>
  <si>
    <t>PROGRAMA FAMILIAS EN ACCIÓN</t>
  </si>
  <si>
    <t>CONSTRUCCIÓN, ADECUACIÓN Y MANTENIMIENTO DE INFRAESTRUCTURA EDUCATIVA</t>
  </si>
  <si>
    <t>0.4% VIGILANCIA Y CONTROL SUPERSALUD</t>
  </si>
  <si>
    <t>21301030103</t>
  </si>
  <si>
    <t>DEMAS HONORARIOS</t>
  </si>
  <si>
    <t>REGIMEN SUBSIDIADO</t>
  </si>
  <si>
    <t>ETESA</t>
  </si>
  <si>
    <t>SECTORES COBERTURAS MINIMAS</t>
  </si>
  <si>
    <t>CONSERVACIÓN, PROTECCIÓN, RESTAURACIÓN Y APROVECHAMIENTO DE RECURSOS NATURALES Y DEL MEDIO AMBIENTE (PROGRAMA GUARDA PARAMOS)</t>
  </si>
  <si>
    <t>FONDO LOCAL DE SALUD</t>
  </si>
  <si>
    <t>SISTEMA GENERAL DE PARTCIPACIONES - SALUD</t>
  </si>
  <si>
    <t>ESFUERZO PROPIO</t>
  </si>
  <si>
    <t xml:space="preserve">REGALIAS DEL CARBON </t>
  </si>
  <si>
    <t>OTROS RECURSOS</t>
  </si>
  <si>
    <t>S.G.P. GRATUIDAD MATRICULAS SISBEN 1 Y 2</t>
  </si>
  <si>
    <t>RECURSOS DEPARTAMENTALES</t>
  </si>
  <si>
    <t>IMPUESTO DE DELINEACIÓN URBANA Y APROBACIÓN DE PLANOS</t>
  </si>
  <si>
    <t>BIENESTAR ADULTO MAYOR</t>
  </si>
  <si>
    <t>1120670201010101</t>
  </si>
  <si>
    <t>1120670201010102</t>
  </si>
  <si>
    <t>OTROS FONDOS ESPECIALES</t>
  </si>
  <si>
    <t>OTROS RECURSOS PROPIOS</t>
  </si>
  <si>
    <t>GRATUIDAD MATRICULAS SISBEN 1 Y 2</t>
  </si>
  <si>
    <t>1103</t>
  </si>
  <si>
    <t>110301</t>
  </si>
  <si>
    <t>11030101</t>
  </si>
  <si>
    <t>1103010101</t>
  </si>
  <si>
    <t>1103010102</t>
  </si>
  <si>
    <t>1103010103</t>
  </si>
  <si>
    <t>11030102</t>
  </si>
  <si>
    <t>1103010201</t>
  </si>
  <si>
    <t>11030103</t>
  </si>
  <si>
    <t>1103010301</t>
  </si>
  <si>
    <t>1103010302</t>
  </si>
  <si>
    <t>1103010303</t>
  </si>
  <si>
    <t>11030104</t>
  </si>
  <si>
    <t>11030105</t>
  </si>
  <si>
    <t>110302</t>
  </si>
  <si>
    <t>11030201</t>
  </si>
  <si>
    <t>11030203</t>
  </si>
  <si>
    <t>SISTEMA GENERAL DE PARTICIPACIONES</t>
  </si>
  <si>
    <t>FOSYGA</t>
  </si>
  <si>
    <t>REGALIAS DEL CARBÓN</t>
  </si>
  <si>
    <t>ESTAMPILLA PRO DEPORTE</t>
  </si>
  <si>
    <t>ESTAMPILLA PRO CULTURA</t>
  </si>
  <si>
    <t>DOTACIÓN Y FUNCIONAMIENTO CENTRO DE BIENESTAR DEL ANCIANO Y DE LOS CENTROS DE VIDA</t>
  </si>
  <si>
    <t>ESTAMPILLA BIENESTAR ADULTO MAYOR</t>
  </si>
  <si>
    <t>OTROS SERVICIOS PUBLICOS</t>
  </si>
  <si>
    <t>22102040201</t>
  </si>
  <si>
    <t>CESANTIAS</t>
  </si>
  <si>
    <t>213020212</t>
  </si>
  <si>
    <t>TELEFONIA CELULAR E INTERNET</t>
  </si>
  <si>
    <t>213020213</t>
  </si>
  <si>
    <t>COMBUSTIBLE</t>
  </si>
  <si>
    <t>AL SECTOR PRIVADO Y PÚBLICO</t>
  </si>
  <si>
    <t>213030214</t>
  </si>
  <si>
    <t>BIENESTAR SOCIAL</t>
  </si>
  <si>
    <t>2210204010301</t>
  </si>
  <si>
    <t>22102040805</t>
  </si>
  <si>
    <t>22102040806</t>
  </si>
  <si>
    <t>22102040807</t>
  </si>
  <si>
    <t>22102040808</t>
  </si>
  <si>
    <t>22102041002</t>
  </si>
  <si>
    <t>22102041102</t>
  </si>
  <si>
    <t>22102041204</t>
  </si>
  <si>
    <t>213030215</t>
  </si>
  <si>
    <t>SERVICIOS DE CORRESPONDENCIA</t>
  </si>
  <si>
    <t>En consecuencia</t>
  </si>
  <si>
    <t>CONSTRUCCIÓN Y/O REHABILITACIÓN DE SISTEMAS DE  POTABILIZACIÓN DEL AGUA (PLANTA DE TRATAMIENTO)</t>
  </si>
  <si>
    <t>SEGURIDAD SOCIAL DEL CREADOR Y DEL GESTOR CULTURAL</t>
  </si>
  <si>
    <t xml:space="preserve">PASIVO PENSIONAL (Art. 47 ley 683/03) </t>
  </si>
  <si>
    <t>MEJORAMIENTO RED TERCIARIA</t>
  </si>
  <si>
    <t>CAPACITACIÓN A LA COMUNIDAD SOBRE PARTICIPACIÓN EN LA GESTIÓN PÚBLICA.</t>
  </si>
  <si>
    <t>HOGARES DE PASO CUMPLIMIENTO LEY 1098/2006</t>
  </si>
  <si>
    <t>22102040809</t>
  </si>
  <si>
    <t>22102040810</t>
  </si>
  <si>
    <t>22102041003</t>
  </si>
  <si>
    <t>REHABILITACION DE SISTEMAS DE POTABILIZACION DEL AGUA (PLANTA DE TRATAMIENTO)</t>
  </si>
  <si>
    <t>PAGO DE INSTRUCTORES CONTRATADOS PARA LAS BANDAS MUSICALES</t>
  </si>
  <si>
    <t>MUNICIPIO DE MONGUI</t>
  </si>
  <si>
    <t>DEPARTAMENTO DE BOYACÁ</t>
  </si>
  <si>
    <t>PLAN OPERATIVO ANUAL DE INVERSIONES</t>
  </si>
  <si>
    <t>En materia de inversión, el Plan Operativo de Anual – POAI – base para la elaboración del presupuesto de inversión, refleja una total coherencia con el Plan Plurianual de Inversiones del Plan de Desarrollo “Haciendo de Monguí una gran Empresa” 2008 – 2011, donde cada uno de los programas y subprogramas contiene proyectos encaminados a cumplir las metas del Plan de Desarrollo.</t>
  </si>
  <si>
    <t>NELSON E. SIERRA CASTRO</t>
  </si>
  <si>
    <t>SECRETARIO DE HACIENDA</t>
  </si>
  <si>
    <t>EDGAR ANDRES BOSIGA BECERRA</t>
  </si>
  <si>
    <t>SECRETARIO DE PLANEACIÓN</t>
  </si>
  <si>
    <t>PRESUPUESTO INICIAL 2011</t>
  </si>
  <si>
    <t>PRESUPUESTO INICIAL 2012</t>
  </si>
  <si>
    <t>Fondo Maquinaria</t>
  </si>
  <si>
    <t>FONDO DE LA MAQUINARIA</t>
  </si>
  <si>
    <t>SERVICIO TELEFONICO</t>
  </si>
  <si>
    <t>ADQUISICIÓN PREDIO PARA LA CONSTRUCCIÓN Y/O ADECUACIÓN PLAZA DE FERIAS.</t>
  </si>
  <si>
    <t>22102041205</t>
  </si>
  <si>
    <t>22102041206</t>
  </si>
  <si>
    <t>22102041207</t>
  </si>
  <si>
    <t>ELABORACIÓN , ACTUALIZACIÓN, EVALUACIÓN Y SEGUIMIENTO DEL PLAN DE DESARROLLO 2012 - 2015</t>
  </si>
  <si>
    <t>ACTUALIZACIÓN DEL ESQUEMA DE ORDENAMIENTO TERRITORIAL</t>
  </si>
  <si>
    <t>ACTUALIZACIÓN SOCIOECONÓMICA</t>
  </si>
  <si>
    <t>CONTRATOS CELEBRADOS CON ENTIDADES PRESTADORAS DEL SERVICIO DE ASISTENCIA TÉCNICA DIRECTA RURAL</t>
  </si>
  <si>
    <t>SERVICIO DE LA DEUDA</t>
  </si>
  <si>
    <t>SERVICIO DE LA DEUDA INTERNA</t>
  </si>
  <si>
    <t>ENTIDADES FINANCIERAS</t>
  </si>
  <si>
    <t>S.G.P. SALUD - RÉGIMEN SUBSIDIADO CONTINUIDAD - SI  SITUACIÓN DE FONDOS</t>
  </si>
  <si>
    <t xml:space="preserve">AFILIACIÓN AL RÉGIMEN SUBSIDIADO - CONTINUIDAD - SIN SITUACIÓN DE FONDOS </t>
  </si>
  <si>
    <t xml:space="preserve">FOSYGA </t>
  </si>
  <si>
    <t>FOSYGA SIN SITUACION DE FONDOS</t>
  </si>
  <si>
    <t>AMORTIZACIONES CAPITAL E INTERESES SERVICIO A LA DEUDA OTROS SECTORES (RECURSOS LIBRE INVERSIÓN)</t>
  </si>
  <si>
    <t>INFIBOY - AMORTIZACIONES CAPITAL E INTERESES</t>
  </si>
  <si>
    <t>GASTOS DE FUNCIONAMIENT, INVERSIÓN Y SERVICIO A LA DEUDA</t>
  </si>
  <si>
    <t xml:space="preserve">PRESUPUESTO </t>
  </si>
  <si>
    <t>SECTOR DEPORTE</t>
  </si>
  <si>
    <t>ADQUISICÓN DE PREDIO PARA ESCENARIO DEPORTIVO Y DE APROVECHAMIENTO DEL TIEMPO LIBRE</t>
  </si>
  <si>
    <t>ADQUISICION DE PREDIO, CONSTRUCCIÓN, MANTENIMIENTO Y/O ADECUACIÓN DE LOS ESCENARIOS DEPORTIVOS Y RECREATIVOS</t>
  </si>
  <si>
    <t>SECTOR AGUA POTABLE</t>
  </si>
  <si>
    <t>ADQUISICION DE PREDIOS DE AREAS DE INTERES PARA ACUEDUCTOS MUNICIPALES Y REGIONALES</t>
  </si>
  <si>
    <t>22102040811</t>
  </si>
  <si>
    <t>PROGRAMA CESPA Y CONVENIO MARCO FIDEL SUAREZ</t>
  </si>
  <si>
    <t>REPUBLICA DE COLOMBIA</t>
  </si>
  <si>
    <t>DEPARTAMENTO DE BOYACA</t>
  </si>
  <si>
    <r>
      <t xml:space="preserve">                                                              </t>
    </r>
    <r>
      <rPr>
        <b/>
        <sz val="11"/>
        <rFont val="Bradley Hand ITC"/>
        <family val="4"/>
      </rPr>
      <t>CONCEJO MUNICIPAL VILLA DE MONGUI</t>
    </r>
  </si>
  <si>
    <t>COMPRA LOTE  PARQUE FRAY CAMERO DE LOS REYES</t>
  </si>
  <si>
    <t>APORTES SALUD PARA CONCEJALES (MUNICIPIOS DE CATEGORÍA 4, 5 Y 6, A PARTIR DE LA VIGENCIA DE LA LEY 1148/07)</t>
  </si>
  <si>
    <t>POR EL CUAL SE LIQUIDA EL PRESUPUESTO DE INGRESOS, RENTAS Y RECURSOS DE CAPITAL Y EL PRESUPUESTO DE GASTOS DE FUNCIONAMIENTO E INVERSIÓN DEL MUNICIPIO DE MONGUÍ, PARA LA VIGENCIA FISCAL DEL AÑO 2.012</t>
  </si>
  <si>
    <t>EL ALCALDE MUNICIPAL DEL MUNICIPIO DE  MONGUÍ  BOYACÁ EN USO DE SUS FACULTADES CONSTITUCIONALES Y LEGALES EN ESPECIAL LAS CONFERIDAS  POR EL ESTATUTO PRESUPUESTAL Y;</t>
  </si>
  <si>
    <t>A. Que mediante Acuerdo No. 020 de 20 de diciembre de 2011 aprobado por el Concejo Municipal por medio del cual se fija el presupuesto de ingresos, rentas y recursos de capital y el presupuesto de gastos de funcionamiento e inversión del Municipio de Monguí, para la vigencia fiscal 2012.</t>
  </si>
  <si>
    <t>B. Que el Alcalde Municipal dictará mediante Decreto de Liquidación, con base en el Acuerdo aprobado por el Concejo municipal del presupuesto de la vigencia 2012.</t>
  </si>
  <si>
    <t>DECRETA</t>
  </si>
  <si>
    <r>
      <t>ARTICULO PRIMERO.</t>
    </r>
    <r>
      <rPr>
        <i/>
        <sz val="11"/>
        <rFont val="Arial"/>
        <family val="2"/>
      </rPr>
      <t xml:space="preserve"> Liquidar el monto total de ingresos, rentas y recursos de capital, para la vigencia fiscal correspondiente entre el primero (01) de Enero de 2.012 al treinta y un (31)  de Diciembre de 2.012, en la suma de DOS MIL CUATROCIENTOS OCHENTA Y CUATRO MILLONES SEISCIENTOS CINCUENTA Y NUEVE MIL CUATRO PESOS MDA.CTE ($2.487.659.004).</t>
    </r>
  </si>
  <si>
    <t>ALCALDIA MUNICIPAL</t>
  </si>
  <si>
    <t>C. Que en el Decreto de Liquidación se detalla los gastos de funcionamiento de la Administración Central y se corrige codigos de los rubros presupuestales.Y el articulo treinta y uno de las dosposiciones generales.</t>
  </si>
  <si>
    <r>
      <t xml:space="preserve">ARTICULO SEGUNDO. </t>
    </r>
    <r>
      <rPr>
        <sz val="11"/>
        <rFont val="Arial"/>
        <family val="2"/>
      </rPr>
      <t>Liquidar los Gastos de Funcionamiento, Inversón y servicvios a la deuda del presupuesto Ingresos y Gastos del Municipio de Monguí, para la vigencia fiscal correspondiente entre el primero (01) de Enero de 2.012 al treinta y un (31)  de Diciembre de 2.012, en la suma de DOS MIL CUATROCIENTOS OCHENTA Y SIETE MILLONES SEISCIENTOS CINCUENTA Y NUEVE MIL CUATRO PESOS MDA.CTE ($2.487.659.004).</t>
    </r>
  </si>
  <si>
    <t xml:space="preserve">DECRETO DE LIQUIDACIÓN No 072 DE 2011                   </t>
  </si>
  <si>
    <t>( 22 DICIEMBRE DE 2011  )</t>
  </si>
  <si>
    <t>CODIGO CONTABLE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</si>
</sst>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Bradley Hand ITC"/>
      <family val="4"/>
    </font>
    <font>
      <b/>
      <sz val="11"/>
      <name val="Bradley Hand ITC"/>
      <family val="4"/>
    </font>
    <font>
      <sz val="12"/>
      <name val="Arial Narrow"/>
      <family val="2"/>
    </font>
    <font>
      <sz val="11"/>
      <color indexed="8"/>
      <name val="Bradley Hand ITC"/>
      <family val="4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lgerian"/>
      <family val="5"/>
    </font>
    <font>
      <sz val="14"/>
      <color indexed="8"/>
      <name val="Bradley Hand ITC"/>
      <family val="4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radley Hand ITC"/>
      <family val="4"/>
    </font>
    <font>
      <b/>
      <sz val="11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52" applyFont="1" applyAlignment="1">
      <alignment vertical="justify" wrapText="1"/>
      <protection/>
    </xf>
    <xf numFmtId="0" fontId="8" fillId="0" borderId="0" xfId="0" applyFont="1" applyFill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 inden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52" applyFont="1" applyAlignment="1">
      <alignment horizontal="justify" vertical="justify" wrapText="1"/>
      <protection/>
    </xf>
    <xf numFmtId="0" fontId="13" fillId="0" borderId="0" xfId="52" applyNumberFormat="1" applyFont="1" applyAlignment="1">
      <alignment horizontal="left" vertical="center" wrapText="1"/>
      <protection/>
    </xf>
    <xf numFmtId="0" fontId="10" fillId="0" borderId="0" xfId="0" applyFont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3"/>
    </xf>
    <xf numFmtId="0" fontId="10" fillId="0" borderId="10" xfId="0" applyFont="1" applyBorder="1" applyAlignment="1">
      <alignment horizontal="left" vertical="center" wrapText="1" indent="4"/>
    </xf>
    <xf numFmtId="0" fontId="9" fillId="0" borderId="10" xfId="0" applyFont="1" applyBorder="1" applyAlignment="1">
      <alignment horizontal="left" vertical="center" wrapText="1" indent="4"/>
    </xf>
    <xf numFmtId="0" fontId="10" fillId="0" borderId="10" xfId="0" applyFont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 wrapText="1" indent="3"/>
    </xf>
    <xf numFmtId="49" fontId="9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 indent="5"/>
    </xf>
    <xf numFmtId="49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 indent="6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4"/>
    </xf>
    <xf numFmtId="0" fontId="9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2"/>
    </xf>
    <xf numFmtId="49" fontId="9" fillId="0" borderId="10" xfId="51" applyNumberFormat="1" applyFont="1" applyFill="1" applyBorder="1" applyAlignment="1">
      <alignment horizontal="justify" vertical="center" wrapText="1"/>
      <protection/>
    </xf>
    <xf numFmtId="0" fontId="9" fillId="0" borderId="10" xfId="51" applyFont="1" applyFill="1" applyBorder="1" applyAlignment="1">
      <alignment horizontal="justify" vertical="center" wrapText="1"/>
      <protection/>
    </xf>
    <xf numFmtId="3" fontId="9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indent="1"/>
      <protection/>
    </xf>
    <xf numFmtId="49" fontId="10" fillId="0" borderId="10" xfId="51" applyNumberFormat="1" applyFont="1" applyFill="1" applyBorder="1" applyAlignment="1">
      <alignment horizontal="justify" vertical="center" wrapText="1"/>
      <protection/>
    </xf>
    <xf numFmtId="0" fontId="10" fillId="0" borderId="10" xfId="51" applyFont="1" applyFill="1" applyBorder="1" applyAlignment="1">
      <alignment horizontal="left" vertical="center" wrapText="1" indent="2"/>
      <protection/>
    </xf>
    <xf numFmtId="3" fontId="10" fillId="0" borderId="10" xfId="53" applyNumberFormat="1" applyFont="1" applyFill="1" applyBorder="1" applyAlignment="1">
      <alignment horizontal="center"/>
      <protection/>
    </xf>
    <xf numFmtId="0" fontId="9" fillId="0" borderId="10" xfId="51" applyFont="1" applyFill="1" applyBorder="1" applyAlignment="1">
      <alignment horizontal="left" vertical="center" wrapText="1" indent="2"/>
      <protection/>
    </xf>
    <xf numFmtId="0" fontId="10" fillId="0" borderId="10" xfId="51" applyFont="1" applyFill="1" applyBorder="1" applyAlignment="1">
      <alignment horizontal="left" vertical="center" wrapText="1" indent="3"/>
      <protection/>
    </xf>
    <xf numFmtId="0" fontId="10" fillId="0" borderId="10" xfId="51" applyFont="1" applyFill="1" applyBorder="1" applyAlignment="1">
      <alignment horizontal="left" vertical="center" wrapText="1" indent="5"/>
      <protection/>
    </xf>
    <xf numFmtId="0" fontId="9" fillId="0" borderId="10" xfId="51" applyFont="1" applyFill="1" applyBorder="1" applyAlignment="1">
      <alignment horizontal="left" vertical="center" wrapText="1" indent="4"/>
      <protection/>
    </xf>
    <xf numFmtId="0" fontId="10" fillId="0" borderId="10" xfId="51" applyFont="1" applyFill="1" applyBorder="1" applyAlignment="1">
      <alignment horizontal="left" vertical="center" wrapText="1" indent="4"/>
      <protection/>
    </xf>
    <xf numFmtId="49" fontId="10" fillId="0" borderId="10" xfId="0" applyNumberFormat="1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justify" wrapText="1"/>
    </xf>
    <xf numFmtId="49" fontId="10" fillId="0" borderId="10" xfId="0" applyNumberFormat="1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51" applyFont="1" applyFill="1" applyBorder="1" applyAlignment="1">
      <alignment horizontal="left" vertical="center" wrapText="1" indent="1"/>
      <protection/>
    </xf>
    <xf numFmtId="0" fontId="9" fillId="0" borderId="10" xfId="51" applyFont="1" applyFill="1" applyBorder="1" applyAlignment="1">
      <alignment horizontal="left" vertical="center" wrapText="1" indent="3"/>
      <protection/>
    </xf>
    <xf numFmtId="0" fontId="10" fillId="0" borderId="10" xfId="0" applyFont="1" applyBorder="1" applyAlignment="1">
      <alignment horizontal="left" vertical="center" wrapText="1" indent="2"/>
    </xf>
    <xf numFmtId="3" fontId="6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52" applyFont="1" applyAlignment="1">
      <alignment horizontal="center" vertical="justify" wrapText="1"/>
      <protection/>
    </xf>
    <xf numFmtId="0" fontId="13" fillId="0" borderId="0" xfId="52" applyNumberFormat="1" applyFont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 indent="1"/>
    </xf>
    <xf numFmtId="0" fontId="10" fillId="34" borderId="0" xfId="0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center" wrapText="1"/>
    </xf>
    <xf numFmtId="3" fontId="7" fillId="34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3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3" fontId="58" fillId="35" borderId="10" xfId="0" applyNumberFormat="1" applyFont="1" applyFill="1" applyBorder="1" applyAlignment="1">
      <alignment horizontal="center" vertical="center" wrapText="1"/>
    </xf>
    <xf numFmtId="3" fontId="9" fillId="36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0" xfId="52" applyFont="1" applyBorder="1" applyAlignment="1">
      <alignment vertical="justify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justify" vertical="justify" wrapText="1"/>
    </xf>
    <xf numFmtId="0" fontId="14" fillId="34" borderId="0" xfId="0" applyFont="1" applyFill="1" applyBorder="1" applyAlignment="1">
      <alignment horizontal="justify" vertical="justify" wrapText="1"/>
    </xf>
    <xf numFmtId="0" fontId="13" fillId="0" borderId="0" xfId="52" applyNumberFormat="1" applyFont="1" applyBorder="1" applyAlignment="1">
      <alignment vertical="center" wrapText="1"/>
      <protection/>
    </xf>
    <xf numFmtId="0" fontId="14" fillId="0" borderId="0" xfId="0" applyFont="1" applyBorder="1" applyAlignment="1">
      <alignment vertical="justify" wrapText="1"/>
    </xf>
    <xf numFmtId="0" fontId="10" fillId="0" borderId="0" xfId="0" applyFont="1" applyBorder="1" applyAlignment="1">
      <alignment horizontal="left" vertical="center" wrapText="1"/>
    </xf>
    <xf numFmtId="43" fontId="10" fillId="0" borderId="0" xfId="46" applyFont="1" applyBorder="1" applyAlignment="1">
      <alignment horizontal="center" vertical="center" wrapText="1"/>
    </xf>
    <xf numFmtId="0" fontId="10" fillId="0" borderId="0" xfId="52" applyFont="1" applyAlignment="1">
      <alignment horizontal="justify" vertical="justify" wrapText="1"/>
      <protection/>
    </xf>
    <xf numFmtId="0" fontId="13" fillId="0" borderId="0" xfId="52" applyFont="1" applyAlignment="1">
      <alignment horizontal="justify" vertical="justify" wrapText="1"/>
      <protection/>
    </xf>
    <xf numFmtId="0" fontId="14" fillId="0" borderId="0" xfId="52" applyFont="1" applyAlignment="1">
      <alignment horizontal="justify" vertical="justify" wrapText="1"/>
      <protection/>
    </xf>
    <xf numFmtId="43" fontId="14" fillId="0" borderId="0" xfId="46" applyFont="1" applyAlignment="1">
      <alignment horizontal="center" vertical="center" wrapText="1"/>
    </xf>
    <xf numFmtId="43" fontId="14" fillId="0" borderId="0" xfId="46" applyFont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3" fontId="14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38" borderId="0" xfId="0" applyFont="1" applyFill="1" applyAlignment="1">
      <alignment/>
    </xf>
    <xf numFmtId="0" fontId="13" fillId="0" borderId="0" xfId="52" applyNumberFormat="1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justify" wrapText="1"/>
      <protection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justify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GastosFuncionam" xfId="51"/>
    <cellStyle name="Normal_Hoja1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4</xdr:col>
      <xdr:colOff>600075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0" y="114300"/>
          <a:ext cx="7115175" cy="10763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190500</xdr:colOff>
      <xdr:row>5</xdr:row>
      <xdr:rowOff>66675</xdr:rowOff>
    </xdr:to>
    <xdr:pic>
      <xdr:nvPicPr>
        <xdr:cNvPr id="2" name="Picture 3" descr="ESCUDO MONGU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4305300</xdr:colOff>
      <xdr:row>1</xdr:row>
      <xdr:rowOff>0</xdr:rowOff>
    </xdr:from>
    <xdr:to>
      <xdr:col>4</xdr:col>
      <xdr:colOff>409575</xdr:colOff>
      <xdr:row>5</xdr:row>
      <xdr:rowOff>38100</xdr:rowOff>
    </xdr:to>
    <xdr:pic>
      <xdr:nvPicPr>
        <xdr:cNvPr id="3" name="19 Imagen" descr="logo_reddepueblosatrimonio_aprobado_julio16ajus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09550"/>
          <a:ext cx="1285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1533525</xdr:colOff>
      <xdr:row>0</xdr:row>
      <xdr:rowOff>0</xdr:rowOff>
    </xdr:to>
    <xdr:pic>
      <xdr:nvPicPr>
        <xdr:cNvPr id="1" name="Picture 3" descr="ESCUDO MONGU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1533525</xdr:colOff>
      <xdr:row>0</xdr:row>
      <xdr:rowOff>0</xdr:rowOff>
    </xdr:to>
    <xdr:pic>
      <xdr:nvPicPr>
        <xdr:cNvPr id="1" name="Picture 3" descr="ESCUDO MONGU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0.00390625" style="2" customWidth="1"/>
    <col min="2" max="2" width="77.7109375" style="2" customWidth="1"/>
    <col min="3" max="3" width="22.421875" style="116" hidden="1" customWidth="1"/>
    <col min="4" max="4" width="11.00390625" style="1" hidden="1" customWidth="1"/>
    <col min="5" max="5" width="21.57421875" style="119" customWidth="1"/>
    <col min="6" max="16384" width="11.00390625" style="1" customWidth="1"/>
  </cols>
  <sheetData>
    <row r="1" spans="1:5" ht="16.5">
      <c r="A1" s="130"/>
      <c r="B1" s="131"/>
      <c r="C1" s="132"/>
      <c r="D1" s="133"/>
      <c r="E1" s="134"/>
    </row>
    <row r="2" spans="1:5" ht="16.5">
      <c r="A2" s="169"/>
      <c r="B2" s="169"/>
      <c r="C2" s="169"/>
      <c r="D2" s="169"/>
      <c r="E2" s="169"/>
    </row>
    <row r="3" spans="1:5" ht="16.5">
      <c r="A3" s="169" t="s">
        <v>503</v>
      </c>
      <c r="B3" s="169"/>
      <c r="C3" s="169"/>
      <c r="D3" s="169"/>
      <c r="E3" s="169"/>
    </row>
    <row r="4" spans="1:5" ht="16.5">
      <c r="A4" s="169" t="s">
        <v>504</v>
      </c>
      <c r="B4" s="169"/>
      <c r="C4" s="169"/>
      <c r="D4" s="169"/>
      <c r="E4" s="169"/>
    </row>
    <row r="5" spans="1:5" ht="16.5">
      <c r="A5" s="135" t="s">
        <v>505</v>
      </c>
      <c r="B5" s="129" t="s">
        <v>514</v>
      </c>
      <c r="C5" s="136"/>
      <c r="D5" s="137"/>
      <c r="E5" s="138"/>
    </row>
    <row r="6" spans="1:5" ht="25.5" customHeight="1">
      <c r="A6" s="50"/>
      <c r="B6" s="51"/>
      <c r="C6" s="110"/>
      <c r="D6"/>
      <c r="E6" s="117"/>
    </row>
    <row r="7" spans="1:5" ht="27" customHeight="1">
      <c r="A7" s="170" t="s">
        <v>517</v>
      </c>
      <c r="B7" s="170"/>
      <c r="C7" s="170"/>
      <c r="D7" s="170"/>
      <c r="E7" s="170"/>
    </row>
    <row r="8" spans="1:5" ht="15.75" customHeight="1">
      <c r="A8" s="171" t="s">
        <v>518</v>
      </c>
      <c r="B8" s="171"/>
      <c r="C8" s="171"/>
      <c r="D8" s="171"/>
      <c r="E8" s="171"/>
    </row>
    <row r="9" spans="1:5" ht="9" customHeight="1">
      <c r="A9" s="14"/>
      <c r="B9" s="14"/>
      <c r="C9" s="155"/>
      <c r="D9" s="156"/>
      <c r="E9" s="118"/>
    </row>
    <row r="10" spans="1:5" ht="47.25" customHeight="1">
      <c r="A10" s="168" t="s">
        <v>508</v>
      </c>
      <c r="B10" s="168"/>
      <c r="C10" s="168"/>
      <c r="D10" s="168"/>
      <c r="E10" s="168"/>
    </row>
    <row r="11" spans="1:12" ht="24" customHeight="1">
      <c r="A11" s="52"/>
      <c r="B11" s="52"/>
      <c r="C11" s="157"/>
      <c r="D11" s="52"/>
      <c r="E11" s="148"/>
      <c r="F11" s="15"/>
      <c r="G11" s="15"/>
      <c r="H11" s="15"/>
      <c r="I11" s="15"/>
      <c r="J11" s="15"/>
      <c r="K11" s="15"/>
      <c r="L11" s="15"/>
    </row>
    <row r="12" spans="1:12" ht="27.75" customHeight="1">
      <c r="A12" s="168" t="s">
        <v>509</v>
      </c>
      <c r="B12" s="168"/>
      <c r="C12" s="168"/>
      <c r="D12" s="168"/>
      <c r="E12" s="168"/>
      <c r="F12" s="15"/>
      <c r="G12" s="15"/>
      <c r="H12" s="15"/>
      <c r="I12" s="15"/>
      <c r="J12" s="15"/>
      <c r="K12" s="15"/>
      <c r="L12" s="15"/>
    </row>
    <row r="13" spans="1:7" ht="8.25" customHeight="1">
      <c r="A13" s="158"/>
      <c r="B13" s="158"/>
      <c r="C13" s="159"/>
      <c r="D13" s="158"/>
      <c r="E13" s="148"/>
      <c r="F13" s="15"/>
      <c r="G13" s="15"/>
    </row>
    <row r="14" spans="1:7" ht="15" customHeight="1">
      <c r="A14" s="53"/>
      <c r="B14" s="53"/>
      <c r="C14" s="160"/>
      <c r="D14" s="161"/>
      <c r="E14" s="153"/>
      <c r="F14" s="15"/>
      <c r="G14" s="15"/>
    </row>
    <row r="15" spans="1:7" ht="15" customHeight="1">
      <c r="A15" s="167" t="s">
        <v>46</v>
      </c>
      <c r="B15" s="167"/>
      <c r="C15" s="167"/>
      <c r="D15" s="167"/>
      <c r="E15" s="167"/>
      <c r="F15" s="106"/>
      <c r="G15" s="106"/>
    </row>
    <row r="16" spans="1:7" ht="15" customHeight="1">
      <c r="A16" s="107"/>
      <c r="B16" s="107"/>
      <c r="C16" s="107"/>
      <c r="D16" s="107"/>
      <c r="E16" s="154"/>
      <c r="F16" s="106"/>
      <c r="G16" s="106"/>
    </row>
    <row r="17" spans="1:7" ht="57" customHeight="1">
      <c r="A17" s="174" t="s">
        <v>510</v>
      </c>
      <c r="B17" s="174"/>
      <c r="C17" s="174"/>
      <c r="D17" s="174"/>
      <c r="E17" s="174"/>
      <c r="F17" s="106"/>
      <c r="G17" s="106"/>
    </row>
    <row r="18" spans="1:7" ht="16.5" customHeight="1">
      <c r="A18" s="174"/>
      <c r="B18" s="174"/>
      <c r="C18" s="174"/>
      <c r="D18" s="174"/>
      <c r="E18" s="174"/>
      <c r="F18" s="106"/>
      <c r="G18" s="106"/>
    </row>
    <row r="19" spans="1:7" ht="15" customHeight="1" hidden="1">
      <c r="A19" s="174"/>
      <c r="B19" s="174"/>
      <c r="C19" s="174"/>
      <c r="D19" s="174"/>
      <c r="E19" s="174"/>
      <c r="F19" s="106"/>
      <c r="G19" s="106"/>
    </row>
    <row r="20" spans="1:7" ht="33" customHeight="1">
      <c r="A20" s="174" t="s">
        <v>511</v>
      </c>
      <c r="B20" s="174"/>
      <c r="C20" s="174"/>
      <c r="D20" s="174"/>
      <c r="E20" s="174"/>
      <c r="F20" s="106"/>
      <c r="G20" s="106"/>
    </row>
    <row r="21" spans="1:7" ht="9.75" customHeight="1">
      <c r="A21" s="107"/>
      <c r="B21" s="107"/>
      <c r="C21" s="107"/>
      <c r="D21" s="107"/>
      <c r="E21" s="154"/>
      <c r="F21" s="106"/>
      <c r="G21" s="106"/>
    </row>
    <row r="22" spans="1:5" ht="34.5" customHeight="1">
      <c r="A22" s="174" t="s">
        <v>515</v>
      </c>
      <c r="B22" s="174"/>
      <c r="C22" s="174"/>
      <c r="D22" s="174"/>
      <c r="E22" s="174"/>
    </row>
    <row r="23" spans="1:5" ht="21" customHeight="1">
      <c r="A23" s="124" t="s">
        <v>452</v>
      </c>
      <c r="B23" s="124"/>
      <c r="C23" s="124"/>
      <c r="D23" s="124"/>
      <c r="E23" s="124"/>
    </row>
    <row r="24" spans="1:5" ht="18" customHeight="1">
      <c r="A24" s="162"/>
      <c r="B24" s="162"/>
      <c r="C24" s="163"/>
      <c r="D24" s="163"/>
      <c r="E24" s="150"/>
    </row>
    <row r="25" spans="1:5" ht="12.75" customHeight="1" hidden="1">
      <c r="A25" s="173" t="s">
        <v>512</v>
      </c>
      <c r="B25" s="173"/>
      <c r="C25" s="173"/>
      <c r="D25" s="173"/>
      <c r="E25" s="150"/>
    </row>
    <row r="26" spans="1:5" ht="12.75" customHeight="1" hidden="1">
      <c r="A26" s="162"/>
      <c r="B26" s="162"/>
      <c r="C26" s="163"/>
      <c r="D26" s="163"/>
      <c r="E26" s="150"/>
    </row>
    <row r="27" spans="1:5" ht="62.25" customHeight="1">
      <c r="A27" s="172" t="s">
        <v>513</v>
      </c>
      <c r="B27" s="172"/>
      <c r="C27" s="172"/>
      <c r="D27" s="172"/>
      <c r="E27" s="172"/>
    </row>
    <row r="28" spans="1:5" ht="12.75" customHeight="1">
      <c r="A28" s="151"/>
      <c r="B28" s="151"/>
      <c r="C28" s="152"/>
      <c r="D28" s="149"/>
      <c r="E28" s="150"/>
    </row>
    <row r="29" spans="1:3" ht="15">
      <c r="A29" s="54"/>
      <c r="B29" s="54"/>
      <c r="C29" s="111"/>
    </row>
    <row r="30" spans="1:5" ht="29.25" customHeight="1">
      <c r="A30" s="55" t="s">
        <v>346</v>
      </c>
      <c r="B30" s="56" t="s">
        <v>76</v>
      </c>
      <c r="C30" s="112" t="s">
        <v>472</v>
      </c>
      <c r="E30" s="57" t="s">
        <v>473</v>
      </c>
    </row>
    <row r="31" spans="1:5" ht="19.5" customHeight="1">
      <c r="A31" s="71">
        <v>1</v>
      </c>
      <c r="B31" s="71" t="s">
        <v>347</v>
      </c>
      <c r="C31" s="113" t="e">
        <f>+C32</f>
        <v>#REF!</v>
      </c>
      <c r="D31" s="5"/>
      <c r="E31" s="140">
        <f>+E32</f>
        <v>2487659004</v>
      </c>
    </row>
    <row r="32" spans="1:5" ht="16.5" customHeight="1">
      <c r="A32" s="59">
        <v>11</v>
      </c>
      <c r="B32" s="60" t="s">
        <v>348</v>
      </c>
      <c r="C32" s="113" t="e">
        <f>+C33+C49+C92</f>
        <v>#REF!</v>
      </c>
      <c r="D32" s="5"/>
      <c r="E32" s="141">
        <f>+E33+E49+E92</f>
        <v>2487659004</v>
      </c>
    </row>
    <row r="33" spans="1:5" ht="15" customHeight="1">
      <c r="A33" s="59">
        <v>111</v>
      </c>
      <c r="B33" s="61" t="s">
        <v>349</v>
      </c>
      <c r="C33" s="112">
        <f>+C34+C37+C39+C40+C41+C45</f>
        <v>197809999</v>
      </c>
      <c r="D33" s="5"/>
      <c r="E33" s="142">
        <f>+E34+E37+E39+E40+E41+E45</f>
        <v>210548000</v>
      </c>
    </row>
    <row r="34" spans="1:5" ht="16.5" customHeight="1">
      <c r="A34" s="58">
        <v>11101</v>
      </c>
      <c r="B34" s="62" t="s">
        <v>123</v>
      </c>
      <c r="C34" s="113">
        <f>+C35+C36</f>
        <v>95356000</v>
      </c>
      <c r="E34" s="141">
        <f>+E35+E36</f>
        <v>102985000</v>
      </c>
    </row>
    <row r="35" spans="1:5" ht="13.5" customHeight="1">
      <c r="A35" s="59">
        <v>1110101</v>
      </c>
      <c r="B35" s="63" t="s">
        <v>124</v>
      </c>
      <c r="C35" s="114">
        <v>68000000</v>
      </c>
      <c r="E35" s="143">
        <v>78000000</v>
      </c>
    </row>
    <row r="36" spans="1:5" ht="17.25" customHeight="1">
      <c r="A36" s="59">
        <v>1110102</v>
      </c>
      <c r="B36" s="63" t="s">
        <v>125</v>
      </c>
      <c r="C36" s="114">
        <v>27356000</v>
      </c>
      <c r="E36" s="143">
        <f>102985000-E35</f>
        <v>24985000</v>
      </c>
    </row>
    <row r="37" spans="1:5" ht="18" customHeight="1">
      <c r="A37" s="58">
        <v>11102</v>
      </c>
      <c r="B37" s="62" t="s">
        <v>126</v>
      </c>
      <c r="C37" s="113">
        <f>+C38</f>
        <v>25822000</v>
      </c>
      <c r="E37" s="141">
        <f>+E38</f>
        <v>27371000</v>
      </c>
    </row>
    <row r="38" spans="1:5" ht="15.75" customHeight="1">
      <c r="A38" s="59">
        <v>1110201</v>
      </c>
      <c r="B38" s="63" t="s">
        <v>127</v>
      </c>
      <c r="C38" s="114">
        <v>25822000</v>
      </c>
      <c r="E38" s="143">
        <v>27371000</v>
      </c>
    </row>
    <row r="39" spans="1:5" ht="15" customHeight="1">
      <c r="A39" s="58">
        <v>11103</v>
      </c>
      <c r="B39" s="62" t="s">
        <v>128</v>
      </c>
      <c r="C39" s="113">
        <v>1260000</v>
      </c>
      <c r="E39" s="141">
        <v>1297000</v>
      </c>
    </row>
    <row r="40" spans="1:5" s="76" customFormat="1" ht="18.75" customHeight="1">
      <c r="A40" s="24">
        <v>11104</v>
      </c>
      <c r="B40" s="75" t="s">
        <v>401</v>
      </c>
      <c r="C40" s="113">
        <v>1058000</v>
      </c>
      <c r="E40" s="144">
        <v>1090000</v>
      </c>
    </row>
    <row r="41" spans="1:5" s="76" customFormat="1" ht="13.5" customHeight="1">
      <c r="A41" s="24">
        <v>11105</v>
      </c>
      <c r="B41" s="75" t="s">
        <v>129</v>
      </c>
      <c r="C41" s="113">
        <f>+SUM(C42:C44)</f>
        <v>66957000</v>
      </c>
      <c r="E41" s="144">
        <f>+SUM(E42:E44)</f>
        <v>70305000</v>
      </c>
    </row>
    <row r="42" spans="1:5" s="76" customFormat="1" ht="13.5" customHeight="1">
      <c r="A42" s="31">
        <v>1110501</v>
      </c>
      <c r="B42" s="74" t="s">
        <v>130</v>
      </c>
      <c r="C42" s="114">
        <v>22000000</v>
      </c>
      <c r="E42" s="145">
        <v>25000000</v>
      </c>
    </row>
    <row r="43" spans="1:5" s="76" customFormat="1" ht="12" customHeight="1">
      <c r="A43" s="31">
        <v>1110502</v>
      </c>
      <c r="B43" s="74" t="s">
        <v>28</v>
      </c>
      <c r="C43" s="114">
        <v>12000000</v>
      </c>
      <c r="E43" s="145">
        <v>15000000</v>
      </c>
    </row>
    <row r="44" spans="1:5" s="76" customFormat="1" ht="15" customHeight="1">
      <c r="A44" s="31">
        <v>1110503</v>
      </c>
      <c r="B44" s="74" t="s">
        <v>402</v>
      </c>
      <c r="C44" s="114">
        <v>32957000</v>
      </c>
      <c r="E44" s="145">
        <v>30305000</v>
      </c>
    </row>
    <row r="45" spans="1:5" s="76" customFormat="1" ht="16.5" customHeight="1">
      <c r="A45" s="24">
        <v>11106</v>
      </c>
      <c r="B45" s="75" t="s">
        <v>131</v>
      </c>
      <c r="C45" s="113">
        <f>+SUM(C46:C48)</f>
        <v>7356999</v>
      </c>
      <c r="E45" s="144">
        <f>+SUM(E46:E48)</f>
        <v>7500000</v>
      </c>
    </row>
    <row r="46" spans="1:5" s="76" customFormat="1" ht="13.5" customHeight="1">
      <c r="A46" s="31">
        <v>1110601</v>
      </c>
      <c r="B46" s="74" t="s">
        <v>30</v>
      </c>
      <c r="C46" s="114">
        <v>1000000</v>
      </c>
      <c r="E46" s="145">
        <v>1000000</v>
      </c>
    </row>
    <row r="47" spans="1:5" s="76" customFormat="1" ht="18" customHeight="1">
      <c r="A47" s="31">
        <v>1110602</v>
      </c>
      <c r="B47" s="74" t="s">
        <v>41</v>
      </c>
      <c r="C47" s="114">
        <v>2000000</v>
      </c>
      <c r="E47" s="145">
        <v>2000000</v>
      </c>
    </row>
    <row r="48" spans="1:5" s="76" customFormat="1" ht="13.5" customHeight="1">
      <c r="A48" s="31">
        <v>1110603</v>
      </c>
      <c r="B48" s="74" t="s">
        <v>131</v>
      </c>
      <c r="C48" s="114">
        <v>4356999</v>
      </c>
      <c r="E48" s="145">
        <v>4500000</v>
      </c>
    </row>
    <row r="49" spans="1:5" s="76" customFormat="1" ht="15" customHeight="1">
      <c r="A49" s="24">
        <v>112</v>
      </c>
      <c r="B49" s="78" t="s">
        <v>350</v>
      </c>
      <c r="C49" s="112">
        <f>+C50+C55+C61+C65+C70+C68</f>
        <v>1759311000</v>
      </c>
      <c r="E49" s="146">
        <f>+E50+E55+E61+E65+E70+E68</f>
        <v>1649511000</v>
      </c>
    </row>
    <row r="50" spans="1:5" s="76" customFormat="1" ht="12.75" customHeight="1">
      <c r="A50" s="24">
        <v>11201</v>
      </c>
      <c r="B50" s="78" t="s">
        <v>132</v>
      </c>
      <c r="C50" s="112">
        <f>+SUM(C51:C54)</f>
        <v>12044000</v>
      </c>
      <c r="E50" s="146">
        <f>+SUM(E51:E54)</f>
        <v>9000000</v>
      </c>
    </row>
    <row r="51" spans="1:5" s="76" customFormat="1" ht="16.5" customHeight="1">
      <c r="A51" s="31">
        <v>1120101</v>
      </c>
      <c r="B51" s="77" t="s">
        <v>376</v>
      </c>
      <c r="C51" s="114">
        <v>3000000</v>
      </c>
      <c r="E51" s="145">
        <v>2000000</v>
      </c>
    </row>
    <row r="52" spans="1:5" s="76" customFormat="1" ht="15" customHeight="1">
      <c r="A52" s="31">
        <v>1120102</v>
      </c>
      <c r="B52" s="77" t="s">
        <v>50</v>
      </c>
      <c r="C52" s="114">
        <v>544000</v>
      </c>
      <c r="E52" s="145">
        <v>500000</v>
      </c>
    </row>
    <row r="53" spans="1:5" s="76" customFormat="1" ht="15" customHeight="1">
      <c r="A53" s="31">
        <v>1120103</v>
      </c>
      <c r="B53" s="77" t="s">
        <v>29</v>
      </c>
      <c r="C53" s="114">
        <v>5000000</v>
      </c>
      <c r="E53" s="145">
        <v>3000000</v>
      </c>
    </row>
    <row r="54" spans="1:5" s="76" customFormat="1" ht="15">
      <c r="A54" s="59">
        <v>1120104</v>
      </c>
      <c r="B54" s="66" t="s">
        <v>141</v>
      </c>
      <c r="C54" s="114">
        <v>3500000</v>
      </c>
      <c r="E54" s="143">
        <v>3500000</v>
      </c>
    </row>
    <row r="55" spans="1:5" s="76" customFormat="1" ht="17.25" customHeight="1">
      <c r="A55" s="24">
        <v>11202</v>
      </c>
      <c r="B55" s="78" t="s">
        <v>133</v>
      </c>
      <c r="C55" s="112">
        <f>+C56+C57</f>
        <v>15507000</v>
      </c>
      <c r="E55" s="146">
        <f>+E56+E57</f>
        <v>16507000</v>
      </c>
    </row>
    <row r="56" spans="1:5" s="76" customFormat="1" ht="17.25" customHeight="1">
      <c r="A56" s="24">
        <v>1120201</v>
      </c>
      <c r="B56" s="75" t="s">
        <v>133</v>
      </c>
      <c r="C56" s="113">
        <v>500000</v>
      </c>
      <c r="E56" s="144">
        <v>500000</v>
      </c>
    </row>
    <row r="57" spans="1:5" s="76" customFormat="1" ht="15" customHeight="1">
      <c r="A57" s="24">
        <v>1120202</v>
      </c>
      <c r="B57" s="75" t="s">
        <v>134</v>
      </c>
      <c r="C57" s="113">
        <f>+SUM(C58:C60)</f>
        <v>15007000</v>
      </c>
      <c r="E57" s="144">
        <f>+SUM(E58:E60)</f>
        <v>16007000</v>
      </c>
    </row>
    <row r="58" spans="1:5" s="76" customFormat="1" ht="14.25" customHeight="1">
      <c r="A58" s="31">
        <v>112020201</v>
      </c>
      <c r="B58" s="74" t="s">
        <v>135</v>
      </c>
      <c r="C58" s="114">
        <v>11000000</v>
      </c>
      <c r="E58" s="145">
        <v>12000000</v>
      </c>
    </row>
    <row r="59" spans="1:5" s="76" customFormat="1" ht="13.5" customHeight="1">
      <c r="A59" s="31">
        <v>112020202</v>
      </c>
      <c r="B59" s="74" t="s">
        <v>136</v>
      </c>
      <c r="C59" s="114">
        <v>1200000</v>
      </c>
      <c r="E59" s="145">
        <v>1200000</v>
      </c>
    </row>
    <row r="60" spans="1:5" s="76" customFormat="1" ht="16.5" customHeight="1">
      <c r="A60" s="31">
        <v>112020203</v>
      </c>
      <c r="B60" s="74" t="s">
        <v>137</v>
      </c>
      <c r="C60" s="114">
        <v>2807000</v>
      </c>
      <c r="E60" s="145">
        <v>2807000</v>
      </c>
    </row>
    <row r="61" spans="1:5" s="76" customFormat="1" ht="18" customHeight="1">
      <c r="A61" s="24">
        <v>11203</v>
      </c>
      <c r="B61" s="78" t="s">
        <v>51</v>
      </c>
      <c r="C61" s="112">
        <f>+SUM(C62:C64)</f>
        <v>953000</v>
      </c>
      <c r="E61" s="146">
        <f>+SUM(E62:E64)</f>
        <v>953000</v>
      </c>
    </row>
    <row r="62" spans="1:5" s="76" customFormat="1" ht="12.75" customHeight="1">
      <c r="A62" s="31">
        <v>1120301</v>
      </c>
      <c r="B62" s="77" t="s">
        <v>138</v>
      </c>
      <c r="C62" s="114">
        <v>500000</v>
      </c>
      <c r="E62" s="145">
        <v>500000</v>
      </c>
    </row>
    <row r="63" spans="1:5" s="76" customFormat="1" ht="15" customHeight="1">
      <c r="A63" s="31">
        <v>1120302</v>
      </c>
      <c r="B63" s="77" t="s">
        <v>139</v>
      </c>
      <c r="C63" s="114">
        <v>253000</v>
      </c>
      <c r="E63" s="145">
        <v>253000</v>
      </c>
    </row>
    <row r="64" spans="1:5" s="76" customFormat="1" ht="12.75" customHeight="1">
      <c r="A64" s="31">
        <v>1120303</v>
      </c>
      <c r="B64" s="77" t="s">
        <v>140</v>
      </c>
      <c r="C64" s="114">
        <v>200000</v>
      </c>
      <c r="E64" s="145">
        <v>200000</v>
      </c>
    </row>
    <row r="65" spans="1:5" ht="13.5" customHeight="1">
      <c r="A65" s="58">
        <v>11204</v>
      </c>
      <c r="B65" s="61" t="s">
        <v>142</v>
      </c>
      <c r="C65" s="112">
        <f>+SUM(C66:D67)</f>
        <v>500000</v>
      </c>
      <c r="E65" s="142">
        <f>+SUM(E66:F67)</f>
        <v>500000</v>
      </c>
    </row>
    <row r="66" spans="1:5" ht="15" customHeight="1">
      <c r="A66" s="59">
        <v>1120401</v>
      </c>
      <c r="B66" s="66" t="s">
        <v>144</v>
      </c>
      <c r="C66" s="114">
        <v>100000</v>
      </c>
      <c r="E66" s="143">
        <v>100000</v>
      </c>
    </row>
    <row r="67" spans="1:5" ht="15.75" customHeight="1">
      <c r="A67" s="59">
        <v>1120402</v>
      </c>
      <c r="B67" s="66" t="s">
        <v>52</v>
      </c>
      <c r="C67" s="114">
        <v>400000</v>
      </c>
      <c r="E67" s="143">
        <v>400000</v>
      </c>
    </row>
    <row r="68" spans="1:5" ht="15">
      <c r="A68" s="58">
        <v>11205</v>
      </c>
      <c r="B68" s="62" t="s">
        <v>154</v>
      </c>
      <c r="C68" s="113">
        <f>+C69</f>
        <v>6039000</v>
      </c>
      <c r="E68" s="141">
        <f>+E69</f>
        <v>6200000</v>
      </c>
    </row>
    <row r="69" spans="1:5" ht="15">
      <c r="A69" s="59">
        <v>1120502</v>
      </c>
      <c r="B69" s="63" t="s">
        <v>154</v>
      </c>
      <c r="C69" s="114">
        <v>6039000</v>
      </c>
      <c r="E69" s="143">
        <v>6200000</v>
      </c>
    </row>
    <row r="70" spans="1:5" ht="15" customHeight="1">
      <c r="A70" s="58">
        <v>11206</v>
      </c>
      <c r="B70" s="61" t="s">
        <v>122</v>
      </c>
      <c r="C70" s="112">
        <f>+C71+C77</f>
        <v>1724268000</v>
      </c>
      <c r="E70" s="142">
        <f>+E71+E77</f>
        <v>1616351000</v>
      </c>
    </row>
    <row r="71" spans="1:5" ht="15.75" customHeight="1">
      <c r="A71" s="58">
        <v>1120601</v>
      </c>
      <c r="B71" s="61" t="s">
        <v>145</v>
      </c>
      <c r="C71" s="112">
        <f>+C72+C74</f>
        <v>408593000</v>
      </c>
      <c r="E71" s="142">
        <f>+E72+E74</f>
        <v>423351000</v>
      </c>
    </row>
    <row r="72" spans="1:5" ht="15" customHeight="1">
      <c r="A72" s="58">
        <v>112060101</v>
      </c>
      <c r="B72" s="62" t="s">
        <v>146</v>
      </c>
      <c r="C72" s="113">
        <f>+SUM(C73:C73)</f>
        <v>406000000</v>
      </c>
      <c r="E72" s="141">
        <f>+SUM(E73:E73)</f>
        <v>420851000</v>
      </c>
    </row>
    <row r="73" spans="1:5" ht="27.75" customHeight="1">
      <c r="A73" s="59">
        <v>11207010101</v>
      </c>
      <c r="B73" s="63" t="s">
        <v>31</v>
      </c>
      <c r="C73" s="114">
        <v>406000000</v>
      </c>
      <c r="E73" s="143">
        <v>420851000</v>
      </c>
    </row>
    <row r="74" spans="1:5" ht="13.5" customHeight="1">
      <c r="A74" s="58">
        <v>112060102</v>
      </c>
      <c r="B74" s="62" t="s">
        <v>147</v>
      </c>
      <c r="C74" s="113">
        <f>+SUM(C75:C76)</f>
        <v>2593000</v>
      </c>
      <c r="E74" s="141">
        <f>+SUM(E75:E76)</f>
        <v>2500000</v>
      </c>
    </row>
    <row r="75" spans="1:5" ht="18" customHeight="1">
      <c r="A75" s="59">
        <v>11206010201</v>
      </c>
      <c r="B75" s="63" t="s">
        <v>148</v>
      </c>
      <c r="C75" s="114">
        <v>2000000</v>
      </c>
      <c r="E75" s="143">
        <v>2000000</v>
      </c>
    </row>
    <row r="76" spans="1:5" ht="26.25" customHeight="1">
      <c r="A76" s="59">
        <v>11206010202</v>
      </c>
      <c r="B76" s="63" t="s">
        <v>149</v>
      </c>
      <c r="C76" s="114">
        <v>593000</v>
      </c>
      <c r="E76" s="143">
        <v>500000</v>
      </c>
    </row>
    <row r="77" spans="1:6" ht="14.25" customHeight="1">
      <c r="A77" s="58">
        <v>1120602</v>
      </c>
      <c r="B77" s="61" t="s">
        <v>150</v>
      </c>
      <c r="C77" s="112">
        <f>+C78</f>
        <v>1315675000</v>
      </c>
      <c r="E77" s="142">
        <f>+E78</f>
        <v>1193000000</v>
      </c>
      <c r="F77" s="5"/>
    </row>
    <row r="78" spans="1:5" ht="14.25" customHeight="1">
      <c r="A78" s="59">
        <v>112060201</v>
      </c>
      <c r="B78" s="66" t="s">
        <v>146</v>
      </c>
      <c r="C78" s="113">
        <f>+C79+C89</f>
        <v>1315675000</v>
      </c>
      <c r="E78" s="141">
        <f>+E79+E89</f>
        <v>1193000000</v>
      </c>
    </row>
    <row r="79" spans="1:5" ht="15">
      <c r="A79" s="58">
        <v>11206020101</v>
      </c>
      <c r="B79" s="64" t="s">
        <v>1</v>
      </c>
      <c r="C79" s="113">
        <f>+C80+C83+C84+C85</f>
        <v>1226259000</v>
      </c>
      <c r="E79" s="141">
        <f>+E80+E83+E84+E85</f>
        <v>1188000000</v>
      </c>
    </row>
    <row r="80" spans="1:5" ht="13.5" customHeight="1">
      <c r="A80" s="67" t="s">
        <v>118</v>
      </c>
      <c r="B80" s="68" t="s">
        <v>0</v>
      </c>
      <c r="C80" s="113">
        <f>+SUM(C81:C82)</f>
        <v>127752000</v>
      </c>
      <c r="E80" s="141">
        <f>+SUM(E81:E82)</f>
        <v>130000000</v>
      </c>
    </row>
    <row r="81" spans="1:5" ht="15">
      <c r="A81" s="69" t="s">
        <v>403</v>
      </c>
      <c r="B81" s="70" t="s">
        <v>363</v>
      </c>
      <c r="C81" s="114">
        <f>127752000-C82</f>
        <v>87902000</v>
      </c>
      <c r="E81" s="143">
        <v>90000000</v>
      </c>
    </row>
    <row r="82" spans="1:5" ht="15">
      <c r="A82" s="69" t="s">
        <v>404</v>
      </c>
      <c r="B82" s="70" t="s">
        <v>399</v>
      </c>
      <c r="C82" s="114">
        <v>39850000</v>
      </c>
      <c r="E82" s="143">
        <v>40000000</v>
      </c>
    </row>
    <row r="83" spans="1:5" ht="15">
      <c r="A83" s="67" t="s">
        <v>119</v>
      </c>
      <c r="B83" s="68" t="s">
        <v>358</v>
      </c>
      <c r="C83" s="113">
        <v>16077000</v>
      </c>
      <c r="E83" s="141">
        <v>17000000</v>
      </c>
    </row>
    <row r="84" spans="1:5" ht="15">
      <c r="A84" s="67" t="s">
        <v>120</v>
      </c>
      <c r="B84" s="68" t="s">
        <v>359</v>
      </c>
      <c r="C84" s="113">
        <v>297130000</v>
      </c>
      <c r="E84" s="141">
        <v>256000000</v>
      </c>
    </row>
    <row r="85" spans="1:5" ht="30">
      <c r="A85" s="67" t="s">
        <v>121</v>
      </c>
      <c r="B85" s="68" t="s">
        <v>362</v>
      </c>
      <c r="C85" s="113">
        <f>+SUM(C86:C88)</f>
        <v>785300000</v>
      </c>
      <c r="E85" s="141">
        <f>+SUM(E86:E88)</f>
        <v>785000000</v>
      </c>
    </row>
    <row r="86" spans="1:5" ht="12" customHeight="1">
      <c r="A86" s="69" t="s">
        <v>32</v>
      </c>
      <c r="B86" s="70" t="s">
        <v>28</v>
      </c>
      <c r="C86" s="114">
        <v>47482000</v>
      </c>
      <c r="E86" s="143">
        <v>48000000</v>
      </c>
    </row>
    <row r="87" spans="1:5" ht="14.25" customHeight="1">
      <c r="A87" s="69" t="s">
        <v>374</v>
      </c>
      <c r="B87" s="70" t="s">
        <v>242</v>
      </c>
      <c r="C87" s="114">
        <v>35611000</v>
      </c>
      <c r="E87" s="143">
        <v>35000000</v>
      </c>
    </row>
    <row r="88" spans="1:5" ht="15">
      <c r="A88" s="69" t="s">
        <v>375</v>
      </c>
      <c r="B88" s="70" t="s">
        <v>33</v>
      </c>
      <c r="C88" s="114">
        <v>702207000</v>
      </c>
      <c r="E88" s="143">
        <v>702000000</v>
      </c>
    </row>
    <row r="89" spans="1:5" ht="15">
      <c r="A89" s="58">
        <v>11206020102</v>
      </c>
      <c r="B89" s="64" t="s">
        <v>152</v>
      </c>
      <c r="C89" s="113">
        <f>+C90+C91</f>
        <v>89416000</v>
      </c>
      <c r="E89" s="141">
        <f>+E90+E91</f>
        <v>5000000</v>
      </c>
    </row>
    <row r="90" spans="1:5" ht="15">
      <c r="A90" s="69" t="s">
        <v>34</v>
      </c>
      <c r="B90" s="65" t="s">
        <v>153</v>
      </c>
      <c r="C90" s="114">
        <v>83000000</v>
      </c>
      <c r="E90" s="143">
        <v>2500000</v>
      </c>
    </row>
    <row r="91" spans="1:5" ht="15">
      <c r="A91" s="69" t="s">
        <v>35</v>
      </c>
      <c r="B91" s="65" t="s">
        <v>36</v>
      </c>
      <c r="C91" s="114">
        <v>6416000</v>
      </c>
      <c r="E91" s="143">
        <v>2500000</v>
      </c>
    </row>
    <row r="92" spans="1:5" ht="15">
      <c r="A92" s="67" t="s">
        <v>408</v>
      </c>
      <c r="B92" s="98" t="s">
        <v>47</v>
      </c>
      <c r="C92" s="112" t="e">
        <f>+C93+C107</f>
        <v>#REF!</v>
      </c>
      <c r="E92" s="142">
        <f>+E93+E107</f>
        <v>627600004</v>
      </c>
    </row>
    <row r="93" spans="1:5" ht="15">
      <c r="A93" s="67" t="s">
        <v>409</v>
      </c>
      <c r="B93" s="98" t="s">
        <v>394</v>
      </c>
      <c r="C93" s="112" t="e">
        <f>+C94+C98+C100+C104+C105</f>
        <v>#REF!</v>
      </c>
      <c r="E93" s="142">
        <f>+E94+E98+E100+E104+E105</f>
        <v>611000004</v>
      </c>
    </row>
    <row r="94" spans="1:5" ht="15">
      <c r="A94" s="67" t="s">
        <v>410</v>
      </c>
      <c r="B94" s="60" t="s">
        <v>395</v>
      </c>
      <c r="C94" s="113">
        <f>+C95+C96+C97</f>
        <v>587821000</v>
      </c>
      <c r="E94" s="141">
        <f>+E95+E96+E97</f>
        <v>578000001</v>
      </c>
    </row>
    <row r="95" spans="1:5" ht="28.5">
      <c r="A95" s="69" t="s">
        <v>411</v>
      </c>
      <c r="B95" s="66" t="s">
        <v>488</v>
      </c>
      <c r="C95" s="114">
        <v>562257000</v>
      </c>
      <c r="E95" s="143">
        <v>560000000</v>
      </c>
    </row>
    <row r="96" spans="1:5" ht="15">
      <c r="A96" s="69" t="s">
        <v>412</v>
      </c>
      <c r="B96" s="66" t="s">
        <v>360</v>
      </c>
      <c r="C96" s="114">
        <v>1565000</v>
      </c>
      <c r="E96" s="143">
        <v>1</v>
      </c>
    </row>
    <row r="97" spans="1:5" ht="15">
      <c r="A97" s="69" t="s">
        <v>413</v>
      </c>
      <c r="B97" s="101" t="s">
        <v>361</v>
      </c>
      <c r="C97" s="114">
        <v>23999000</v>
      </c>
      <c r="E97" s="143">
        <v>18000000</v>
      </c>
    </row>
    <row r="98" spans="1:5" ht="15">
      <c r="A98" s="67" t="s">
        <v>414</v>
      </c>
      <c r="B98" s="60" t="s">
        <v>151</v>
      </c>
      <c r="C98" s="113" t="e">
        <f>+C99+#REF!</f>
        <v>#REF!</v>
      </c>
      <c r="E98" s="141">
        <f>+E99</f>
        <v>1</v>
      </c>
    </row>
    <row r="99" spans="1:5" ht="13.5" customHeight="1">
      <c r="A99" s="69" t="s">
        <v>415</v>
      </c>
      <c r="B99" s="101" t="s">
        <v>490</v>
      </c>
      <c r="C99" s="114">
        <v>1</v>
      </c>
      <c r="E99" s="143">
        <v>1</v>
      </c>
    </row>
    <row r="100" spans="1:5" ht="15">
      <c r="A100" s="67" t="s">
        <v>416</v>
      </c>
      <c r="B100" s="60" t="s">
        <v>396</v>
      </c>
      <c r="C100" s="113">
        <f>+SUM(C101:C103)</f>
        <v>10000002</v>
      </c>
      <c r="E100" s="141">
        <f>+SUM(E101:E103)</f>
        <v>33000000</v>
      </c>
    </row>
    <row r="101" spans="1:5" ht="28.5">
      <c r="A101" s="69" t="s">
        <v>417</v>
      </c>
      <c r="B101" s="101" t="s">
        <v>372</v>
      </c>
      <c r="C101" s="114">
        <v>1</v>
      </c>
      <c r="E101" s="143">
        <v>8000000</v>
      </c>
    </row>
    <row r="102" spans="1:5" ht="14.25">
      <c r="A102" s="69" t="s">
        <v>418</v>
      </c>
      <c r="B102" s="101" t="s">
        <v>397</v>
      </c>
      <c r="C102" s="115">
        <v>10000000</v>
      </c>
      <c r="E102" s="147">
        <v>25000000</v>
      </c>
    </row>
    <row r="103" spans="1:5" ht="14.25">
      <c r="A103" s="69" t="s">
        <v>419</v>
      </c>
      <c r="B103" s="101" t="s">
        <v>406</v>
      </c>
      <c r="C103" s="115">
        <v>1</v>
      </c>
      <c r="E103" s="147">
        <v>0</v>
      </c>
    </row>
    <row r="104" spans="1:5" ht="15">
      <c r="A104" s="67" t="s">
        <v>420</v>
      </c>
      <c r="B104" s="60" t="s">
        <v>400</v>
      </c>
      <c r="C104" s="112">
        <v>1</v>
      </c>
      <c r="E104" s="142">
        <v>1</v>
      </c>
    </row>
    <row r="105" spans="1:5" ht="15">
      <c r="A105" s="67" t="s">
        <v>421</v>
      </c>
      <c r="B105" s="60" t="s">
        <v>398</v>
      </c>
      <c r="C105" s="112">
        <v>1</v>
      </c>
      <c r="E105" s="142">
        <v>1</v>
      </c>
    </row>
    <row r="106" spans="1:5" ht="7.5" customHeight="1">
      <c r="A106" s="69"/>
      <c r="B106" s="63"/>
      <c r="C106" s="115"/>
      <c r="E106" s="147"/>
    </row>
    <row r="107" spans="1:5" ht="15">
      <c r="A107" s="67" t="s">
        <v>422</v>
      </c>
      <c r="B107" s="98" t="s">
        <v>405</v>
      </c>
      <c r="C107" s="112">
        <f>+SUM(C108:C109)</f>
        <v>12100000</v>
      </c>
      <c r="E107" s="142">
        <f>+SUM(E108:E110)</f>
        <v>16600000</v>
      </c>
    </row>
    <row r="108" spans="1:5" ht="14.25">
      <c r="A108" s="69" t="s">
        <v>423</v>
      </c>
      <c r="B108" s="101" t="s">
        <v>48</v>
      </c>
      <c r="C108" s="115">
        <v>100000</v>
      </c>
      <c r="E108" s="147">
        <v>100000</v>
      </c>
    </row>
    <row r="109" spans="1:5" ht="14.25">
      <c r="A109" s="69" t="s">
        <v>424</v>
      </c>
      <c r="B109" s="101" t="s">
        <v>49</v>
      </c>
      <c r="C109" s="115">
        <v>12000000</v>
      </c>
      <c r="E109" s="147">
        <v>15000000</v>
      </c>
    </row>
    <row r="110" spans="1:5" ht="14.25">
      <c r="A110" s="69"/>
      <c r="B110" s="101" t="s">
        <v>474</v>
      </c>
      <c r="C110" s="115">
        <v>0</v>
      </c>
      <c r="E110" s="147">
        <v>1500000</v>
      </c>
    </row>
  </sheetData>
  <sheetProtection/>
  <mergeCells count="15">
    <mergeCell ref="A27:E27"/>
    <mergeCell ref="A25:D25"/>
    <mergeCell ref="A20:E20"/>
    <mergeCell ref="A22:E22"/>
    <mergeCell ref="A17:E17"/>
    <mergeCell ref="A18:E18"/>
    <mergeCell ref="A19:E19"/>
    <mergeCell ref="A15:E15"/>
    <mergeCell ref="A12:E12"/>
    <mergeCell ref="A2:E2"/>
    <mergeCell ref="A3:E3"/>
    <mergeCell ref="A4:E4"/>
    <mergeCell ref="A7:E7"/>
    <mergeCell ref="A8:E8"/>
    <mergeCell ref="A10:E10"/>
  </mergeCells>
  <printOptions/>
  <pageMargins left="1.1023622047244095" right="0.7086614173228347" top="1.3385826771653544" bottom="1.3385826771653544" header="0" footer="0"/>
  <pageSetup horizontalDpi="600" verticalDpi="600" orientation="portrait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6"/>
  <sheetViews>
    <sheetView zoomScalePageLayoutView="0" workbookViewId="0" topLeftCell="A1">
      <selection activeCell="B1" sqref="B1:F1"/>
    </sheetView>
  </sheetViews>
  <sheetFormatPr defaultColWidth="11.00390625" defaultRowHeight="15"/>
  <cols>
    <col min="1" max="1" width="14.7109375" style="164" customWidth="1"/>
    <col min="2" max="2" width="22.8515625" style="11" customWidth="1"/>
    <col min="3" max="3" width="81.57421875" style="4" customWidth="1"/>
    <col min="4" max="4" width="0" style="7" hidden="1" customWidth="1"/>
    <col min="5" max="5" width="0" style="3" hidden="1" customWidth="1"/>
    <col min="6" max="6" width="17.8515625" style="3" customWidth="1"/>
    <col min="7" max="7" width="11.00390625" style="95" customWidth="1"/>
    <col min="8" max="16384" width="11.00390625" style="3" customWidth="1"/>
  </cols>
  <sheetData>
    <row r="1" spans="2:6" ht="15.75">
      <c r="B1" s="175" t="s">
        <v>55</v>
      </c>
      <c r="C1" s="175"/>
      <c r="D1" s="175"/>
      <c r="E1" s="175"/>
      <c r="F1" s="175"/>
    </row>
    <row r="2" spans="2:6" ht="15.75">
      <c r="B2" s="175" t="s">
        <v>56</v>
      </c>
      <c r="C2" s="175"/>
      <c r="D2" s="175"/>
      <c r="E2" s="175"/>
      <c r="F2" s="175"/>
    </row>
    <row r="3" spans="2:6" ht="15.75">
      <c r="B3" s="175" t="s">
        <v>494</v>
      </c>
      <c r="C3" s="175"/>
      <c r="D3" s="175"/>
      <c r="E3" s="175"/>
      <c r="F3" s="175"/>
    </row>
    <row r="4" spans="2:6" ht="15.75">
      <c r="B4" s="49"/>
      <c r="C4" s="49"/>
      <c r="D4" s="12"/>
      <c r="E4" s="13"/>
      <c r="F4" s="13"/>
    </row>
    <row r="5" spans="2:6" ht="13.5" customHeight="1">
      <c r="B5" s="176" t="s">
        <v>516</v>
      </c>
      <c r="C5" s="176"/>
      <c r="D5" s="176"/>
      <c r="E5" s="176"/>
      <c r="F5" s="176"/>
    </row>
    <row r="6" spans="2:6" ht="13.5" customHeight="1">
      <c r="B6" s="176"/>
      <c r="C6" s="176"/>
      <c r="D6" s="176"/>
      <c r="E6" s="176"/>
      <c r="F6" s="176"/>
    </row>
    <row r="7" spans="2:6" ht="13.5" customHeight="1">
      <c r="B7" s="176"/>
      <c r="C7" s="176"/>
      <c r="D7" s="176"/>
      <c r="E7" s="176"/>
      <c r="F7" s="176"/>
    </row>
    <row r="8" spans="2:6" ht="18.75" customHeight="1">
      <c r="B8" s="176"/>
      <c r="C8" s="176"/>
      <c r="D8" s="176"/>
      <c r="E8" s="176"/>
      <c r="F8" s="176"/>
    </row>
    <row r="9" spans="2:6" ht="15.75">
      <c r="B9" s="16"/>
      <c r="C9" s="16"/>
      <c r="D9" s="12"/>
      <c r="E9" s="13"/>
      <c r="F9" s="13"/>
    </row>
    <row r="10" spans="2:6" ht="0.75" customHeight="1">
      <c r="B10" s="16"/>
      <c r="C10" s="16"/>
      <c r="D10" s="12"/>
      <c r="E10" s="13"/>
      <c r="F10" s="13"/>
    </row>
    <row r="11" spans="1:6" ht="45">
      <c r="A11" s="164" t="s">
        <v>519</v>
      </c>
      <c r="B11" s="55" t="s">
        <v>346</v>
      </c>
      <c r="C11" s="56" t="s">
        <v>76</v>
      </c>
      <c r="D11" s="57" t="s">
        <v>160</v>
      </c>
      <c r="E11" s="13"/>
      <c r="F11" s="57" t="s">
        <v>473</v>
      </c>
    </row>
    <row r="12" spans="2:6" ht="17.25" customHeight="1">
      <c r="B12" s="72">
        <v>2</v>
      </c>
      <c r="C12" s="73" t="s">
        <v>58</v>
      </c>
      <c r="D12" s="12"/>
      <c r="E12" s="13"/>
      <c r="F12" s="139">
        <f>+F13+F78+F452</f>
        <v>2487659004</v>
      </c>
    </row>
    <row r="13" spans="2:6" ht="18" customHeight="1">
      <c r="B13" s="18">
        <v>21</v>
      </c>
      <c r="C13" s="18" t="s">
        <v>77</v>
      </c>
      <c r="D13" s="12"/>
      <c r="E13" s="13"/>
      <c r="F13" s="19">
        <f>+SUM(F14:F16)</f>
        <v>574106078</v>
      </c>
    </row>
    <row r="14" spans="2:6" ht="18.75" customHeight="1">
      <c r="B14" s="20">
        <v>211</v>
      </c>
      <c r="C14" s="21" t="s">
        <v>45</v>
      </c>
      <c r="F14" s="22">
        <v>100000000</v>
      </c>
    </row>
    <row r="15" spans="2:6" ht="17.25" customHeight="1">
      <c r="B15" s="17">
        <v>212</v>
      </c>
      <c r="C15" s="18" t="s">
        <v>57</v>
      </c>
      <c r="F15" s="19">
        <v>72000000</v>
      </c>
    </row>
    <row r="16" spans="2:6" ht="19.5" customHeight="1">
      <c r="B16" s="79">
        <v>213</v>
      </c>
      <c r="C16" s="80" t="s">
        <v>53</v>
      </c>
      <c r="F16" s="81">
        <f>+F17+F41+F72</f>
        <v>402106078</v>
      </c>
    </row>
    <row r="17" spans="2:6" ht="15.75">
      <c r="B17" s="79">
        <v>21301</v>
      </c>
      <c r="C17" s="82" t="s">
        <v>157</v>
      </c>
      <c r="F17" s="81">
        <f>+F18+F30+F35</f>
        <v>264057497</v>
      </c>
    </row>
    <row r="18" spans="2:6" ht="15.75">
      <c r="B18" s="79">
        <v>2130101</v>
      </c>
      <c r="C18" s="99" t="s">
        <v>158</v>
      </c>
      <c r="F18" s="81">
        <f>+F19+F20+F23+F24+F25+F26+F27</f>
        <v>193944206</v>
      </c>
    </row>
    <row r="19" spans="1:6" ht="15.75">
      <c r="A19" s="164">
        <v>510101001</v>
      </c>
      <c r="B19" s="83">
        <v>213010101</v>
      </c>
      <c r="C19" s="84" t="s">
        <v>159</v>
      </c>
      <c r="F19" s="85">
        <v>136855323</v>
      </c>
    </row>
    <row r="20" spans="2:6" ht="15.75">
      <c r="B20" s="79">
        <v>213010102</v>
      </c>
      <c r="C20" s="86" t="s">
        <v>338</v>
      </c>
      <c r="F20" s="81">
        <f>+F21+F22</f>
        <v>10376000</v>
      </c>
    </row>
    <row r="21" spans="1:6" ht="15.75">
      <c r="A21" s="164">
        <v>250507001</v>
      </c>
      <c r="B21" s="83">
        <v>21301010201</v>
      </c>
      <c r="C21" s="84" t="s">
        <v>37</v>
      </c>
      <c r="F21" s="85">
        <v>5000000</v>
      </c>
    </row>
    <row r="22" spans="1:6" ht="15.75">
      <c r="A22" s="164">
        <v>250505001</v>
      </c>
      <c r="B22" s="83">
        <v>21301010202</v>
      </c>
      <c r="C22" s="84" t="s">
        <v>38</v>
      </c>
      <c r="F22" s="85">
        <v>5376000</v>
      </c>
    </row>
    <row r="23" spans="1:6" ht="15.75">
      <c r="A23" s="164">
        <v>250504001</v>
      </c>
      <c r="B23" s="79">
        <v>213010103</v>
      </c>
      <c r="C23" s="86" t="s">
        <v>373</v>
      </c>
      <c r="F23" s="81">
        <v>5376000</v>
      </c>
    </row>
    <row r="24" spans="1:6" ht="15.75">
      <c r="A24" s="164">
        <v>250512001</v>
      </c>
      <c r="B24" s="79">
        <v>213010104</v>
      </c>
      <c r="C24" s="86" t="s">
        <v>339</v>
      </c>
      <c r="F24" s="81">
        <v>22306162</v>
      </c>
    </row>
    <row r="25" spans="1:6" ht="15.75">
      <c r="A25" s="164">
        <v>510131001</v>
      </c>
      <c r="B25" s="79">
        <v>213010105</v>
      </c>
      <c r="C25" s="86" t="s">
        <v>340</v>
      </c>
      <c r="F25" s="81">
        <v>3500000</v>
      </c>
    </row>
    <row r="26" spans="1:6" ht="15.75">
      <c r="A26" s="164">
        <v>250502001</v>
      </c>
      <c r="B26" s="79">
        <v>213010106</v>
      </c>
      <c r="C26" s="86" t="s">
        <v>434</v>
      </c>
      <c r="F26" s="81">
        <v>12013537</v>
      </c>
    </row>
    <row r="27" spans="1:6" ht="15.75">
      <c r="A27" s="164">
        <v>510190001</v>
      </c>
      <c r="B27" s="79">
        <v>213010107</v>
      </c>
      <c r="C27" s="86" t="s">
        <v>341</v>
      </c>
      <c r="F27" s="81">
        <f>+F28+F29</f>
        <v>3517184</v>
      </c>
    </row>
    <row r="28" spans="1:6" ht="15.75">
      <c r="A28" s="164">
        <v>250503001</v>
      </c>
      <c r="B28" s="83">
        <v>21301010701</v>
      </c>
      <c r="C28" s="87" t="s">
        <v>39</v>
      </c>
      <c r="F28" s="85">
        <v>1441624</v>
      </c>
    </row>
    <row r="29" spans="1:6" ht="15.75">
      <c r="A29" s="164">
        <v>510160001</v>
      </c>
      <c r="B29" s="83">
        <v>21301010702</v>
      </c>
      <c r="C29" s="87" t="s">
        <v>54</v>
      </c>
      <c r="F29" s="85">
        <v>2075560</v>
      </c>
    </row>
    <row r="30" spans="2:6" ht="15.75">
      <c r="B30" s="83">
        <v>2130103</v>
      </c>
      <c r="C30" s="99" t="s">
        <v>343</v>
      </c>
      <c r="F30" s="81">
        <f>+F31+F34</f>
        <v>32000000</v>
      </c>
    </row>
    <row r="31" spans="2:6" ht="15.75">
      <c r="B31" s="83">
        <v>213010301</v>
      </c>
      <c r="C31" s="84" t="s">
        <v>344</v>
      </c>
      <c r="F31" s="81">
        <f>+F32+F33</f>
        <v>30000000</v>
      </c>
    </row>
    <row r="32" spans="1:6" ht="15.75">
      <c r="A32" s="164">
        <v>510109001</v>
      </c>
      <c r="B32" s="83">
        <v>21301030101</v>
      </c>
      <c r="C32" s="87" t="s">
        <v>60</v>
      </c>
      <c r="F32" s="85">
        <v>21000000</v>
      </c>
    </row>
    <row r="33" spans="1:6" ht="15.75">
      <c r="A33" s="164">
        <v>510109001</v>
      </c>
      <c r="B33" s="83">
        <v>21301030102</v>
      </c>
      <c r="C33" s="87" t="s">
        <v>61</v>
      </c>
      <c r="F33" s="85">
        <v>9000000</v>
      </c>
    </row>
    <row r="34" spans="1:6" ht="15.75">
      <c r="A34" s="164">
        <v>510190001</v>
      </c>
      <c r="B34" s="83">
        <v>213010303</v>
      </c>
      <c r="C34" s="84" t="s">
        <v>79</v>
      </c>
      <c r="F34" s="85">
        <v>2000000</v>
      </c>
    </row>
    <row r="35" spans="2:6" ht="15.75">
      <c r="B35" s="83">
        <v>2130104</v>
      </c>
      <c r="C35" s="99" t="s">
        <v>81</v>
      </c>
      <c r="F35" s="81">
        <f>+F36+F40</f>
        <v>38113291</v>
      </c>
    </row>
    <row r="36" spans="2:6" ht="15.75">
      <c r="B36" s="83">
        <v>213010401</v>
      </c>
      <c r="C36" s="100" t="s">
        <v>439</v>
      </c>
      <c r="F36" s="81">
        <f>+SUM(F37:F39)</f>
        <v>26687683</v>
      </c>
    </row>
    <row r="37" spans="1:6" ht="15.75">
      <c r="A37" s="164">
        <v>510303001</v>
      </c>
      <c r="B37" s="83">
        <v>21301040101</v>
      </c>
      <c r="C37" s="90" t="s">
        <v>2</v>
      </c>
      <c r="F37" s="85">
        <v>10790853</v>
      </c>
    </row>
    <row r="38" spans="1:6" ht="15.75">
      <c r="A38" s="164">
        <v>510307001</v>
      </c>
      <c r="B38" s="83">
        <v>21301040102</v>
      </c>
      <c r="C38" s="90" t="s">
        <v>3</v>
      </c>
      <c r="F38" s="85">
        <v>15234145</v>
      </c>
    </row>
    <row r="39" spans="1:6" ht="15.75">
      <c r="A39" s="164">
        <v>510305001</v>
      </c>
      <c r="B39" s="83">
        <v>21301040103</v>
      </c>
      <c r="C39" s="90" t="s">
        <v>4</v>
      </c>
      <c r="F39" s="85">
        <v>662685</v>
      </c>
    </row>
    <row r="40" spans="1:6" ht="15.75">
      <c r="A40" s="164">
        <v>510401001</v>
      </c>
      <c r="B40" s="83">
        <v>213010402</v>
      </c>
      <c r="C40" s="100" t="s">
        <v>5</v>
      </c>
      <c r="F40" s="81">
        <f>5078048+3808536+634756+634756+1269512</f>
        <v>11425608</v>
      </c>
    </row>
    <row r="41" spans="2:6" ht="15.75">
      <c r="B41" s="79">
        <v>21302</v>
      </c>
      <c r="C41" s="82" t="s">
        <v>85</v>
      </c>
      <c r="F41" s="81">
        <f>+F42+F46+F71</f>
        <v>98100000</v>
      </c>
    </row>
    <row r="42" spans="2:6" ht="15.75">
      <c r="B42" s="79">
        <v>2130201</v>
      </c>
      <c r="C42" s="82" t="s">
        <v>86</v>
      </c>
      <c r="F42" s="81">
        <f>+SUM(F43:F45)</f>
        <v>15500000</v>
      </c>
    </row>
    <row r="43" spans="1:6" ht="15.75">
      <c r="A43" s="164">
        <v>511114001</v>
      </c>
      <c r="B43" s="83">
        <v>213020101</v>
      </c>
      <c r="C43" s="87" t="s">
        <v>87</v>
      </c>
      <c r="F43" s="85">
        <v>3500000</v>
      </c>
    </row>
    <row r="44" spans="1:6" ht="15.75">
      <c r="A44" s="164">
        <v>511114001</v>
      </c>
      <c r="B44" s="83">
        <v>213020102</v>
      </c>
      <c r="C44" s="87" t="s">
        <v>88</v>
      </c>
      <c r="F44" s="85">
        <v>10000000</v>
      </c>
    </row>
    <row r="45" spans="1:6" ht="15.75">
      <c r="A45" s="164">
        <v>511114001</v>
      </c>
      <c r="B45" s="83">
        <v>213020103</v>
      </c>
      <c r="C45" s="87" t="s">
        <v>89</v>
      </c>
      <c r="F45" s="85">
        <v>2000000</v>
      </c>
    </row>
    <row r="46" spans="2:6" ht="15.75">
      <c r="B46" s="79">
        <v>2130202</v>
      </c>
      <c r="C46" s="82" t="s">
        <v>90</v>
      </c>
      <c r="F46" s="81">
        <f>+F47+F48+F49+F56+F57+F58+F62+F63+F64+F65+F66+F67+F68+F69+F70</f>
        <v>82400000</v>
      </c>
    </row>
    <row r="47" spans="1:6" ht="15.75">
      <c r="A47" s="164">
        <v>510130001</v>
      </c>
      <c r="B47" s="79">
        <v>213020201</v>
      </c>
      <c r="C47" s="100" t="s">
        <v>91</v>
      </c>
      <c r="F47" s="81">
        <v>3500000</v>
      </c>
    </row>
    <row r="48" spans="2:6" ht="15.75">
      <c r="B48" s="79">
        <v>213020202</v>
      </c>
      <c r="C48" s="100" t="s">
        <v>92</v>
      </c>
      <c r="F48" s="81">
        <v>600000</v>
      </c>
    </row>
    <row r="49" spans="2:6" ht="15.75">
      <c r="B49" s="79">
        <v>213020203</v>
      </c>
      <c r="C49" s="100" t="s">
        <v>93</v>
      </c>
      <c r="F49" s="81">
        <f>+F50+F51+F55+F54</f>
        <v>24500000</v>
      </c>
    </row>
    <row r="50" spans="1:6" ht="15.75">
      <c r="A50" s="164">
        <v>190501001</v>
      </c>
      <c r="B50" s="83">
        <v>21302020301</v>
      </c>
      <c r="C50" s="90" t="s">
        <v>94</v>
      </c>
      <c r="F50" s="85">
        <v>12000000</v>
      </c>
    </row>
    <row r="51" spans="2:6" ht="15.75">
      <c r="B51" s="79">
        <v>21302020302</v>
      </c>
      <c r="C51" s="89" t="s">
        <v>95</v>
      </c>
      <c r="F51" s="81">
        <f>+F52+F53</f>
        <v>4700000</v>
      </c>
    </row>
    <row r="52" spans="1:6" ht="15.75">
      <c r="A52" s="164">
        <v>190501002</v>
      </c>
      <c r="B52" s="83" t="s">
        <v>6</v>
      </c>
      <c r="C52" s="88" t="s">
        <v>96</v>
      </c>
      <c r="F52" s="85">
        <v>500000</v>
      </c>
    </row>
    <row r="53" spans="1:6" ht="28.5">
      <c r="A53" s="164">
        <v>190501003</v>
      </c>
      <c r="B53" s="83" t="s">
        <v>7</v>
      </c>
      <c r="C53" s="88" t="s">
        <v>97</v>
      </c>
      <c r="F53" s="85">
        <v>4200000</v>
      </c>
    </row>
    <row r="54" spans="1:6" ht="28.5">
      <c r="A54" s="164">
        <v>510303001</v>
      </c>
      <c r="B54" s="83" t="s">
        <v>8</v>
      </c>
      <c r="C54" s="87" t="s">
        <v>507</v>
      </c>
      <c r="F54" s="85">
        <v>5000000</v>
      </c>
    </row>
    <row r="55" spans="1:6" ht="15.75">
      <c r="A55" s="164">
        <v>190501090</v>
      </c>
      <c r="B55" s="83" t="s">
        <v>9</v>
      </c>
      <c r="C55" s="87" t="s">
        <v>99</v>
      </c>
      <c r="F55" s="85">
        <v>2800000</v>
      </c>
    </row>
    <row r="56" spans="1:6" ht="15.75">
      <c r="A56" s="164">
        <v>51119001</v>
      </c>
      <c r="B56" s="79" t="s">
        <v>10</v>
      </c>
      <c r="C56" s="100" t="s">
        <v>100</v>
      </c>
      <c r="F56" s="81">
        <v>500000</v>
      </c>
    </row>
    <row r="57" spans="1:6" ht="15.75">
      <c r="A57" s="164">
        <v>51119001</v>
      </c>
      <c r="B57" s="79" t="s">
        <v>11</v>
      </c>
      <c r="C57" s="100" t="s">
        <v>143</v>
      </c>
      <c r="F57" s="81">
        <v>2000000</v>
      </c>
    </row>
    <row r="58" spans="2:6" ht="15.75">
      <c r="B58" s="79" t="s">
        <v>12</v>
      </c>
      <c r="C58" s="100" t="s">
        <v>101</v>
      </c>
      <c r="F58" s="81">
        <f>+SUM(F59:F61)</f>
        <v>25000000</v>
      </c>
    </row>
    <row r="59" spans="1:6" ht="15.75">
      <c r="A59" s="164">
        <v>511117001</v>
      </c>
      <c r="B59" s="83" t="s">
        <v>13</v>
      </c>
      <c r="C59" s="90" t="s">
        <v>186</v>
      </c>
      <c r="F59" s="85">
        <v>20000000</v>
      </c>
    </row>
    <row r="60" spans="1:6" ht="15.75">
      <c r="A60" s="164">
        <v>511117002</v>
      </c>
      <c r="B60" s="83" t="s">
        <v>14</v>
      </c>
      <c r="C60" s="90" t="s">
        <v>102</v>
      </c>
      <c r="F60" s="85">
        <v>4000000</v>
      </c>
    </row>
    <row r="61" spans="1:6" ht="15.75">
      <c r="A61" s="164">
        <v>511117003</v>
      </c>
      <c r="B61" s="83" t="s">
        <v>15</v>
      </c>
      <c r="C61" s="90" t="s">
        <v>185</v>
      </c>
      <c r="F61" s="85">
        <v>1000000</v>
      </c>
    </row>
    <row r="62" spans="2:6" ht="15.75">
      <c r="B62" s="83" t="s">
        <v>16</v>
      </c>
      <c r="C62" s="87" t="s">
        <v>103</v>
      </c>
      <c r="F62" s="85">
        <v>1000000</v>
      </c>
    </row>
    <row r="63" spans="1:6" ht="15.75">
      <c r="A63" s="164">
        <v>511119001</v>
      </c>
      <c r="B63" s="83" t="s">
        <v>17</v>
      </c>
      <c r="C63" s="87" t="s">
        <v>104</v>
      </c>
      <c r="F63" s="85">
        <v>3000000</v>
      </c>
    </row>
    <row r="64" spans="1:6" ht="15.75">
      <c r="A64" s="164">
        <v>511115001</v>
      </c>
      <c r="B64" s="83" t="s">
        <v>18</v>
      </c>
      <c r="C64" s="87" t="s">
        <v>105</v>
      </c>
      <c r="F64" s="85">
        <v>3000000</v>
      </c>
    </row>
    <row r="65" spans="1:6" ht="15.75">
      <c r="A65" s="164">
        <v>580590001</v>
      </c>
      <c r="B65" s="83" t="s">
        <v>19</v>
      </c>
      <c r="C65" s="87" t="s">
        <v>106</v>
      </c>
      <c r="F65" s="85">
        <v>400000</v>
      </c>
    </row>
    <row r="66" spans="1:6" ht="15.75">
      <c r="A66" s="164">
        <v>511115001</v>
      </c>
      <c r="B66" s="83" t="s">
        <v>20</v>
      </c>
      <c r="C66" s="87" t="s">
        <v>371</v>
      </c>
      <c r="F66" s="85">
        <f>4500000+1100000</f>
        <v>5600000</v>
      </c>
    </row>
    <row r="67" spans="1:6" ht="15.75">
      <c r="A67" s="164">
        <v>511117004</v>
      </c>
      <c r="B67" s="83" t="s">
        <v>435</v>
      </c>
      <c r="C67" s="87" t="s">
        <v>436</v>
      </c>
      <c r="F67" s="85">
        <v>3600000</v>
      </c>
    </row>
    <row r="68" spans="1:6" ht="15.75">
      <c r="A68" s="164">
        <v>511115001</v>
      </c>
      <c r="B68" s="83" t="s">
        <v>437</v>
      </c>
      <c r="C68" s="87" t="s">
        <v>438</v>
      </c>
      <c r="F68" s="85">
        <v>3500000</v>
      </c>
    </row>
    <row r="69" spans="1:6" ht="15.75">
      <c r="A69" s="164">
        <v>510130001</v>
      </c>
      <c r="B69" s="83" t="s">
        <v>440</v>
      </c>
      <c r="C69" s="87" t="s">
        <v>441</v>
      </c>
      <c r="F69" s="85">
        <v>5400000</v>
      </c>
    </row>
    <row r="70" spans="1:6" ht="15.75">
      <c r="A70" s="164">
        <v>511123001</v>
      </c>
      <c r="B70" s="83" t="s">
        <v>450</v>
      </c>
      <c r="C70" s="87" t="s">
        <v>451</v>
      </c>
      <c r="F70" s="85">
        <v>800000</v>
      </c>
    </row>
    <row r="71" spans="2:6" ht="15.75">
      <c r="B71" s="79" t="s">
        <v>21</v>
      </c>
      <c r="C71" s="82" t="s">
        <v>107</v>
      </c>
      <c r="F71" s="81">
        <v>200000</v>
      </c>
    </row>
    <row r="72" spans="2:6" ht="15.75">
      <c r="B72" s="79" t="s">
        <v>22</v>
      </c>
      <c r="C72" s="82" t="s">
        <v>108</v>
      </c>
      <c r="F72" s="81">
        <f>+SUM(F73:F76)</f>
        <v>39948581</v>
      </c>
    </row>
    <row r="73" spans="1:6" ht="15.75">
      <c r="A73" s="165">
        <v>510190001</v>
      </c>
      <c r="B73" s="83" t="s">
        <v>23</v>
      </c>
      <c r="C73" s="84" t="s">
        <v>109</v>
      </c>
      <c r="F73" s="85">
        <v>11856649</v>
      </c>
    </row>
    <row r="74" spans="1:6" ht="15.75">
      <c r="A74" s="164">
        <v>510112001</v>
      </c>
      <c r="B74" s="83" t="s">
        <v>24</v>
      </c>
      <c r="C74" s="84" t="s">
        <v>110</v>
      </c>
      <c r="F74" s="85">
        <v>1591932</v>
      </c>
    </row>
    <row r="75" spans="1:6" ht="15.75">
      <c r="A75" s="164">
        <v>290518001</v>
      </c>
      <c r="B75" s="83" t="s">
        <v>25</v>
      </c>
      <c r="C75" s="84" t="s">
        <v>161</v>
      </c>
      <c r="F75" s="85">
        <v>1500000</v>
      </c>
    </row>
    <row r="76" spans="1:6" ht="15.75">
      <c r="A76" s="164">
        <v>581593001</v>
      </c>
      <c r="B76" s="83" t="s">
        <v>26</v>
      </c>
      <c r="C76" s="84" t="s">
        <v>111</v>
      </c>
      <c r="F76" s="85">
        <v>25000000</v>
      </c>
    </row>
    <row r="77" spans="2:6" ht="9" customHeight="1">
      <c r="B77" s="17"/>
      <c r="C77" s="23"/>
      <c r="F77" s="19"/>
    </row>
    <row r="78" spans="2:6" ht="19.5" customHeight="1">
      <c r="B78" s="17">
        <v>22</v>
      </c>
      <c r="C78" s="18" t="s">
        <v>345</v>
      </c>
      <c r="F78" s="19">
        <f>+F79+F289+F354+F380+F412</f>
        <v>1731552926</v>
      </c>
    </row>
    <row r="79" spans="2:6" ht="16.5" customHeight="1">
      <c r="B79" s="17">
        <v>221</v>
      </c>
      <c r="C79" s="18" t="s">
        <v>113</v>
      </c>
      <c r="E79" s="6"/>
      <c r="F79" s="19">
        <f>+F80+F94</f>
        <v>1006000000</v>
      </c>
    </row>
    <row r="80" spans="2:6" ht="18" customHeight="1">
      <c r="B80" s="17">
        <v>22101</v>
      </c>
      <c r="C80" s="24" t="s">
        <v>169</v>
      </c>
      <c r="E80" s="6"/>
      <c r="F80" s="19">
        <f>+F81+F93</f>
        <v>147000000</v>
      </c>
    </row>
    <row r="81" spans="2:6" ht="15.75">
      <c r="B81" s="18">
        <v>2210101</v>
      </c>
      <c r="C81" s="25" t="s">
        <v>178</v>
      </c>
      <c r="E81" s="6">
        <f>SUM(D82:D450)</f>
        <v>685458592</v>
      </c>
      <c r="F81" s="19">
        <f>+F82+F83+F84+F85+F89+F91</f>
        <v>130000000</v>
      </c>
    </row>
    <row r="82" spans="1:6" ht="28.5">
      <c r="A82" s="164">
        <v>550105001</v>
      </c>
      <c r="B82" s="26">
        <v>221010102</v>
      </c>
      <c r="C82" s="27" t="s">
        <v>386</v>
      </c>
      <c r="D82" s="8">
        <v>10000000</v>
      </c>
      <c r="F82" s="28">
        <v>18000000</v>
      </c>
    </row>
    <row r="83" spans="1:6" ht="42.75">
      <c r="A83" s="164">
        <v>550106001</v>
      </c>
      <c r="B83" s="26">
        <v>221010103</v>
      </c>
      <c r="C83" s="27" t="s">
        <v>182</v>
      </c>
      <c r="D83" s="8">
        <v>8000000</v>
      </c>
      <c r="F83" s="28">
        <v>12000000</v>
      </c>
    </row>
    <row r="84" spans="1:6" ht="47.25" customHeight="1">
      <c r="A84" s="164">
        <v>550106001</v>
      </c>
      <c r="B84" s="26">
        <v>221010104</v>
      </c>
      <c r="C84" s="27" t="s">
        <v>183</v>
      </c>
      <c r="D84" s="8">
        <v>3000000</v>
      </c>
      <c r="F84" s="28">
        <v>8000000</v>
      </c>
    </row>
    <row r="85" spans="2:6" ht="18.75" customHeight="1">
      <c r="B85" s="17">
        <v>221010106</v>
      </c>
      <c r="C85" s="29" t="s">
        <v>184</v>
      </c>
      <c r="F85" s="19">
        <f>+SUM(F86:F88)</f>
        <v>12000000</v>
      </c>
    </row>
    <row r="86" spans="1:6" ht="17.25" customHeight="1">
      <c r="A86" s="164">
        <v>550105002</v>
      </c>
      <c r="B86" s="26">
        <v>22101010601</v>
      </c>
      <c r="C86" s="27" t="s">
        <v>186</v>
      </c>
      <c r="D86" s="8">
        <v>3500000</v>
      </c>
      <c r="F86" s="28">
        <v>10000000</v>
      </c>
    </row>
    <row r="87" spans="1:6" ht="17.25" customHeight="1">
      <c r="A87" s="164">
        <v>550105003</v>
      </c>
      <c r="B87" s="26">
        <v>22101010602</v>
      </c>
      <c r="C87" s="27" t="s">
        <v>40</v>
      </c>
      <c r="D87" s="8">
        <v>500000</v>
      </c>
      <c r="F87" s="28">
        <v>500000</v>
      </c>
    </row>
    <row r="88" spans="1:6" ht="17.25" customHeight="1">
      <c r="A88" s="164">
        <v>550105004</v>
      </c>
      <c r="B88" s="26">
        <v>22101010603</v>
      </c>
      <c r="C88" s="27" t="s">
        <v>476</v>
      </c>
      <c r="D88" s="102"/>
      <c r="F88" s="28">
        <v>1500000</v>
      </c>
    </row>
    <row r="89" spans="1:6" ht="18" customHeight="1">
      <c r="A89" s="164">
        <v>550106002</v>
      </c>
      <c r="B89" s="17">
        <v>221010107</v>
      </c>
      <c r="C89" s="29" t="s">
        <v>187</v>
      </c>
      <c r="D89" s="7">
        <v>29000000</v>
      </c>
      <c r="F89" s="19">
        <v>40000000</v>
      </c>
    </row>
    <row r="90" spans="2:6" ht="15.75" hidden="1">
      <c r="B90" s="26">
        <v>221010108</v>
      </c>
      <c r="C90" s="27" t="s">
        <v>188</v>
      </c>
      <c r="F90" s="28"/>
    </row>
    <row r="91" spans="2:6" ht="20.25" customHeight="1">
      <c r="B91" s="18">
        <v>2210102</v>
      </c>
      <c r="C91" s="30" t="s">
        <v>407</v>
      </c>
      <c r="F91" s="19">
        <f>+F92</f>
        <v>40000000</v>
      </c>
    </row>
    <row r="92" spans="1:6" ht="18" customHeight="1">
      <c r="A92" s="164">
        <v>550106003</v>
      </c>
      <c r="B92" s="26">
        <v>221010201</v>
      </c>
      <c r="C92" s="27" t="s">
        <v>42</v>
      </c>
      <c r="D92" s="8">
        <v>30120000</v>
      </c>
      <c r="E92" s="6"/>
      <c r="F92" s="28">
        <v>40000000</v>
      </c>
    </row>
    <row r="93" spans="2:6" ht="17.25" customHeight="1">
      <c r="B93" s="17">
        <v>2210103</v>
      </c>
      <c r="C93" s="29" t="s">
        <v>189</v>
      </c>
      <c r="D93" s="102"/>
      <c r="E93" s="6"/>
      <c r="F93" s="19">
        <v>17000000</v>
      </c>
    </row>
    <row r="94" spans="2:6" ht="18.75" customHeight="1">
      <c r="B94" s="17">
        <v>22102</v>
      </c>
      <c r="C94" s="17" t="s">
        <v>114</v>
      </c>
      <c r="F94" s="34">
        <f>+F95+F135+F144+F156</f>
        <v>859000000</v>
      </c>
    </row>
    <row r="95" spans="2:6" ht="16.5" customHeight="1">
      <c r="B95" s="17">
        <v>2210201</v>
      </c>
      <c r="C95" s="30" t="s">
        <v>355</v>
      </c>
      <c r="F95" s="19">
        <f>+F96+F114+F119+F127+F133</f>
        <v>256000000</v>
      </c>
    </row>
    <row r="96" spans="2:6" ht="20.25" customHeight="1">
      <c r="B96" s="18">
        <v>221020101</v>
      </c>
      <c r="C96" s="35" t="s">
        <v>196</v>
      </c>
      <c r="F96" s="19">
        <f>+SUM(F97:F113)</f>
        <v>125000000</v>
      </c>
    </row>
    <row r="97" spans="1:6" ht="15.75" customHeight="1">
      <c r="A97" s="164">
        <v>555009001</v>
      </c>
      <c r="B97" s="26">
        <v>22102010101</v>
      </c>
      <c r="C97" s="27" t="s">
        <v>197</v>
      </c>
      <c r="D97" s="8">
        <v>20000000</v>
      </c>
      <c r="F97" s="28">
        <v>23000000</v>
      </c>
    </row>
    <row r="98" spans="1:6" ht="32.25" customHeight="1">
      <c r="A98" s="164">
        <v>550306001</v>
      </c>
      <c r="B98" s="26">
        <v>22102010102</v>
      </c>
      <c r="C98" s="27" t="s">
        <v>179</v>
      </c>
      <c r="D98" s="8">
        <v>10000000</v>
      </c>
      <c r="F98" s="28">
        <v>15000000</v>
      </c>
    </row>
    <row r="99" spans="1:6" ht="32.25" customHeight="1">
      <c r="A99" s="164">
        <v>550306001</v>
      </c>
      <c r="B99" s="26">
        <v>22102010103</v>
      </c>
      <c r="C99" s="27" t="s">
        <v>200</v>
      </c>
      <c r="D99" s="8">
        <v>5000000</v>
      </c>
      <c r="F99" s="28">
        <v>15000000</v>
      </c>
    </row>
    <row r="100" spans="1:6" ht="28.5">
      <c r="A100" s="164">
        <v>165002001</v>
      </c>
      <c r="B100" s="26">
        <v>22102010104</v>
      </c>
      <c r="C100" s="27" t="s">
        <v>201</v>
      </c>
      <c r="D100" s="8">
        <v>11043126</v>
      </c>
      <c r="F100" s="28">
        <v>10000000</v>
      </c>
    </row>
    <row r="101" spans="2:6" ht="15.75" hidden="1">
      <c r="B101" s="26">
        <v>22103010106</v>
      </c>
      <c r="C101" s="27" t="s">
        <v>202</v>
      </c>
      <c r="D101" s="8"/>
      <c r="F101" s="28"/>
    </row>
    <row r="102" spans="2:6" ht="15.75" hidden="1">
      <c r="B102" s="26">
        <v>22103010107</v>
      </c>
      <c r="C102" s="27" t="s">
        <v>203</v>
      </c>
      <c r="D102" s="8"/>
      <c r="F102" s="28"/>
    </row>
    <row r="103" spans="2:6" ht="15.75" hidden="1">
      <c r="B103" s="26">
        <v>22103010108</v>
      </c>
      <c r="C103" s="27" t="s">
        <v>204</v>
      </c>
      <c r="D103" s="8"/>
      <c r="F103" s="28"/>
    </row>
    <row r="104" spans="1:6" ht="18" customHeight="1">
      <c r="A104" s="164">
        <v>165002001</v>
      </c>
      <c r="B104" s="26">
        <v>22102010105</v>
      </c>
      <c r="C104" s="27" t="s">
        <v>205</v>
      </c>
      <c r="D104" s="8">
        <v>40000000</v>
      </c>
      <c r="F104" s="28">
        <v>20000000</v>
      </c>
    </row>
    <row r="105" spans="1:6" ht="28.5">
      <c r="A105" s="164">
        <v>164502001</v>
      </c>
      <c r="B105" s="26">
        <v>22102010106</v>
      </c>
      <c r="C105" s="27" t="s">
        <v>453</v>
      </c>
      <c r="D105" s="8">
        <v>10000000</v>
      </c>
      <c r="F105" s="28">
        <v>32000000</v>
      </c>
    </row>
    <row r="106" spans="2:6" ht="15.75" hidden="1">
      <c r="B106" s="26">
        <v>22103010111</v>
      </c>
      <c r="C106" s="27" t="s">
        <v>207</v>
      </c>
      <c r="D106" s="8"/>
      <c r="F106" s="28"/>
    </row>
    <row r="107" spans="2:6" ht="15.75" hidden="1">
      <c r="B107" s="26">
        <v>22103010112</v>
      </c>
      <c r="C107" s="27" t="s">
        <v>208</v>
      </c>
      <c r="D107" s="8"/>
      <c r="F107" s="28"/>
    </row>
    <row r="108" spans="2:6" ht="28.5" hidden="1">
      <c r="B108" s="26">
        <v>22103010108</v>
      </c>
      <c r="C108" s="27" t="s">
        <v>209</v>
      </c>
      <c r="D108" s="8">
        <v>5000000</v>
      </c>
      <c r="F108" s="28">
        <v>0</v>
      </c>
    </row>
    <row r="109" spans="2:6" ht="15.75" hidden="1">
      <c r="B109" s="26">
        <v>22103010114</v>
      </c>
      <c r="C109" s="27" t="s">
        <v>210</v>
      </c>
      <c r="D109" s="8"/>
      <c r="F109" s="28"/>
    </row>
    <row r="110" spans="2:6" ht="15.75" hidden="1">
      <c r="B110" s="26">
        <v>22103010109</v>
      </c>
      <c r="C110" s="27" t="s">
        <v>378</v>
      </c>
      <c r="D110" s="8">
        <v>5000000</v>
      </c>
      <c r="F110" s="28">
        <v>0</v>
      </c>
    </row>
    <row r="111" spans="2:6" ht="15.75" hidden="1">
      <c r="B111" s="26">
        <v>22103010116</v>
      </c>
      <c r="C111" s="36" t="s">
        <v>212</v>
      </c>
      <c r="F111" s="28"/>
    </row>
    <row r="112" spans="2:6" ht="28.5" hidden="1">
      <c r="B112" s="26">
        <v>22103010117</v>
      </c>
      <c r="C112" s="36" t="s">
        <v>191</v>
      </c>
      <c r="F112" s="28"/>
    </row>
    <row r="113" spans="1:6" ht="28.5">
      <c r="A113" s="164">
        <v>164502001</v>
      </c>
      <c r="B113" s="26">
        <v>22102010107</v>
      </c>
      <c r="C113" s="27" t="s">
        <v>462</v>
      </c>
      <c r="F113" s="28">
        <v>10000000</v>
      </c>
    </row>
    <row r="114" spans="2:6" ht="15.75">
      <c r="B114" s="18">
        <v>221020102</v>
      </c>
      <c r="C114" s="25" t="s">
        <v>213</v>
      </c>
      <c r="F114" s="19">
        <f>+SUM(F115:F118)</f>
        <v>60000000</v>
      </c>
    </row>
    <row r="115" spans="1:6" ht="28.5">
      <c r="A115" s="164">
        <v>555010001</v>
      </c>
      <c r="B115" s="26">
        <v>22102010201</v>
      </c>
      <c r="C115" s="27" t="s">
        <v>214</v>
      </c>
      <c r="D115" s="8">
        <v>7500000</v>
      </c>
      <c r="F115" s="28">
        <v>13000000</v>
      </c>
    </row>
    <row r="116" spans="1:6" ht="15.75">
      <c r="A116" s="164">
        <v>550306001</v>
      </c>
      <c r="B116" s="26">
        <v>22102010202</v>
      </c>
      <c r="C116" s="27" t="s">
        <v>198</v>
      </c>
      <c r="D116" s="8">
        <v>5000000</v>
      </c>
      <c r="F116" s="28">
        <v>5000000</v>
      </c>
    </row>
    <row r="117" spans="1:6" ht="28.5">
      <c r="A117" s="164">
        <v>550306001</v>
      </c>
      <c r="B117" s="26">
        <v>22102010203</v>
      </c>
      <c r="C117" s="27" t="s">
        <v>382</v>
      </c>
      <c r="D117" s="8">
        <v>35000000</v>
      </c>
      <c r="F117" s="28">
        <v>42000000</v>
      </c>
    </row>
    <row r="118" spans="2:6" ht="15.75" hidden="1">
      <c r="B118" s="26">
        <v>22103010206</v>
      </c>
      <c r="C118" s="27" t="s">
        <v>377</v>
      </c>
      <c r="F118" s="28">
        <v>0</v>
      </c>
    </row>
    <row r="119" spans="2:6" ht="18" customHeight="1">
      <c r="B119" s="18">
        <v>221020103</v>
      </c>
      <c r="C119" s="25" t="s">
        <v>230</v>
      </c>
      <c r="F119" s="19">
        <f>+SUM(F120:F126)</f>
        <v>12000000</v>
      </c>
    </row>
    <row r="120" spans="1:6" ht="28.5">
      <c r="A120" s="164">
        <v>555011001</v>
      </c>
      <c r="B120" s="26">
        <v>22102010301</v>
      </c>
      <c r="C120" s="27" t="s">
        <v>231</v>
      </c>
      <c r="D120" s="8">
        <v>7500000</v>
      </c>
      <c r="F120" s="28">
        <v>12000000</v>
      </c>
    </row>
    <row r="121" spans="2:6" ht="15.75" hidden="1">
      <c r="B121" s="26">
        <v>22103010302</v>
      </c>
      <c r="C121" s="27" t="s">
        <v>198</v>
      </c>
      <c r="D121" s="8"/>
      <c r="F121" s="28"/>
    </row>
    <row r="122" spans="2:6" ht="15.75" hidden="1">
      <c r="B122" s="26">
        <v>22103010303</v>
      </c>
      <c r="C122" s="27" t="s">
        <v>199</v>
      </c>
      <c r="D122" s="8"/>
      <c r="F122" s="28"/>
    </row>
    <row r="123" spans="2:6" ht="15.75" hidden="1">
      <c r="B123" s="26">
        <v>22103010304</v>
      </c>
      <c r="C123" s="27" t="s">
        <v>232</v>
      </c>
      <c r="D123" s="8"/>
      <c r="F123" s="28"/>
    </row>
    <row r="124" spans="2:6" ht="15.75" hidden="1">
      <c r="B124" s="26">
        <v>22103010305</v>
      </c>
      <c r="C124" s="27" t="s">
        <v>233</v>
      </c>
      <c r="D124" s="8">
        <v>25000000</v>
      </c>
      <c r="F124" s="28">
        <v>0</v>
      </c>
    </row>
    <row r="125" spans="2:6" ht="15.75" hidden="1">
      <c r="B125" s="26">
        <v>22103010306</v>
      </c>
      <c r="C125" s="31" t="s">
        <v>234</v>
      </c>
      <c r="F125" s="28"/>
    </row>
    <row r="126" spans="2:6" ht="28.5" hidden="1">
      <c r="B126" s="26">
        <v>22103010307</v>
      </c>
      <c r="C126" s="31" t="s">
        <v>191</v>
      </c>
      <c r="F126" s="28"/>
    </row>
    <row r="127" spans="2:6" ht="17.25" customHeight="1">
      <c r="B127" s="18">
        <v>221020104</v>
      </c>
      <c r="C127" s="25" t="s">
        <v>367</v>
      </c>
      <c r="D127" s="7">
        <v>17000000</v>
      </c>
      <c r="F127" s="19">
        <f>+SUM(F130:F132)</f>
        <v>58999999</v>
      </c>
    </row>
    <row r="128" spans="2:6" ht="30" hidden="1">
      <c r="B128" s="18">
        <v>221030105</v>
      </c>
      <c r="C128" s="25" t="s">
        <v>235</v>
      </c>
      <c r="F128" s="19"/>
    </row>
    <row r="129" spans="2:6" ht="30" hidden="1">
      <c r="B129" s="18">
        <v>221030106</v>
      </c>
      <c r="C129" s="25" t="s">
        <v>322</v>
      </c>
      <c r="F129" s="19"/>
    </row>
    <row r="130" spans="1:6" ht="28.5">
      <c r="A130" s="164">
        <v>550306002</v>
      </c>
      <c r="B130" s="38">
        <v>22102010401</v>
      </c>
      <c r="C130" s="91" t="s">
        <v>368</v>
      </c>
      <c r="F130" s="28">
        <v>30000000</v>
      </c>
    </row>
    <row r="131" spans="1:6" ht="17.25" customHeight="1">
      <c r="A131" s="164">
        <v>550306003</v>
      </c>
      <c r="B131" s="38">
        <v>22102010402</v>
      </c>
      <c r="C131" s="91" t="s">
        <v>369</v>
      </c>
      <c r="F131" s="28">
        <v>19000000</v>
      </c>
    </row>
    <row r="132" spans="1:6" ht="16.5" customHeight="1">
      <c r="A132" s="164">
        <v>550306003</v>
      </c>
      <c r="B132" s="38">
        <v>22102010403</v>
      </c>
      <c r="C132" s="91" t="s">
        <v>370</v>
      </c>
      <c r="F132" s="28">
        <v>9999999</v>
      </c>
    </row>
    <row r="133" spans="1:6" ht="18" customHeight="1">
      <c r="A133" s="164">
        <v>190104001</v>
      </c>
      <c r="B133" s="18">
        <v>221020105</v>
      </c>
      <c r="C133" s="25" t="s">
        <v>381</v>
      </c>
      <c r="F133" s="19">
        <v>1</v>
      </c>
    </row>
    <row r="134" spans="2:6" ht="15.75">
      <c r="B134" s="38"/>
      <c r="C134" s="91"/>
      <c r="F134" s="28"/>
    </row>
    <row r="135" spans="2:6" ht="17.25" customHeight="1">
      <c r="B135" s="24">
        <v>2210202</v>
      </c>
      <c r="C135" s="24" t="s">
        <v>236</v>
      </c>
      <c r="F135" s="19">
        <f>+SUM(F136:F143)</f>
        <v>48000000</v>
      </c>
    </row>
    <row r="136" spans="1:6" ht="32.25" customHeight="1">
      <c r="A136" s="164">
        <v>550506001</v>
      </c>
      <c r="B136" s="26">
        <v>221020201</v>
      </c>
      <c r="C136" s="27" t="s">
        <v>237</v>
      </c>
      <c r="D136" s="8">
        <v>8500000</v>
      </c>
      <c r="F136" s="28">
        <v>10000000</v>
      </c>
    </row>
    <row r="137" spans="1:6" ht="28.5">
      <c r="A137" s="164">
        <v>160501001</v>
      </c>
      <c r="B137" s="26">
        <v>221020202</v>
      </c>
      <c r="C137" s="27" t="s">
        <v>498</v>
      </c>
      <c r="D137" s="8">
        <v>20000000</v>
      </c>
      <c r="F137" s="28">
        <v>0</v>
      </c>
    </row>
    <row r="138" spans="1:6" ht="15.75">
      <c r="A138" s="164">
        <v>160501001</v>
      </c>
      <c r="B138" s="26">
        <v>2210202021</v>
      </c>
      <c r="C138" s="27" t="s">
        <v>506</v>
      </c>
      <c r="D138" s="8"/>
      <c r="F138" s="28">
        <v>8000000</v>
      </c>
    </row>
    <row r="139" spans="1:6" ht="31.5" customHeight="1">
      <c r="A139" s="164">
        <v>550506001</v>
      </c>
      <c r="B139" s="26">
        <v>221020203</v>
      </c>
      <c r="C139" s="27" t="s">
        <v>239</v>
      </c>
      <c r="D139" s="8">
        <v>4500000</v>
      </c>
      <c r="F139" s="28">
        <v>8000000</v>
      </c>
    </row>
    <row r="140" spans="2:6" ht="15.75" hidden="1">
      <c r="B140" s="26">
        <v>2210404</v>
      </c>
      <c r="C140" s="27" t="s">
        <v>240</v>
      </c>
      <c r="D140" s="8"/>
      <c r="F140" s="28"/>
    </row>
    <row r="141" spans="1:6" ht="28.5">
      <c r="A141" s="164">
        <v>550506002</v>
      </c>
      <c r="B141" s="26">
        <v>221020204</v>
      </c>
      <c r="C141" s="27" t="s">
        <v>241</v>
      </c>
      <c r="D141" s="8">
        <v>2000000</v>
      </c>
      <c r="F141" s="28">
        <v>22000000</v>
      </c>
    </row>
    <row r="142" spans="2:6" ht="28.5" hidden="1">
      <c r="B142" s="26">
        <v>2210406</v>
      </c>
      <c r="C142" s="31" t="s">
        <v>191</v>
      </c>
      <c r="F142" s="28"/>
    </row>
    <row r="143" spans="2:6" ht="15.75" hidden="1">
      <c r="B143" s="26">
        <v>2210407</v>
      </c>
      <c r="C143" s="31" t="s">
        <v>323</v>
      </c>
      <c r="F143" s="28"/>
    </row>
    <row r="144" spans="2:6" ht="18.75" customHeight="1">
      <c r="B144" s="17">
        <v>2210203</v>
      </c>
      <c r="C144" s="24" t="s">
        <v>242</v>
      </c>
      <c r="F144" s="19">
        <f>+SUM(F145:F155)</f>
        <v>35000000</v>
      </c>
    </row>
    <row r="145" spans="1:6" ht="28.5">
      <c r="A145" s="164">
        <v>550405001</v>
      </c>
      <c r="B145" s="26">
        <v>221020301</v>
      </c>
      <c r="C145" s="27" t="s">
        <v>243</v>
      </c>
      <c r="D145" s="8">
        <v>10000000</v>
      </c>
      <c r="F145" s="28">
        <v>28000000</v>
      </c>
    </row>
    <row r="146" spans="1:6" ht="22.5" customHeight="1">
      <c r="A146" s="164">
        <v>550405001</v>
      </c>
      <c r="B146" s="26">
        <v>221020302</v>
      </c>
      <c r="C146" s="27" t="s">
        <v>244</v>
      </c>
      <c r="D146" s="8">
        <v>2500000</v>
      </c>
      <c r="F146" s="28">
        <v>7000000</v>
      </c>
    </row>
    <row r="147" spans="2:6" ht="15.75" hidden="1">
      <c r="B147" s="26">
        <v>2210503</v>
      </c>
      <c r="C147" s="27" t="s">
        <v>245</v>
      </c>
      <c r="D147" s="8"/>
      <c r="F147" s="28"/>
    </row>
    <row r="148" spans="2:6" ht="15.75" hidden="1">
      <c r="B148" s="26">
        <v>2210504</v>
      </c>
      <c r="C148" s="27" t="s">
        <v>240</v>
      </c>
      <c r="D148" s="8"/>
      <c r="F148" s="28"/>
    </row>
    <row r="149" spans="2:6" ht="28.5" hidden="1">
      <c r="B149" s="26">
        <v>2210505</v>
      </c>
      <c r="C149" s="27" t="s">
        <v>246</v>
      </c>
      <c r="D149" s="8"/>
      <c r="F149" s="28"/>
    </row>
    <row r="150" spans="2:6" ht="15.75" hidden="1">
      <c r="B150" s="26">
        <v>2210506</v>
      </c>
      <c r="C150" s="27" t="s">
        <v>354</v>
      </c>
      <c r="D150" s="8"/>
      <c r="F150" s="28"/>
    </row>
    <row r="151" spans="2:6" ht="15.75" hidden="1">
      <c r="B151" s="26">
        <v>2210508</v>
      </c>
      <c r="C151" s="31" t="s">
        <v>62</v>
      </c>
      <c r="F151" s="28"/>
    </row>
    <row r="152" spans="2:6" ht="28.5" hidden="1">
      <c r="B152" s="26">
        <v>2210509</v>
      </c>
      <c r="C152" s="31" t="s">
        <v>247</v>
      </c>
      <c r="F152" s="28"/>
    </row>
    <row r="153" spans="2:6" ht="28.5" hidden="1">
      <c r="B153" s="26">
        <v>2210510</v>
      </c>
      <c r="C153" s="31" t="s">
        <v>191</v>
      </c>
      <c r="F153" s="28"/>
    </row>
    <row r="154" spans="2:6" ht="15.75" hidden="1">
      <c r="B154" s="26">
        <v>2210511</v>
      </c>
      <c r="C154" s="31" t="s">
        <v>353</v>
      </c>
      <c r="F154" s="28"/>
    </row>
    <row r="155" spans="2:6" ht="15.75" hidden="1">
      <c r="B155" s="26">
        <v>2210512</v>
      </c>
      <c r="C155" s="31" t="s">
        <v>324</v>
      </c>
      <c r="F155" s="28"/>
    </row>
    <row r="156" spans="2:6" ht="18" customHeight="1">
      <c r="B156" s="17">
        <v>2210204</v>
      </c>
      <c r="C156" s="17" t="s">
        <v>115</v>
      </c>
      <c r="E156" s="6"/>
      <c r="F156" s="34">
        <f>+F157+F168+F180+F192+F206+F219+F223+F232+F243+F254+F258+F264+F277+F282+F285</f>
        <v>520000000</v>
      </c>
    </row>
    <row r="157" spans="2:6" ht="30">
      <c r="B157" s="17">
        <v>221020401</v>
      </c>
      <c r="C157" s="24" t="s">
        <v>248</v>
      </c>
      <c r="E157" s="6">
        <f>SUM(D159:D279)</f>
        <v>325795466</v>
      </c>
      <c r="F157" s="19">
        <f>+SUM(F158:F165)+F166</f>
        <v>25000000</v>
      </c>
    </row>
    <row r="158" spans="2:6" ht="28.5" hidden="1">
      <c r="B158" s="26">
        <v>22102040101</v>
      </c>
      <c r="C158" s="31" t="s">
        <v>249</v>
      </c>
      <c r="F158" s="28">
        <v>0</v>
      </c>
    </row>
    <row r="159" spans="1:6" ht="19.5" customHeight="1">
      <c r="A159" s="164">
        <v>555008001</v>
      </c>
      <c r="B159" s="26">
        <v>22102040101</v>
      </c>
      <c r="C159" s="27" t="s">
        <v>250</v>
      </c>
      <c r="D159" s="8">
        <v>8000000</v>
      </c>
      <c r="F159" s="28">
        <v>10000000</v>
      </c>
    </row>
    <row r="160" spans="1:6" ht="28.5">
      <c r="A160" s="164">
        <v>555008001</v>
      </c>
      <c r="B160" s="26">
        <v>22102040102</v>
      </c>
      <c r="C160" s="27" t="s">
        <v>379</v>
      </c>
      <c r="D160" s="8">
        <v>25000000</v>
      </c>
      <c r="F160" s="28">
        <v>10000000</v>
      </c>
    </row>
    <row r="161" spans="2:6" ht="15.75" hidden="1">
      <c r="B161" s="26">
        <v>22102040104</v>
      </c>
      <c r="C161" s="31" t="s">
        <v>240</v>
      </c>
      <c r="F161" s="28"/>
    </row>
    <row r="162" spans="2:6" ht="28.5" hidden="1">
      <c r="B162" s="26">
        <v>22102040105</v>
      </c>
      <c r="C162" s="31" t="s">
        <v>251</v>
      </c>
      <c r="F162" s="28"/>
    </row>
    <row r="163" spans="2:6" ht="15.75" hidden="1">
      <c r="B163" s="26">
        <v>22102040106</v>
      </c>
      <c r="C163" s="31" t="s">
        <v>252</v>
      </c>
      <c r="F163" s="28"/>
    </row>
    <row r="164" spans="2:6" ht="28.5" hidden="1">
      <c r="B164" s="26">
        <v>22102040107</v>
      </c>
      <c r="C164" s="31" t="s">
        <v>191</v>
      </c>
      <c r="F164" s="28"/>
    </row>
    <row r="165" spans="2:6" ht="15.75" hidden="1">
      <c r="B165" s="26">
        <v>22102040108</v>
      </c>
      <c r="C165" s="31" t="s">
        <v>325</v>
      </c>
      <c r="F165" s="28"/>
    </row>
    <row r="166" spans="2:6" ht="19.5" customHeight="1">
      <c r="B166" s="17">
        <v>22102040103</v>
      </c>
      <c r="C166" s="24" t="s">
        <v>432</v>
      </c>
      <c r="F166" s="19">
        <f>+F167</f>
        <v>5000000</v>
      </c>
    </row>
    <row r="167" spans="1:6" ht="28.5">
      <c r="A167" s="164">
        <v>555008001</v>
      </c>
      <c r="B167" s="37" t="s">
        <v>442</v>
      </c>
      <c r="C167" s="27" t="s">
        <v>179</v>
      </c>
      <c r="F167" s="28">
        <v>5000000</v>
      </c>
    </row>
    <row r="168" spans="2:6" ht="15.75">
      <c r="B168" s="17">
        <v>221020402</v>
      </c>
      <c r="C168" s="24" t="s">
        <v>253</v>
      </c>
      <c r="F168" s="19">
        <f>SUM(F169:F179)</f>
        <v>14000000</v>
      </c>
    </row>
    <row r="169" spans="2:6" ht="15.75" hidden="1">
      <c r="B169" s="26">
        <v>22102040201</v>
      </c>
      <c r="C169" s="27" t="s">
        <v>254</v>
      </c>
      <c r="D169" s="8">
        <v>10000000</v>
      </c>
      <c r="F169" s="28">
        <v>0</v>
      </c>
    </row>
    <row r="170" spans="2:6" ht="15.75" hidden="1">
      <c r="B170" s="26">
        <v>22102040202</v>
      </c>
      <c r="C170" s="27" t="s">
        <v>255</v>
      </c>
      <c r="D170" s="8">
        <v>10000000</v>
      </c>
      <c r="F170" s="28">
        <v>0</v>
      </c>
    </row>
    <row r="171" spans="1:6" ht="28.5">
      <c r="A171" s="164">
        <v>550406001</v>
      </c>
      <c r="B171" s="37" t="s">
        <v>433</v>
      </c>
      <c r="C171" s="27" t="s">
        <v>179</v>
      </c>
      <c r="D171" s="8"/>
      <c r="F171" s="28">
        <v>4000000</v>
      </c>
    </row>
    <row r="172" spans="1:6" ht="28.5">
      <c r="A172" s="164">
        <v>550406002</v>
      </c>
      <c r="B172" s="26">
        <v>22102040202</v>
      </c>
      <c r="C172" s="27" t="s">
        <v>380</v>
      </c>
      <c r="D172" s="8">
        <v>20000000</v>
      </c>
      <c r="F172" s="28">
        <v>10000000</v>
      </c>
    </row>
    <row r="173" spans="2:6" ht="15.75" hidden="1">
      <c r="B173" s="26">
        <v>22102040204</v>
      </c>
      <c r="C173" s="31" t="s">
        <v>256</v>
      </c>
      <c r="F173" s="28"/>
    </row>
    <row r="174" spans="2:6" ht="28.5" hidden="1">
      <c r="B174" s="26">
        <v>22102040205</v>
      </c>
      <c r="C174" s="31" t="s">
        <v>257</v>
      </c>
      <c r="F174" s="28"/>
    </row>
    <row r="175" spans="2:6" ht="28.5" hidden="1">
      <c r="B175" s="26">
        <v>22102040206</v>
      </c>
      <c r="C175" s="31" t="s">
        <v>258</v>
      </c>
      <c r="F175" s="28"/>
    </row>
    <row r="176" spans="2:6" ht="15.75" hidden="1">
      <c r="B176" s="26">
        <v>22102040207</v>
      </c>
      <c r="C176" s="31" t="s">
        <v>259</v>
      </c>
      <c r="F176" s="28"/>
    </row>
    <row r="177" spans="2:6" ht="15.75" hidden="1">
      <c r="B177" s="26">
        <v>22102040208</v>
      </c>
      <c r="C177" s="31" t="s">
        <v>240</v>
      </c>
      <c r="F177" s="28"/>
    </row>
    <row r="178" spans="2:6" ht="28.5" hidden="1">
      <c r="B178" s="26">
        <v>22102040209</v>
      </c>
      <c r="C178" s="31" t="s">
        <v>191</v>
      </c>
      <c r="F178" s="28"/>
    </row>
    <row r="179" spans="2:6" ht="15.75" hidden="1">
      <c r="B179" s="26">
        <v>22102040210</v>
      </c>
      <c r="C179" s="31" t="s">
        <v>326</v>
      </c>
      <c r="F179" s="28"/>
    </row>
    <row r="180" spans="2:6" ht="18.75" customHeight="1">
      <c r="B180" s="17">
        <v>221020403</v>
      </c>
      <c r="C180" s="24" t="s">
        <v>260</v>
      </c>
      <c r="F180" s="19">
        <f>SUM(F181:F191)</f>
        <v>43000000</v>
      </c>
    </row>
    <row r="181" spans="2:6" ht="15.75" hidden="1">
      <c r="B181" s="26">
        <v>22102040301</v>
      </c>
      <c r="C181" s="31" t="s">
        <v>240</v>
      </c>
      <c r="F181" s="28"/>
    </row>
    <row r="182" spans="1:6" ht="33" customHeight="1">
      <c r="A182" s="164">
        <v>550706004</v>
      </c>
      <c r="B182" s="26">
        <v>22102040301</v>
      </c>
      <c r="C182" s="27" t="s">
        <v>484</v>
      </c>
      <c r="D182" s="8">
        <v>5000000</v>
      </c>
      <c r="F182" s="28">
        <v>20000000</v>
      </c>
    </row>
    <row r="183" spans="1:6" ht="28.5">
      <c r="A183" s="164">
        <v>550706004</v>
      </c>
      <c r="B183" s="26">
        <v>22102040302</v>
      </c>
      <c r="C183" s="27" t="s">
        <v>261</v>
      </c>
      <c r="D183" s="8">
        <v>1000000</v>
      </c>
      <c r="F183" s="28">
        <v>5000000</v>
      </c>
    </row>
    <row r="184" spans="1:6" ht="28.5">
      <c r="A184" s="164">
        <v>550706004</v>
      </c>
      <c r="B184" s="26">
        <v>22102040303</v>
      </c>
      <c r="C184" s="27" t="s">
        <v>262</v>
      </c>
      <c r="D184" s="8">
        <v>20000000</v>
      </c>
      <c r="F184" s="28">
        <v>5000000</v>
      </c>
    </row>
    <row r="185" spans="1:6" ht="18.75" customHeight="1">
      <c r="A185" s="164">
        <v>550706004</v>
      </c>
      <c r="B185" s="26">
        <v>22102040304</v>
      </c>
      <c r="C185" s="27" t="s">
        <v>263</v>
      </c>
      <c r="D185" s="8">
        <v>12000000</v>
      </c>
      <c r="F185" s="28">
        <v>8000000</v>
      </c>
    </row>
    <row r="186" spans="1:6" ht="28.5" hidden="1">
      <c r="A186" s="164">
        <v>550706004</v>
      </c>
      <c r="B186" s="26">
        <v>22102040305</v>
      </c>
      <c r="C186" s="27" t="s">
        <v>264</v>
      </c>
      <c r="D186" s="7">
        <v>10000000</v>
      </c>
      <c r="F186" s="28">
        <v>0</v>
      </c>
    </row>
    <row r="187" spans="1:6" ht="28.5" hidden="1">
      <c r="A187" s="164">
        <v>550706004</v>
      </c>
      <c r="B187" s="26">
        <v>22102040307</v>
      </c>
      <c r="C187" s="31" t="s">
        <v>265</v>
      </c>
      <c r="F187" s="28"/>
    </row>
    <row r="188" spans="1:6" ht="28.5" hidden="1">
      <c r="A188" s="164">
        <v>550706004</v>
      </c>
      <c r="B188" s="26">
        <v>22102040308</v>
      </c>
      <c r="C188" s="31" t="s">
        <v>266</v>
      </c>
      <c r="F188" s="28"/>
    </row>
    <row r="189" spans="1:6" ht="28.5" hidden="1">
      <c r="A189" s="164">
        <v>550706004</v>
      </c>
      <c r="B189" s="26">
        <v>22102040309</v>
      </c>
      <c r="C189" s="31" t="s">
        <v>191</v>
      </c>
      <c r="F189" s="28"/>
    </row>
    <row r="190" spans="1:6" ht="15.75" hidden="1">
      <c r="A190" s="164">
        <v>550706004</v>
      </c>
      <c r="B190" s="26">
        <v>22102040310</v>
      </c>
      <c r="C190" s="31" t="s">
        <v>327</v>
      </c>
      <c r="F190" s="28"/>
    </row>
    <row r="191" spans="1:6" ht="30" customHeight="1">
      <c r="A191" s="164">
        <v>550706004</v>
      </c>
      <c r="B191" s="26">
        <v>22102040305</v>
      </c>
      <c r="C191" s="27" t="s">
        <v>266</v>
      </c>
      <c r="F191" s="28">
        <v>5000000</v>
      </c>
    </row>
    <row r="192" spans="2:6" ht="21" customHeight="1">
      <c r="B192" s="17">
        <v>221020404</v>
      </c>
      <c r="C192" s="24" t="s">
        <v>267</v>
      </c>
      <c r="F192" s="19">
        <f>SUM(F193:F204)</f>
        <v>64000000</v>
      </c>
    </row>
    <row r="193" spans="2:6" ht="15.75" hidden="1">
      <c r="B193" s="26">
        <v>22102040401</v>
      </c>
      <c r="C193" s="31" t="s">
        <v>268</v>
      </c>
      <c r="F193" s="28"/>
    </row>
    <row r="194" spans="1:6" ht="21" customHeight="1">
      <c r="A194" s="164">
        <v>550706005</v>
      </c>
      <c r="B194" s="26">
        <v>22102040401</v>
      </c>
      <c r="C194" s="27" t="s">
        <v>269</v>
      </c>
      <c r="D194" s="8">
        <v>25000000</v>
      </c>
      <c r="F194" s="28">
        <v>50000000</v>
      </c>
    </row>
    <row r="195" spans="1:6" ht="21" customHeight="1">
      <c r="A195" s="164">
        <v>550706005</v>
      </c>
      <c r="B195" s="26">
        <v>22102040402</v>
      </c>
      <c r="C195" s="27" t="s">
        <v>270</v>
      </c>
      <c r="D195" s="8">
        <v>5000000</v>
      </c>
      <c r="F195" s="28">
        <v>10000000</v>
      </c>
    </row>
    <row r="196" spans="1:6" ht="22.5" customHeight="1">
      <c r="A196" s="164">
        <v>550706005</v>
      </c>
      <c r="B196" s="26">
        <v>22102040403</v>
      </c>
      <c r="C196" s="27" t="s">
        <v>271</v>
      </c>
      <c r="D196" s="8">
        <v>5000000</v>
      </c>
      <c r="F196" s="28">
        <v>4000000</v>
      </c>
    </row>
    <row r="197" spans="2:6" ht="15.75" hidden="1">
      <c r="B197" s="26">
        <v>22102040405</v>
      </c>
      <c r="C197" s="27" t="s">
        <v>272</v>
      </c>
      <c r="D197" s="8"/>
      <c r="F197" s="28"/>
    </row>
    <row r="198" spans="2:6" ht="15.75" hidden="1">
      <c r="B198" s="26">
        <v>22102040406</v>
      </c>
      <c r="C198" s="27" t="s">
        <v>273</v>
      </c>
      <c r="D198" s="8"/>
      <c r="F198" s="28"/>
    </row>
    <row r="199" spans="2:6" ht="15.75" hidden="1">
      <c r="B199" s="26">
        <v>22102040407</v>
      </c>
      <c r="C199" s="27" t="s">
        <v>274</v>
      </c>
      <c r="D199" s="8"/>
      <c r="F199" s="28"/>
    </row>
    <row r="200" spans="2:6" ht="28.5" hidden="1">
      <c r="B200" s="26">
        <v>22102040408</v>
      </c>
      <c r="C200" s="27" t="s">
        <v>275</v>
      </c>
      <c r="D200" s="8"/>
      <c r="F200" s="28"/>
    </row>
    <row r="201" spans="2:6" ht="28.5" hidden="1">
      <c r="B201" s="26">
        <v>22102040409</v>
      </c>
      <c r="C201" s="27" t="s">
        <v>191</v>
      </c>
      <c r="D201" s="8"/>
      <c r="F201" s="28"/>
    </row>
    <row r="202" spans="2:6" ht="28.5" hidden="1">
      <c r="B202" s="26">
        <v>22102040410</v>
      </c>
      <c r="C202" s="27" t="s">
        <v>336</v>
      </c>
      <c r="D202" s="8"/>
      <c r="F202" s="28"/>
    </row>
    <row r="203" spans="2:6" ht="28.5" hidden="1">
      <c r="B203" s="26">
        <v>22102040404</v>
      </c>
      <c r="C203" s="27" t="s">
        <v>337</v>
      </c>
      <c r="D203" s="8">
        <v>20000000</v>
      </c>
      <c r="F203" s="28">
        <v>0</v>
      </c>
    </row>
    <row r="204" spans="2:6" ht="15.75" hidden="1">
      <c r="B204" s="26">
        <v>22102040412</v>
      </c>
      <c r="C204" s="31" t="s">
        <v>330</v>
      </c>
      <c r="F204" s="28"/>
    </row>
    <row r="205" spans="2:6" ht="15.75">
      <c r="B205" s="26"/>
      <c r="C205" s="27"/>
      <c r="F205" s="28"/>
    </row>
    <row r="206" spans="2:6" ht="21" customHeight="1">
      <c r="B206" s="17">
        <v>221020405</v>
      </c>
      <c r="C206" s="24" t="s">
        <v>276</v>
      </c>
      <c r="F206" s="19">
        <f>SUM(F207:F218)</f>
        <v>48000000</v>
      </c>
    </row>
    <row r="207" spans="2:6" ht="28.5" hidden="1">
      <c r="B207" s="26">
        <v>22102040501</v>
      </c>
      <c r="C207" s="31" t="s">
        <v>277</v>
      </c>
      <c r="F207" s="28"/>
    </row>
    <row r="208" spans="2:6" ht="28.5" hidden="1">
      <c r="B208" s="26">
        <v>22102040502</v>
      </c>
      <c r="C208" s="31" t="s">
        <v>278</v>
      </c>
      <c r="F208" s="28">
        <v>0</v>
      </c>
    </row>
    <row r="209" spans="2:6" ht="28.5" hidden="1">
      <c r="B209" s="26">
        <v>22102040501</v>
      </c>
      <c r="C209" s="27" t="s">
        <v>279</v>
      </c>
      <c r="D209" s="8">
        <v>5295464</v>
      </c>
      <c r="F209" s="28">
        <v>0</v>
      </c>
    </row>
    <row r="210" spans="2:6" ht="28.5" hidden="1">
      <c r="B210" s="26">
        <v>22102040502</v>
      </c>
      <c r="C210" s="27" t="s">
        <v>280</v>
      </c>
      <c r="D210" s="8">
        <v>5000000</v>
      </c>
      <c r="F210" s="28">
        <v>0</v>
      </c>
    </row>
    <row r="211" spans="2:6" ht="15.75" hidden="1">
      <c r="B211" s="26">
        <v>22102040505</v>
      </c>
      <c r="C211" s="27" t="s">
        <v>281</v>
      </c>
      <c r="D211" s="8"/>
      <c r="F211" s="28"/>
    </row>
    <row r="212" spans="1:6" ht="42.75">
      <c r="A212" s="164">
        <v>550801001</v>
      </c>
      <c r="B212" s="26">
        <v>22102040501</v>
      </c>
      <c r="C212" s="27" t="s">
        <v>393</v>
      </c>
      <c r="D212" s="8">
        <v>1000000</v>
      </c>
      <c r="F212" s="28">
        <v>8000000</v>
      </c>
    </row>
    <row r="213" spans="1:6" ht="28.5">
      <c r="A213" s="164">
        <v>550802001</v>
      </c>
      <c r="B213" s="26">
        <v>22102040502</v>
      </c>
      <c r="C213" s="27" t="s">
        <v>280</v>
      </c>
      <c r="D213" s="8"/>
      <c r="F213" s="28">
        <v>10000000</v>
      </c>
    </row>
    <row r="214" spans="1:6" ht="28.5">
      <c r="A214" s="164">
        <v>160502001</v>
      </c>
      <c r="B214" s="26">
        <v>22102040502</v>
      </c>
      <c r="C214" s="27" t="s">
        <v>282</v>
      </c>
      <c r="D214" s="8">
        <v>15000000</v>
      </c>
      <c r="F214" s="28">
        <v>30000000</v>
      </c>
    </row>
    <row r="215" spans="2:6" ht="28.5" hidden="1">
      <c r="B215" s="26">
        <v>22102040505</v>
      </c>
      <c r="C215" s="27" t="s">
        <v>283</v>
      </c>
      <c r="D215" s="8">
        <v>5000000</v>
      </c>
      <c r="F215" s="28">
        <v>0</v>
      </c>
    </row>
    <row r="216" spans="2:6" ht="42.75" hidden="1">
      <c r="B216" s="26">
        <v>22102040509</v>
      </c>
      <c r="C216" s="31" t="s">
        <v>332</v>
      </c>
      <c r="F216" s="28"/>
    </row>
    <row r="217" spans="2:6" ht="28.5" hidden="1">
      <c r="B217" s="26">
        <v>22102040510</v>
      </c>
      <c r="C217" s="31" t="s">
        <v>191</v>
      </c>
      <c r="F217" s="28"/>
    </row>
    <row r="218" spans="2:6" ht="15.75" hidden="1">
      <c r="B218" s="26">
        <v>22102040511</v>
      </c>
      <c r="C218" s="31" t="s">
        <v>333</v>
      </c>
      <c r="F218" s="28"/>
    </row>
    <row r="219" spans="2:6" ht="15.75" hidden="1">
      <c r="B219" s="17">
        <v>221020406</v>
      </c>
      <c r="C219" s="24" t="s">
        <v>284</v>
      </c>
      <c r="F219" s="19"/>
    </row>
    <row r="220" spans="2:6" ht="15.75" hidden="1">
      <c r="B220" s="26">
        <v>22102040601</v>
      </c>
      <c r="C220" s="31" t="s">
        <v>285</v>
      </c>
      <c r="F220" s="28"/>
    </row>
    <row r="221" spans="2:6" ht="15.75" hidden="1">
      <c r="B221" s="26">
        <v>22102040602</v>
      </c>
      <c r="C221" s="31" t="s">
        <v>286</v>
      </c>
      <c r="F221" s="28"/>
    </row>
    <row r="222" spans="2:6" ht="15.75" hidden="1">
      <c r="B222" s="26">
        <v>22102040603</v>
      </c>
      <c r="C222" s="31" t="s">
        <v>287</v>
      </c>
      <c r="F222" s="28"/>
    </row>
    <row r="223" spans="2:6" ht="20.25" customHeight="1">
      <c r="B223" s="17">
        <v>221020406</v>
      </c>
      <c r="C223" s="24" t="s">
        <v>288</v>
      </c>
      <c r="F223" s="19">
        <f>SUM(F224:F231)</f>
        <v>12000000</v>
      </c>
    </row>
    <row r="224" spans="2:6" ht="28.5" hidden="1">
      <c r="B224" s="26">
        <v>22102040701</v>
      </c>
      <c r="C224" s="31" t="s">
        <v>289</v>
      </c>
      <c r="F224" s="28"/>
    </row>
    <row r="225" spans="2:6" ht="15.75" hidden="1">
      <c r="B225" s="26">
        <v>22102040702</v>
      </c>
      <c r="C225" s="31" t="s">
        <v>290</v>
      </c>
      <c r="F225" s="28"/>
    </row>
    <row r="226" spans="2:6" ht="28.5" hidden="1">
      <c r="B226" s="26">
        <v>22102040703</v>
      </c>
      <c r="C226" s="31" t="s">
        <v>291</v>
      </c>
      <c r="F226" s="28"/>
    </row>
    <row r="227" spans="1:6" ht="15.75">
      <c r="A227" s="164">
        <v>550890001</v>
      </c>
      <c r="B227" s="26">
        <v>22102040601</v>
      </c>
      <c r="C227" s="27" t="s">
        <v>292</v>
      </c>
      <c r="D227" s="8">
        <v>500000</v>
      </c>
      <c r="F227" s="28">
        <v>4000000</v>
      </c>
    </row>
    <row r="228" spans="1:6" ht="28.5">
      <c r="A228" s="164">
        <v>550890001</v>
      </c>
      <c r="B228" s="26">
        <v>22102040602</v>
      </c>
      <c r="C228" s="27" t="s">
        <v>293</v>
      </c>
      <c r="D228" s="8">
        <v>500000</v>
      </c>
      <c r="F228" s="28">
        <v>8000000</v>
      </c>
    </row>
    <row r="229" spans="2:6" ht="15.75" hidden="1">
      <c r="B229" s="26">
        <v>22102040603</v>
      </c>
      <c r="C229" s="27" t="s">
        <v>294</v>
      </c>
      <c r="D229" s="8">
        <v>2000000</v>
      </c>
      <c r="F229" s="28">
        <v>0</v>
      </c>
    </row>
    <row r="230" spans="2:6" ht="28.5" hidden="1">
      <c r="B230" s="26">
        <v>22102040707</v>
      </c>
      <c r="C230" s="31" t="s">
        <v>331</v>
      </c>
      <c r="F230" s="28"/>
    </row>
    <row r="231" spans="2:6" ht="28.5" hidden="1">
      <c r="B231" s="26">
        <v>22102040708</v>
      </c>
      <c r="C231" s="31" t="s">
        <v>356</v>
      </c>
      <c r="F231" s="28"/>
    </row>
    <row r="232" spans="2:6" ht="17.25" customHeight="1">
      <c r="B232" s="17">
        <v>221020407</v>
      </c>
      <c r="C232" s="24" t="s">
        <v>295</v>
      </c>
      <c r="F232" s="19">
        <f>SUM(F233:F242)</f>
        <v>65000000</v>
      </c>
    </row>
    <row r="233" spans="1:6" ht="28.5">
      <c r="A233" s="164">
        <v>550706005</v>
      </c>
      <c r="B233" s="26">
        <v>22102040701</v>
      </c>
      <c r="C233" s="27" t="s">
        <v>296</v>
      </c>
      <c r="D233" s="8">
        <v>10000000</v>
      </c>
      <c r="F233" s="28">
        <v>25000000</v>
      </c>
    </row>
    <row r="234" spans="1:6" ht="21" customHeight="1">
      <c r="A234" s="164">
        <v>550706005</v>
      </c>
      <c r="B234" s="26">
        <v>22102040702</v>
      </c>
      <c r="C234" s="27" t="s">
        <v>297</v>
      </c>
      <c r="D234" s="8">
        <v>2000000</v>
      </c>
      <c r="F234" s="28">
        <v>5000000</v>
      </c>
    </row>
    <row r="235" spans="1:6" ht="28.5" hidden="1">
      <c r="A235" s="164">
        <v>550706005</v>
      </c>
      <c r="B235" s="26">
        <v>22102040803</v>
      </c>
      <c r="C235" s="27" t="s">
        <v>298</v>
      </c>
      <c r="D235" s="8"/>
      <c r="F235" s="28"/>
    </row>
    <row r="236" spans="1:6" ht="28.5" hidden="1">
      <c r="A236" s="164">
        <v>550706005</v>
      </c>
      <c r="B236" s="26">
        <v>22102040703</v>
      </c>
      <c r="C236" s="27" t="s">
        <v>299</v>
      </c>
      <c r="D236" s="8">
        <v>10000000</v>
      </c>
      <c r="F236" s="28">
        <v>0</v>
      </c>
    </row>
    <row r="237" spans="1:6" ht="17.25" customHeight="1">
      <c r="A237" s="164">
        <v>550706005</v>
      </c>
      <c r="B237" s="26">
        <v>22102040703</v>
      </c>
      <c r="C237" s="27" t="s">
        <v>300</v>
      </c>
      <c r="D237" s="8">
        <v>5000000</v>
      </c>
      <c r="F237" s="28">
        <v>35000000</v>
      </c>
    </row>
    <row r="238" spans="2:6" ht="28.5" hidden="1">
      <c r="B238" s="26">
        <v>22102040806</v>
      </c>
      <c r="C238" s="27" t="s">
        <v>301</v>
      </c>
      <c r="D238" s="8"/>
      <c r="F238" s="28"/>
    </row>
    <row r="239" spans="2:6" ht="15.75" hidden="1">
      <c r="B239" s="26">
        <v>22102040705</v>
      </c>
      <c r="C239" s="27" t="s">
        <v>334</v>
      </c>
      <c r="D239" s="8">
        <v>20000000</v>
      </c>
      <c r="F239" s="28">
        <v>0</v>
      </c>
    </row>
    <row r="240" spans="2:6" ht="28.5" hidden="1">
      <c r="B240" s="26">
        <v>22102040808</v>
      </c>
      <c r="C240" s="27" t="s">
        <v>302</v>
      </c>
      <c r="D240" s="8"/>
      <c r="F240" s="28"/>
    </row>
    <row r="241" spans="2:6" ht="15.75" hidden="1">
      <c r="B241" s="26">
        <v>22102040706</v>
      </c>
      <c r="C241" s="27" t="s">
        <v>335</v>
      </c>
      <c r="D241" s="8">
        <v>5000000</v>
      </c>
      <c r="F241" s="28">
        <v>0</v>
      </c>
    </row>
    <row r="242" spans="2:6" ht="2.25" customHeight="1">
      <c r="B242" s="26">
        <v>22102040810</v>
      </c>
      <c r="C242" s="31" t="s">
        <v>329</v>
      </c>
      <c r="F242" s="28"/>
    </row>
    <row r="243" spans="2:6" ht="23.25" customHeight="1">
      <c r="B243" s="17">
        <v>221020408</v>
      </c>
      <c r="C243" s="24" t="s">
        <v>303</v>
      </c>
      <c r="F243" s="19">
        <f>+SUM(F244:F253)</f>
        <v>52300000</v>
      </c>
    </row>
    <row r="244" spans="1:6" ht="21.75" customHeight="1">
      <c r="A244" s="164">
        <v>550706006</v>
      </c>
      <c r="B244" s="38">
        <v>22102040801</v>
      </c>
      <c r="C244" s="93" t="s">
        <v>65</v>
      </c>
      <c r="F244" s="28">
        <v>3500000</v>
      </c>
    </row>
    <row r="245" spans="1:6" ht="21" customHeight="1">
      <c r="A245" s="164">
        <v>550706006</v>
      </c>
      <c r="B245" s="38">
        <v>22102040802</v>
      </c>
      <c r="C245" s="93" t="s">
        <v>64</v>
      </c>
      <c r="F245" s="28">
        <v>3500000</v>
      </c>
    </row>
    <row r="246" spans="1:6" ht="21.75" customHeight="1">
      <c r="A246" s="164">
        <v>550706006</v>
      </c>
      <c r="B246" s="39">
        <v>22102040803</v>
      </c>
      <c r="C246" s="93" t="s">
        <v>66</v>
      </c>
      <c r="F246" s="28">
        <v>5000000</v>
      </c>
    </row>
    <row r="247" spans="1:6" ht="17.25" customHeight="1">
      <c r="A247" s="164">
        <v>550706112</v>
      </c>
      <c r="B247" s="39" t="s">
        <v>443</v>
      </c>
      <c r="C247" s="93" t="s">
        <v>304</v>
      </c>
      <c r="F247" s="28">
        <v>1000000</v>
      </c>
    </row>
    <row r="248" spans="1:6" ht="28.5">
      <c r="A248" s="164">
        <v>550706113</v>
      </c>
      <c r="B248" s="39" t="s">
        <v>444</v>
      </c>
      <c r="C248" s="93" t="s">
        <v>67</v>
      </c>
      <c r="F248" s="28">
        <v>8500000</v>
      </c>
    </row>
    <row r="249" spans="1:6" ht="28.5">
      <c r="A249" s="164">
        <v>550706114</v>
      </c>
      <c r="B249" s="39" t="s">
        <v>445</v>
      </c>
      <c r="C249" s="93" t="s">
        <v>384</v>
      </c>
      <c r="F249" s="28">
        <v>2000000</v>
      </c>
    </row>
    <row r="250" spans="1:6" ht="21.75" customHeight="1">
      <c r="A250" s="164">
        <v>550706114</v>
      </c>
      <c r="B250" s="39" t="s">
        <v>446</v>
      </c>
      <c r="C250" s="27" t="s">
        <v>385</v>
      </c>
      <c r="F250" s="28">
        <v>17800000</v>
      </c>
    </row>
    <row r="251" spans="1:6" ht="21" customHeight="1">
      <c r="A251" s="164">
        <v>550706008</v>
      </c>
      <c r="B251" s="39" t="s">
        <v>459</v>
      </c>
      <c r="C251" s="93" t="s">
        <v>27</v>
      </c>
      <c r="F251" s="28">
        <v>1000000</v>
      </c>
    </row>
    <row r="252" spans="1:6" ht="21.75" customHeight="1">
      <c r="A252" s="164">
        <v>550706008</v>
      </c>
      <c r="B252" s="39" t="s">
        <v>460</v>
      </c>
      <c r="C252" s="27" t="s">
        <v>458</v>
      </c>
      <c r="F252" s="28">
        <v>6000000</v>
      </c>
    </row>
    <row r="253" spans="1:6" ht="21.75" customHeight="1">
      <c r="A253" s="164">
        <v>550706007</v>
      </c>
      <c r="B253" s="39" t="s">
        <v>501</v>
      </c>
      <c r="C253" s="27" t="s">
        <v>502</v>
      </c>
      <c r="F253" s="28">
        <v>4000000</v>
      </c>
    </row>
    <row r="254" spans="2:6" ht="17.25" customHeight="1">
      <c r="B254" s="41">
        <v>221020410</v>
      </c>
      <c r="C254" s="24" t="s">
        <v>305</v>
      </c>
      <c r="F254" s="19">
        <f>+SUM(F255:F257)</f>
        <v>75000000</v>
      </c>
    </row>
    <row r="255" spans="1:6" ht="42.75">
      <c r="A255" s="164">
        <v>550706001</v>
      </c>
      <c r="B255" s="37" t="s">
        <v>447</v>
      </c>
      <c r="C255" s="27" t="s">
        <v>63</v>
      </c>
      <c r="D255" s="8">
        <v>10000000</v>
      </c>
      <c r="F255" s="28">
        <v>15000000</v>
      </c>
    </row>
    <row r="256" spans="1:6" ht="28.5">
      <c r="A256" s="164">
        <v>160501001</v>
      </c>
      <c r="B256" s="37" t="s">
        <v>461</v>
      </c>
      <c r="C256" s="27" t="s">
        <v>477</v>
      </c>
      <c r="F256" s="28">
        <v>60000000</v>
      </c>
    </row>
    <row r="257" spans="2:6" ht="15.75">
      <c r="B257" s="37"/>
      <c r="C257" s="27"/>
      <c r="F257" s="28"/>
    </row>
    <row r="258" spans="2:6" ht="15.75">
      <c r="B258" s="41">
        <v>221020411</v>
      </c>
      <c r="C258" s="24" t="s">
        <v>306</v>
      </c>
      <c r="F258" s="19">
        <f>+SUM(F259:F261)</f>
        <v>4000000</v>
      </c>
    </row>
    <row r="259" spans="1:6" ht="42.75">
      <c r="A259" s="164">
        <v>550706002</v>
      </c>
      <c r="B259" s="37">
        <v>22102041101</v>
      </c>
      <c r="C259" s="27" t="s">
        <v>307</v>
      </c>
      <c r="D259" s="8">
        <v>2000000</v>
      </c>
      <c r="F259" s="28">
        <v>2000000</v>
      </c>
    </row>
    <row r="260" spans="2:6" ht="28.5" hidden="1">
      <c r="B260" s="37">
        <v>22102041102</v>
      </c>
      <c r="C260" s="27" t="s">
        <v>308</v>
      </c>
      <c r="D260" s="8"/>
      <c r="F260" s="28"/>
    </row>
    <row r="261" spans="1:6" ht="28.5">
      <c r="A261" s="164">
        <v>550706002</v>
      </c>
      <c r="B261" s="37" t="s">
        <v>448</v>
      </c>
      <c r="C261" s="27" t="s">
        <v>457</v>
      </c>
      <c r="D261" s="8">
        <v>500000</v>
      </c>
      <c r="F261" s="28">
        <v>2000000</v>
      </c>
    </row>
    <row r="262" spans="2:6" ht="28.5" hidden="1">
      <c r="B262" s="37">
        <v>22102041104</v>
      </c>
      <c r="C262" s="31" t="s">
        <v>191</v>
      </c>
      <c r="F262" s="28"/>
    </row>
    <row r="263" spans="2:6" ht="15.75" hidden="1">
      <c r="B263" s="37">
        <v>22102041105</v>
      </c>
      <c r="C263" s="31" t="s">
        <v>328</v>
      </c>
      <c r="F263" s="28"/>
    </row>
    <row r="264" spans="2:6" ht="18.75" customHeight="1">
      <c r="B264" s="41">
        <v>221020412</v>
      </c>
      <c r="C264" s="24" t="s">
        <v>309</v>
      </c>
      <c r="F264" s="19">
        <f>+SUM(F265:F276)</f>
        <v>46000000</v>
      </c>
    </row>
    <row r="265" spans="1:6" ht="28.5">
      <c r="A265" s="164">
        <v>550706003</v>
      </c>
      <c r="B265" s="37">
        <v>22102041201</v>
      </c>
      <c r="C265" s="27" t="s">
        <v>310</v>
      </c>
      <c r="D265" s="8">
        <v>6000000</v>
      </c>
      <c r="F265" s="28">
        <v>10000000</v>
      </c>
    </row>
    <row r="266" spans="1:6" ht="28.5">
      <c r="A266" s="164">
        <v>550706003</v>
      </c>
      <c r="B266" s="37">
        <v>22102041202</v>
      </c>
      <c r="C266" s="27" t="s">
        <v>311</v>
      </c>
      <c r="D266" s="8">
        <v>5000000</v>
      </c>
      <c r="F266" s="28">
        <v>5000000</v>
      </c>
    </row>
    <row r="267" spans="1:6" ht="20.25" customHeight="1">
      <c r="A267" s="164">
        <v>550205001</v>
      </c>
      <c r="B267" s="37">
        <v>22102041203</v>
      </c>
      <c r="C267" s="27" t="s">
        <v>383</v>
      </c>
      <c r="D267" s="8">
        <v>20000000</v>
      </c>
      <c r="F267" s="28">
        <v>10000000</v>
      </c>
    </row>
    <row r="268" spans="2:6" ht="30" hidden="1">
      <c r="B268" s="40">
        <v>22102041204</v>
      </c>
      <c r="C268" s="42" t="s">
        <v>312</v>
      </c>
      <c r="F268" s="19"/>
    </row>
    <row r="269" spans="2:6" ht="15.75" hidden="1">
      <c r="B269" s="37">
        <v>2210204120401</v>
      </c>
      <c r="C269" s="27" t="s">
        <v>313</v>
      </c>
      <c r="F269" s="28"/>
    </row>
    <row r="270" spans="2:6" ht="15.75" hidden="1">
      <c r="B270" s="37">
        <v>2210204120402</v>
      </c>
      <c r="C270" s="27" t="s">
        <v>314</v>
      </c>
      <c r="F270" s="28"/>
    </row>
    <row r="271" spans="1:6" ht="20.25" customHeight="1">
      <c r="A271" s="164">
        <v>550706099</v>
      </c>
      <c r="B271" s="37" t="s">
        <v>449</v>
      </c>
      <c r="C271" s="27" t="s">
        <v>316</v>
      </c>
      <c r="D271" s="9">
        <v>5000000</v>
      </c>
      <c r="F271" s="28">
        <v>5000000</v>
      </c>
    </row>
    <row r="272" spans="2:6" ht="15.75" hidden="1">
      <c r="B272" s="37">
        <v>22102041206</v>
      </c>
      <c r="C272" s="27" t="s">
        <v>315</v>
      </c>
      <c r="D272" s="9">
        <v>1</v>
      </c>
      <c r="F272" s="28">
        <v>0</v>
      </c>
    </row>
    <row r="273" spans="2:6" ht="28.5" hidden="1">
      <c r="B273" s="37">
        <v>22102041208</v>
      </c>
      <c r="C273" s="27" t="s">
        <v>352</v>
      </c>
      <c r="D273" s="9">
        <v>1</v>
      </c>
      <c r="F273" s="28">
        <v>0</v>
      </c>
    </row>
    <row r="274" spans="1:6" ht="21.75" customHeight="1">
      <c r="A274" s="164">
        <v>550706099</v>
      </c>
      <c r="B274" s="37" t="s">
        <v>478</v>
      </c>
      <c r="C274" s="27" t="s">
        <v>482</v>
      </c>
      <c r="D274" s="123"/>
      <c r="F274" s="28">
        <v>5000000</v>
      </c>
    </row>
    <row r="275" spans="1:6" ht="19.5" customHeight="1">
      <c r="A275" s="164">
        <v>550706099</v>
      </c>
      <c r="B275" s="37" t="s">
        <v>479</v>
      </c>
      <c r="C275" s="27" t="s">
        <v>483</v>
      </c>
      <c r="D275" s="123"/>
      <c r="F275" s="28">
        <v>5000000</v>
      </c>
    </row>
    <row r="276" spans="1:6" ht="28.5">
      <c r="A276" s="164">
        <v>550706099</v>
      </c>
      <c r="B276" s="37" t="s">
        <v>480</v>
      </c>
      <c r="C276" s="27" t="s">
        <v>481</v>
      </c>
      <c r="D276" s="123"/>
      <c r="F276" s="28">
        <v>6000000</v>
      </c>
    </row>
    <row r="277" spans="2:6" ht="15.75">
      <c r="B277" s="41">
        <v>221020413</v>
      </c>
      <c r="C277" s="24" t="s">
        <v>317</v>
      </c>
      <c r="F277" s="19">
        <f>+SUM(F278:F280)</f>
        <v>28000000</v>
      </c>
    </row>
    <row r="278" spans="2:6" ht="28.5" hidden="1">
      <c r="B278" s="37">
        <v>22102041302</v>
      </c>
      <c r="C278" s="27" t="s">
        <v>318</v>
      </c>
      <c r="D278" s="8">
        <v>0</v>
      </c>
      <c r="F278" s="28">
        <v>0</v>
      </c>
    </row>
    <row r="279" spans="1:6" ht="28.5">
      <c r="A279" s="164">
        <v>550701001</v>
      </c>
      <c r="B279" s="37">
        <v>22102041301</v>
      </c>
      <c r="C279" s="27" t="s">
        <v>366</v>
      </c>
      <c r="D279" s="8">
        <v>15000000</v>
      </c>
      <c r="F279" s="28">
        <v>28000000</v>
      </c>
    </row>
    <row r="280" spans="2:6" ht="28.5" hidden="1">
      <c r="B280" s="37">
        <v>22103041304</v>
      </c>
      <c r="C280" s="31" t="s">
        <v>319</v>
      </c>
      <c r="F280" s="28"/>
    </row>
    <row r="281" spans="2:6" ht="15.75" hidden="1">
      <c r="B281" s="43"/>
      <c r="C281" s="44"/>
      <c r="F281" s="45"/>
    </row>
    <row r="282" spans="2:6" ht="15.75">
      <c r="B282" s="17">
        <v>221020414</v>
      </c>
      <c r="C282" s="24" t="s">
        <v>242</v>
      </c>
      <c r="F282" s="19">
        <f>SUM(F283:F284)</f>
        <v>23700000</v>
      </c>
    </row>
    <row r="283" spans="1:6" ht="28.5">
      <c r="A283" s="164">
        <v>550405001</v>
      </c>
      <c r="B283" s="26">
        <v>22102041401</v>
      </c>
      <c r="C283" s="27" t="s">
        <v>243</v>
      </c>
      <c r="F283" s="28">
        <v>5000000</v>
      </c>
    </row>
    <row r="284" spans="2:6" ht="15.75">
      <c r="B284" s="26">
        <v>22102041402</v>
      </c>
      <c r="C284" s="27" t="s">
        <v>463</v>
      </c>
      <c r="F284" s="28">
        <v>18700000</v>
      </c>
    </row>
    <row r="285" spans="2:6" ht="19.5" customHeight="1">
      <c r="B285" s="17">
        <v>221020415</v>
      </c>
      <c r="C285" s="24" t="s">
        <v>28</v>
      </c>
      <c r="F285" s="127">
        <f>+F286</f>
        <v>20000000</v>
      </c>
    </row>
    <row r="286" spans="1:6" ht="28.5">
      <c r="A286" s="164">
        <v>160501001</v>
      </c>
      <c r="B286" s="128">
        <v>22102041501</v>
      </c>
      <c r="C286" s="109" t="s">
        <v>497</v>
      </c>
      <c r="F286" s="28">
        <v>20000000</v>
      </c>
    </row>
    <row r="287" spans="2:6" ht="15.75">
      <c r="B287" s="128"/>
      <c r="C287" s="109"/>
      <c r="F287" s="28"/>
    </row>
    <row r="288" spans="2:6" ht="15.75">
      <c r="B288" s="108"/>
      <c r="C288" s="109"/>
      <c r="F288" s="47"/>
    </row>
    <row r="289" spans="2:6" ht="18.75" customHeight="1">
      <c r="B289" s="17">
        <v>222</v>
      </c>
      <c r="C289" s="18" t="s">
        <v>116</v>
      </c>
      <c r="F289" s="19">
        <f>+F290</f>
        <v>5000000</v>
      </c>
    </row>
    <row r="290" spans="2:6" ht="18.75" customHeight="1">
      <c r="B290" s="17">
        <v>22201</v>
      </c>
      <c r="C290" s="18" t="s">
        <v>392</v>
      </c>
      <c r="F290" s="19">
        <f>+F291</f>
        <v>5000000</v>
      </c>
    </row>
    <row r="291" spans="2:6" ht="20.25" customHeight="1">
      <c r="B291" s="17">
        <v>2220101</v>
      </c>
      <c r="C291" s="24" t="s">
        <v>169</v>
      </c>
      <c r="F291" s="19">
        <f>+F292</f>
        <v>5000000</v>
      </c>
    </row>
    <row r="292" spans="2:6" ht="20.25" customHeight="1">
      <c r="B292" s="18">
        <v>222010101</v>
      </c>
      <c r="C292" s="25" t="s">
        <v>178</v>
      </c>
      <c r="F292" s="19">
        <f>+SUM(F293:F295)</f>
        <v>5000000</v>
      </c>
    </row>
    <row r="293" spans="2:6" ht="28.5" hidden="1">
      <c r="B293" s="26">
        <v>222010101</v>
      </c>
      <c r="C293" s="27" t="s">
        <v>179</v>
      </c>
      <c r="F293" s="48"/>
    </row>
    <row r="294" spans="2:6" ht="28.5" hidden="1">
      <c r="B294" s="26">
        <v>222010102</v>
      </c>
      <c r="C294" s="27" t="s">
        <v>180</v>
      </c>
      <c r="F294" s="48"/>
    </row>
    <row r="295" spans="1:6" ht="28.5">
      <c r="A295" s="164">
        <v>550105001</v>
      </c>
      <c r="B295" s="26">
        <v>22201010101</v>
      </c>
      <c r="C295" s="27" t="s">
        <v>386</v>
      </c>
      <c r="D295" s="10">
        <v>25000000</v>
      </c>
      <c r="F295" s="48">
        <v>5000000</v>
      </c>
    </row>
    <row r="296" spans="2:6" ht="15.75" hidden="1">
      <c r="B296" s="26">
        <v>221020102</v>
      </c>
      <c r="C296" s="31" t="s">
        <v>193</v>
      </c>
      <c r="F296" s="48"/>
    </row>
    <row r="297" spans="2:6" ht="15.75" hidden="1">
      <c r="B297" s="26">
        <v>221020103</v>
      </c>
      <c r="C297" s="31" t="s">
        <v>195</v>
      </c>
      <c r="F297" s="48"/>
    </row>
    <row r="298" spans="2:6" ht="15.75" hidden="1">
      <c r="B298" s="26">
        <v>221020104</v>
      </c>
      <c r="C298" s="31" t="s">
        <v>194</v>
      </c>
      <c r="F298" s="48"/>
    </row>
    <row r="299" spans="2:6" ht="28.5" hidden="1">
      <c r="B299" s="26">
        <v>221020105</v>
      </c>
      <c r="C299" s="31" t="s">
        <v>320</v>
      </c>
      <c r="F299" s="48"/>
    </row>
    <row r="300" spans="2:6" ht="15.75" hidden="1">
      <c r="B300" s="26">
        <v>221020106</v>
      </c>
      <c r="C300" s="31" t="s">
        <v>321</v>
      </c>
      <c r="F300" s="48"/>
    </row>
    <row r="301" spans="2:6" ht="15.75" hidden="1">
      <c r="B301" s="18">
        <v>2210202</v>
      </c>
      <c r="C301" s="25" t="s">
        <v>168</v>
      </c>
      <c r="F301" s="19"/>
    </row>
    <row r="302" spans="2:6" ht="15.75" hidden="1">
      <c r="B302" s="18">
        <v>221020201</v>
      </c>
      <c r="C302" s="32" t="s">
        <v>112</v>
      </c>
      <c r="F302" s="33"/>
    </row>
    <row r="303" spans="2:6" ht="15.75" hidden="1">
      <c r="B303" s="17">
        <v>22103</v>
      </c>
      <c r="C303" s="17" t="s">
        <v>114</v>
      </c>
      <c r="F303" s="34"/>
    </row>
    <row r="304" spans="2:6" ht="15.75" hidden="1">
      <c r="B304" s="17">
        <v>2210301</v>
      </c>
      <c r="C304" s="30" t="s">
        <v>355</v>
      </c>
      <c r="F304" s="19"/>
    </row>
    <row r="305" spans="2:6" ht="15.75" hidden="1">
      <c r="B305" s="18">
        <v>221030101</v>
      </c>
      <c r="C305" s="35" t="s">
        <v>196</v>
      </c>
      <c r="F305" s="19"/>
    </row>
    <row r="306" spans="2:6" ht="15.75" hidden="1">
      <c r="B306" s="26">
        <v>22103010101</v>
      </c>
      <c r="C306" s="36" t="s">
        <v>197</v>
      </c>
      <c r="F306" s="47"/>
    </row>
    <row r="307" spans="2:6" ht="15.75" hidden="1">
      <c r="B307" s="26">
        <v>22103010102</v>
      </c>
      <c r="C307" s="36" t="s">
        <v>198</v>
      </c>
      <c r="F307" s="47"/>
    </row>
    <row r="308" spans="2:6" ht="15.75" hidden="1">
      <c r="B308" s="26">
        <v>22103010103</v>
      </c>
      <c r="C308" s="36" t="s">
        <v>199</v>
      </c>
      <c r="F308" s="47"/>
    </row>
    <row r="309" spans="2:6" ht="28.5" hidden="1">
      <c r="B309" s="26">
        <v>22103010104</v>
      </c>
      <c r="C309" s="36" t="s">
        <v>200</v>
      </c>
      <c r="F309" s="47"/>
    </row>
    <row r="310" spans="2:6" ht="28.5" hidden="1">
      <c r="B310" s="26">
        <v>22103010105</v>
      </c>
      <c r="C310" s="36" t="s">
        <v>201</v>
      </c>
      <c r="F310" s="47"/>
    </row>
    <row r="311" spans="2:6" ht="15.75" hidden="1">
      <c r="B311" s="26">
        <v>22103010106</v>
      </c>
      <c r="C311" s="36" t="s">
        <v>202</v>
      </c>
      <c r="F311" s="47"/>
    </row>
    <row r="312" spans="2:6" ht="15.75" hidden="1">
      <c r="B312" s="26">
        <v>22103010107</v>
      </c>
      <c r="C312" s="36" t="s">
        <v>203</v>
      </c>
      <c r="F312" s="47"/>
    </row>
    <row r="313" spans="2:6" ht="15.75" hidden="1">
      <c r="B313" s="26">
        <v>22103010108</v>
      </c>
      <c r="C313" s="36" t="s">
        <v>204</v>
      </c>
      <c r="F313" s="47"/>
    </row>
    <row r="314" spans="2:6" ht="15.75" hidden="1">
      <c r="B314" s="26">
        <v>22103010109</v>
      </c>
      <c r="C314" s="36" t="s">
        <v>205</v>
      </c>
      <c r="F314" s="47"/>
    </row>
    <row r="315" spans="2:6" ht="15.75" hidden="1">
      <c r="B315" s="26">
        <v>22103010110</v>
      </c>
      <c r="C315" s="36" t="s">
        <v>206</v>
      </c>
      <c r="F315" s="47"/>
    </row>
    <row r="316" spans="2:6" ht="15.75" hidden="1">
      <c r="B316" s="26">
        <v>22103010111</v>
      </c>
      <c r="C316" s="36" t="s">
        <v>207</v>
      </c>
      <c r="F316" s="47"/>
    </row>
    <row r="317" spans="2:6" ht="15.75" hidden="1">
      <c r="B317" s="26">
        <v>22103010112</v>
      </c>
      <c r="C317" s="36" t="s">
        <v>208</v>
      </c>
      <c r="F317" s="47"/>
    </row>
    <row r="318" spans="2:6" ht="28.5" hidden="1">
      <c r="B318" s="26">
        <v>22103010113</v>
      </c>
      <c r="C318" s="36" t="s">
        <v>209</v>
      </c>
      <c r="F318" s="47"/>
    </row>
    <row r="319" spans="2:6" ht="15.75" hidden="1">
      <c r="B319" s="26">
        <v>22103010114</v>
      </c>
      <c r="C319" s="36" t="s">
        <v>210</v>
      </c>
      <c r="F319" s="47"/>
    </row>
    <row r="320" spans="2:6" ht="15.75" hidden="1">
      <c r="B320" s="26">
        <v>22103010115</v>
      </c>
      <c r="C320" s="36" t="s">
        <v>211</v>
      </c>
      <c r="F320" s="47"/>
    </row>
    <row r="321" spans="2:6" ht="15.75" hidden="1">
      <c r="B321" s="26">
        <v>22103010116</v>
      </c>
      <c r="C321" s="36" t="s">
        <v>212</v>
      </c>
      <c r="F321" s="47"/>
    </row>
    <row r="322" spans="2:6" ht="28.5" hidden="1">
      <c r="B322" s="26">
        <v>22103010117</v>
      </c>
      <c r="C322" s="36" t="s">
        <v>191</v>
      </c>
      <c r="F322" s="47"/>
    </row>
    <row r="323" spans="2:6" ht="15.75" hidden="1">
      <c r="B323" s="18">
        <v>221030102</v>
      </c>
      <c r="C323" s="25" t="s">
        <v>213</v>
      </c>
      <c r="F323" s="47"/>
    </row>
    <row r="324" spans="2:6" ht="28.5" hidden="1">
      <c r="B324" s="26">
        <v>22103010201</v>
      </c>
      <c r="C324" s="31" t="s">
        <v>214</v>
      </c>
      <c r="F324" s="47"/>
    </row>
    <row r="325" spans="2:6" ht="15.75" hidden="1">
      <c r="B325" s="26">
        <v>22103010201</v>
      </c>
      <c r="C325" s="31" t="s">
        <v>198</v>
      </c>
      <c r="F325" s="47"/>
    </row>
    <row r="326" spans="2:6" ht="15.75" hidden="1">
      <c r="B326" s="26">
        <v>22103010201</v>
      </c>
      <c r="C326" s="31" t="s">
        <v>199</v>
      </c>
      <c r="F326" s="47"/>
    </row>
    <row r="327" spans="2:6" ht="28.5" hidden="1">
      <c r="B327" s="26">
        <v>22103010201</v>
      </c>
      <c r="C327" s="31" t="s">
        <v>156</v>
      </c>
      <c r="F327" s="47"/>
    </row>
    <row r="328" spans="2:6" ht="15.75" hidden="1">
      <c r="B328" s="26">
        <v>22103010201</v>
      </c>
      <c r="C328" s="31" t="s">
        <v>215</v>
      </c>
      <c r="F328" s="47"/>
    </row>
    <row r="329" spans="2:6" ht="15.75" hidden="1">
      <c r="B329" s="26">
        <v>22103010201</v>
      </c>
      <c r="C329" s="31" t="s">
        <v>216</v>
      </c>
      <c r="F329" s="47"/>
    </row>
    <row r="330" spans="2:6" ht="15.75" hidden="1">
      <c r="B330" s="26">
        <v>22103010201</v>
      </c>
      <c r="C330" s="31" t="s">
        <v>217</v>
      </c>
      <c r="F330" s="47"/>
    </row>
    <row r="331" spans="2:6" ht="15.75" hidden="1">
      <c r="B331" s="26">
        <v>22103010201</v>
      </c>
      <c r="C331" s="31" t="s">
        <v>218</v>
      </c>
      <c r="F331" s="47"/>
    </row>
    <row r="332" spans="2:6" ht="15.75" hidden="1">
      <c r="B332" s="26">
        <v>22103010201</v>
      </c>
      <c r="C332" s="31" t="s">
        <v>219</v>
      </c>
      <c r="F332" s="47"/>
    </row>
    <row r="333" spans="2:6" ht="15.75" hidden="1">
      <c r="B333" s="26">
        <v>22103010201</v>
      </c>
      <c r="C333" s="31" t="s">
        <v>220</v>
      </c>
      <c r="F333" s="47"/>
    </row>
    <row r="334" spans="2:6" ht="15.75" hidden="1">
      <c r="B334" s="26">
        <v>22103010201</v>
      </c>
      <c r="C334" s="31" t="s">
        <v>221</v>
      </c>
      <c r="F334" s="47"/>
    </row>
    <row r="335" spans="2:6" ht="15.75" hidden="1">
      <c r="B335" s="26">
        <v>22103010201</v>
      </c>
      <c r="C335" s="31" t="s">
        <v>222</v>
      </c>
      <c r="F335" s="47"/>
    </row>
    <row r="336" spans="2:6" ht="15.75" hidden="1">
      <c r="B336" s="26">
        <v>22103010201</v>
      </c>
      <c r="C336" s="31" t="s">
        <v>223</v>
      </c>
      <c r="F336" s="47"/>
    </row>
    <row r="337" spans="2:6" ht="28.5" hidden="1">
      <c r="B337" s="26">
        <v>22103010201</v>
      </c>
      <c r="C337" s="31" t="s">
        <v>224</v>
      </c>
      <c r="F337" s="47"/>
    </row>
    <row r="338" spans="2:6" ht="28.5" hidden="1">
      <c r="B338" s="26">
        <v>22103010201</v>
      </c>
      <c r="C338" s="31" t="s">
        <v>225</v>
      </c>
      <c r="F338" s="47"/>
    </row>
    <row r="339" spans="2:6" ht="15.75" hidden="1">
      <c r="B339" s="26">
        <v>22103010201</v>
      </c>
      <c r="C339" s="31" t="s">
        <v>226</v>
      </c>
      <c r="F339" s="47"/>
    </row>
    <row r="340" spans="2:6" ht="15.75" hidden="1">
      <c r="B340" s="26">
        <v>22103010201</v>
      </c>
      <c r="C340" s="31" t="s">
        <v>227</v>
      </c>
      <c r="F340" s="47"/>
    </row>
    <row r="341" spans="2:6" ht="15.75" hidden="1">
      <c r="B341" s="26">
        <v>22103010201</v>
      </c>
      <c r="C341" s="31" t="s">
        <v>228</v>
      </c>
      <c r="F341" s="47"/>
    </row>
    <row r="342" spans="2:6" ht="15.75" hidden="1">
      <c r="B342" s="26">
        <v>22103010201</v>
      </c>
      <c r="C342" s="31" t="s">
        <v>229</v>
      </c>
      <c r="F342" s="47"/>
    </row>
    <row r="343" spans="2:6" ht="28.5" hidden="1">
      <c r="B343" s="26">
        <v>22103010201</v>
      </c>
      <c r="C343" s="31" t="s">
        <v>191</v>
      </c>
      <c r="F343" s="47"/>
    </row>
    <row r="344" spans="2:6" ht="15.75" hidden="1">
      <c r="B344" s="18">
        <v>221030103</v>
      </c>
      <c r="C344" s="25" t="s">
        <v>230</v>
      </c>
      <c r="F344" s="47"/>
    </row>
    <row r="345" spans="2:6" ht="28.5" hidden="1">
      <c r="B345" s="26">
        <v>22103010301</v>
      </c>
      <c r="C345" s="31" t="s">
        <v>231</v>
      </c>
      <c r="F345" s="47"/>
    </row>
    <row r="346" spans="2:6" ht="15.75" hidden="1">
      <c r="B346" s="26">
        <v>22103010302</v>
      </c>
      <c r="C346" s="31" t="s">
        <v>198</v>
      </c>
      <c r="F346" s="47"/>
    </row>
    <row r="347" spans="2:6" ht="15.75" hidden="1">
      <c r="B347" s="26">
        <v>22103010303</v>
      </c>
      <c r="C347" s="31" t="s">
        <v>199</v>
      </c>
      <c r="F347" s="47"/>
    </row>
    <row r="348" spans="2:6" ht="15.75" hidden="1">
      <c r="B348" s="26">
        <v>22103010304</v>
      </c>
      <c r="C348" s="31" t="s">
        <v>232</v>
      </c>
      <c r="F348" s="47"/>
    </row>
    <row r="349" spans="2:6" ht="15.75" hidden="1">
      <c r="B349" s="26">
        <v>22103010305</v>
      </c>
      <c r="C349" s="31" t="s">
        <v>233</v>
      </c>
      <c r="F349" s="47"/>
    </row>
    <row r="350" spans="2:6" ht="15.75" hidden="1">
      <c r="B350" s="26">
        <v>22103010306</v>
      </c>
      <c r="C350" s="31" t="s">
        <v>234</v>
      </c>
      <c r="F350" s="47"/>
    </row>
    <row r="351" spans="2:6" ht="28.5" hidden="1">
      <c r="B351" s="26">
        <v>22103010307</v>
      </c>
      <c r="C351" s="31" t="s">
        <v>191</v>
      </c>
      <c r="F351" s="47"/>
    </row>
    <row r="352" spans="2:6" ht="30" hidden="1">
      <c r="B352" s="96">
        <v>221030106</v>
      </c>
      <c r="C352" s="97" t="s">
        <v>322</v>
      </c>
      <c r="F352" s="47"/>
    </row>
    <row r="353" spans="2:6" ht="15.75" hidden="1">
      <c r="B353" s="26"/>
      <c r="C353" s="94"/>
      <c r="F353" s="48"/>
    </row>
    <row r="354" spans="2:6" ht="21" customHeight="1">
      <c r="B354" s="17">
        <v>223</v>
      </c>
      <c r="C354" s="18" t="s">
        <v>43</v>
      </c>
      <c r="F354" s="19">
        <f>+F370</f>
        <v>70305000</v>
      </c>
    </row>
    <row r="355" spans="2:6" ht="15.75" hidden="1">
      <c r="B355" s="17">
        <v>22101</v>
      </c>
      <c r="C355" s="24" t="s">
        <v>169</v>
      </c>
      <c r="F355" s="19"/>
    </row>
    <row r="356" spans="2:6" ht="15.75" hidden="1">
      <c r="B356" s="18">
        <v>2210101</v>
      </c>
      <c r="C356" s="25" t="s">
        <v>178</v>
      </c>
      <c r="F356" s="19"/>
    </row>
    <row r="357" spans="2:6" ht="28.5" hidden="1">
      <c r="B357" s="26">
        <v>221010101</v>
      </c>
      <c r="C357" s="31" t="s">
        <v>179</v>
      </c>
      <c r="F357" s="28"/>
    </row>
    <row r="358" spans="2:6" ht="28.5" hidden="1">
      <c r="B358" s="26">
        <v>221010102</v>
      </c>
      <c r="C358" s="31" t="s">
        <v>180</v>
      </c>
      <c r="F358" s="28"/>
    </row>
    <row r="359" spans="2:6" ht="15.75" hidden="1">
      <c r="B359" s="26">
        <v>221010103</v>
      </c>
      <c r="C359" s="31" t="s">
        <v>181</v>
      </c>
      <c r="F359" s="28"/>
    </row>
    <row r="360" spans="2:6" ht="42.75" hidden="1">
      <c r="B360" s="26">
        <v>221010104</v>
      </c>
      <c r="C360" s="31" t="s">
        <v>182</v>
      </c>
      <c r="F360" s="28"/>
    </row>
    <row r="361" spans="2:6" ht="42.75" hidden="1">
      <c r="B361" s="26">
        <v>221010105</v>
      </c>
      <c r="C361" s="31" t="s">
        <v>183</v>
      </c>
      <c r="F361" s="28"/>
    </row>
    <row r="362" spans="2:6" ht="15.75" hidden="1">
      <c r="B362" s="17">
        <v>221010106</v>
      </c>
      <c r="C362" s="24" t="s">
        <v>184</v>
      </c>
      <c r="F362" s="28"/>
    </row>
    <row r="363" spans="2:6" ht="15.75" hidden="1">
      <c r="B363" s="26">
        <v>22101010601</v>
      </c>
      <c r="C363" s="31" t="s">
        <v>186</v>
      </c>
      <c r="F363" s="28"/>
    </row>
    <row r="364" spans="2:6" ht="15.75" hidden="1">
      <c r="B364" s="26">
        <v>221010107</v>
      </c>
      <c r="C364" s="31" t="s">
        <v>187</v>
      </c>
      <c r="F364" s="28"/>
    </row>
    <row r="365" spans="2:6" ht="15.75" hidden="1">
      <c r="B365" s="26">
        <v>221010108</v>
      </c>
      <c r="C365" s="31" t="s">
        <v>188</v>
      </c>
      <c r="F365" s="28"/>
    </row>
    <row r="366" spans="2:6" ht="15.75" hidden="1">
      <c r="B366" s="17">
        <v>221010109</v>
      </c>
      <c r="C366" s="24" t="s">
        <v>189</v>
      </c>
      <c r="F366" s="19"/>
    </row>
    <row r="367" spans="2:6" ht="28.5" hidden="1">
      <c r="B367" s="26">
        <v>22101010901</v>
      </c>
      <c r="C367" s="31" t="s">
        <v>190</v>
      </c>
      <c r="F367" s="28"/>
    </row>
    <row r="368" spans="2:6" ht="30" hidden="1">
      <c r="B368" s="18">
        <v>221010110</v>
      </c>
      <c r="C368" s="30" t="s">
        <v>68</v>
      </c>
      <c r="F368" s="19"/>
    </row>
    <row r="369" spans="2:6" ht="15.75" hidden="1">
      <c r="B369" s="26">
        <v>22101011001</v>
      </c>
      <c r="C369" s="31" t="s">
        <v>351</v>
      </c>
      <c r="F369" s="28"/>
    </row>
    <row r="370" spans="2:6" ht="18.75" customHeight="1">
      <c r="B370" s="17">
        <v>22301</v>
      </c>
      <c r="C370" s="24" t="s">
        <v>129</v>
      </c>
      <c r="F370" s="19">
        <f>+F371+F374+F378</f>
        <v>70305000</v>
      </c>
    </row>
    <row r="371" spans="2:6" ht="17.25" customHeight="1">
      <c r="B371" s="17">
        <v>2230101</v>
      </c>
      <c r="C371" s="24" t="s">
        <v>428</v>
      </c>
      <c r="F371" s="19">
        <f>+SUM(F372:F373)</f>
        <v>15000000</v>
      </c>
    </row>
    <row r="372" spans="1:6" ht="28.5">
      <c r="A372" s="164">
        <v>55050601</v>
      </c>
      <c r="B372" s="26">
        <v>223010101</v>
      </c>
      <c r="C372" s="27" t="s">
        <v>238</v>
      </c>
      <c r="F372" s="28">
        <v>2000000</v>
      </c>
    </row>
    <row r="373" spans="1:6" ht="28.5">
      <c r="A373" s="164">
        <v>55050601</v>
      </c>
      <c r="B373" s="26">
        <v>223010102</v>
      </c>
      <c r="C373" s="27" t="s">
        <v>237</v>
      </c>
      <c r="F373" s="28">
        <v>13000000</v>
      </c>
    </row>
    <row r="374" spans="2:6" ht="19.5" customHeight="1">
      <c r="B374" s="17">
        <v>2230102</v>
      </c>
      <c r="C374" s="24" t="s">
        <v>429</v>
      </c>
      <c r="F374" s="19">
        <f>SUM(F375:F377)</f>
        <v>25000000</v>
      </c>
    </row>
    <row r="375" spans="1:6" ht="18" customHeight="1">
      <c r="A375" s="164">
        <v>55060301</v>
      </c>
      <c r="B375" s="26">
        <v>223010201</v>
      </c>
      <c r="C375" s="27" t="s">
        <v>454</v>
      </c>
      <c r="F375" s="28">
        <v>2500000</v>
      </c>
    </row>
    <row r="376" spans="1:6" ht="19.5" customHeight="1">
      <c r="A376" s="164">
        <v>55060301</v>
      </c>
      <c r="B376" s="26">
        <v>223010202</v>
      </c>
      <c r="C376" s="27" t="s">
        <v>455</v>
      </c>
      <c r="F376" s="28">
        <v>5000000</v>
      </c>
    </row>
    <row r="377" spans="1:6" ht="28.5">
      <c r="A377" s="164">
        <v>55060501</v>
      </c>
      <c r="B377" s="26">
        <v>223010203</v>
      </c>
      <c r="C377" s="27" t="s">
        <v>243</v>
      </c>
      <c r="F377" s="28">
        <v>17500000</v>
      </c>
    </row>
    <row r="378" spans="2:6" ht="18.75" customHeight="1">
      <c r="B378" s="17">
        <v>2230103</v>
      </c>
      <c r="C378" s="24" t="s">
        <v>431</v>
      </c>
      <c r="F378" s="19">
        <f>+F379</f>
        <v>30305000</v>
      </c>
    </row>
    <row r="379" spans="1:6" ht="28.5">
      <c r="A379" s="166">
        <v>55070601</v>
      </c>
      <c r="B379" s="26">
        <v>223010301</v>
      </c>
      <c r="C379" s="27" t="s">
        <v>430</v>
      </c>
      <c r="F379" s="28">
        <v>30305000</v>
      </c>
    </row>
    <row r="380" spans="2:6" ht="18.75" customHeight="1">
      <c r="B380" s="17">
        <v>224</v>
      </c>
      <c r="C380" s="18" t="s">
        <v>117</v>
      </c>
      <c r="E380" s="6">
        <f>SUM(D390:D410)</f>
        <v>0</v>
      </c>
      <c r="F380" s="19">
        <f>+F381+F384+F388</f>
        <v>30647922</v>
      </c>
    </row>
    <row r="381" spans="2:6" ht="19.5" customHeight="1">
      <c r="B381" s="17">
        <v>22401</v>
      </c>
      <c r="C381" s="18" t="s">
        <v>192</v>
      </c>
      <c r="E381" s="6"/>
      <c r="F381" s="19">
        <f>+F382</f>
        <v>2000000</v>
      </c>
    </row>
    <row r="382" spans="1:6" ht="19.5" customHeight="1">
      <c r="A382" s="166">
        <v>55020601</v>
      </c>
      <c r="B382" s="26">
        <v>2240102</v>
      </c>
      <c r="C382" s="27" t="s">
        <v>387</v>
      </c>
      <c r="E382" s="6"/>
      <c r="F382" s="28">
        <v>2000000</v>
      </c>
    </row>
    <row r="383" spans="2:6" ht="18" customHeight="1">
      <c r="B383" s="17">
        <v>22402</v>
      </c>
      <c r="C383" s="32" t="s">
        <v>496</v>
      </c>
      <c r="E383" s="6"/>
      <c r="F383" s="19">
        <f>+F384</f>
        <v>21647922</v>
      </c>
    </row>
    <row r="384" spans="1:6" ht="28.5">
      <c r="A384" s="164">
        <v>16050101</v>
      </c>
      <c r="B384" s="26">
        <v>2240201</v>
      </c>
      <c r="C384" s="27" t="s">
        <v>497</v>
      </c>
      <c r="F384" s="28">
        <f>28647922-7000000</f>
        <v>21647922</v>
      </c>
    </row>
    <row r="385" spans="2:6" ht="15.75" hidden="1">
      <c r="B385" s="26"/>
      <c r="C385" s="94" t="s">
        <v>456</v>
      </c>
      <c r="F385" s="28"/>
    </row>
    <row r="386" spans="2:6" ht="15.75" hidden="1">
      <c r="B386" s="26"/>
      <c r="C386" s="31"/>
      <c r="F386" s="28"/>
    </row>
    <row r="387" spans="2:6" ht="15.75" hidden="1">
      <c r="B387" s="26"/>
      <c r="C387" s="31"/>
      <c r="F387" s="28"/>
    </row>
    <row r="388" spans="2:6" ht="18.75" customHeight="1">
      <c r="B388" s="17">
        <v>22403</v>
      </c>
      <c r="C388" s="24" t="s">
        <v>499</v>
      </c>
      <c r="F388" s="19">
        <f>+F389</f>
        <v>7000000</v>
      </c>
    </row>
    <row r="389" spans="1:6" ht="28.5">
      <c r="A389" s="164">
        <v>16050101</v>
      </c>
      <c r="B389" s="26">
        <v>2240301</v>
      </c>
      <c r="C389" s="27" t="s">
        <v>500</v>
      </c>
      <c r="F389" s="28">
        <v>7000000</v>
      </c>
    </row>
    <row r="390" spans="2:6" ht="15.75">
      <c r="B390" s="26"/>
      <c r="C390" s="92"/>
      <c r="F390" s="28"/>
    </row>
    <row r="391" spans="2:6" ht="24" customHeight="1" hidden="1">
      <c r="B391" s="26"/>
      <c r="C391" s="31"/>
      <c r="F391" s="28"/>
    </row>
    <row r="392" spans="2:6" ht="15.75" hidden="1">
      <c r="B392" s="17"/>
      <c r="C392" s="24"/>
      <c r="F392" s="28"/>
    </row>
    <row r="393" spans="2:6" ht="15.75" hidden="1">
      <c r="B393" s="26"/>
      <c r="C393" s="31"/>
      <c r="F393" s="28"/>
    </row>
    <row r="394" spans="2:6" ht="15.75" hidden="1">
      <c r="B394" s="26"/>
      <c r="C394" s="31"/>
      <c r="F394" s="28"/>
    </row>
    <row r="395" spans="2:6" ht="15.75" hidden="1">
      <c r="B395" s="26"/>
      <c r="C395" s="31"/>
      <c r="F395" s="28"/>
    </row>
    <row r="396" spans="2:6" ht="15.75" hidden="1">
      <c r="B396" s="17"/>
      <c r="C396" s="24"/>
      <c r="F396" s="19"/>
    </row>
    <row r="397" spans="2:6" ht="15.75" hidden="1">
      <c r="B397" s="26"/>
      <c r="C397" s="31"/>
      <c r="F397" s="28"/>
    </row>
    <row r="398" spans="2:6" ht="15.75" hidden="1">
      <c r="B398" s="18"/>
      <c r="C398" s="30"/>
      <c r="F398" s="19"/>
    </row>
    <row r="399" spans="2:6" ht="15.75" hidden="1">
      <c r="B399" s="26"/>
      <c r="C399" s="31"/>
      <c r="F399" s="28"/>
    </row>
    <row r="400" spans="2:6" ht="15.75" hidden="1">
      <c r="B400" s="17"/>
      <c r="C400" s="24"/>
      <c r="F400" s="19"/>
    </row>
    <row r="401" spans="2:6" ht="15.75" hidden="1">
      <c r="B401" s="18"/>
      <c r="C401" s="25"/>
      <c r="F401" s="19"/>
    </row>
    <row r="402" spans="2:6" ht="15.75" hidden="1">
      <c r="B402" s="26"/>
      <c r="C402" s="31"/>
      <c r="F402" s="28"/>
    </row>
    <row r="403" spans="2:6" ht="15.75" hidden="1">
      <c r="B403" s="26"/>
      <c r="C403" s="31"/>
      <c r="F403" s="28"/>
    </row>
    <row r="404" spans="2:6" ht="15.75" hidden="1">
      <c r="B404" s="26"/>
      <c r="C404" s="31"/>
      <c r="F404" s="28"/>
    </row>
    <row r="405" spans="2:6" ht="15.75" hidden="1">
      <c r="B405" s="26"/>
      <c r="C405" s="31"/>
      <c r="F405" s="28"/>
    </row>
    <row r="406" spans="2:6" ht="15.75" hidden="1">
      <c r="B406" s="26"/>
      <c r="C406" s="31"/>
      <c r="F406" s="28"/>
    </row>
    <row r="407" spans="2:6" ht="15.75" hidden="1">
      <c r="B407" s="26"/>
      <c r="C407" s="31"/>
      <c r="F407" s="28"/>
    </row>
    <row r="408" spans="2:6" ht="15.75" hidden="1">
      <c r="B408" s="18"/>
      <c r="C408" s="25"/>
      <c r="F408" s="19"/>
    </row>
    <row r="409" spans="2:6" ht="15.75" hidden="1">
      <c r="B409" s="18"/>
      <c r="C409" s="32"/>
      <c r="F409" s="33"/>
    </row>
    <row r="410" spans="2:6" ht="15.75" hidden="1">
      <c r="B410" s="17"/>
      <c r="C410" s="17"/>
      <c r="F410" s="103"/>
    </row>
    <row r="411" spans="2:6" ht="15.75">
      <c r="B411" s="104"/>
      <c r="C411" s="44"/>
      <c r="F411" s="45"/>
    </row>
    <row r="412" spans="2:6" ht="18.75" customHeight="1">
      <c r="B412" s="17">
        <v>226</v>
      </c>
      <c r="C412" s="24" t="s">
        <v>47</v>
      </c>
      <c r="F412" s="19">
        <f>+F413+F430</f>
        <v>619600004</v>
      </c>
    </row>
    <row r="413" spans="2:6" ht="20.25" customHeight="1">
      <c r="B413" s="17">
        <v>22601</v>
      </c>
      <c r="C413" s="24" t="s">
        <v>394</v>
      </c>
      <c r="F413" s="19">
        <f>+F414+F427</f>
        <v>603000004</v>
      </c>
    </row>
    <row r="414" spans="2:6" ht="19.5" customHeight="1">
      <c r="B414" s="17">
        <v>2260101</v>
      </c>
      <c r="C414" s="24" t="s">
        <v>390</v>
      </c>
      <c r="F414" s="19">
        <f>+F415+F418+F420+F425+F426</f>
        <v>585000004</v>
      </c>
    </row>
    <row r="415" spans="2:6" ht="16.5" customHeight="1">
      <c r="B415" s="17">
        <v>226010101</v>
      </c>
      <c r="C415" s="24" t="s">
        <v>425</v>
      </c>
      <c r="F415" s="19">
        <f>+SUM(F416:F417)</f>
        <v>560000001</v>
      </c>
    </row>
    <row r="416" spans="1:6" ht="28.5">
      <c r="A416" s="164">
        <v>55021001</v>
      </c>
      <c r="B416" s="26">
        <v>22601010101</v>
      </c>
      <c r="C416" s="27" t="s">
        <v>489</v>
      </c>
      <c r="F416" s="28">
        <v>560000000</v>
      </c>
    </row>
    <row r="417" spans="1:6" ht="18.75" customHeight="1">
      <c r="A417" s="164">
        <v>55021001</v>
      </c>
      <c r="B417" s="26">
        <v>22601010102</v>
      </c>
      <c r="C417" s="27" t="s">
        <v>193</v>
      </c>
      <c r="F417" s="28">
        <v>1</v>
      </c>
    </row>
    <row r="418" spans="2:6" ht="18.75" customHeight="1">
      <c r="B418" s="17">
        <v>226010102</v>
      </c>
      <c r="C418" s="18" t="s">
        <v>491</v>
      </c>
      <c r="F418" s="19">
        <f>+SUM(F419:F419)</f>
        <v>1</v>
      </c>
    </row>
    <row r="419" spans="1:6" ht="17.25" customHeight="1">
      <c r="A419" s="164">
        <v>55021001</v>
      </c>
      <c r="B419" s="26">
        <v>22601010201</v>
      </c>
      <c r="C419" s="93" t="s">
        <v>426</v>
      </c>
      <c r="F419" s="28">
        <v>1</v>
      </c>
    </row>
    <row r="420" spans="2:6" ht="19.5" customHeight="1">
      <c r="B420" s="17">
        <v>226010103</v>
      </c>
      <c r="C420" s="18" t="s">
        <v>396</v>
      </c>
      <c r="F420" s="19">
        <f>+SUM(F421:F423)</f>
        <v>25000000</v>
      </c>
    </row>
    <row r="421" spans="1:6" ht="17.25" customHeight="1">
      <c r="A421" s="164">
        <v>55021001</v>
      </c>
      <c r="B421" s="26">
        <v>22601010301</v>
      </c>
      <c r="C421" s="27" t="s">
        <v>391</v>
      </c>
      <c r="F421" s="28">
        <v>0</v>
      </c>
    </row>
    <row r="422" spans="1:6" ht="16.5" customHeight="1">
      <c r="A422" s="164">
        <v>55021001</v>
      </c>
      <c r="B422" s="26">
        <v>22601010302</v>
      </c>
      <c r="C422" s="27" t="s">
        <v>427</v>
      </c>
      <c r="F422" s="28">
        <v>25000000</v>
      </c>
    </row>
    <row r="423" spans="1:6" ht="16.5" customHeight="1">
      <c r="A423" s="164">
        <v>55021001</v>
      </c>
      <c r="B423" s="26">
        <v>22601010303</v>
      </c>
      <c r="C423" s="27" t="s">
        <v>406</v>
      </c>
      <c r="F423" s="28">
        <v>0</v>
      </c>
    </row>
    <row r="424" spans="2:6" ht="15.75">
      <c r="B424" s="26"/>
      <c r="C424" s="27"/>
      <c r="F424" s="28"/>
    </row>
    <row r="425" spans="2:6" ht="18.75" customHeight="1">
      <c r="B425" s="17">
        <v>226010104</v>
      </c>
      <c r="C425" s="60" t="s">
        <v>400</v>
      </c>
      <c r="F425" s="28">
        <v>1</v>
      </c>
    </row>
    <row r="426" spans="2:6" ht="18" customHeight="1">
      <c r="B426" s="17">
        <v>226010105</v>
      </c>
      <c r="C426" s="60" t="s">
        <v>398</v>
      </c>
      <c r="F426" s="28">
        <v>1</v>
      </c>
    </row>
    <row r="427" spans="2:6" ht="18" customHeight="1">
      <c r="B427" s="18">
        <v>2260102</v>
      </c>
      <c r="C427" s="25" t="s">
        <v>44</v>
      </c>
      <c r="F427" s="19">
        <f>+F428</f>
        <v>18000000</v>
      </c>
    </row>
    <row r="428" spans="2:6" ht="18" customHeight="1">
      <c r="B428" s="18">
        <v>226010201</v>
      </c>
      <c r="C428" s="32" t="s">
        <v>59</v>
      </c>
      <c r="F428" s="33">
        <v>18000000</v>
      </c>
    </row>
    <row r="429" spans="2:6" ht="15.75">
      <c r="B429" s="104"/>
      <c r="C429" s="44"/>
      <c r="F429" s="45"/>
    </row>
    <row r="430" spans="2:6" ht="20.25" customHeight="1">
      <c r="B430" s="18">
        <v>22602</v>
      </c>
      <c r="C430" s="18" t="s">
        <v>47</v>
      </c>
      <c r="D430" s="121"/>
      <c r="E430" s="122"/>
      <c r="F430" s="19">
        <f>+SUM(F431:F433)</f>
        <v>16600000</v>
      </c>
    </row>
    <row r="431" spans="1:6" ht="18" customHeight="1">
      <c r="A431" s="164">
        <v>55500101</v>
      </c>
      <c r="B431" s="38">
        <v>2260201</v>
      </c>
      <c r="C431" s="38" t="s">
        <v>365</v>
      </c>
      <c r="D431" s="121"/>
      <c r="E431" s="122"/>
      <c r="F431" s="28">
        <v>100000</v>
      </c>
    </row>
    <row r="432" spans="1:6" ht="15.75" customHeight="1">
      <c r="A432" s="164">
        <v>55070690</v>
      </c>
      <c r="B432" s="38">
        <v>2260202</v>
      </c>
      <c r="C432" s="120" t="s">
        <v>364</v>
      </c>
      <c r="D432" s="121"/>
      <c r="E432" s="122"/>
      <c r="F432" s="28">
        <v>15000000</v>
      </c>
    </row>
    <row r="433" spans="1:6" ht="18.75" customHeight="1">
      <c r="A433" s="164">
        <v>55070605</v>
      </c>
      <c r="B433" s="104">
        <v>2260203</v>
      </c>
      <c r="C433" s="31" t="s">
        <v>475</v>
      </c>
      <c r="D433" s="121"/>
      <c r="E433" s="122"/>
      <c r="F433" s="28">
        <v>1500000</v>
      </c>
    </row>
    <row r="434" spans="2:3" ht="15.75" hidden="1">
      <c r="B434" s="104"/>
      <c r="C434" s="44"/>
    </row>
    <row r="435" spans="2:3" ht="15.75" hidden="1">
      <c r="B435" s="104"/>
      <c r="C435" s="44"/>
    </row>
    <row r="436" spans="2:3" ht="15.75" hidden="1">
      <c r="B436" s="104"/>
      <c r="C436" s="44"/>
    </row>
    <row r="437" spans="2:3" ht="15.75" hidden="1">
      <c r="B437" s="104"/>
      <c r="C437" s="44"/>
    </row>
    <row r="438" spans="2:3" ht="15.75" hidden="1">
      <c r="B438" s="104"/>
      <c r="C438" s="44"/>
    </row>
    <row r="439" spans="2:3" ht="15.75" hidden="1">
      <c r="B439" s="104"/>
      <c r="C439" s="44"/>
    </row>
    <row r="440" spans="2:3" ht="15.75" hidden="1">
      <c r="B440" s="104"/>
      <c r="C440" s="44"/>
    </row>
    <row r="441" spans="2:3" ht="15.75" hidden="1">
      <c r="B441" s="104"/>
      <c r="C441" s="44"/>
    </row>
    <row r="442" spans="2:3" ht="15.75" hidden="1">
      <c r="B442" s="104"/>
      <c r="C442" s="44"/>
    </row>
    <row r="443" spans="2:3" ht="15.75" hidden="1">
      <c r="B443" s="104"/>
      <c r="C443" s="44"/>
    </row>
    <row r="444" spans="2:3" ht="15.75" hidden="1">
      <c r="B444" s="104"/>
      <c r="C444" s="44"/>
    </row>
    <row r="445" spans="2:3" ht="15.75" hidden="1">
      <c r="B445" s="104"/>
      <c r="C445" s="44"/>
    </row>
    <row r="446" spans="2:3" ht="15.75" hidden="1">
      <c r="B446" s="104"/>
      <c r="C446" s="44"/>
    </row>
    <row r="447" spans="2:3" ht="15.75" hidden="1">
      <c r="B447" s="104"/>
      <c r="C447" s="44"/>
    </row>
    <row r="448" spans="2:3" ht="15.75" hidden="1">
      <c r="B448" s="104"/>
      <c r="C448" s="44"/>
    </row>
    <row r="449" spans="2:3" ht="15.75" hidden="1">
      <c r="B449" s="104"/>
      <c r="C449" s="44"/>
    </row>
    <row r="450" spans="2:3" ht="15.75" hidden="1">
      <c r="B450" s="105"/>
      <c r="C450" s="46"/>
    </row>
    <row r="452" spans="2:6" ht="17.25" customHeight="1">
      <c r="B452" s="18">
        <v>23</v>
      </c>
      <c r="C452" s="18" t="s">
        <v>485</v>
      </c>
      <c r="D452" s="121"/>
      <c r="E452" s="122"/>
      <c r="F452" s="19">
        <f>+F453</f>
        <v>182000000</v>
      </c>
    </row>
    <row r="453" spans="2:6" ht="18.75" customHeight="1">
      <c r="B453" s="18">
        <v>2301</v>
      </c>
      <c r="C453" s="18" t="s">
        <v>486</v>
      </c>
      <c r="D453" s="125"/>
      <c r="E453" s="126"/>
      <c r="F453" s="19">
        <f>+F454</f>
        <v>182000000</v>
      </c>
    </row>
    <row r="454" spans="2:6" ht="30">
      <c r="B454" s="18">
        <v>230101</v>
      </c>
      <c r="C454" s="18" t="s">
        <v>492</v>
      </c>
      <c r="D454" s="125"/>
      <c r="E454" s="126"/>
      <c r="F454" s="19">
        <f>+F455</f>
        <v>182000000</v>
      </c>
    </row>
    <row r="455" spans="2:6" ht="15.75">
      <c r="B455" s="38">
        <v>23010101</v>
      </c>
      <c r="C455" s="38" t="s">
        <v>487</v>
      </c>
      <c r="D455" s="121"/>
      <c r="E455" s="122"/>
      <c r="F455" s="28">
        <f>+F456</f>
        <v>182000000</v>
      </c>
    </row>
    <row r="456" spans="2:6" ht="15.75">
      <c r="B456" s="38">
        <v>2301010101</v>
      </c>
      <c r="C456" s="38" t="s">
        <v>493</v>
      </c>
      <c r="D456" s="121"/>
      <c r="E456" s="122"/>
      <c r="F456" s="28">
        <v>182000000</v>
      </c>
    </row>
  </sheetData>
  <sheetProtection/>
  <mergeCells count="4">
    <mergeCell ref="B1:F1"/>
    <mergeCell ref="B2:F2"/>
    <mergeCell ref="B3:F3"/>
    <mergeCell ref="B5:F8"/>
  </mergeCells>
  <printOptions/>
  <pageMargins left="1.1023622047244095" right="0.7086614173228347" top="0.9448818897637796" bottom="1.535433070866142" header="0.31496062992125984" footer="0.31496062992125984"/>
  <pageSetup horizontalDpi="600" verticalDpi="600" orientation="portrait" paperSize="5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8"/>
  <sheetViews>
    <sheetView tabSelected="1" zoomScalePageLayoutView="0" workbookViewId="0" topLeftCell="A1">
      <selection activeCell="E395" sqref="E395"/>
    </sheetView>
  </sheetViews>
  <sheetFormatPr defaultColWidth="11.00390625" defaultRowHeight="15"/>
  <cols>
    <col min="1" max="1" width="22.8515625" style="11" customWidth="1"/>
    <col min="2" max="2" width="81.57421875" style="4" customWidth="1"/>
    <col min="3" max="3" width="0" style="7" hidden="1" customWidth="1"/>
    <col min="4" max="4" width="0" style="3" hidden="1" customWidth="1"/>
    <col min="5" max="5" width="17.8515625" style="3" customWidth="1"/>
    <col min="6" max="6" width="14.00390625" style="95" customWidth="1"/>
    <col min="7" max="8" width="11.00390625" style="95" customWidth="1"/>
    <col min="9" max="16384" width="11.00390625" style="3" customWidth="1"/>
  </cols>
  <sheetData>
    <row r="1" spans="1:5" ht="15">
      <c r="A1" s="175" t="s">
        <v>465</v>
      </c>
      <c r="B1" s="175"/>
      <c r="C1" s="175"/>
      <c r="D1" s="175"/>
      <c r="E1" s="175"/>
    </row>
    <row r="2" spans="1:5" ht="15">
      <c r="A2" s="175" t="s">
        <v>464</v>
      </c>
      <c r="B2" s="175"/>
      <c r="C2" s="175"/>
      <c r="D2" s="175"/>
      <c r="E2" s="175"/>
    </row>
    <row r="3" spans="1:5" ht="15">
      <c r="A3" s="175" t="s">
        <v>466</v>
      </c>
      <c r="B3" s="175"/>
      <c r="C3" s="175"/>
      <c r="D3" s="175"/>
      <c r="E3" s="175"/>
    </row>
    <row r="4" spans="1:5" ht="15">
      <c r="A4" s="49"/>
      <c r="B4" s="49"/>
      <c r="C4" s="49"/>
      <c r="D4" s="13"/>
      <c r="E4" s="13"/>
    </row>
    <row r="5" spans="1:5" ht="13.5" customHeight="1">
      <c r="A5" s="178" t="s">
        <v>467</v>
      </c>
      <c r="B5" s="178"/>
      <c r="C5" s="178"/>
      <c r="D5" s="178"/>
      <c r="E5" s="178"/>
    </row>
    <row r="6" spans="1:5" ht="13.5" customHeight="1">
      <c r="A6" s="178"/>
      <c r="B6" s="178"/>
      <c r="C6" s="178"/>
      <c r="D6" s="178"/>
      <c r="E6" s="178"/>
    </row>
    <row r="7" spans="1:5" ht="13.5" customHeight="1">
      <c r="A7" s="178"/>
      <c r="B7" s="178"/>
      <c r="C7" s="178"/>
      <c r="D7" s="178"/>
      <c r="E7" s="178"/>
    </row>
    <row r="8" spans="1:5" ht="18.75" customHeight="1">
      <c r="A8" s="178"/>
      <c r="B8" s="178"/>
      <c r="C8" s="178"/>
      <c r="D8" s="178"/>
      <c r="E8" s="178"/>
    </row>
    <row r="9" spans="1:5" ht="13.5">
      <c r="A9" s="16"/>
      <c r="B9" s="16"/>
      <c r="C9" s="12"/>
      <c r="D9" s="13"/>
      <c r="E9" s="13"/>
    </row>
    <row r="10" spans="1:5" ht="13.5">
      <c r="A10" s="16"/>
      <c r="B10" s="16"/>
      <c r="C10" s="12"/>
      <c r="D10" s="13"/>
      <c r="E10" s="13"/>
    </row>
    <row r="11" spans="1:5" ht="45">
      <c r="A11" s="55" t="s">
        <v>346</v>
      </c>
      <c r="B11" s="56" t="s">
        <v>76</v>
      </c>
      <c r="C11" s="57" t="s">
        <v>160</v>
      </c>
      <c r="D11" s="13"/>
      <c r="E11" s="57" t="s">
        <v>495</v>
      </c>
    </row>
    <row r="12" spans="1:5" s="95" customFormat="1" ht="15" hidden="1">
      <c r="A12" s="79">
        <v>21301</v>
      </c>
      <c r="B12" s="82" t="s">
        <v>157</v>
      </c>
      <c r="C12" s="7"/>
      <c r="D12" s="3"/>
      <c r="E12" s="81">
        <f>+E13+E25+E26+E34</f>
        <v>196806055</v>
      </c>
    </row>
    <row r="13" spans="1:5" s="95" customFormat="1" ht="15" hidden="1">
      <c r="A13" s="79">
        <v>2130101</v>
      </c>
      <c r="B13" s="99" t="s">
        <v>158</v>
      </c>
      <c r="C13" s="7"/>
      <c r="D13" s="3"/>
      <c r="E13" s="81">
        <f>+E14+E15+E18+E19+E20+E21+E22</f>
        <v>126692764</v>
      </c>
    </row>
    <row r="14" spans="1:5" s="95" customFormat="1" ht="15" hidden="1">
      <c r="A14" s="83">
        <v>213010101</v>
      </c>
      <c r="B14" s="84" t="s">
        <v>159</v>
      </c>
      <c r="C14" s="7"/>
      <c r="D14" s="3"/>
      <c r="E14" s="85">
        <f>78603881-5000000</f>
        <v>73603881</v>
      </c>
    </row>
    <row r="15" spans="1:5" s="95" customFormat="1" ht="15" hidden="1">
      <c r="A15" s="79">
        <v>213010102</v>
      </c>
      <c r="B15" s="86" t="s">
        <v>338</v>
      </c>
      <c r="C15" s="7"/>
      <c r="D15" s="3"/>
      <c r="E15" s="81">
        <f>+E16+E17</f>
        <v>6376000</v>
      </c>
    </row>
    <row r="16" spans="1:5" s="95" customFormat="1" ht="15" hidden="1">
      <c r="A16" s="83">
        <v>21301010201</v>
      </c>
      <c r="B16" s="84" t="s">
        <v>37</v>
      </c>
      <c r="C16" s="7"/>
      <c r="D16" s="3"/>
      <c r="E16" s="85">
        <v>1000000</v>
      </c>
    </row>
    <row r="17" spans="1:5" s="95" customFormat="1" ht="15" hidden="1">
      <c r="A17" s="83">
        <v>21301010202</v>
      </c>
      <c r="B17" s="84" t="s">
        <v>38</v>
      </c>
      <c r="C17" s="7"/>
      <c r="D17" s="3"/>
      <c r="E17" s="85">
        <v>5376000</v>
      </c>
    </row>
    <row r="18" spans="1:5" s="95" customFormat="1" ht="15" hidden="1">
      <c r="A18" s="79">
        <v>213010103</v>
      </c>
      <c r="B18" s="86" t="s">
        <v>373</v>
      </c>
      <c r="C18" s="7"/>
      <c r="D18" s="3"/>
      <c r="E18" s="81">
        <v>5376000</v>
      </c>
    </row>
    <row r="19" spans="1:5" s="95" customFormat="1" ht="15" hidden="1">
      <c r="A19" s="79">
        <v>213010104</v>
      </c>
      <c r="B19" s="86" t="s">
        <v>339</v>
      </c>
      <c r="C19" s="7"/>
      <c r="D19" s="3"/>
      <c r="E19" s="81">
        <v>22306162</v>
      </c>
    </row>
    <row r="20" spans="1:5" s="95" customFormat="1" ht="15" hidden="1">
      <c r="A20" s="79">
        <v>213010105</v>
      </c>
      <c r="B20" s="86" t="s">
        <v>340</v>
      </c>
      <c r="C20" s="7"/>
      <c r="D20" s="3"/>
      <c r="E20" s="81">
        <v>3500000</v>
      </c>
    </row>
    <row r="21" spans="1:5" s="95" customFormat="1" ht="15" hidden="1">
      <c r="A21" s="79">
        <v>213010106</v>
      </c>
      <c r="B21" s="86" t="s">
        <v>434</v>
      </c>
      <c r="C21" s="7"/>
      <c r="D21" s="3"/>
      <c r="E21" s="81">
        <v>12013537</v>
      </c>
    </row>
    <row r="22" spans="1:5" s="95" customFormat="1" ht="15" hidden="1">
      <c r="A22" s="79">
        <v>213010107</v>
      </c>
      <c r="B22" s="86" t="s">
        <v>341</v>
      </c>
      <c r="C22" s="7"/>
      <c r="D22" s="3"/>
      <c r="E22" s="81">
        <f>+E23+E24</f>
        <v>3517184</v>
      </c>
    </row>
    <row r="23" spans="1:5" s="95" customFormat="1" ht="15" hidden="1">
      <c r="A23" s="83">
        <v>21301010701</v>
      </c>
      <c r="B23" s="87" t="s">
        <v>39</v>
      </c>
      <c r="C23" s="7"/>
      <c r="D23" s="3"/>
      <c r="E23" s="85">
        <v>1441624</v>
      </c>
    </row>
    <row r="24" spans="1:5" s="95" customFormat="1" ht="15" hidden="1">
      <c r="A24" s="83">
        <v>21301010702</v>
      </c>
      <c r="B24" s="87" t="s">
        <v>54</v>
      </c>
      <c r="C24" s="7"/>
      <c r="D24" s="3"/>
      <c r="E24" s="85">
        <v>2075560</v>
      </c>
    </row>
    <row r="25" spans="1:5" s="95" customFormat="1" ht="15" hidden="1">
      <c r="A25" s="83">
        <v>2130102</v>
      </c>
      <c r="B25" s="99" t="s">
        <v>342</v>
      </c>
      <c r="C25" s="7"/>
      <c r="D25" s="3"/>
      <c r="E25" s="85">
        <v>0</v>
      </c>
    </row>
    <row r="26" spans="1:5" s="95" customFormat="1" ht="15" hidden="1">
      <c r="A26" s="83">
        <v>2130103</v>
      </c>
      <c r="B26" s="99" t="s">
        <v>343</v>
      </c>
      <c r="C26" s="7"/>
      <c r="D26" s="3"/>
      <c r="E26" s="81">
        <f>+E27+E31+E32+E33</f>
        <v>32000000</v>
      </c>
    </row>
    <row r="27" spans="1:5" s="95" customFormat="1" ht="15" hidden="1">
      <c r="A27" s="83">
        <v>213010301</v>
      </c>
      <c r="B27" s="84" t="s">
        <v>344</v>
      </c>
      <c r="C27" s="7"/>
      <c r="D27" s="3"/>
      <c r="E27" s="81">
        <f>+E28+E29+E30+E31</f>
        <v>30000000</v>
      </c>
    </row>
    <row r="28" spans="1:5" s="95" customFormat="1" ht="15" hidden="1">
      <c r="A28" s="83">
        <v>21301030101</v>
      </c>
      <c r="B28" s="87" t="s">
        <v>60</v>
      </c>
      <c r="C28" s="7"/>
      <c r="D28" s="3"/>
      <c r="E28" s="85">
        <v>21000000</v>
      </c>
    </row>
    <row r="29" spans="1:5" s="95" customFormat="1" ht="15" hidden="1">
      <c r="A29" s="83">
        <v>21301030102</v>
      </c>
      <c r="B29" s="87" t="s">
        <v>61</v>
      </c>
      <c r="C29" s="7"/>
      <c r="D29" s="3"/>
      <c r="E29" s="85">
        <v>9000000</v>
      </c>
    </row>
    <row r="30" spans="1:5" s="95" customFormat="1" ht="15" hidden="1">
      <c r="A30" s="83" t="s">
        <v>388</v>
      </c>
      <c r="B30" s="87" t="s">
        <v>389</v>
      </c>
      <c r="C30" s="7"/>
      <c r="D30" s="3"/>
      <c r="E30" s="85">
        <v>0</v>
      </c>
    </row>
    <row r="31" spans="1:5" s="95" customFormat="1" ht="15" hidden="1">
      <c r="A31" s="83">
        <v>213010302</v>
      </c>
      <c r="B31" s="84" t="s">
        <v>78</v>
      </c>
      <c r="C31" s="7"/>
      <c r="D31" s="3"/>
      <c r="E31" s="85">
        <v>0</v>
      </c>
    </row>
    <row r="32" spans="1:5" s="95" customFormat="1" ht="15" hidden="1">
      <c r="A32" s="83">
        <v>213010303</v>
      </c>
      <c r="B32" s="84" t="s">
        <v>79</v>
      </c>
      <c r="C32" s="7"/>
      <c r="D32" s="3"/>
      <c r="E32" s="85">
        <v>2000000</v>
      </c>
    </row>
    <row r="33" spans="1:5" s="95" customFormat="1" ht="15" hidden="1">
      <c r="A33" s="83">
        <v>213010304</v>
      </c>
      <c r="B33" s="84" t="s">
        <v>80</v>
      </c>
      <c r="C33" s="7"/>
      <c r="D33" s="3"/>
      <c r="E33" s="85">
        <v>0</v>
      </c>
    </row>
    <row r="34" spans="1:5" s="95" customFormat="1" ht="15" hidden="1">
      <c r="A34" s="83">
        <v>2130104</v>
      </c>
      <c r="B34" s="99" t="s">
        <v>81</v>
      </c>
      <c r="C34" s="7"/>
      <c r="D34" s="3"/>
      <c r="E34" s="81">
        <f>+E43+E47</f>
        <v>38113291</v>
      </c>
    </row>
    <row r="35" spans="1:5" s="95" customFormat="1" ht="15" hidden="1">
      <c r="A35" s="83" t="s">
        <v>69</v>
      </c>
      <c r="B35" s="86" t="s">
        <v>155</v>
      </c>
      <c r="C35" s="7"/>
      <c r="D35" s="3"/>
      <c r="E35" s="85"/>
    </row>
    <row r="36" spans="1:5" s="95" customFormat="1" ht="15" hidden="1">
      <c r="A36" s="83" t="s">
        <v>70</v>
      </c>
      <c r="B36" s="87" t="s">
        <v>82</v>
      </c>
      <c r="C36" s="7"/>
      <c r="D36" s="3"/>
      <c r="E36" s="85"/>
    </row>
    <row r="37" spans="1:5" s="95" customFormat="1" ht="15" hidden="1">
      <c r="A37" s="83" t="s">
        <v>162</v>
      </c>
      <c r="B37" s="88" t="s">
        <v>170</v>
      </c>
      <c r="C37" s="7"/>
      <c r="D37" s="3"/>
      <c r="E37" s="85"/>
    </row>
    <row r="38" spans="1:5" s="95" customFormat="1" ht="15" hidden="1">
      <c r="A38" s="83" t="s">
        <v>163</v>
      </c>
      <c r="B38" s="88" t="s">
        <v>83</v>
      </c>
      <c r="C38" s="7"/>
      <c r="D38" s="3"/>
      <c r="E38" s="85"/>
    </row>
    <row r="39" spans="1:5" s="95" customFormat="1" ht="28.5" hidden="1">
      <c r="A39" s="83" t="s">
        <v>164</v>
      </c>
      <c r="B39" s="88" t="s">
        <v>84</v>
      </c>
      <c r="C39" s="7"/>
      <c r="D39" s="3"/>
      <c r="E39" s="85"/>
    </row>
    <row r="40" spans="1:5" s="95" customFormat="1" ht="15" hidden="1">
      <c r="A40" s="83" t="s">
        <v>165</v>
      </c>
      <c r="B40" s="88" t="s">
        <v>171</v>
      </c>
      <c r="C40" s="7"/>
      <c r="D40" s="3"/>
      <c r="E40" s="85"/>
    </row>
    <row r="41" spans="1:5" s="95" customFormat="1" ht="15" hidden="1">
      <c r="A41" s="83" t="s">
        <v>166</v>
      </c>
      <c r="B41" s="88" t="s">
        <v>172</v>
      </c>
      <c r="C41" s="7"/>
      <c r="D41" s="3"/>
      <c r="E41" s="85"/>
    </row>
    <row r="42" spans="1:5" s="95" customFormat="1" ht="15" hidden="1">
      <c r="A42" s="83" t="s">
        <v>167</v>
      </c>
      <c r="B42" s="88" t="s">
        <v>173</v>
      </c>
      <c r="C42" s="7"/>
      <c r="D42" s="3"/>
      <c r="E42" s="85"/>
    </row>
    <row r="43" spans="1:5" s="95" customFormat="1" ht="15" hidden="1">
      <c r="A43" s="83">
        <v>213010401</v>
      </c>
      <c r="B43" s="100" t="s">
        <v>439</v>
      </c>
      <c r="C43" s="7"/>
      <c r="D43" s="3"/>
      <c r="E43" s="81">
        <f>+SUM(E44:E46)</f>
        <v>26687683</v>
      </c>
    </row>
    <row r="44" spans="1:5" s="95" customFormat="1" ht="15" hidden="1">
      <c r="A44" s="83">
        <v>21301040101</v>
      </c>
      <c r="B44" s="90" t="s">
        <v>2</v>
      </c>
      <c r="C44" s="7"/>
      <c r="D44" s="3"/>
      <c r="E44" s="85">
        <v>10790853</v>
      </c>
    </row>
    <row r="45" spans="1:5" s="95" customFormat="1" ht="15" hidden="1">
      <c r="A45" s="83">
        <v>21301040102</v>
      </c>
      <c r="B45" s="90" t="s">
        <v>3</v>
      </c>
      <c r="C45" s="7"/>
      <c r="D45" s="3"/>
      <c r="E45" s="85">
        <v>15234145</v>
      </c>
    </row>
    <row r="46" spans="1:5" s="95" customFormat="1" ht="15" hidden="1">
      <c r="A46" s="83">
        <v>21301040103</v>
      </c>
      <c r="B46" s="90" t="s">
        <v>4</v>
      </c>
      <c r="C46" s="7"/>
      <c r="D46" s="3"/>
      <c r="E46" s="85">
        <v>662685</v>
      </c>
    </row>
    <row r="47" spans="1:5" s="95" customFormat="1" ht="15" hidden="1">
      <c r="A47" s="83">
        <v>213010402</v>
      </c>
      <c r="B47" s="100" t="s">
        <v>5</v>
      </c>
      <c r="C47" s="7"/>
      <c r="D47" s="3"/>
      <c r="E47" s="81">
        <f>5078048+3808536+634756+634756+1269512</f>
        <v>11425608</v>
      </c>
    </row>
    <row r="48" spans="1:5" s="95" customFormat="1" ht="15" hidden="1">
      <c r="A48" s="83" t="s">
        <v>71</v>
      </c>
      <c r="B48" s="90" t="s">
        <v>174</v>
      </c>
      <c r="C48" s="7"/>
      <c r="D48" s="3"/>
      <c r="E48" s="85"/>
    </row>
    <row r="49" spans="1:5" s="95" customFormat="1" ht="15" hidden="1">
      <c r="A49" s="83" t="s">
        <v>72</v>
      </c>
      <c r="B49" s="90" t="s">
        <v>175</v>
      </c>
      <c r="C49" s="7"/>
      <c r="D49" s="3"/>
      <c r="E49" s="85"/>
    </row>
    <row r="50" spans="1:5" s="95" customFormat="1" ht="15" hidden="1">
      <c r="A50" s="83" t="s">
        <v>73</v>
      </c>
      <c r="B50" s="90" t="s">
        <v>176</v>
      </c>
      <c r="C50" s="7"/>
      <c r="D50" s="3"/>
      <c r="E50" s="85"/>
    </row>
    <row r="51" spans="1:5" s="95" customFormat="1" ht="15" hidden="1">
      <c r="A51" s="83" t="s">
        <v>74</v>
      </c>
      <c r="B51" s="90" t="s">
        <v>177</v>
      </c>
      <c r="C51" s="7"/>
      <c r="D51" s="3"/>
      <c r="E51" s="85"/>
    </row>
    <row r="52" spans="1:5" s="95" customFormat="1" ht="15" hidden="1">
      <c r="A52" s="83" t="s">
        <v>75</v>
      </c>
      <c r="B52" s="90" t="s">
        <v>357</v>
      </c>
      <c r="C52" s="7"/>
      <c r="D52" s="3"/>
      <c r="E52" s="85"/>
    </row>
    <row r="53" spans="1:5" s="95" customFormat="1" ht="15" hidden="1">
      <c r="A53" s="79">
        <v>21302</v>
      </c>
      <c r="B53" s="82" t="s">
        <v>85</v>
      </c>
      <c r="C53" s="7"/>
      <c r="D53" s="3"/>
      <c r="E53" s="81">
        <f>+E54+E58+E83</f>
        <v>81100000</v>
      </c>
    </row>
    <row r="54" spans="1:5" s="95" customFormat="1" ht="15" hidden="1">
      <c r="A54" s="79">
        <v>2130201</v>
      </c>
      <c r="B54" s="82" t="s">
        <v>86</v>
      </c>
      <c r="C54" s="7"/>
      <c r="D54" s="3"/>
      <c r="E54" s="81">
        <f>+SUM(E55:E57)</f>
        <v>15500000</v>
      </c>
    </row>
    <row r="55" spans="1:5" s="95" customFormat="1" ht="15" hidden="1">
      <c r="A55" s="83">
        <v>213020101</v>
      </c>
      <c r="B55" s="87" t="s">
        <v>87</v>
      </c>
      <c r="C55" s="7"/>
      <c r="D55" s="3"/>
      <c r="E55" s="85">
        <v>3500000</v>
      </c>
    </row>
    <row r="56" spans="1:5" s="95" customFormat="1" ht="15" hidden="1">
      <c r="A56" s="83">
        <v>213020102</v>
      </c>
      <c r="B56" s="87" t="s">
        <v>88</v>
      </c>
      <c r="C56" s="7"/>
      <c r="D56" s="3"/>
      <c r="E56" s="85">
        <v>10000000</v>
      </c>
    </row>
    <row r="57" spans="1:5" s="95" customFormat="1" ht="15" hidden="1">
      <c r="A57" s="83">
        <v>213020103</v>
      </c>
      <c r="B57" s="87" t="s">
        <v>89</v>
      </c>
      <c r="C57" s="7"/>
      <c r="D57" s="3"/>
      <c r="E57" s="85">
        <v>2000000</v>
      </c>
    </row>
    <row r="58" spans="1:5" s="95" customFormat="1" ht="15" hidden="1">
      <c r="A58" s="79">
        <v>2130202</v>
      </c>
      <c r="B58" s="82" t="s">
        <v>90</v>
      </c>
      <c r="C58" s="7"/>
      <c r="D58" s="3"/>
      <c r="E58" s="81">
        <f>+E59+E60+E61+E68+E69+E70+E74+E75+E76+E77+E78+E79+E80+E81+E82</f>
        <v>65400000</v>
      </c>
    </row>
    <row r="59" spans="1:5" s="95" customFormat="1" ht="15" hidden="1">
      <c r="A59" s="79">
        <v>213020201</v>
      </c>
      <c r="B59" s="100" t="s">
        <v>91</v>
      </c>
      <c r="C59" s="7"/>
      <c r="D59" s="3"/>
      <c r="E59" s="81">
        <v>3500000</v>
      </c>
    </row>
    <row r="60" spans="1:5" s="95" customFormat="1" ht="15" hidden="1">
      <c r="A60" s="79">
        <v>213020202</v>
      </c>
      <c r="B60" s="100" t="s">
        <v>92</v>
      </c>
      <c r="C60" s="7"/>
      <c r="D60" s="3"/>
      <c r="E60" s="81">
        <v>600000</v>
      </c>
    </row>
    <row r="61" spans="1:5" s="95" customFormat="1" ht="15" hidden="1">
      <c r="A61" s="79">
        <v>213020203</v>
      </c>
      <c r="B61" s="100" t="s">
        <v>93</v>
      </c>
      <c r="C61" s="7"/>
      <c r="D61" s="3"/>
      <c r="E61" s="81">
        <f>+E62+E63+E67</f>
        <v>7500000</v>
      </c>
    </row>
    <row r="62" spans="1:5" s="95" customFormat="1" ht="15" hidden="1">
      <c r="A62" s="83">
        <v>21302020301</v>
      </c>
      <c r="B62" s="90" t="s">
        <v>94</v>
      </c>
      <c r="C62" s="7"/>
      <c r="D62" s="3"/>
      <c r="E62" s="85">
        <v>0</v>
      </c>
    </row>
    <row r="63" spans="1:5" s="95" customFormat="1" ht="15" hidden="1">
      <c r="A63" s="79">
        <v>21302020302</v>
      </c>
      <c r="B63" s="89" t="s">
        <v>95</v>
      </c>
      <c r="C63" s="7"/>
      <c r="D63" s="3"/>
      <c r="E63" s="81">
        <f>+E64+E65</f>
        <v>4700000</v>
      </c>
    </row>
    <row r="64" spans="1:5" s="95" customFormat="1" ht="15" hidden="1">
      <c r="A64" s="83" t="s">
        <v>6</v>
      </c>
      <c r="B64" s="88" t="s">
        <v>96</v>
      </c>
      <c r="C64" s="7"/>
      <c r="D64" s="3"/>
      <c r="E64" s="85">
        <v>500000</v>
      </c>
    </row>
    <row r="65" spans="1:5" s="95" customFormat="1" ht="28.5" hidden="1">
      <c r="A65" s="83" t="s">
        <v>7</v>
      </c>
      <c r="B65" s="88" t="s">
        <v>97</v>
      </c>
      <c r="C65" s="7"/>
      <c r="D65" s="3"/>
      <c r="E65" s="85">
        <v>4200000</v>
      </c>
    </row>
    <row r="66" spans="1:5" s="95" customFormat="1" ht="28.5" hidden="1">
      <c r="A66" s="83" t="s">
        <v>8</v>
      </c>
      <c r="B66" s="87" t="s">
        <v>98</v>
      </c>
      <c r="C66" s="7"/>
      <c r="D66" s="3"/>
      <c r="E66" s="85">
        <v>0</v>
      </c>
    </row>
    <row r="67" spans="1:5" s="95" customFormat="1" ht="15" hidden="1">
      <c r="A67" s="83" t="s">
        <v>9</v>
      </c>
      <c r="B67" s="87" t="s">
        <v>99</v>
      </c>
      <c r="C67" s="7"/>
      <c r="D67" s="3"/>
      <c r="E67" s="85">
        <v>2800000</v>
      </c>
    </row>
    <row r="68" spans="1:5" s="95" customFormat="1" ht="15" hidden="1">
      <c r="A68" s="79" t="s">
        <v>10</v>
      </c>
      <c r="B68" s="100" t="s">
        <v>100</v>
      </c>
      <c r="C68" s="7"/>
      <c r="D68" s="3"/>
      <c r="E68" s="81">
        <v>500000</v>
      </c>
    </row>
    <row r="69" spans="1:5" s="95" customFormat="1" ht="15" hidden="1">
      <c r="A69" s="79" t="s">
        <v>11</v>
      </c>
      <c r="B69" s="100" t="s">
        <v>143</v>
      </c>
      <c r="C69" s="7"/>
      <c r="D69" s="3"/>
      <c r="E69" s="81">
        <v>2000000</v>
      </c>
    </row>
    <row r="70" spans="1:5" s="95" customFormat="1" ht="15" hidden="1">
      <c r="A70" s="79" t="s">
        <v>12</v>
      </c>
      <c r="B70" s="100" t="s">
        <v>101</v>
      </c>
      <c r="C70" s="7"/>
      <c r="D70" s="3"/>
      <c r="E70" s="81">
        <f>+SUM(E71:E73)</f>
        <v>25000000</v>
      </c>
    </row>
    <row r="71" spans="1:5" s="95" customFormat="1" ht="15" hidden="1">
      <c r="A71" s="83" t="s">
        <v>13</v>
      </c>
      <c r="B71" s="90" t="s">
        <v>186</v>
      </c>
      <c r="C71" s="7"/>
      <c r="D71" s="3"/>
      <c r="E71" s="85">
        <v>20000000</v>
      </c>
    </row>
    <row r="72" spans="1:5" s="95" customFormat="1" ht="15" hidden="1">
      <c r="A72" s="83" t="s">
        <v>14</v>
      </c>
      <c r="B72" s="90" t="s">
        <v>102</v>
      </c>
      <c r="C72" s="7"/>
      <c r="D72" s="3"/>
      <c r="E72" s="85">
        <v>4000000</v>
      </c>
    </row>
    <row r="73" spans="1:5" s="95" customFormat="1" ht="15" hidden="1">
      <c r="A73" s="83" t="s">
        <v>15</v>
      </c>
      <c r="B73" s="90" t="s">
        <v>185</v>
      </c>
      <c r="C73" s="7"/>
      <c r="D73" s="3"/>
      <c r="E73" s="85">
        <v>1000000</v>
      </c>
    </row>
    <row r="74" spans="1:5" s="95" customFormat="1" ht="15" hidden="1">
      <c r="A74" s="83" t="s">
        <v>16</v>
      </c>
      <c r="B74" s="87" t="s">
        <v>103</v>
      </c>
      <c r="C74" s="7"/>
      <c r="D74" s="3"/>
      <c r="E74" s="85">
        <v>1000000</v>
      </c>
    </row>
    <row r="75" spans="1:5" s="95" customFormat="1" ht="15" hidden="1">
      <c r="A75" s="83" t="s">
        <v>17</v>
      </c>
      <c r="B75" s="87" t="s">
        <v>104</v>
      </c>
      <c r="C75" s="7"/>
      <c r="D75" s="3"/>
      <c r="E75" s="85">
        <v>3000000</v>
      </c>
    </row>
    <row r="76" spans="1:5" s="95" customFormat="1" ht="15" hidden="1">
      <c r="A76" s="83" t="s">
        <v>18</v>
      </c>
      <c r="B76" s="87" t="s">
        <v>105</v>
      </c>
      <c r="C76" s="7"/>
      <c r="D76" s="3"/>
      <c r="E76" s="85">
        <v>3000000</v>
      </c>
    </row>
    <row r="77" spans="1:5" s="95" customFormat="1" ht="15" hidden="1">
      <c r="A77" s="83" t="s">
        <v>19</v>
      </c>
      <c r="B77" s="87" t="s">
        <v>106</v>
      </c>
      <c r="C77" s="7"/>
      <c r="D77" s="3"/>
      <c r="E77" s="85">
        <v>400000</v>
      </c>
    </row>
    <row r="78" spans="1:5" s="95" customFormat="1" ht="15" hidden="1">
      <c r="A78" s="83" t="s">
        <v>20</v>
      </c>
      <c r="B78" s="87" t="s">
        <v>371</v>
      </c>
      <c r="C78" s="7"/>
      <c r="D78" s="3"/>
      <c r="E78" s="85">
        <f>4500000+1100000</f>
        <v>5600000</v>
      </c>
    </row>
    <row r="79" spans="1:5" s="95" customFormat="1" ht="15" hidden="1">
      <c r="A79" s="83" t="s">
        <v>435</v>
      </c>
      <c r="B79" s="87" t="s">
        <v>436</v>
      </c>
      <c r="C79" s="7"/>
      <c r="D79" s="3"/>
      <c r="E79" s="85">
        <v>3600000</v>
      </c>
    </row>
    <row r="80" spans="1:5" s="95" customFormat="1" ht="15" hidden="1">
      <c r="A80" s="83" t="s">
        <v>437</v>
      </c>
      <c r="B80" s="87" t="s">
        <v>438</v>
      </c>
      <c r="C80" s="7"/>
      <c r="D80" s="3"/>
      <c r="E80" s="85">
        <v>3500000</v>
      </c>
    </row>
    <row r="81" spans="1:5" s="95" customFormat="1" ht="15" hidden="1">
      <c r="A81" s="83" t="s">
        <v>440</v>
      </c>
      <c r="B81" s="87" t="s">
        <v>441</v>
      </c>
      <c r="C81" s="7"/>
      <c r="D81" s="3"/>
      <c r="E81" s="85">
        <v>5400000</v>
      </c>
    </row>
    <row r="82" spans="1:5" s="95" customFormat="1" ht="15" hidden="1">
      <c r="A82" s="83" t="s">
        <v>450</v>
      </c>
      <c r="B82" s="87" t="s">
        <v>451</v>
      </c>
      <c r="C82" s="7"/>
      <c r="D82" s="3"/>
      <c r="E82" s="85">
        <v>800000</v>
      </c>
    </row>
    <row r="83" spans="1:5" s="95" customFormat="1" ht="15" hidden="1">
      <c r="A83" s="79" t="s">
        <v>21</v>
      </c>
      <c r="B83" s="82" t="s">
        <v>107</v>
      </c>
      <c r="C83" s="7"/>
      <c r="D83" s="3"/>
      <c r="E83" s="81">
        <v>200000</v>
      </c>
    </row>
    <row r="84" spans="1:5" s="95" customFormat="1" ht="15" hidden="1">
      <c r="A84" s="79" t="s">
        <v>22</v>
      </c>
      <c r="B84" s="82" t="s">
        <v>108</v>
      </c>
      <c r="C84" s="7"/>
      <c r="D84" s="3"/>
      <c r="E84" s="81">
        <f>+SUM(E85:E88)</f>
        <v>39948581</v>
      </c>
    </row>
    <row r="85" spans="1:5" s="95" customFormat="1" ht="15" hidden="1">
      <c r="A85" s="83" t="s">
        <v>23</v>
      </c>
      <c r="B85" s="84" t="s">
        <v>109</v>
      </c>
      <c r="C85" s="7"/>
      <c r="D85" s="3"/>
      <c r="E85" s="85">
        <v>11856649</v>
      </c>
    </row>
    <row r="86" spans="1:5" s="95" customFormat="1" ht="15" hidden="1">
      <c r="A86" s="83" t="s">
        <v>24</v>
      </c>
      <c r="B86" s="84" t="s">
        <v>110</v>
      </c>
      <c r="C86" s="7"/>
      <c r="D86" s="3"/>
      <c r="E86" s="85">
        <v>1591932</v>
      </c>
    </row>
    <row r="87" spans="1:5" s="95" customFormat="1" ht="15" hidden="1">
      <c r="A87" s="83" t="s">
        <v>25</v>
      </c>
      <c r="B87" s="84" t="s">
        <v>161</v>
      </c>
      <c r="C87" s="7"/>
      <c r="D87" s="3"/>
      <c r="E87" s="85">
        <v>1500000</v>
      </c>
    </row>
    <row r="88" spans="1:5" s="95" customFormat="1" ht="15" hidden="1">
      <c r="A88" s="83" t="s">
        <v>26</v>
      </c>
      <c r="B88" s="84" t="s">
        <v>111</v>
      </c>
      <c r="C88" s="7"/>
      <c r="D88" s="3"/>
      <c r="E88" s="85">
        <v>25000000</v>
      </c>
    </row>
    <row r="89" spans="1:5" s="95" customFormat="1" ht="15">
      <c r="A89" s="17"/>
      <c r="B89" s="23"/>
      <c r="C89" s="7"/>
      <c r="D89" s="3"/>
      <c r="E89" s="19"/>
    </row>
    <row r="90" spans="1:5" s="95" customFormat="1" ht="15">
      <c r="A90" s="17">
        <v>22</v>
      </c>
      <c r="B90" s="18" t="s">
        <v>345</v>
      </c>
      <c r="C90" s="7"/>
      <c r="D90" s="3"/>
      <c r="E90" s="19">
        <f>+E91+E300+E365+E391+E422</f>
        <v>1731552926</v>
      </c>
    </row>
    <row r="91" spans="1:5" s="95" customFormat="1" ht="15">
      <c r="A91" s="17">
        <v>221</v>
      </c>
      <c r="B91" s="18" t="s">
        <v>113</v>
      </c>
      <c r="C91" s="7"/>
      <c r="D91" s="6"/>
      <c r="E91" s="19">
        <f>+E92+E106</f>
        <v>1006000000</v>
      </c>
    </row>
    <row r="92" spans="1:5" ht="15">
      <c r="A92" s="17">
        <v>22101</v>
      </c>
      <c r="B92" s="24" t="s">
        <v>169</v>
      </c>
      <c r="D92" s="6"/>
      <c r="E92" s="19">
        <f>+E93+E105</f>
        <v>147000000</v>
      </c>
    </row>
    <row r="93" spans="1:5" ht="15">
      <c r="A93" s="18">
        <v>2210101</v>
      </c>
      <c r="B93" s="25" t="s">
        <v>178</v>
      </c>
      <c r="D93" s="6">
        <f>SUM(C94:C460)</f>
        <v>685458592</v>
      </c>
      <c r="E93" s="19">
        <f>+E94+E95+E96+E97+E101+E103</f>
        <v>130000000</v>
      </c>
    </row>
    <row r="94" spans="1:5" ht="28.5">
      <c r="A94" s="26">
        <v>221010102</v>
      </c>
      <c r="B94" s="27" t="s">
        <v>386</v>
      </c>
      <c r="C94" s="8">
        <v>10000000</v>
      </c>
      <c r="E94" s="28">
        <v>18000000</v>
      </c>
    </row>
    <row r="95" spans="1:5" ht="42.75">
      <c r="A95" s="26">
        <v>221010103</v>
      </c>
      <c r="B95" s="27" t="s">
        <v>182</v>
      </c>
      <c r="C95" s="8">
        <v>8000000</v>
      </c>
      <c r="E95" s="28">
        <v>12000000</v>
      </c>
    </row>
    <row r="96" spans="1:5" ht="42.75">
      <c r="A96" s="26">
        <v>221010104</v>
      </c>
      <c r="B96" s="27" t="s">
        <v>183</v>
      </c>
      <c r="C96" s="8">
        <v>3000000</v>
      </c>
      <c r="E96" s="28">
        <v>8000000</v>
      </c>
    </row>
    <row r="97" spans="1:5" ht="15">
      <c r="A97" s="17">
        <v>221010106</v>
      </c>
      <c r="B97" s="29" t="s">
        <v>184</v>
      </c>
      <c r="E97" s="19">
        <f>+SUM(E98:E100)</f>
        <v>12000000</v>
      </c>
    </row>
    <row r="98" spans="1:5" ht="14.25">
      <c r="A98" s="26">
        <v>22101010601</v>
      </c>
      <c r="B98" s="27" t="s">
        <v>186</v>
      </c>
      <c r="C98" s="8">
        <v>3500000</v>
      </c>
      <c r="E98" s="28">
        <v>10000000</v>
      </c>
    </row>
    <row r="99" spans="1:5" ht="14.25">
      <c r="A99" s="26">
        <v>22101010602</v>
      </c>
      <c r="B99" s="27" t="s">
        <v>40</v>
      </c>
      <c r="C99" s="8">
        <v>500000</v>
      </c>
      <c r="E99" s="28">
        <v>500000</v>
      </c>
    </row>
    <row r="100" spans="1:5" ht="14.25">
      <c r="A100" s="26">
        <v>22101010603</v>
      </c>
      <c r="B100" s="27" t="s">
        <v>476</v>
      </c>
      <c r="C100" s="102"/>
      <c r="E100" s="28">
        <v>1500000</v>
      </c>
    </row>
    <row r="101" spans="1:5" ht="15">
      <c r="A101" s="17">
        <v>221010107</v>
      </c>
      <c r="B101" s="29" t="s">
        <v>187</v>
      </c>
      <c r="C101" s="7">
        <v>29000000</v>
      </c>
      <c r="E101" s="19">
        <v>40000000</v>
      </c>
    </row>
    <row r="102" spans="1:5" ht="14.25" hidden="1">
      <c r="A102" s="26">
        <v>221010108</v>
      </c>
      <c r="B102" s="27" t="s">
        <v>188</v>
      </c>
      <c r="E102" s="28"/>
    </row>
    <row r="103" spans="1:5" ht="15">
      <c r="A103" s="18">
        <v>2210102</v>
      </c>
      <c r="B103" s="30" t="s">
        <v>407</v>
      </c>
      <c r="E103" s="19">
        <f>+E104</f>
        <v>40000000</v>
      </c>
    </row>
    <row r="104" spans="1:5" ht="14.25">
      <c r="A104" s="26">
        <v>221010201</v>
      </c>
      <c r="B104" s="27" t="s">
        <v>42</v>
      </c>
      <c r="C104" s="8">
        <v>30120000</v>
      </c>
      <c r="D104" s="6"/>
      <c r="E104" s="28">
        <v>40000000</v>
      </c>
    </row>
    <row r="105" spans="1:5" ht="15">
      <c r="A105" s="17">
        <v>2210103</v>
      </c>
      <c r="B105" s="29" t="s">
        <v>189</v>
      </c>
      <c r="C105" s="102"/>
      <c r="D105" s="6"/>
      <c r="E105" s="19">
        <v>17000000</v>
      </c>
    </row>
    <row r="106" spans="1:5" ht="15">
      <c r="A106" s="17">
        <v>22102</v>
      </c>
      <c r="B106" s="17" t="s">
        <v>114</v>
      </c>
      <c r="E106" s="34">
        <f>+E107+E147+E155+E167</f>
        <v>859000000</v>
      </c>
    </row>
    <row r="107" spans="1:5" ht="15">
      <c r="A107" s="17">
        <v>2210201</v>
      </c>
      <c r="B107" s="30" t="s">
        <v>355</v>
      </c>
      <c r="E107" s="19">
        <f>+E108+E126+E131+E139+E145</f>
        <v>256000000</v>
      </c>
    </row>
    <row r="108" spans="1:5" ht="15">
      <c r="A108" s="18">
        <v>221020101</v>
      </c>
      <c r="B108" s="35" t="s">
        <v>196</v>
      </c>
      <c r="E108" s="19">
        <f>+SUM(E109:E125)</f>
        <v>125000000</v>
      </c>
    </row>
    <row r="109" spans="1:5" ht="14.25">
      <c r="A109" s="26">
        <v>22102010101</v>
      </c>
      <c r="B109" s="27" t="s">
        <v>197</v>
      </c>
      <c r="C109" s="8">
        <v>20000000</v>
      </c>
      <c r="E109" s="28">
        <v>23000000</v>
      </c>
    </row>
    <row r="110" spans="1:5" ht="28.5">
      <c r="A110" s="26">
        <v>22102010102</v>
      </c>
      <c r="B110" s="27" t="s">
        <v>179</v>
      </c>
      <c r="C110" s="8">
        <v>10000000</v>
      </c>
      <c r="E110" s="28">
        <v>15000000</v>
      </c>
    </row>
    <row r="111" spans="1:5" ht="28.5">
      <c r="A111" s="26">
        <v>22102010103</v>
      </c>
      <c r="B111" s="27" t="s">
        <v>200</v>
      </c>
      <c r="C111" s="8">
        <v>5000000</v>
      </c>
      <c r="E111" s="28">
        <v>15000000</v>
      </c>
    </row>
    <row r="112" spans="1:5" ht="28.5">
      <c r="A112" s="26">
        <v>22102010104</v>
      </c>
      <c r="B112" s="27" t="s">
        <v>201</v>
      </c>
      <c r="C112" s="8">
        <v>11043126</v>
      </c>
      <c r="E112" s="28">
        <v>10000000</v>
      </c>
    </row>
    <row r="113" spans="1:5" ht="14.25" hidden="1">
      <c r="A113" s="26">
        <v>22103010106</v>
      </c>
      <c r="B113" s="27" t="s">
        <v>202</v>
      </c>
      <c r="C113" s="8"/>
      <c r="E113" s="28"/>
    </row>
    <row r="114" spans="1:5" ht="14.25" hidden="1">
      <c r="A114" s="26">
        <v>22103010107</v>
      </c>
      <c r="B114" s="27" t="s">
        <v>203</v>
      </c>
      <c r="C114" s="8"/>
      <c r="E114" s="28"/>
    </row>
    <row r="115" spans="1:5" ht="14.25" hidden="1">
      <c r="A115" s="26">
        <v>22103010108</v>
      </c>
      <c r="B115" s="27" t="s">
        <v>204</v>
      </c>
      <c r="C115" s="8"/>
      <c r="E115" s="28"/>
    </row>
    <row r="116" spans="1:5" ht="14.25">
      <c r="A116" s="26">
        <v>22102010105</v>
      </c>
      <c r="B116" s="27" t="s">
        <v>205</v>
      </c>
      <c r="C116" s="8">
        <v>40000000</v>
      </c>
      <c r="E116" s="28">
        <v>20000000</v>
      </c>
    </row>
    <row r="117" spans="1:5" ht="28.5">
      <c r="A117" s="26">
        <v>22102010106</v>
      </c>
      <c r="B117" s="27" t="s">
        <v>453</v>
      </c>
      <c r="C117" s="8">
        <v>10000000</v>
      </c>
      <c r="E117" s="28">
        <v>32000000</v>
      </c>
    </row>
    <row r="118" spans="1:5" ht="14.25" hidden="1">
      <c r="A118" s="26">
        <v>22103010111</v>
      </c>
      <c r="B118" s="27" t="s">
        <v>207</v>
      </c>
      <c r="C118" s="8"/>
      <c r="E118" s="28"/>
    </row>
    <row r="119" spans="1:5" ht="14.25" hidden="1">
      <c r="A119" s="26">
        <v>22103010112</v>
      </c>
      <c r="B119" s="27" t="s">
        <v>208</v>
      </c>
      <c r="C119" s="8"/>
      <c r="E119" s="28"/>
    </row>
    <row r="120" spans="1:5" ht="28.5" hidden="1">
      <c r="A120" s="26">
        <v>22103010108</v>
      </c>
      <c r="B120" s="27" t="s">
        <v>209</v>
      </c>
      <c r="C120" s="8">
        <v>5000000</v>
      </c>
      <c r="E120" s="28">
        <v>0</v>
      </c>
    </row>
    <row r="121" spans="1:5" ht="14.25" hidden="1">
      <c r="A121" s="26">
        <v>22103010114</v>
      </c>
      <c r="B121" s="27" t="s">
        <v>210</v>
      </c>
      <c r="C121" s="8"/>
      <c r="E121" s="28"/>
    </row>
    <row r="122" spans="1:5" ht="14.25" hidden="1">
      <c r="A122" s="26">
        <v>22103010109</v>
      </c>
      <c r="B122" s="27" t="s">
        <v>378</v>
      </c>
      <c r="C122" s="8">
        <v>5000000</v>
      </c>
      <c r="E122" s="28">
        <v>0</v>
      </c>
    </row>
    <row r="123" spans="1:5" ht="14.25" hidden="1">
      <c r="A123" s="26">
        <v>22103010116</v>
      </c>
      <c r="B123" s="36" t="s">
        <v>212</v>
      </c>
      <c r="E123" s="28"/>
    </row>
    <row r="124" spans="1:5" ht="28.5" hidden="1">
      <c r="A124" s="26">
        <v>22103010117</v>
      </c>
      <c r="B124" s="36" t="s">
        <v>191</v>
      </c>
      <c r="E124" s="28"/>
    </row>
    <row r="125" spans="1:5" ht="28.5">
      <c r="A125" s="26">
        <v>22102010107</v>
      </c>
      <c r="B125" s="27" t="s">
        <v>462</v>
      </c>
      <c r="E125" s="28">
        <v>10000000</v>
      </c>
    </row>
    <row r="126" spans="1:5" ht="15">
      <c r="A126" s="18">
        <v>221020102</v>
      </c>
      <c r="B126" s="25" t="s">
        <v>213</v>
      </c>
      <c r="E126" s="19">
        <f>+SUM(E127:E130)</f>
        <v>60000000</v>
      </c>
    </row>
    <row r="127" spans="1:5" ht="28.5">
      <c r="A127" s="26">
        <v>22102010201</v>
      </c>
      <c r="B127" s="27" t="s">
        <v>214</v>
      </c>
      <c r="C127" s="8">
        <v>7500000</v>
      </c>
      <c r="E127" s="28">
        <v>13000000</v>
      </c>
    </row>
    <row r="128" spans="1:5" ht="14.25">
      <c r="A128" s="26">
        <v>22102010202</v>
      </c>
      <c r="B128" s="27" t="s">
        <v>198</v>
      </c>
      <c r="C128" s="8">
        <v>5000000</v>
      </c>
      <c r="E128" s="28">
        <v>5000000</v>
      </c>
    </row>
    <row r="129" spans="1:5" ht="28.5">
      <c r="A129" s="26">
        <v>22102010203</v>
      </c>
      <c r="B129" s="27" t="s">
        <v>382</v>
      </c>
      <c r="C129" s="8">
        <v>35000000</v>
      </c>
      <c r="E129" s="28">
        <v>42000000</v>
      </c>
    </row>
    <row r="130" spans="1:5" ht="14.25" hidden="1">
      <c r="A130" s="26">
        <v>22103010206</v>
      </c>
      <c r="B130" s="27" t="s">
        <v>377</v>
      </c>
      <c r="E130" s="28">
        <v>0</v>
      </c>
    </row>
    <row r="131" spans="1:5" ht="15">
      <c r="A131" s="18">
        <v>221020103</v>
      </c>
      <c r="B131" s="25" t="s">
        <v>230</v>
      </c>
      <c r="E131" s="19">
        <f>+SUM(E132:E138)</f>
        <v>12000000</v>
      </c>
    </row>
    <row r="132" spans="1:5" ht="28.5">
      <c r="A132" s="26">
        <v>22102010301</v>
      </c>
      <c r="B132" s="27" t="s">
        <v>231</v>
      </c>
      <c r="C132" s="8">
        <v>7500000</v>
      </c>
      <c r="E132" s="28">
        <v>12000000</v>
      </c>
    </row>
    <row r="133" spans="1:5" ht="14.25" hidden="1">
      <c r="A133" s="26">
        <v>22103010302</v>
      </c>
      <c r="B133" s="27" t="s">
        <v>198</v>
      </c>
      <c r="C133" s="8"/>
      <c r="E133" s="28"/>
    </row>
    <row r="134" spans="1:5" ht="14.25" hidden="1">
      <c r="A134" s="26">
        <v>22103010303</v>
      </c>
      <c r="B134" s="27" t="s">
        <v>199</v>
      </c>
      <c r="C134" s="8"/>
      <c r="E134" s="28"/>
    </row>
    <row r="135" spans="1:5" ht="14.25" hidden="1">
      <c r="A135" s="26">
        <v>22103010304</v>
      </c>
      <c r="B135" s="27" t="s">
        <v>232</v>
      </c>
      <c r="C135" s="8"/>
      <c r="E135" s="28"/>
    </row>
    <row r="136" spans="1:5" ht="14.25" hidden="1">
      <c r="A136" s="26">
        <v>22103010305</v>
      </c>
      <c r="B136" s="27" t="s">
        <v>233</v>
      </c>
      <c r="C136" s="8">
        <v>25000000</v>
      </c>
      <c r="E136" s="28">
        <v>0</v>
      </c>
    </row>
    <row r="137" spans="1:5" ht="14.25" hidden="1">
      <c r="A137" s="26">
        <v>22103010306</v>
      </c>
      <c r="B137" s="31" t="s">
        <v>234</v>
      </c>
      <c r="E137" s="28"/>
    </row>
    <row r="138" spans="1:5" ht="28.5" hidden="1">
      <c r="A138" s="26">
        <v>22103010307</v>
      </c>
      <c r="B138" s="31" t="s">
        <v>191</v>
      </c>
      <c r="E138" s="28"/>
    </row>
    <row r="139" spans="1:5" ht="15">
      <c r="A139" s="18">
        <v>221020104</v>
      </c>
      <c r="B139" s="25" t="s">
        <v>367</v>
      </c>
      <c r="C139" s="7">
        <v>17000000</v>
      </c>
      <c r="E139" s="19">
        <f>+SUM(E142:E144)</f>
        <v>58999999</v>
      </c>
    </row>
    <row r="140" spans="1:5" ht="30" hidden="1">
      <c r="A140" s="18">
        <v>221030105</v>
      </c>
      <c r="B140" s="25" t="s">
        <v>235</v>
      </c>
      <c r="E140" s="19"/>
    </row>
    <row r="141" spans="1:5" ht="30" hidden="1">
      <c r="A141" s="18">
        <v>221030106</v>
      </c>
      <c r="B141" s="25" t="s">
        <v>322</v>
      </c>
      <c r="E141" s="19"/>
    </row>
    <row r="142" spans="1:5" ht="28.5">
      <c r="A142" s="38">
        <v>22102010401</v>
      </c>
      <c r="B142" s="91" t="s">
        <v>368</v>
      </c>
      <c r="E142" s="28">
        <v>30000000</v>
      </c>
    </row>
    <row r="143" spans="1:5" ht="14.25">
      <c r="A143" s="38">
        <v>22102010402</v>
      </c>
      <c r="B143" s="91" t="s">
        <v>369</v>
      </c>
      <c r="E143" s="28">
        <v>19000000</v>
      </c>
    </row>
    <row r="144" spans="1:5" ht="14.25">
      <c r="A144" s="38">
        <v>22102010403</v>
      </c>
      <c r="B144" s="91" t="s">
        <v>370</v>
      </c>
      <c r="E144" s="28">
        <v>9999999</v>
      </c>
    </row>
    <row r="145" spans="1:5" ht="15">
      <c r="A145" s="18">
        <v>221020105</v>
      </c>
      <c r="B145" s="25" t="s">
        <v>381</v>
      </c>
      <c r="E145" s="19">
        <v>1</v>
      </c>
    </row>
    <row r="146" spans="1:5" ht="14.25">
      <c r="A146" s="38"/>
      <c r="B146" s="91"/>
      <c r="E146" s="28"/>
    </row>
    <row r="147" spans="1:5" ht="15">
      <c r="A147" s="24">
        <v>2210202</v>
      </c>
      <c r="B147" s="24" t="s">
        <v>236</v>
      </c>
      <c r="E147" s="19">
        <f>+SUM(E148:E154)</f>
        <v>48000000</v>
      </c>
    </row>
    <row r="148" spans="1:5" ht="28.5">
      <c r="A148" s="26">
        <v>221020201</v>
      </c>
      <c r="B148" s="27" t="s">
        <v>237</v>
      </c>
      <c r="C148" s="8">
        <v>8500000</v>
      </c>
      <c r="E148" s="28">
        <v>10000000</v>
      </c>
    </row>
    <row r="149" spans="1:5" ht="28.5">
      <c r="A149" s="26">
        <v>221020202</v>
      </c>
      <c r="B149" s="27" t="s">
        <v>498</v>
      </c>
      <c r="C149" s="8">
        <v>20000000</v>
      </c>
      <c r="E149" s="28">
        <v>8000000</v>
      </c>
    </row>
    <row r="150" spans="1:5" ht="28.5">
      <c r="A150" s="26">
        <v>221020203</v>
      </c>
      <c r="B150" s="27" t="s">
        <v>239</v>
      </c>
      <c r="C150" s="8">
        <v>4500000</v>
      </c>
      <c r="E150" s="28">
        <v>8000000</v>
      </c>
    </row>
    <row r="151" spans="1:5" ht="14.25" hidden="1">
      <c r="A151" s="26">
        <v>2210404</v>
      </c>
      <c r="B151" s="27" t="s">
        <v>240</v>
      </c>
      <c r="C151" s="8"/>
      <c r="E151" s="28"/>
    </row>
    <row r="152" spans="1:5" ht="28.5">
      <c r="A152" s="26">
        <v>221020204</v>
      </c>
      <c r="B152" s="27" t="s">
        <v>241</v>
      </c>
      <c r="C152" s="8">
        <v>2000000</v>
      </c>
      <c r="E152" s="28">
        <v>22000000</v>
      </c>
    </row>
    <row r="153" spans="1:5" ht="28.5" hidden="1">
      <c r="A153" s="26">
        <v>2210406</v>
      </c>
      <c r="B153" s="31" t="s">
        <v>191</v>
      </c>
      <c r="E153" s="28"/>
    </row>
    <row r="154" spans="1:5" ht="14.25" hidden="1">
      <c r="A154" s="26">
        <v>2210407</v>
      </c>
      <c r="B154" s="31" t="s">
        <v>323</v>
      </c>
      <c r="E154" s="28"/>
    </row>
    <row r="155" spans="1:5" ht="15">
      <c r="A155" s="17">
        <v>2210203</v>
      </c>
      <c r="B155" s="24" t="s">
        <v>242</v>
      </c>
      <c r="E155" s="19">
        <f>+SUM(E156:E166)</f>
        <v>35000000</v>
      </c>
    </row>
    <row r="156" spans="1:5" ht="28.5">
      <c r="A156" s="26">
        <v>221020301</v>
      </c>
      <c r="B156" s="27" t="s">
        <v>243</v>
      </c>
      <c r="C156" s="8">
        <v>10000000</v>
      </c>
      <c r="E156" s="28">
        <v>28000000</v>
      </c>
    </row>
    <row r="157" spans="1:5" ht="16.5" customHeight="1">
      <c r="A157" s="26">
        <v>221020302</v>
      </c>
      <c r="B157" s="27" t="s">
        <v>244</v>
      </c>
      <c r="C157" s="8">
        <v>2500000</v>
      </c>
      <c r="E157" s="28">
        <v>7000000</v>
      </c>
    </row>
    <row r="158" spans="1:5" ht="14.25" hidden="1">
      <c r="A158" s="26">
        <v>2210503</v>
      </c>
      <c r="B158" s="27" t="s">
        <v>245</v>
      </c>
      <c r="C158" s="8"/>
      <c r="E158" s="28"/>
    </row>
    <row r="159" spans="1:5" ht="14.25" hidden="1">
      <c r="A159" s="26">
        <v>2210504</v>
      </c>
      <c r="B159" s="27" t="s">
        <v>240</v>
      </c>
      <c r="C159" s="8"/>
      <c r="E159" s="28"/>
    </row>
    <row r="160" spans="1:5" ht="28.5" hidden="1">
      <c r="A160" s="26">
        <v>2210505</v>
      </c>
      <c r="B160" s="27" t="s">
        <v>246</v>
      </c>
      <c r="C160" s="8"/>
      <c r="E160" s="28"/>
    </row>
    <row r="161" spans="1:5" ht="14.25" hidden="1">
      <c r="A161" s="26">
        <v>2210506</v>
      </c>
      <c r="B161" s="27" t="s">
        <v>354</v>
      </c>
      <c r="C161" s="8"/>
      <c r="E161" s="28"/>
    </row>
    <row r="162" spans="1:5" ht="14.25" hidden="1">
      <c r="A162" s="26">
        <v>2210508</v>
      </c>
      <c r="B162" s="31" t="s">
        <v>62</v>
      </c>
      <c r="E162" s="28"/>
    </row>
    <row r="163" spans="1:5" ht="28.5" hidden="1">
      <c r="A163" s="26">
        <v>2210509</v>
      </c>
      <c r="B163" s="31" t="s">
        <v>247</v>
      </c>
      <c r="E163" s="28"/>
    </row>
    <row r="164" spans="1:5" ht="28.5" hidden="1">
      <c r="A164" s="26">
        <v>2210510</v>
      </c>
      <c r="B164" s="31" t="s">
        <v>191</v>
      </c>
      <c r="E164" s="28"/>
    </row>
    <row r="165" spans="1:5" ht="14.25" hidden="1">
      <c r="A165" s="26">
        <v>2210511</v>
      </c>
      <c r="B165" s="31" t="s">
        <v>353</v>
      </c>
      <c r="E165" s="28"/>
    </row>
    <row r="166" spans="1:5" ht="14.25" hidden="1">
      <c r="A166" s="26">
        <v>2210512</v>
      </c>
      <c r="B166" s="31" t="s">
        <v>324</v>
      </c>
      <c r="E166" s="28"/>
    </row>
    <row r="167" spans="1:5" ht="15">
      <c r="A167" s="17">
        <v>2210204</v>
      </c>
      <c r="B167" s="17" t="s">
        <v>115</v>
      </c>
      <c r="D167" s="6"/>
      <c r="E167" s="34">
        <f>+E168+E179+E191+E203+E217+E230+E234+E243+E254+E265+E269+E275+E288+E293+E296</f>
        <v>520000000</v>
      </c>
    </row>
    <row r="168" spans="1:5" ht="30">
      <c r="A168" s="17">
        <v>221020401</v>
      </c>
      <c r="B168" s="24" t="s">
        <v>248</v>
      </c>
      <c r="D168" s="6">
        <f>SUM(C170:C290)</f>
        <v>325795466</v>
      </c>
      <c r="E168" s="19">
        <f>+SUM(E169:E176)+E177</f>
        <v>25000000</v>
      </c>
    </row>
    <row r="169" spans="1:5" ht="28.5" hidden="1">
      <c r="A169" s="26">
        <v>22102040101</v>
      </c>
      <c r="B169" s="31" t="s">
        <v>249</v>
      </c>
      <c r="E169" s="28">
        <v>0</v>
      </c>
    </row>
    <row r="170" spans="1:5" ht="14.25">
      <c r="A170" s="26">
        <v>22102040101</v>
      </c>
      <c r="B170" s="27" t="s">
        <v>250</v>
      </c>
      <c r="C170" s="8">
        <v>8000000</v>
      </c>
      <c r="E170" s="28">
        <v>10000000</v>
      </c>
    </row>
    <row r="171" spans="1:5" ht="28.5">
      <c r="A171" s="26">
        <v>22102040102</v>
      </c>
      <c r="B171" s="27" t="s">
        <v>379</v>
      </c>
      <c r="C171" s="8">
        <v>25000000</v>
      </c>
      <c r="E171" s="28">
        <v>10000000</v>
      </c>
    </row>
    <row r="172" spans="1:5" ht="14.25" hidden="1">
      <c r="A172" s="26">
        <v>22102040104</v>
      </c>
      <c r="B172" s="31" t="s">
        <v>240</v>
      </c>
      <c r="E172" s="28"/>
    </row>
    <row r="173" spans="1:5" ht="28.5" hidden="1">
      <c r="A173" s="26">
        <v>22102040105</v>
      </c>
      <c r="B173" s="31" t="s">
        <v>251</v>
      </c>
      <c r="E173" s="28"/>
    </row>
    <row r="174" spans="1:5" ht="14.25" hidden="1">
      <c r="A174" s="26">
        <v>22102040106</v>
      </c>
      <c r="B174" s="31" t="s">
        <v>252</v>
      </c>
      <c r="E174" s="28"/>
    </row>
    <row r="175" spans="1:5" ht="28.5" hidden="1">
      <c r="A175" s="26">
        <v>22102040107</v>
      </c>
      <c r="B175" s="31" t="s">
        <v>191</v>
      </c>
      <c r="E175" s="28"/>
    </row>
    <row r="176" spans="1:5" ht="14.25" hidden="1">
      <c r="A176" s="26">
        <v>22102040108</v>
      </c>
      <c r="B176" s="31" t="s">
        <v>325</v>
      </c>
      <c r="E176" s="28"/>
    </row>
    <row r="177" spans="1:5" ht="15">
      <c r="A177" s="17">
        <v>22102040103</v>
      </c>
      <c r="B177" s="24" t="s">
        <v>432</v>
      </c>
      <c r="E177" s="19">
        <f>+E178</f>
        <v>5000000</v>
      </c>
    </row>
    <row r="178" spans="1:5" ht="28.5">
      <c r="A178" s="37" t="s">
        <v>442</v>
      </c>
      <c r="B178" s="27" t="s">
        <v>179</v>
      </c>
      <c r="E178" s="28">
        <v>5000000</v>
      </c>
    </row>
    <row r="179" spans="1:5" ht="15">
      <c r="A179" s="17">
        <v>221020402</v>
      </c>
      <c r="B179" s="24" t="s">
        <v>253</v>
      </c>
      <c r="E179" s="19">
        <f>SUM(E180:E190)</f>
        <v>14000000</v>
      </c>
    </row>
    <row r="180" spans="1:5" ht="14.25" hidden="1">
      <c r="A180" s="26">
        <v>22102040201</v>
      </c>
      <c r="B180" s="27" t="s">
        <v>254</v>
      </c>
      <c r="C180" s="8">
        <v>10000000</v>
      </c>
      <c r="E180" s="28">
        <v>0</v>
      </c>
    </row>
    <row r="181" spans="1:5" ht="14.25" hidden="1">
      <c r="A181" s="26">
        <v>22102040202</v>
      </c>
      <c r="B181" s="27" t="s">
        <v>255</v>
      </c>
      <c r="C181" s="8">
        <v>10000000</v>
      </c>
      <c r="E181" s="28">
        <v>0</v>
      </c>
    </row>
    <row r="182" spans="1:5" ht="28.5">
      <c r="A182" s="37" t="s">
        <v>433</v>
      </c>
      <c r="B182" s="27" t="s">
        <v>179</v>
      </c>
      <c r="C182" s="8"/>
      <c r="E182" s="28">
        <v>4000000</v>
      </c>
    </row>
    <row r="183" spans="1:5" ht="28.5">
      <c r="A183" s="26">
        <v>22102040202</v>
      </c>
      <c r="B183" s="27" t="s">
        <v>380</v>
      </c>
      <c r="C183" s="8">
        <v>20000000</v>
      </c>
      <c r="E183" s="28">
        <v>10000000</v>
      </c>
    </row>
    <row r="184" spans="1:5" ht="14.25" hidden="1">
      <c r="A184" s="26">
        <v>22102040204</v>
      </c>
      <c r="B184" s="31" t="s">
        <v>256</v>
      </c>
      <c r="E184" s="28"/>
    </row>
    <row r="185" spans="1:5" ht="28.5" hidden="1">
      <c r="A185" s="26">
        <v>22102040205</v>
      </c>
      <c r="B185" s="31" t="s">
        <v>257</v>
      </c>
      <c r="E185" s="28"/>
    </row>
    <row r="186" spans="1:5" ht="28.5" hidden="1">
      <c r="A186" s="26">
        <v>22102040206</v>
      </c>
      <c r="B186" s="31" t="s">
        <v>258</v>
      </c>
      <c r="E186" s="28"/>
    </row>
    <row r="187" spans="1:5" ht="14.25" hidden="1">
      <c r="A187" s="26">
        <v>22102040207</v>
      </c>
      <c r="B187" s="31" t="s">
        <v>259</v>
      </c>
      <c r="E187" s="28"/>
    </row>
    <row r="188" spans="1:5" ht="14.25" hidden="1">
      <c r="A188" s="26">
        <v>22102040208</v>
      </c>
      <c r="B188" s="31" t="s">
        <v>240</v>
      </c>
      <c r="E188" s="28"/>
    </row>
    <row r="189" spans="1:5" ht="28.5" hidden="1">
      <c r="A189" s="26">
        <v>22102040209</v>
      </c>
      <c r="B189" s="31" t="s">
        <v>191</v>
      </c>
      <c r="E189" s="28"/>
    </row>
    <row r="190" spans="1:5" ht="14.25" hidden="1">
      <c r="A190" s="26">
        <v>22102040210</v>
      </c>
      <c r="B190" s="31" t="s">
        <v>326</v>
      </c>
      <c r="E190" s="28"/>
    </row>
    <row r="191" spans="1:5" ht="15">
      <c r="A191" s="17">
        <v>221020403</v>
      </c>
      <c r="B191" s="24" t="s">
        <v>260</v>
      </c>
      <c r="E191" s="19">
        <f>SUM(E192:E202)</f>
        <v>43000000</v>
      </c>
    </row>
    <row r="192" spans="1:5" ht="14.25" hidden="1">
      <c r="A192" s="26">
        <v>22102040301</v>
      </c>
      <c r="B192" s="31" t="s">
        <v>240</v>
      </c>
      <c r="E192" s="28"/>
    </row>
    <row r="193" spans="1:5" ht="33" customHeight="1">
      <c r="A193" s="26">
        <v>22102040301</v>
      </c>
      <c r="B193" s="27" t="s">
        <v>484</v>
      </c>
      <c r="C193" s="8">
        <v>5000000</v>
      </c>
      <c r="E193" s="28">
        <v>20000000</v>
      </c>
    </row>
    <row r="194" spans="1:5" ht="28.5">
      <c r="A194" s="26">
        <v>22102040302</v>
      </c>
      <c r="B194" s="27" t="s">
        <v>261</v>
      </c>
      <c r="C194" s="8">
        <v>1000000</v>
      </c>
      <c r="E194" s="28">
        <v>5000000</v>
      </c>
    </row>
    <row r="195" spans="1:5" ht="28.5">
      <c r="A195" s="26">
        <v>22102040303</v>
      </c>
      <c r="B195" s="27" t="s">
        <v>262</v>
      </c>
      <c r="C195" s="8">
        <v>20000000</v>
      </c>
      <c r="E195" s="28">
        <v>5000000</v>
      </c>
    </row>
    <row r="196" spans="1:5" ht="14.25">
      <c r="A196" s="26">
        <v>22102040304</v>
      </c>
      <c r="B196" s="27" t="s">
        <v>263</v>
      </c>
      <c r="C196" s="8">
        <v>12000000</v>
      </c>
      <c r="E196" s="28">
        <v>8000000</v>
      </c>
    </row>
    <row r="197" spans="1:5" ht="28.5" hidden="1">
      <c r="A197" s="26">
        <v>22102040305</v>
      </c>
      <c r="B197" s="27" t="s">
        <v>264</v>
      </c>
      <c r="C197" s="7">
        <v>10000000</v>
      </c>
      <c r="E197" s="28">
        <v>0</v>
      </c>
    </row>
    <row r="198" spans="1:5" ht="28.5" hidden="1">
      <c r="A198" s="26">
        <v>22102040307</v>
      </c>
      <c r="B198" s="31" t="s">
        <v>265</v>
      </c>
      <c r="E198" s="28"/>
    </row>
    <row r="199" spans="1:5" ht="28.5" hidden="1">
      <c r="A199" s="26">
        <v>22102040308</v>
      </c>
      <c r="B199" s="31" t="s">
        <v>266</v>
      </c>
      <c r="E199" s="28"/>
    </row>
    <row r="200" spans="1:5" ht="28.5" hidden="1">
      <c r="A200" s="26">
        <v>22102040309</v>
      </c>
      <c r="B200" s="31" t="s">
        <v>191</v>
      </c>
      <c r="E200" s="28"/>
    </row>
    <row r="201" spans="1:5" ht="14.25" hidden="1">
      <c r="A201" s="26">
        <v>22102040310</v>
      </c>
      <c r="B201" s="31" t="s">
        <v>327</v>
      </c>
      <c r="E201" s="28"/>
    </row>
    <row r="202" spans="1:5" ht="28.5">
      <c r="A202" s="26">
        <v>22102040305</v>
      </c>
      <c r="B202" s="27" t="s">
        <v>266</v>
      </c>
      <c r="E202" s="28">
        <v>5000000</v>
      </c>
    </row>
    <row r="203" spans="1:5" ht="15">
      <c r="A203" s="17">
        <v>221020404</v>
      </c>
      <c r="B203" s="24" t="s">
        <v>267</v>
      </c>
      <c r="E203" s="19">
        <f>SUM(E204:E215)</f>
        <v>64000000</v>
      </c>
    </row>
    <row r="204" spans="1:5" ht="14.25" hidden="1">
      <c r="A204" s="26">
        <v>22102040401</v>
      </c>
      <c r="B204" s="31" t="s">
        <v>268</v>
      </c>
      <c r="E204" s="28"/>
    </row>
    <row r="205" spans="1:5" ht="14.25">
      <c r="A205" s="26">
        <v>22102040401</v>
      </c>
      <c r="B205" s="27" t="s">
        <v>269</v>
      </c>
      <c r="C205" s="8">
        <v>25000000</v>
      </c>
      <c r="E205" s="28">
        <v>50000000</v>
      </c>
    </row>
    <row r="206" spans="1:5" ht="14.25">
      <c r="A206" s="26">
        <v>22102040402</v>
      </c>
      <c r="B206" s="27" t="s">
        <v>270</v>
      </c>
      <c r="C206" s="8">
        <v>5000000</v>
      </c>
      <c r="E206" s="28">
        <v>10000000</v>
      </c>
    </row>
    <row r="207" spans="1:5" ht="14.25">
      <c r="A207" s="26">
        <v>22102040403</v>
      </c>
      <c r="B207" s="27" t="s">
        <v>271</v>
      </c>
      <c r="C207" s="8">
        <v>5000000</v>
      </c>
      <c r="E207" s="28">
        <v>4000000</v>
      </c>
    </row>
    <row r="208" spans="1:5" ht="14.25" hidden="1">
      <c r="A208" s="26">
        <v>22102040405</v>
      </c>
      <c r="B208" s="27" t="s">
        <v>272</v>
      </c>
      <c r="C208" s="8"/>
      <c r="E208" s="28"/>
    </row>
    <row r="209" spans="1:5" ht="14.25" hidden="1">
      <c r="A209" s="26">
        <v>22102040406</v>
      </c>
      <c r="B209" s="27" t="s">
        <v>273</v>
      </c>
      <c r="C209" s="8"/>
      <c r="E209" s="28"/>
    </row>
    <row r="210" spans="1:5" ht="14.25" hidden="1">
      <c r="A210" s="26">
        <v>22102040407</v>
      </c>
      <c r="B210" s="27" t="s">
        <v>274</v>
      </c>
      <c r="C210" s="8"/>
      <c r="E210" s="28"/>
    </row>
    <row r="211" spans="1:5" ht="28.5" hidden="1">
      <c r="A211" s="26">
        <v>22102040408</v>
      </c>
      <c r="B211" s="27" t="s">
        <v>275</v>
      </c>
      <c r="C211" s="8"/>
      <c r="E211" s="28"/>
    </row>
    <row r="212" spans="1:5" ht="28.5" hidden="1">
      <c r="A212" s="26">
        <v>22102040409</v>
      </c>
      <c r="B212" s="27" t="s">
        <v>191</v>
      </c>
      <c r="C212" s="8"/>
      <c r="E212" s="28"/>
    </row>
    <row r="213" spans="1:5" ht="28.5" hidden="1">
      <c r="A213" s="26">
        <v>22102040410</v>
      </c>
      <c r="B213" s="27" t="s">
        <v>336</v>
      </c>
      <c r="C213" s="8"/>
      <c r="E213" s="28"/>
    </row>
    <row r="214" spans="1:5" ht="28.5" hidden="1">
      <c r="A214" s="26">
        <v>22102040404</v>
      </c>
      <c r="B214" s="27" t="s">
        <v>337</v>
      </c>
      <c r="C214" s="8">
        <v>20000000</v>
      </c>
      <c r="E214" s="28">
        <v>0</v>
      </c>
    </row>
    <row r="215" spans="1:5" ht="14.25" hidden="1">
      <c r="A215" s="26">
        <v>22102040412</v>
      </c>
      <c r="B215" s="31" t="s">
        <v>330</v>
      </c>
      <c r="E215" s="28"/>
    </row>
    <row r="216" spans="1:5" ht="14.25">
      <c r="A216" s="26"/>
      <c r="B216" s="27"/>
      <c r="E216" s="28"/>
    </row>
    <row r="217" spans="1:5" ht="15">
      <c r="A217" s="17">
        <v>221020405</v>
      </c>
      <c r="B217" s="24" t="s">
        <v>276</v>
      </c>
      <c r="E217" s="19">
        <f>SUM(E218:E229)</f>
        <v>48000000</v>
      </c>
    </row>
    <row r="218" spans="1:5" ht="28.5" hidden="1">
      <c r="A218" s="26">
        <v>22102040501</v>
      </c>
      <c r="B218" s="31" t="s">
        <v>277</v>
      </c>
      <c r="E218" s="28"/>
    </row>
    <row r="219" spans="1:5" ht="28.5" hidden="1">
      <c r="A219" s="26">
        <v>22102040502</v>
      </c>
      <c r="B219" s="31" t="s">
        <v>278</v>
      </c>
      <c r="E219" s="28">
        <v>0</v>
      </c>
    </row>
    <row r="220" spans="1:5" ht="28.5" hidden="1">
      <c r="A220" s="26">
        <v>22102040501</v>
      </c>
      <c r="B220" s="27" t="s">
        <v>279</v>
      </c>
      <c r="C220" s="8">
        <v>5295464</v>
      </c>
      <c r="E220" s="28">
        <v>0</v>
      </c>
    </row>
    <row r="221" spans="1:5" ht="28.5" hidden="1">
      <c r="A221" s="26">
        <v>22102040502</v>
      </c>
      <c r="B221" s="27" t="s">
        <v>280</v>
      </c>
      <c r="C221" s="8">
        <v>5000000</v>
      </c>
      <c r="E221" s="28">
        <v>0</v>
      </c>
    </row>
    <row r="222" spans="1:5" ht="14.25" hidden="1">
      <c r="A222" s="26">
        <v>22102040505</v>
      </c>
      <c r="B222" s="27" t="s">
        <v>281</v>
      </c>
      <c r="C222" s="8"/>
      <c r="E222" s="28"/>
    </row>
    <row r="223" spans="1:5" ht="42.75">
      <c r="A223" s="26">
        <v>22102040501</v>
      </c>
      <c r="B223" s="27" t="s">
        <v>393</v>
      </c>
      <c r="C223" s="8">
        <v>1000000</v>
      </c>
      <c r="E223" s="28">
        <v>8000000</v>
      </c>
    </row>
    <row r="224" spans="1:5" ht="28.5">
      <c r="A224" s="26">
        <v>22102040502</v>
      </c>
      <c r="B224" s="27" t="s">
        <v>280</v>
      </c>
      <c r="C224" s="8"/>
      <c r="E224" s="28">
        <v>10000000</v>
      </c>
    </row>
    <row r="225" spans="1:5" ht="28.5">
      <c r="A225" s="26">
        <v>22102040502</v>
      </c>
      <c r="B225" s="27" t="s">
        <v>282</v>
      </c>
      <c r="C225" s="8">
        <v>15000000</v>
      </c>
      <c r="E225" s="28">
        <v>30000000</v>
      </c>
    </row>
    <row r="226" spans="1:5" ht="28.5" hidden="1">
      <c r="A226" s="26">
        <v>22102040505</v>
      </c>
      <c r="B226" s="27" t="s">
        <v>283</v>
      </c>
      <c r="C226" s="8">
        <v>5000000</v>
      </c>
      <c r="E226" s="28">
        <v>0</v>
      </c>
    </row>
    <row r="227" spans="1:5" ht="42.75" hidden="1">
      <c r="A227" s="26">
        <v>22102040509</v>
      </c>
      <c r="B227" s="31" t="s">
        <v>332</v>
      </c>
      <c r="E227" s="28"/>
    </row>
    <row r="228" spans="1:5" ht="28.5" hidden="1">
      <c r="A228" s="26">
        <v>22102040510</v>
      </c>
      <c r="B228" s="31" t="s">
        <v>191</v>
      </c>
      <c r="E228" s="28"/>
    </row>
    <row r="229" spans="1:5" ht="14.25" hidden="1">
      <c r="A229" s="26">
        <v>22102040511</v>
      </c>
      <c r="B229" s="31" t="s">
        <v>333</v>
      </c>
      <c r="E229" s="28"/>
    </row>
    <row r="230" spans="1:5" ht="15" hidden="1">
      <c r="A230" s="17">
        <v>221020406</v>
      </c>
      <c r="B230" s="24" t="s">
        <v>284</v>
      </c>
      <c r="E230" s="19"/>
    </row>
    <row r="231" spans="1:5" ht="14.25" hidden="1">
      <c r="A231" s="26">
        <v>22102040601</v>
      </c>
      <c r="B231" s="31" t="s">
        <v>285</v>
      </c>
      <c r="E231" s="28"/>
    </row>
    <row r="232" spans="1:5" ht="14.25" hidden="1">
      <c r="A232" s="26">
        <v>22102040602</v>
      </c>
      <c r="B232" s="31" t="s">
        <v>286</v>
      </c>
      <c r="E232" s="28"/>
    </row>
    <row r="233" spans="1:5" ht="14.25" hidden="1">
      <c r="A233" s="26">
        <v>22102040603</v>
      </c>
      <c r="B233" s="31" t="s">
        <v>287</v>
      </c>
      <c r="E233" s="28"/>
    </row>
    <row r="234" spans="1:5" ht="15">
      <c r="A234" s="17">
        <v>221020406</v>
      </c>
      <c r="B234" s="24" t="s">
        <v>288</v>
      </c>
      <c r="E234" s="19">
        <f>SUM(E235:E242)</f>
        <v>12000000</v>
      </c>
    </row>
    <row r="235" spans="1:5" ht="28.5" hidden="1">
      <c r="A235" s="26">
        <v>22102040701</v>
      </c>
      <c r="B235" s="31" t="s">
        <v>289</v>
      </c>
      <c r="E235" s="28"/>
    </row>
    <row r="236" spans="1:5" ht="14.25" hidden="1">
      <c r="A236" s="26">
        <v>22102040702</v>
      </c>
      <c r="B236" s="31" t="s">
        <v>290</v>
      </c>
      <c r="E236" s="28"/>
    </row>
    <row r="237" spans="1:5" ht="28.5" hidden="1">
      <c r="A237" s="26">
        <v>22102040703</v>
      </c>
      <c r="B237" s="31" t="s">
        <v>291</v>
      </c>
      <c r="E237" s="28"/>
    </row>
    <row r="238" spans="1:5" ht="14.25">
      <c r="A238" s="26">
        <v>22102040601</v>
      </c>
      <c r="B238" s="27" t="s">
        <v>292</v>
      </c>
      <c r="C238" s="8">
        <v>500000</v>
      </c>
      <c r="E238" s="28">
        <v>4000000</v>
      </c>
    </row>
    <row r="239" spans="1:5" ht="28.5">
      <c r="A239" s="26">
        <v>22102040602</v>
      </c>
      <c r="B239" s="27" t="s">
        <v>293</v>
      </c>
      <c r="C239" s="8">
        <v>500000</v>
      </c>
      <c r="E239" s="28">
        <v>8000000</v>
      </c>
    </row>
    <row r="240" spans="1:5" ht="14.25" hidden="1">
      <c r="A240" s="26">
        <v>22102040603</v>
      </c>
      <c r="B240" s="27" t="s">
        <v>294</v>
      </c>
      <c r="C240" s="8">
        <v>2000000</v>
      </c>
      <c r="E240" s="28">
        <v>0</v>
      </c>
    </row>
    <row r="241" spans="1:5" ht="28.5" hidden="1">
      <c r="A241" s="26">
        <v>22102040707</v>
      </c>
      <c r="B241" s="31" t="s">
        <v>331</v>
      </c>
      <c r="E241" s="28"/>
    </row>
    <row r="242" spans="1:5" ht="28.5" hidden="1">
      <c r="A242" s="26">
        <v>22102040708</v>
      </c>
      <c r="B242" s="31" t="s">
        <v>356</v>
      </c>
      <c r="E242" s="28"/>
    </row>
    <row r="243" spans="1:5" ht="15">
      <c r="A243" s="17">
        <v>221020407</v>
      </c>
      <c r="B243" s="24" t="s">
        <v>295</v>
      </c>
      <c r="E243" s="19">
        <f>SUM(E244:E253)</f>
        <v>65000000</v>
      </c>
    </row>
    <row r="244" spans="1:5" ht="28.5">
      <c r="A244" s="26">
        <v>22102040701</v>
      </c>
      <c r="B244" s="27" t="s">
        <v>296</v>
      </c>
      <c r="C244" s="8">
        <v>10000000</v>
      </c>
      <c r="E244" s="28">
        <v>25000000</v>
      </c>
    </row>
    <row r="245" spans="1:5" ht="14.25">
      <c r="A245" s="26">
        <v>22102040702</v>
      </c>
      <c r="B245" s="27" t="s">
        <v>297</v>
      </c>
      <c r="C245" s="8">
        <v>2000000</v>
      </c>
      <c r="E245" s="28">
        <v>5000000</v>
      </c>
    </row>
    <row r="246" spans="1:5" ht="28.5" hidden="1">
      <c r="A246" s="26">
        <v>22102040803</v>
      </c>
      <c r="B246" s="27" t="s">
        <v>298</v>
      </c>
      <c r="C246" s="8"/>
      <c r="E246" s="28"/>
    </row>
    <row r="247" spans="1:5" ht="28.5" hidden="1">
      <c r="A247" s="26">
        <v>22102040703</v>
      </c>
      <c r="B247" s="27" t="s">
        <v>299</v>
      </c>
      <c r="C247" s="8">
        <v>10000000</v>
      </c>
      <c r="E247" s="28">
        <v>0</v>
      </c>
    </row>
    <row r="248" spans="1:5" ht="14.25">
      <c r="A248" s="26">
        <v>22102040703</v>
      </c>
      <c r="B248" s="27" t="s">
        <v>300</v>
      </c>
      <c r="C248" s="8">
        <v>5000000</v>
      </c>
      <c r="E248" s="28">
        <v>35000000</v>
      </c>
    </row>
    <row r="249" spans="1:5" ht="28.5" hidden="1">
      <c r="A249" s="26">
        <v>22102040806</v>
      </c>
      <c r="B249" s="27" t="s">
        <v>301</v>
      </c>
      <c r="C249" s="8"/>
      <c r="E249" s="28"/>
    </row>
    <row r="250" spans="1:5" ht="14.25" hidden="1">
      <c r="A250" s="26">
        <v>22102040705</v>
      </c>
      <c r="B250" s="27" t="s">
        <v>334</v>
      </c>
      <c r="C250" s="8">
        <v>20000000</v>
      </c>
      <c r="E250" s="28">
        <v>0</v>
      </c>
    </row>
    <row r="251" spans="1:5" ht="28.5" hidden="1">
      <c r="A251" s="26">
        <v>22102040808</v>
      </c>
      <c r="B251" s="27" t="s">
        <v>302</v>
      </c>
      <c r="C251" s="8"/>
      <c r="E251" s="28"/>
    </row>
    <row r="252" spans="1:5" ht="14.25" hidden="1">
      <c r="A252" s="26">
        <v>22102040706</v>
      </c>
      <c r="B252" s="27" t="s">
        <v>335</v>
      </c>
      <c r="C252" s="8">
        <v>5000000</v>
      </c>
      <c r="E252" s="28">
        <v>0</v>
      </c>
    </row>
    <row r="253" spans="1:5" ht="14.25" hidden="1">
      <c r="A253" s="26">
        <v>22102040810</v>
      </c>
      <c r="B253" s="31" t="s">
        <v>329</v>
      </c>
      <c r="E253" s="28"/>
    </row>
    <row r="254" spans="1:5" ht="15">
      <c r="A254" s="17">
        <v>221020408</v>
      </c>
      <c r="B254" s="24" t="s">
        <v>303</v>
      </c>
      <c r="E254" s="19">
        <f>+SUM(E255:E264)</f>
        <v>52300000</v>
      </c>
    </row>
    <row r="255" spans="1:5" ht="14.25">
      <c r="A255" s="38">
        <v>22102040801</v>
      </c>
      <c r="B255" s="93" t="s">
        <v>65</v>
      </c>
      <c r="E255" s="28">
        <v>3500000</v>
      </c>
    </row>
    <row r="256" spans="1:5" ht="14.25">
      <c r="A256" s="38">
        <v>22102040802</v>
      </c>
      <c r="B256" s="93" t="s">
        <v>64</v>
      </c>
      <c r="E256" s="28">
        <v>3500000</v>
      </c>
    </row>
    <row r="257" spans="1:5" ht="14.25">
      <c r="A257" s="39">
        <v>22102040803</v>
      </c>
      <c r="B257" s="93" t="s">
        <v>66</v>
      </c>
      <c r="E257" s="28">
        <v>5000000</v>
      </c>
    </row>
    <row r="258" spans="1:5" ht="14.25">
      <c r="A258" s="39" t="s">
        <v>443</v>
      </c>
      <c r="B258" s="93" t="s">
        <v>304</v>
      </c>
      <c r="E258" s="28">
        <v>1000000</v>
      </c>
    </row>
    <row r="259" spans="1:5" ht="28.5">
      <c r="A259" s="39" t="s">
        <v>444</v>
      </c>
      <c r="B259" s="93" t="s">
        <v>67</v>
      </c>
      <c r="E259" s="28">
        <v>8500000</v>
      </c>
    </row>
    <row r="260" spans="1:5" ht="28.5">
      <c r="A260" s="39" t="s">
        <v>445</v>
      </c>
      <c r="B260" s="93" t="s">
        <v>384</v>
      </c>
      <c r="E260" s="28">
        <v>2000000</v>
      </c>
    </row>
    <row r="261" spans="1:5" ht="14.25">
      <c r="A261" s="39" t="s">
        <v>446</v>
      </c>
      <c r="B261" s="27" t="s">
        <v>385</v>
      </c>
      <c r="E261" s="28">
        <v>17800000</v>
      </c>
    </row>
    <row r="262" spans="1:5" ht="14.25">
      <c r="A262" s="39" t="s">
        <v>459</v>
      </c>
      <c r="B262" s="93" t="s">
        <v>27</v>
      </c>
      <c r="E262" s="28">
        <v>1000000</v>
      </c>
    </row>
    <row r="263" spans="1:5" ht="14.25">
      <c r="A263" s="39" t="s">
        <v>460</v>
      </c>
      <c r="B263" s="27" t="s">
        <v>458</v>
      </c>
      <c r="E263" s="28">
        <v>6000000</v>
      </c>
    </row>
    <row r="264" spans="1:5" ht="14.25">
      <c r="A264" s="39" t="s">
        <v>501</v>
      </c>
      <c r="B264" s="27" t="s">
        <v>502</v>
      </c>
      <c r="E264" s="28">
        <v>4000000</v>
      </c>
    </row>
    <row r="265" spans="1:5" ht="15">
      <c r="A265" s="41">
        <v>221020410</v>
      </c>
      <c r="B265" s="24" t="s">
        <v>305</v>
      </c>
      <c r="E265" s="19">
        <f>+SUM(E266:E268)</f>
        <v>75000000</v>
      </c>
    </row>
    <row r="266" spans="1:5" ht="42.75">
      <c r="A266" s="37" t="s">
        <v>447</v>
      </c>
      <c r="B266" s="27" t="s">
        <v>63</v>
      </c>
      <c r="C266" s="8">
        <v>10000000</v>
      </c>
      <c r="E266" s="28">
        <v>15000000</v>
      </c>
    </row>
    <row r="267" spans="1:5" ht="28.5">
      <c r="A267" s="37" t="s">
        <v>461</v>
      </c>
      <c r="B267" s="27" t="s">
        <v>477</v>
      </c>
      <c r="E267" s="28">
        <v>60000000</v>
      </c>
    </row>
    <row r="268" spans="1:5" ht="14.25">
      <c r="A268" s="37"/>
      <c r="B268" s="27"/>
      <c r="E268" s="28"/>
    </row>
    <row r="269" spans="1:5" ht="15">
      <c r="A269" s="41">
        <v>221020411</v>
      </c>
      <c r="B269" s="24" t="s">
        <v>306</v>
      </c>
      <c r="E269" s="19">
        <f>+SUM(E270:E272)</f>
        <v>4000000</v>
      </c>
    </row>
    <row r="270" spans="1:5" ht="42.75">
      <c r="A270" s="37">
        <v>22102041101</v>
      </c>
      <c r="B270" s="27" t="s">
        <v>307</v>
      </c>
      <c r="C270" s="8">
        <v>2000000</v>
      </c>
      <c r="E270" s="28">
        <v>2000000</v>
      </c>
    </row>
    <row r="271" spans="1:5" ht="28.5" hidden="1">
      <c r="A271" s="37">
        <v>22102041102</v>
      </c>
      <c r="B271" s="27" t="s">
        <v>308</v>
      </c>
      <c r="C271" s="8"/>
      <c r="E271" s="28"/>
    </row>
    <row r="272" spans="1:5" ht="28.5">
      <c r="A272" s="37" t="s">
        <v>448</v>
      </c>
      <c r="B272" s="27" t="s">
        <v>457</v>
      </c>
      <c r="C272" s="8">
        <v>500000</v>
      </c>
      <c r="E272" s="28">
        <v>2000000</v>
      </c>
    </row>
    <row r="273" spans="1:5" ht="28.5" hidden="1">
      <c r="A273" s="37">
        <v>22102041104</v>
      </c>
      <c r="B273" s="31" t="s">
        <v>191</v>
      </c>
      <c r="E273" s="28"/>
    </row>
    <row r="274" spans="1:5" ht="14.25" hidden="1">
      <c r="A274" s="37">
        <v>22102041105</v>
      </c>
      <c r="B274" s="31" t="s">
        <v>328</v>
      </c>
      <c r="E274" s="28"/>
    </row>
    <row r="275" spans="1:5" ht="15">
      <c r="A275" s="41">
        <v>221020412</v>
      </c>
      <c r="B275" s="24" t="s">
        <v>309</v>
      </c>
      <c r="E275" s="19">
        <f>+SUM(E276:E287)</f>
        <v>46000000</v>
      </c>
    </row>
    <row r="276" spans="1:5" ht="28.5">
      <c r="A276" s="37">
        <v>22102041201</v>
      </c>
      <c r="B276" s="27" t="s">
        <v>310</v>
      </c>
      <c r="C276" s="8">
        <v>6000000</v>
      </c>
      <c r="E276" s="28">
        <v>10000000</v>
      </c>
    </row>
    <row r="277" spans="1:5" ht="28.5">
      <c r="A277" s="37">
        <v>22102041202</v>
      </c>
      <c r="B277" s="27" t="s">
        <v>311</v>
      </c>
      <c r="C277" s="8">
        <v>5000000</v>
      </c>
      <c r="E277" s="28">
        <v>5000000</v>
      </c>
    </row>
    <row r="278" spans="1:5" ht="14.25">
      <c r="A278" s="37">
        <v>22102041203</v>
      </c>
      <c r="B278" s="27" t="s">
        <v>383</v>
      </c>
      <c r="C278" s="8">
        <v>20000000</v>
      </c>
      <c r="E278" s="28">
        <v>10000000</v>
      </c>
    </row>
    <row r="279" spans="1:5" ht="30" hidden="1">
      <c r="A279" s="40">
        <v>22102041204</v>
      </c>
      <c r="B279" s="42" t="s">
        <v>312</v>
      </c>
      <c r="E279" s="19"/>
    </row>
    <row r="280" spans="1:5" ht="14.25" hidden="1">
      <c r="A280" s="37">
        <v>2210204120401</v>
      </c>
      <c r="B280" s="27" t="s">
        <v>313</v>
      </c>
      <c r="E280" s="28"/>
    </row>
    <row r="281" spans="1:5" ht="14.25" hidden="1">
      <c r="A281" s="37">
        <v>2210204120402</v>
      </c>
      <c r="B281" s="27" t="s">
        <v>314</v>
      </c>
      <c r="E281" s="28"/>
    </row>
    <row r="282" spans="1:5" ht="14.25">
      <c r="A282" s="37" t="s">
        <v>449</v>
      </c>
      <c r="B282" s="27" t="s">
        <v>316</v>
      </c>
      <c r="C282" s="9">
        <v>5000000</v>
      </c>
      <c r="E282" s="28">
        <v>5000000</v>
      </c>
    </row>
    <row r="283" spans="1:5" ht="14.25" hidden="1">
      <c r="A283" s="37">
        <v>22102041206</v>
      </c>
      <c r="B283" s="27" t="s">
        <v>315</v>
      </c>
      <c r="C283" s="9">
        <v>1</v>
      </c>
      <c r="E283" s="28">
        <v>0</v>
      </c>
    </row>
    <row r="284" spans="1:5" ht="28.5" hidden="1">
      <c r="A284" s="37">
        <v>22102041208</v>
      </c>
      <c r="B284" s="27" t="s">
        <v>352</v>
      </c>
      <c r="C284" s="9">
        <v>1</v>
      </c>
      <c r="E284" s="28">
        <v>0</v>
      </c>
    </row>
    <row r="285" spans="1:5" ht="14.25">
      <c r="A285" s="37" t="s">
        <v>478</v>
      </c>
      <c r="B285" s="27" t="s">
        <v>482</v>
      </c>
      <c r="C285" s="123"/>
      <c r="E285" s="28">
        <v>5000000</v>
      </c>
    </row>
    <row r="286" spans="1:5" ht="14.25">
      <c r="A286" s="37" t="s">
        <v>479</v>
      </c>
      <c r="B286" s="27" t="s">
        <v>483</v>
      </c>
      <c r="C286" s="123"/>
      <c r="E286" s="28">
        <v>5000000</v>
      </c>
    </row>
    <row r="287" spans="1:5" ht="28.5">
      <c r="A287" s="37" t="s">
        <v>480</v>
      </c>
      <c r="B287" s="27" t="s">
        <v>481</v>
      </c>
      <c r="C287" s="123"/>
      <c r="E287" s="28">
        <v>6000000</v>
      </c>
    </row>
    <row r="288" spans="1:5" ht="15">
      <c r="A288" s="41">
        <v>221020413</v>
      </c>
      <c r="B288" s="24" t="s">
        <v>317</v>
      </c>
      <c r="E288" s="19">
        <f>+SUM(E289:E291)</f>
        <v>28000000</v>
      </c>
    </row>
    <row r="289" spans="1:5" ht="28.5" hidden="1">
      <c r="A289" s="37">
        <v>22102041302</v>
      </c>
      <c r="B289" s="27" t="s">
        <v>318</v>
      </c>
      <c r="C289" s="8">
        <v>0</v>
      </c>
      <c r="E289" s="28">
        <v>0</v>
      </c>
    </row>
    <row r="290" spans="1:5" ht="28.5">
      <c r="A290" s="37">
        <v>22102041301</v>
      </c>
      <c r="B290" s="27" t="s">
        <v>366</v>
      </c>
      <c r="C290" s="8">
        <v>15000000</v>
      </c>
      <c r="E290" s="28">
        <v>28000000</v>
      </c>
    </row>
    <row r="291" spans="1:5" ht="28.5" hidden="1">
      <c r="A291" s="37">
        <v>22103041304</v>
      </c>
      <c r="B291" s="31" t="s">
        <v>319</v>
      </c>
      <c r="E291" s="28"/>
    </row>
    <row r="292" spans="1:5" ht="14.25" hidden="1">
      <c r="A292" s="43"/>
      <c r="B292" s="44"/>
      <c r="E292" s="45"/>
    </row>
    <row r="293" spans="1:5" ht="15">
      <c r="A293" s="17">
        <v>221020414</v>
      </c>
      <c r="B293" s="24" t="s">
        <v>242</v>
      </c>
      <c r="E293" s="19">
        <f>SUM(E294:E295)</f>
        <v>23700000</v>
      </c>
    </row>
    <row r="294" spans="1:5" ht="28.5">
      <c r="A294" s="26">
        <v>22102041401</v>
      </c>
      <c r="B294" s="27" t="s">
        <v>243</v>
      </c>
      <c r="E294" s="28">
        <v>5000000</v>
      </c>
    </row>
    <row r="295" spans="1:5" ht="14.25">
      <c r="A295" s="26">
        <v>22102041402</v>
      </c>
      <c r="B295" s="27" t="s">
        <v>463</v>
      </c>
      <c r="E295" s="28">
        <v>18700000</v>
      </c>
    </row>
    <row r="296" spans="1:5" ht="15">
      <c r="A296" s="17">
        <v>221020415</v>
      </c>
      <c r="B296" s="24" t="s">
        <v>28</v>
      </c>
      <c r="E296" s="127">
        <f>+E297</f>
        <v>20000000</v>
      </c>
    </row>
    <row r="297" spans="1:5" ht="28.5">
      <c r="A297" s="128">
        <v>22102041501</v>
      </c>
      <c r="B297" s="109" t="s">
        <v>497</v>
      </c>
      <c r="E297" s="28">
        <v>20000000</v>
      </c>
    </row>
    <row r="298" spans="1:5" ht="14.25">
      <c r="A298" s="128"/>
      <c r="B298" s="109"/>
      <c r="E298" s="28"/>
    </row>
    <row r="299" spans="1:5" ht="15">
      <c r="A299" s="108"/>
      <c r="B299" s="109"/>
      <c r="E299" s="47"/>
    </row>
    <row r="300" spans="1:5" ht="15">
      <c r="A300" s="17">
        <v>222</v>
      </c>
      <c r="B300" s="18" t="s">
        <v>116</v>
      </c>
      <c r="E300" s="19">
        <f>+E301</f>
        <v>5000000</v>
      </c>
    </row>
    <row r="301" spans="1:5" ht="15">
      <c r="A301" s="17">
        <v>22201</v>
      </c>
      <c r="B301" s="18" t="s">
        <v>392</v>
      </c>
      <c r="E301" s="19">
        <f>+E302</f>
        <v>5000000</v>
      </c>
    </row>
    <row r="302" spans="1:5" ht="15">
      <c r="A302" s="17">
        <v>2220101</v>
      </c>
      <c r="B302" s="24" t="s">
        <v>169</v>
      </c>
      <c r="E302" s="19">
        <f>+E303</f>
        <v>5000000</v>
      </c>
    </row>
    <row r="303" spans="1:5" ht="15">
      <c r="A303" s="18">
        <v>222010101</v>
      </c>
      <c r="B303" s="25" t="s">
        <v>178</v>
      </c>
      <c r="E303" s="19">
        <f>+SUM(E304:E306)</f>
        <v>5000000</v>
      </c>
    </row>
    <row r="304" spans="1:5" ht="28.5" hidden="1">
      <c r="A304" s="26">
        <v>222010101</v>
      </c>
      <c r="B304" s="27" t="s">
        <v>179</v>
      </c>
      <c r="E304" s="48"/>
    </row>
    <row r="305" spans="1:5" ht="28.5" hidden="1">
      <c r="A305" s="26">
        <v>222010102</v>
      </c>
      <c r="B305" s="27" t="s">
        <v>180</v>
      </c>
      <c r="E305" s="48"/>
    </row>
    <row r="306" spans="1:5" ht="28.5">
      <c r="A306" s="26">
        <v>22201010101</v>
      </c>
      <c r="B306" s="27" t="s">
        <v>386</v>
      </c>
      <c r="C306" s="10">
        <v>25000000</v>
      </c>
      <c r="E306" s="48">
        <v>5000000</v>
      </c>
    </row>
    <row r="307" spans="1:5" ht="15" hidden="1">
      <c r="A307" s="26">
        <v>221020102</v>
      </c>
      <c r="B307" s="31" t="s">
        <v>193</v>
      </c>
      <c r="E307" s="48"/>
    </row>
    <row r="308" spans="1:5" ht="15" hidden="1">
      <c r="A308" s="26">
        <v>221020103</v>
      </c>
      <c r="B308" s="31" t="s">
        <v>195</v>
      </c>
      <c r="E308" s="48"/>
    </row>
    <row r="309" spans="1:5" ht="15" hidden="1">
      <c r="A309" s="26">
        <v>221020104</v>
      </c>
      <c r="B309" s="31" t="s">
        <v>194</v>
      </c>
      <c r="E309" s="48"/>
    </row>
    <row r="310" spans="1:5" ht="28.5" hidden="1">
      <c r="A310" s="26">
        <v>221020105</v>
      </c>
      <c r="B310" s="31" t="s">
        <v>320</v>
      </c>
      <c r="E310" s="48"/>
    </row>
    <row r="311" spans="1:5" ht="15" hidden="1">
      <c r="A311" s="26">
        <v>221020106</v>
      </c>
      <c r="B311" s="31" t="s">
        <v>321</v>
      </c>
      <c r="E311" s="48"/>
    </row>
    <row r="312" spans="1:5" ht="15" hidden="1">
      <c r="A312" s="18">
        <v>2210202</v>
      </c>
      <c r="B312" s="25" t="s">
        <v>168</v>
      </c>
      <c r="E312" s="19"/>
    </row>
    <row r="313" spans="1:5" ht="15" hidden="1">
      <c r="A313" s="18">
        <v>221020201</v>
      </c>
      <c r="B313" s="32" t="s">
        <v>112</v>
      </c>
      <c r="E313" s="33"/>
    </row>
    <row r="314" spans="1:5" ht="15" hidden="1">
      <c r="A314" s="17">
        <v>22103</v>
      </c>
      <c r="B314" s="17" t="s">
        <v>114</v>
      </c>
      <c r="E314" s="34"/>
    </row>
    <row r="315" spans="1:5" ht="15" hidden="1">
      <c r="A315" s="17">
        <v>2210301</v>
      </c>
      <c r="B315" s="30" t="s">
        <v>355</v>
      </c>
      <c r="E315" s="19"/>
    </row>
    <row r="316" spans="1:5" ht="15" hidden="1">
      <c r="A316" s="18">
        <v>221030101</v>
      </c>
      <c r="B316" s="35" t="s">
        <v>196</v>
      </c>
      <c r="E316" s="19"/>
    </row>
    <row r="317" spans="1:5" ht="15" hidden="1">
      <c r="A317" s="26">
        <v>22103010101</v>
      </c>
      <c r="B317" s="36" t="s">
        <v>197</v>
      </c>
      <c r="E317" s="47"/>
    </row>
    <row r="318" spans="1:5" ht="15" hidden="1">
      <c r="A318" s="26">
        <v>22103010102</v>
      </c>
      <c r="B318" s="36" t="s">
        <v>198</v>
      </c>
      <c r="E318" s="47"/>
    </row>
    <row r="319" spans="1:5" ht="15" hidden="1">
      <c r="A319" s="26">
        <v>22103010103</v>
      </c>
      <c r="B319" s="36" t="s">
        <v>199</v>
      </c>
      <c r="E319" s="47"/>
    </row>
    <row r="320" spans="1:5" ht="28.5" hidden="1">
      <c r="A320" s="26">
        <v>22103010104</v>
      </c>
      <c r="B320" s="36" t="s">
        <v>200</v>
      </c>
      <c r="E320" s="47"/>
    </row>
    <row r="321" spans="1:5" ht="28.5" hidden="1">
      <c r="A321" s="26">
        <v>22103010105</v>
      </c>
      <c r="B321" s="36" t="s">
        <v>201</v>
      </c>
      <c r="E321" s="47"/>
    </row>
    <row r="322" spans="1:5" ht="15" hidden="1">
      <c r="A322" s="26">
        <v>22103010106</v>
      </c>
      <c r="B322" s="36" t="s">
        <v>202</v>
      </c>
      <c r="E322" s="47"/>
    </row>
    <row r="323" spans="1:5" ht="15" hidden="1">
      <c r="A323" s="26">
        <v>22103010107</v>
      </c>
      <c r="B323" s="36" t="s">
        <v>203</v>
      </c>
      <c r="E323" s="47"/>
    </row>
    <row r="324" spans="1:5" ht="15" hidden="1">
      <c r="A324" s="26">
        <v>22103010108</v>
      </c>
      <c r="B324" s="36" t="s">
        <v>204</v>
      </c>
      <c r="E324" s="47"/>
    </row>
    <row r="325" spans="1:5" ht="15" hidden="1">
      <c r="A325" s="26">
        <v>22103010109</v>
      </c>
      <c r="B325" s="36" t="s">
        <v>205</v>
      </c>
      <c r="E325" s="47"/>
    </row>
    <row r="326" spans="1:5" ht="15" hidden="1">
      <c r="A326" s="26">
        <v>22103010110</v>
      </c>
      <c r="B326" s="36" t="s">
        <v>206</v>
      </c>
      <c r="E326" s="47"/>
    </row>
    <row r="327" spans="1:5" ht="15" hidden="1">
      <c r="A327" s="26">
        <v>22103010111</v>
      </c>
      <c r="B327" s="36" t="s">
        <v>207</v>
      </c>
      <c r="E327" s="47"/>
    </row>
    <row r="328" spans="1:5" ht="15" hidden="1">
      <c r="A328" s="26">
        <v>22103010112</v>
      </c>
      <c r="B328" s="36" t="s">
        <v>208</v>
      </c>
      <c r="E328" s="47"/>
    </row>
    <row r="329" spans="1:5" ht="28.5" hidden="1">
      <c r="A329" s="26">
        <v>22103010113</v>
      </c>
      <c r="B329" s="36" t="s">
        <v>209</v>
      </c>
      <c r="E329" s="47"/>
    </row>
    <row r="330" spans="1:5" ht="15" hidden="1">
      <c r="A330" s="26">
        <v>22103010114</v>
      </c>
      <c r="B330" s="36" t="s">
        <v>210</v>
      </c>
      <c r="E330" s="47"/>
    </row>
    <row r="331" spans="1:5" ht="15" hidden="1">
      <c r="A331" s="26">
        <v>22103010115</v>
      </c>
      <c r="B331" s="36" t="s">
        <v>211</v>
      </c>
      <c r="E331" s="47"/>
    </row>
    <row r="332" spans="1:5" ht="15" hidden="1">
      <c r="A332" s="26">
        <v>22103010116</v>
      </c>
      <c r="B332" s="36" t="s">
        <v>212</v>
      </c>
      <c r="E332" s="47"/>
    </row>
    <row r="333" spans="1:5" ht="28.5" hidden="1">
      <c r="A333" s="26">
        <v>22103010117</v>
      </c>
      <c r="B333" s="36" t="s">
        <v>191</v>
      </c>
      <c r="E333" s="47"/>
    </row>
    <row r="334" spans="1:5" ht="15" hidden="1">
      <c r="A334" s="18">
        <v>221030102</v>
      </c>
      <c r="B334" s="25" t="s">
        <v>213</v>
      </c>
      <c r="E334" s="47"/>
    </row>
    <row r="335" spans="1:5" ht="28.5" hidden="1">
      <c r="A335" s="26">
        <v>22103010201</v>
      </c>
      <c r="B335" s="31" t="s">
        <v>214</v>
      </c>
      <c r="E335" s="47"/>
    </row>
    <row r="336" spans="1:5" ht="15" hidden="1">
      <c r="A336" s="26">
        <v>22103010201</v>
      </c>
      <c r="B336" s="31" t="s">
        <v>198</v>
      </c>
      <c r="E336" s="47"/>
    </row>
    <row r="337" spans="1:5" ht="15" hidden="1">
      <c r="A337" s="26">
        <v>22103010201</v>
      </c>
      <c r="B337" s="31" t="s">
        <v>199</v>
      </c>
      <c r="E337" s="47"/>
    </row>
    <row r="338" spans="1:5" ht="28.5" hidden="1">
      <c r="A338" s="26">
        <v>22103010201</v>
      </c>
      <c r="B338" s="31" t="s">
        <v>156</v>
      </c>
      <c r="E338" s="47"/>
    </row>
    <row r="339" spans="1:5" ht="15" hidden="1">
      <c r="A339" s="26">
        <v>22103010201</v>
      </c>
      <c r="B339" s="31" t="s">
        <v>215</v>
      </c>
      <c r="E339" s="47"/>
    </row>
    <row r="340" spans="1:5" ht="15" hidden="1">
      <c r="A340" s="26">
        <v>22103010201</v>
      </c>
      <c r="B340" s="31" t="s">
        <v>216</v>
      </c>
      <c r="E340" s="47"/>
    </row>
    <row r="341" spans="1:5" ht="15" hidden="1">
      <c r="A341" s="26">
        <v>22103010201</v>
      </c>
      <c r="B341" s="31" t="s">
        <v>217</v>
      </c>
      <c r="E341" s="47"/>
    </row>
    <row r="342" spans="1:5" ht="15" hidden="1">
      <c r="A342" s="26">
        <v>22103010201</v>
      </c>
      <c r="B342" s="31" t="s">
        <v>218</v>
      </c>
      <c r="E342" s="47"/>
    </row>
    <row r="343" spans="1:5" ht="15" hidden="1">
      <c r="A343" s="26">
        <v>22103010201</v>
      </c>
      <c r="B343" s="31" t="s">
        <v>219</v>
      </c>
      <c r="E343" s="47"/>
    </row>
    <row r="344" spans="1:5" ht="15" hidden="1">
      <c r="A344" s="26">
        <v>22103010201</v>
      </c>
      <c r="B344" s="31" t="s">
        <v>220</v>
      </c>
      <c r="E344" s="47"/>
    </row>
    <row r="345" spans="1:5" ht="15" hidden="1">
      <c r="A345" s="26">
        <v>22103010201</v>
      </c>
      <c r="B345" s="31" t="s">
        <v>221</v>
      </c>
      <c r="E345" s="47"/>
    </row>
    <row r="346" spans="1:5" ht="15" hidden="1">
      <c r="A346" s="26">
        <v>22103010201</v>
      </c>
      <c r="B346" s="31" t="s">
        <v>222</v>
      </c>
      <c r="E346" s="47"/>
    </row>
    <row r="347" spans="1:5" ht="15" hidden="1">
      <c r="A347" s="26">
        <v>22103010201</v>
      </c>
      <c r="B347" s="31" t="s">
        <v>223</v>
      </c>
      <c r="E347" s="47"/>
    </row>
    <row r="348" spans="1:5" ht="28.5" hidden="1">
      <c r="A348" s="26">
        <v>22103010201</v>
      </c>
      <c r="B348" s="31" t="s">
        <v>224</v>
      </c>
      <c r="E348" s="47"/>
    </row>
    <row r="349" spans="1:5" ht="28.5" hidden="1">
      <c r="A349" s="26">
        <v>22103010201</v>
      </c>
      <c r="B349" s="31" t="s">
        <v>225</v>
      </c>
      <c r="E349" s="47"/>
    </row>
    <row r="350" spans="1:5" ht="15" hidden="1">
      <c r="A350" s="26">
        <v>22103010201</v>
      </c>
      <c r="B350" s="31" t="s">
        <v>226</v>
      </c>
      <c r="E350" s="47"/>
    </row>
    <row r="351" spans="1:5" ht="15" hidden="1">
      <c r="A351" s="26">
        <v>22103010201</v>
      </c>
      <c r="B351" s="31" t="s">
        <v>227</v>
      </c>
      <c r="E351" s="47"/>
    </row>
    <row r="352" spans="1:5" ht="15" hidden="1">
      <c r="A352" s="26">
        <v>22103010201</v>
      </c>
      <c r="B352" s="31" t="s">
        <v>228</v>
      </c>
      <c r="E352" s="47"/>
    </row>
    <row r="353" spans="1:5" ht="15" hidden="1">
      <c r="A353" s="26">
        <v>22103010201</v>
      </c>
      <c r="B353" s="31" t="s">
        <v>229</v>
      </c>
      <c r="E353" s="47"/>
    </row>
    <row r="354" spans="1:5" ht="28.5" hidden="1">
      <c r="A354" s="26">
        <v>22103010201</v>
      </c>
      <c r="B354" s="31" t="s">
        <v>191</v>
      </c>
      <c r="E354" s="47"/>
    </row>
    <row r="355" spans="1:5" ht="15" hidden="1">
      <c r="A355" s="18">
        <v>221030103</v>
      </c>
      <c r="B355" s="25" t="s">
        <v>230</v>
      </c>
      <c r="E355" s="47"/>
    </row>
    <row r="356" spans="1:5" ht="28.5" hidden="1">
      <c r="A356" s="26">
        <v>22103010301</v>
      </c>
      <c r="B356" s="31" t="s">
        <v>231</v>
      </c>
      <c r="E356" s="47"/>
    </row>
    <row r="357" spans="1:5" ht="15" hidden="1">
      <c r="A357" s="26">
        <v>22103010302</v>
      </c>
      <c r="B357" s="31" t="s">
        <v>198</v>
      </c>
      <c r="E357" s="47"/>
    </row>
    <row r="358" spans="1:5" ht="15" hidden="1">
      <c r="A358" s="26">
        <v>22103010303</v>
      </c>
      <c r="B358" s="31" t="s">
        <v>199</v>
      </c>
      <c r="E358" s="47"/>
    </row>
    <row r="359" spans="1:5" ht="15" hidden="1">
      <c r="A359" s="26">
        <v>22103010304</v>
      </c>
      <c r="B359" s="31" t="s">
        <v>232</v>
      </c>
      <c r="E359" s="47"/>
    </row>
    <row r="360" spans="1:5" ht="15" hidden="1">
      <c r="A360" s="26">
        <v>22103010305</v>
      </c>
      <c r="B360" s="31" t="s">
        <v>233</v>
      </c>
      <c r="E360" s="47"/>
    </row>
    <row r="361" spans="1:5" ht="15" hidden="1">
      <c r="A361" s="26">
        <v>22103010306</v>
      </c>
      <c r="B361" s="31" t="s">
        <v>234</v>
      </c>
      <c r="E361" s="47"/>
    </row>
    <row r="362" spans="1:5" ht="28.5" hidden="1">
      <c r="A362" s="26">
        <v>22103010307</v>
      </c>
      <c r="B362" s="31" t="s">
        <v>191</v>
      </c>
      <c r="E362" s="47"/>
    </row>
    <row r="363" spans="1:5" ht="30" hidden="1">
      <c r="A363" s="96">
        <v>221030106</v>
      </c>
      <c r="B363" s="97" t="s">
        <v>322</v>
      </c>
      <c r="E363" s="47"/>
    </row>
    <row r="364" spans="1:5" ht="15" hidden="1">
      <c r="A364" s="26"/>
      <c r="B364" s="94"/>
      <c r="E364" s="48"/>
    </row>
    <row r="365" spans="1:5" ht="15">
      <c r="A365" s="17">
        <v>223</v>
      </c>
      <c r="B365" s="18" t="s">
        <v>43</v>
      </c>
      <c r="E365" s="19">
        <f>+E381</f>
        <v>70305000</v>
      </c>
    </row>
    <row r="366" spans="1:5" ht="15" hidden="1">
      <c r="A366" s="17">
        <v>22101</v>
      </c>
      <c r="B366" s="24" t="s">
        <v>169</v>
      </c>
      <c r="E366" s="19"/>
    </row>
    <row r="367" spans="1:5" ht="15" hidden="1">
      <c r="A367" s="18">
        <v>2210101</v>
      </c>
      <c r="B367" s="25" t="s">
        <v>178</v>
      </c>
      <c r="E367" s="19"/>
    </row>
    <row r="368" spans="1:5" ht="28.5" hidden="1">
      <c r="A368" s="26">
        <v>221010101</v>
      </c>
      <c r="B368" s="31" t="s">
        <v>179</v>
      </c>
      <c r="E368" s="28"/>
    </row>
    <row r="369" spans="1:5" ht="28.5" hidden="1">
      <c r="A369" s="26">
        <v>221010102</v>
      </c>
      <c r="B369" s="31" t="s">
        <v>180</v>
      </c>
      <c r="E369" s="28"/>
    </row>
    <row r="370" spans="1:5" ht="14.25" hidden="1">
      <c r="A370" s="26">
        <v>221010103</v>
      </c>
      <c r="B370" s="31" t="s">
        <v>181</v>
      </c>
      <c r="E370" s="28"/>
    </row>
    <row r="371" spans="1:5" ht="42.75" hidden="1">
      <c r="A371" s="26">
        <v>221010104</v>
      </c>
      <c r="B371" s="31" t="s">
        <v>182</v>
      </c>
      <c r="E371" s="28"/>
    </row>
    <row r="372" spans="1:5" ht="42.75" hidden="1">
      <c r="A372" s="26">
        <v>221010105</v>
      </c>
      <c r="B372" s="31" t="s">
        <v>183</v>
      </c>
      <c r="E372" s="28"/>
    </row>
    <row r="373" spans="1:5" ht="15" hidden="1">
      <c r="A373" s="17">
        <v>221010106</v>
      </c>
      <c r="B373" s="24" t="s">
        <v>184</v>
      </c>
      <c r="E373" s="28"/>
    </row>
    <row r="374" spans="1:5" ht="14.25" hidden="1">
      <c r="A374" s="26">
        <v>22101010601</v>
      </c>
      <c r="B374" s="31" t="s">
        <v>186</v>
      </c>
      <c r="E374" s="28"/>
    </row>
    <row r="375" spans="1:5" ht="14.25" hidden="1">
      <c r="A375" s="26">
        <v>221010107</v>
      </c>
      <c r="B375" s="31" t="s">
        <v>187</v>
      </c>
      <c r="E375" s="28"/>
    </row>
    <row r="376" spans="1:5" ht="14.25" hidden="1">
      <c r="A376" s="26">
        <v>221010108</v>
      </c>
      <c r="B376" s="31" t="s">
        <v>188</v>
      </c>
      <c r="E376" s="28"/>
    </row>
    <row r="377" spans="1:5" ht="15" hidden="1">
      <c r="A377" s="17">
        <v>221010109</v>
      </c>
      <c r="B377" s="24" t="s">
        <v>189</v>
      </c>
      <c r="E377" s="19"/>
    </row>
    <row r="378" spans="1:5" ht="28.5" hidden="1">
      <c r="A378" s="26">
        <v>22101010901</v>
      </c>
      <c r="B378" s="31" t="s">
        <v>190</v>
      </c>
      <c r="E378" s="28"/>
    </row>
    <row r="379" spans="1:5" ht="30" hidden="1">
      <c r="A379" s="18">
        <v>221010110</v>
      </c>
      <c r="B379" s="30" t="s">
        <v>68</v>
      </c>
      <c r="E379" s="19"/>
    </row>
    <row r="380" spans="1:5" ht="14.25" hidden="1">
      <c r="A380" s="26">
        <v>22101011001</v>
      </c>
      <c r="B380" s="31" t="s">
        <v>351</v>
      </c>
      <c r="E380" s="28"/>
    </row>
    <row r="381" spans="1:5" ht="15">
      <c r="A381" s="17">
        <v>22301</v>
      </c>
      <c r="B381" s="24" t="s">
        <v>129</v>
      </c>
      <c r="E381" s="19">
        <f>+E382+E385+E389</f>
        <v>70305000</v>
      </c>
    </row>
    <row r="382" spans="1:5" ht="15">
      <c r="A382" s="17">
        <v>2230101</v>
      </c>
      <c r="B382" s="24" t="s">
        <v>428</v>
      </c>
      <c r="E382" s="19">
        <f>+SUM(E383:E384)</f>
        <v>15000000</v>
      </c>
    </row>
    <row r="383" spans="1:5" ht="28.5">
      <c r="A383" s="26">
        <v>223010101</v>
      </c>
      <c r="B383" s="27" t="s">
        <v>238</v>
      </c>
      <c r="E383" s="28">
        <v>2000000</v>
      </c>
    </row>
    <row r="384" spans="1:5" ht="28.5">
      <c r="A384" s="26">
        <v>223010102</v>
      </c>
      <c r="B384" s="27" t="s">
        <v>237</v>
      </c>
      <c r="E384" s="28">
        <v>13000000</v>
      </c>
    </row>
    <row r="385" spans="1:5" ht="15">
      <c r="A385" s="17">
        <v>2230102</v>
      </c>
      <c r="B385" s="24" t="s">
        <v>429</v>
      </c>
      <c r="E385" s="19">
        <f>SUM(E386:E388)</f>
        <v>25000000</v>
      </c>
    </row>
    <row r="386" spans="1:5" ht="14.25">
      <c r="A386" s="26">
        <v>223010201</v>
      </c>
      <c r="B386" s="27" t="s">
        <v>454</v>
      </c>
      <c r="E386" s="28">
        <v>2500000</v>
      </c>
    </row>
    <row r="387" spans="1:5" ht="14.25">
      <c r="A387" s="26">
        <v>223010202</v>
      </c>
      <c r="B387" s="27" t="s">
        <v>455</v>
      </c>
      <c r="E387" s="28">
        <v>5000000</v>
      </c>
    </row>
    <row r="388" spans="1:5" ht="28.5">
      <c r="A388" s="26">
        <v>223010203</v>
      </c>
      <c r="B388" s="27" t="s">
        <v>243</v>
      </c>
      <c r="E388" s="28">
        <v>17500000</v>
      </c>
    </row>
    <row r="389" spans="1:5" ht="15">
      <c r="A389" s="17">
        <v>2230103</v>
      </c>
      <c r="B389" s="24" t="s">
        <v>431</v>
      </c>
      <c r="E389" s="19">
        <f>+E390</f>
        <v>30305000</v>
      </c>
    </row>
    <row r="390" spans="1:5" ht="28.5">
      <c r="A390" s="26">
        <v>223010301</v>
      </c>
      <c r="B390" s="27" t="s">
        <v>430</v>
      </c>
      <c r="E390" s="28">
        <v>30305000</v>
      </c>
    </row>
    <row r="391" spans="1:5" ht="15">
      <c r="A391" s="17">
        <v>224</v>
      </c>
      <c r="B391" s="18" t="s">
        <v>117</v>
      </c>
      <c r="D391" s="6">
        <f>SUM(C400:C420)</f>
        <v>0</v>
      </c>
      <c r="E391" s="19">
        <f>+E392+E394+E399</f>
        <v>30647922</v>
      </c>
    </row>
    <row r="392" spans="1:5" ht="15">
      <c r="A392" s="17">
        <v>22401</v>
      </c>
      <c r="B392" s="18" t="s">
        <v>192</v>
      </c>
      <c r="D392" s="6"/>
      <c r="E392" s="19">
        <f>+E393</f>
        <v>2000000</v>
      </c>
    </row>
    <row r="393" spans="1:5" ht="14.25">
      <c r="A393" s="26">
        <v>2240102</v>
      </c>
      <c r="B393" s="27" t="s">
        <v>387</v>
      </c>
      <c r="D393" s="6"/>
      <c r="E393" s="28">
        <v>2000000</v>
      </c>
    </row>
    <row r="394" spans="1:5" ht="15">
      <c r="A394" s="17">
        <v>22402</v>
      </c>
      <c r="B394" s="32" t="s">
        <v>496</v>
      </c>
      <c r="D394" s="6"/>
      <c r="E394" s="19">
        <f>+E395</f>
        <v>21647922</v>
      </c>
    </row>
    <row r="395" spans="1:5" ht="28.5">
      <c r="A395" s="26">
        <v>2240201</v>
      </c>
      <c r="B395" s="27" t="s">
        <v>497</v>
      </c>
      <c r="E395" s="28">
        <f>28647922-7000000</f>
        <v>21647922</v>
      </c>
    </row>
    <row r="396" spans="1:5" ht="15" hidden="1">
      <c r="A396" s="26"/>
      <c r="B396" s="94" t="s">
        <v>456</v>
      </c>
      <c r="E396" s="28"/>
    </row>
    <row r="397" spans="1:5" ht="14.25" hidden="1">
      <c r="A397" s="26"/>
      <c r="B397" s="31"/>
      <c r="E397" s="28"/>
    </row>
    <row r="398" spans="1:5" ht="14.25" hidden="1">
      <c r="A398" s="26"/>
      <c r="B398" s="31"/>
      <c r="E398" s="28"/>
    </row>
    <row r="399" spans="1:5" ht="15">
      <c r="A399" s="17">
        <v>22403</v>
      </c>
      <c r="B399" s="24" t="s">
        <v>499</v>
      </c>
      <c r="E399" s="19">
        <f>+E400</f>
        <v>7000000</v>
      </c>
    </row>
    <row r="400" spans="1:5" ht="31.5" customHeight="1">
      <c r="A400" s="26">
        <v>2240301</v>
      </c>
      <c r="B400" s="27" t="s">
        <v>500</v>
      </c>
      <c r="E400" s="28">
        <v>7000000</v>
      </c>
    </row>
    <row r="401" spans="1:5" ht="24" customHeight="1" hidden="1">
      <c r="A401" s="26"/>
      <c r="B401" s="31"/>
      <c r="E401" s="28"/>
    </row>
    <row r="402" spans="1:5" ht="15" hidden="1">
      <c r="A402" s="17"/>
      <c r="B402" s="24"/>
      <c r="E402" s="28"/>
    </row>
    <row r="403" spans="1:5" ht="14.25" hidden="1">
      <c r="A403" s="26"/>
      <c r="B403" s="31"/>
      <c r="E403" s="28"/>
    </row>
    <row r="404" spans="1:5" ht="14.25" hidden="1">
      <c r="A404" s="26"/>
      <c r="B404" s="31"/>
      <c r="E404" s="28"/>
    </row>
    <row r="405" spans="1:5" ht="14.25" hidden="1">
      <c r="A405" s="26"/>
      <c r="B405" s="31"/>
      <c r="E405" s="28"/>
    </row>
    <row r="406" spans="1:5" ht="15" hidden="1">
      <c r="A406" s="17"/>
      <c r="B406" s="24"/>
      <c r="E406" s="19"/>
    </row>
    <row r="407" spans="1:5" ht="14.25" hidden="1">
      <c r="A407" s="26"/>
      <c r="B407" s="31"/>
      <c r="E407" s="28"/>
    </row>
    <row r="408" spans="1:5" ht="15" hidden="1">
      <c r="A408" s="18"/>
      <c r="B408" s="30"/>
      <c r="E408" s="19"/>
    </row>
    <row r="409" spans="1:5" ht="14.25" hidden="1">
      <c r="A409" s="26"/>
      <c r="B409" s="31"/>
      <c r="E409" s="28"/>
    </row>
    <row r="410" spans="1:5" ht="15" hidden="1">
      <c r="A410" s="17"/>
      <c r="B410" s="24"/>
      <c r="E410" s="19"/>
    </row>
    <row r="411" spans="1:5" ht="15" hidden="1">
      <c r="A411" s="18"/>
      <c r="B411" s="25"/>
      <c r="E411" s="19"/>
    </row>
    <row r="412" spans="1:5" ht="14.25" hidden="1">
      <c r="A412" s="26"/>
      <c r="B412" s="31"/>
      <c r="E412" s="28"/>
    </row>
    <row r="413" spans="1:5" ht="14.25" hidden="1">
      <c r="A413" s="26"/>
      <c r="B413" s="31"/>
      <c r="E413" s="28"/>
    </row>
    <row r="414" spans="1:5" ht="14.25" hidden="1">
      <c r="A414" s="26"/>
      <c r="B414" s="31"/>
      <c r="E414" s="28"/>
    </row>
    <row r="415" spans="1:5" ht="14.25" hidden="1">
      <c r="A415" s="26"/>
      <c r="B415" s="31"/>
      <c r="E415" s="28"/>
    </row>
    <row r="416" spans="1:5" ht="14.25" hidden="1">
      <c r="A416" s="26"/>
      <c r="B416" s="31"/>
      <c r="E416" s="28"/>
    </row>
    <row r="417" spans="1:5" ht="14.25" hidden="1">
      <c r="A417" s="26"/>
      <c r="B417" s="31"/>
      <c r="E417" s="28"/>
    </row>
    <row r="418" spans="1:5" ht="15" hidden="1">
      <c r="A418" s="18"/>
      <c r="B418" s="25"/>
      <c r="E418" s="19"/>
    </row>
    <row r="419" spans="1:5" ht="15" hidden="1">
      <c r="A419" s="18"/>
      <c r="B419" s="32"/>
      <c r="E419" s="33"/>
    </row>
    <row r="420" spans="1:5" ht="15" hidden="1">
      <c r="A420" s="17"/>
      <c r="B420" s="17"/>
      <c r="E420" s="103"/>
    </row>
    <row r="421" spans="1:5" ht="14.25">
      <c r="A421" s="104"/>
      <c r="B421" s="44"/>
      <c r="E421" s="45"/>
    </row>
    <row r="422" spans="1:5" ht="15">
      <c r="A422" s="17">
        <v>226</v>
      </c>
      <c r="B422" s="24" t="s">
        <v>47</v>
      </c>
      <c r="E422" s="19">
        <f>+E423+E440</f>
        <v>619600004</v>
      </c>
    </row>
    <row r="423" spans="1:5" ht="15">
      <c r="A423" s="17">
        <v>22601</v>
      </c>
      <c r="B423" s="24" t="s">
        <v>394</v>
      </c>
      <c r="E423" s="19">
        <f>+E424+E437</f>
        <v>603000004</v>
      </c>
    </row>
    <row r="424" spans="1:5" ht="15">
      <c r="A424" s="17">
        <v>2260101</v>
      </c>
      <c r="B424" s="24" t="s">
        <v>390</v>
      </c>
      <c r="E424" s="19">
        <f>+E425+E428+E430+E435+E436</f>
        <v>585000004</v>
      </c>
    </row>
    <row r="425" spans="1:5" ht="15">
      <c r="A425" s="17">
        <v>226010101</v>
      </c>
      <c r="B425" s="24" t="s">
        <v>425</v>
      </c>
      <c r="E425" s="19">
        <f>+SUM(E426:E427)</f>
        <v>560000001</v>
      </c>
    </row>
    <row r="426" spans="1:5" ht="28.5">
      <c r="A426" s="26">
        <v>22601010101</v>
      </c>
      <c r="B426" s="27" t="s">
        <v>489</v>
      </c>
      <c r="E426" s="28">
        <v>560000000</v>
      </c>
    </row>
    <row r="427" spans="1:5" ht="14.25">
      <c r="A427" s="26">
        <v>22601010102</v>
      </c>
      <c r="B427" s="27" t="s">
        <v>193</v>
      </c>
      <c r="E427" s="28">
        <v>1</v>
      </c>
    </row>
    <row r="428" spans="1:5" ht="15">
      <c r="A428" s="17">
        <v>226010102</v>
      </c>
      <c r="B428" s="18" t="s">
        <v>491</v>
      </c>
      <c r="E428" s="19">
        <f>+SUM(E429:E429)</f>
        <v>1</v>
      </c>
    </row>
    <row r="429" spans="1:5" ht="14.25">
      <c r="A429" s="26">
        <v>22601010201</v>
      </c>
      <c r="B429" s="93" t="s">
        <v>426</v>
      </c>
      <c r="E429" s="28">
        <v>1</v>
      </c>
    </row>
    <row r="430" spans="1:5" ht="15">
      <c r="A430" s="17">
        <v>226010103</v>
      </c>
      <c r="B430" s="18" t="s">
        <v>396</v>
      </c>
      <c r="E430" s="19">
        <f>+SUM(E431:E433)</f>
        <v>25000000</v>
      </c>
    </row>
    <row r="431" spans="1:5" ht="14.25">
      <c r="A431" s="26">
        <v>22601010301</v>
      </c>
      <c r="B431" s="27" t="s">
        <v>391</v>
      </c>
      <c r="E431" s="28">
        <v>0</v>
      </c>
    </row>
    <row r="432" spans="1:5" ht="14.25">
      <c r="A432" s="26">
        <v>22601010302</v>
      </c>
      <c r="B432" s="27" t="s">
        <v>427</v>
      </c>
      <c r="E432" s="28">
        <v>25000000</v>
      </c>
    </row>
    <row r="433" spans="1:5" ht="14.25">
      <c r="A433" s="26">
        <v>22601010303</v>
      </c>
      <c r="B433" s="27" t="s">
        <v>406</v>
      </c>
      <c r="E433" s="28">
        <v>0</v>
      </c>
    </row>
    <row r="434" spans="1:5" ht="14.25">
      <c r="A434" s="26"/>
      <c r="B434" s="27"/>
      <c r="E434" s="28"/>
    </row>
    <row r="435" spans="1:5" ht="15">
      <c r="A435" s="17">
        <v>226010104</v>
      </c>
      <c r="B435" s="60" t="s">
        <v>400</v>
      </c>
      <c r="E435" s="28">
        <v>1</v>
      </c>
    </row>
    <row r="436" spans="1:5" ht="15">
      <c r="A436" s="17">
        <v>226010105</v>
      </c>
      <c r="B436" s="60" t="s">
        <v>398</v>
      </c>
      <c r="E436" s="28">
        <v>1</v>
      </c>
    </row>
    <row r="437" spans="1:5" ht="15">
      <c r="A437" s="18">
        <v>2260102</v>
      </c>
      <c r="B437" s="25" t="s">
        <v>44</v>
      </c>
      <c r="E437" s="19">
        <f>+E438</f>
        <v>18000000</v>
      </c>
    </row>
    <row r="438" spans="1:5" ht="15">
      <c r="A438" s="18">
        <v>226010201</v>
      </c>
      <c r="B438" s="32" t="s">
        <v>59</v>
      </c>
      <c r="E438" s="33">
        <v>18000000</v>
      </c>
    </row>
    <row r="439" spans="1:5" ht="14.25">
      <c r="A439" s="104"/>
      <c r="B439" s="44"/>
      <c r="E439" s="45"/>
    </row>
    <row r="440" spans="1:5" ht="15">
      <c r="A440" s="18">
        <v>22602</v>
      </c>
      <c r="B440" s="18" t="s">
        <v>47</v>
      </c>
      <c r="C440" s="121"/>
      <c r="D440" s="122"/>
      <c r="E440" s="19">
        <f>+SUM(E441:E443)</f>
        <v>16600000</v>
      </c>
    </row>
    <row r="441" spans="1:5" ht="14.25">
      <c r="A441" s="38">
        <v>2260201</v>
      </c>
      <c r="B441" s="38" t="s">
        <v>365</v>
      </c>
      <c r="C441" s="121"/>
      <c r="D441" s="122"/>
      <c r="E441" s="28">
        <v>100000</v>
      </c>
    </row>
    <row r="442" spans="1:5" ht="14.25">
      <c r="A442" s="38">
        <v>2260202</v>
      </c>
      <c r="B442" s="120" t="s">
        <v>364</v>
      </c>
      <c r="C442" s="121"/>
      <c r="D442" s="122"/>
      <c r="E442" s="28">
        <v>15000000</v>
      </c>
    </row>
    <row r="443" spans="1:5" ht="14.25">
      <c r="A443" s="104">
        <v>2260203</v>
      </c>
      <c r="B443" s="31" t="s">
        <v>475</v>
      </c>
      <c r="C443" s="121"/>
      <c r="D443" s="122"/>
      <c r="E443" s="28">
        <v>1500000</v>
      </c>
    </row>
    <row r="444" spans="1:2" ht="14.25" hidden="1">
      <c r="A444" s="104"/>
      <c r="B444" s="44"/>
    </row>
    <row r="445" spans="1:2" ht="14.25" hidden="1">
      <c r="A445" s="104"/>
      <c r="B445" s="44"/>
    </row>
    <row r="446" spans="1:2" ht="14.25" hidden="1">
      <c r="A446" s="104"/>
      <c r="B446" s="44"/>
    </row>
    <row r="447" spans="1:2" ht="14.25" hidden="1">
      <c r="A447" s="104"/>
      <c r="B447" s="44"/>
    </row>
    <row r="448" spans="1:2" ht="14.25" hidden="1">
      <c r="A448" s="104"/>
      <c r="B448" s="44"/>
    </row>
    <row r="449" spans="1:2" ht="14.25" hidden="1">
      <c r="A449" s="104"/>
      <c r="B449" s="44"/>
    </row>
    <row r="450" spans="1:2" ht="14.25" hidden="1">
      <c r="A450" s="104"/>
      <c r="B450" s="44"/>
    </row>
    <row r="451" spans="1:2" ht="14.25" hidden="1">
      <c r="A451" s="104"/>
      <c r="B451" s="44"/>
    </row>
    <row r="452" spans="1:2" ht="14.25" hidden="1">
      <c r="A452" s="104"/>
      <c r="B452" s="44"/>
    </row>
    <row r="453" spans="1:2" ht="14.25" hidden="1">
      <c r="A453" s="104"/>
      <c r="B453" s="44"/>
    </row>
    <row r="454" spans="1:2" ht="14.25" hidden="1">
      <c r="A454" s="104"/>
      <c r="B454" s="44"/>
    </row>
    <row r="455" spans="1:2" ht="14.25" hidden="1">
      <c r="A455" s="104"/>
      <c r="B455" s="44"/>
    </row>
    <row r="456" spans="1:2" ht="14.25" hidden="1">
      <c r="A456" s="104"/>
      <c r="B456" s="44"/>
    </row>
    <row r="457" spans="1:2" ht="14.25" hidden="1">
      <c r="A457" s="104"/>
      <c r="B457" s="44"/>
    </row>
    <row r="458" spans="1:2" ht="14.25" hidden="1">
      <c r="A458" s="104"/>
      <c r="B458" s="44"/>
    </row>
    <row r="459" spans="1:2" ht="14.25" hidden="1">
      <c r="A459" s="104"/>
      <c r="B459" s="44"/>
    </row>
    <row r="460" spans="1:2" ht="15" hidden="1">
      <c r="A460" s="105"/>
      <c r="B460" s="46"/>
    </row>
    <row r="462" spans="1:5" ht="15">
      <c r="A462" s="18">
        <v>23</v>
      </c>
      <c r="B462" s="18" t="s">
        <v>485</v>
      </c>
      <c r="C462" s="121"/>
      <c r="D462" s="122"/>
      <c r="E462" s="19">
        <f>+E463</f>
        <v>182000000</v>
      </c>
    </row>
    <row r="463" spans="1:5" ht="15">
      <c r="A463" s="18">
        <v>2301</v>
      </c>
      <c r="B463" s="18" t="s">
        <v>486</v>
      </c>
      <c r="C463" s="125"/>
      <c r="D463" s="126"/>
      <c r="E463" s="19">
        <f>+E464</f>
        <v>182000000</v>
      </c>
    </row>
    <row r="464" spans="1:5" ht="30">
      <c r="A464" s="18">
        <v>230101</v>
      </c>
      <c r="B464" s="18" t="s">
        <v>492</v>
      </c>
      <c r="C464" s="125"/>
      <c r="D464" s="126"/>
      <c r="E464" s="19">
        <f>+E465</f>
        <v>182000000</v>
      </c>
    </row>
    <row r="465" spans="1:5" ht="14.25">
      <c r="A465" s="38">
        <v>23010101</v>
      </c>
      <c r="B465" s="38" t="s">
        <v>487</v>
      </c>
      <c r="C465" s="121"/>
      <c r="D465" s="122"/>
      <c r="E465" s="28">
        <f>+E466</f>
        <v>182000000</v>
      </c>
    </row>
    <row r="466" spans="1:5" ht="14.25">
      <c r="A466" s="38">
        <v>2301010101</v>
      </c>
      <c r="B466" s="38" t="s">
        <v>493</v>
      </c>
      <c r="C466" s="121"/>
      <c r="D466" s="122"/>
      <c r="E466" s="28">
        <v>182000000</v>
      </c>
    </row>
    <row r="472" spans="2:4" ht="12.75">
      <c r="B472" s="177" t="s">
        <v>470</v>
      </c>
      <c r="C472" s="177"/>
      <c r="D472" s="177"/>
    </row>
    <row r="473" spans="2:4" ht="12.75">
      <c r="B473" s="177" t="s">
        <v>471</v>
      </c>
      <c r="C473" s="177"/>
      <c r="D473" s="177"/>
    </row>
    <row r="477" spans="2:4" ht="12.75">
      <c r="B477" s="177" t="s">
        <v>468</v>
      </c>
      <c r="C477" s="177"/>
      <c r="D477" s="177"/>
    </row>
    <row r="478" spans="2:4" ht="12.75">
      <c r="B478" s="177" t="s">
        <v>469</v>
      </c>
      <c r="C478" s="177"/>
      <c r="D478" s="177"/>
    </row>
  </sheetData>
  <sheetProtection/>
  <mergeCells count="8">
    <mergeCell ref="B477:D477"/>
    <mergeCell ref="B478:D478"/>
    <mergeCell ref="A1:E1"/>
    <mergeCell ref="A2:E2"/>
    <mergeCell ref="A3:E3"/>
    <mergeCell ref="A5:E8"/>
    <mergeCell ref="B472:D472"/>
    <mergeCell ref="B473:D473"/>
  </mergeCells>
  <printOptions/>
  <pageMargins left="1.1023622047244095" right="0.7086614173228347" top="0.7480314960629921" bottom="0.9448818897637796" header="0.31496062992125984" footer="0.31496062992125984"/>
  <pageSetup horizontalDpi="600" verticalDpi="600" orientation="portrait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Mayra Leguizamon</cp:lastModifiedBy>
  <cp:lastPrinted>2012-01-02T18:20:59Z</cp:lastPrinted>
  <dcterms:created xsi:type="dcterms:W3CDTF">2008-09-18T21:03:20Z</dcterms:created>
  <dcterms:modified xsi:type="dcterms:W3CDTF">2013-09-09T17:38:26Z</dcterms:modified>
  <cp:category/>
  <cp:version/>
  <cp:contentType/>
  <cp:contentStatus/>
</cp:coreProperties>
</file>