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600" windowHeight="78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<sst xmlns="http://schemas.openxmlformats.org/spreadsheetml/2006/main" count="169" uniqueCount="158">
  <si>
    <t>Mantenimiento de ifraestructura educativa</t>
  </si>
  <si>
    <t>Dotación de infraestructura educativa</t>
  </si>
  <si>
    <t xml:space="preserve">EDUCACION </t>
  </si>
  <si>
    <t>Energía</t>
  </si>
  <si>
    <t>Acueducto,alcantarilado y aseo</t>
  </si>
  <si>
    <t>TRANSPORTE ESCOLAR</t>
  </si>
  <si>
    <t>ALIMENTACION ESCOLAR</t>
  </si>
  <si>
    <t>Servicio de transporte escolar</t>
  </si>
  <si>
    <t>SALUD</t>
  </si>
  <si>
    <t>Regimen subsidiado continuidad</t>
  </si>
  <si>
    <t>Salud Pública</t>
  </si>
  <si>
    <t>AGUA POTABLE Y SANEAMIENTO BASICO</t>
  </si>
  <si>
    <t>SERVICIO DE ACUEDUCTO</t>
  </si>
  <si>
    <t>Subsidios fondo de solidaridad y redistribución del ingreso</t>
  </si>
  <si>
    <t>Construcción de acueductos</t>
  </si>
  <si>
    <t>Construcción sistemas de potabilización del agua</t>
  </si>
  <si>
    <t>Programa de reducción de agua no contabilizada</t>
  </si>
  <si>
    <t>SERVICIO DE ALCANTARILLADO</t>
  </si>
  <si>
    <t>Unidades sanitarias</t>
  </si>
  <si>
    <t>Plan de saneamiento y manejo de vertimientos</t>
  </si>
  <si>
    <t>SERVICIO DE ASEO</t>
  </si>
  <si>
    <t>Plan de gestión integral de residuos sólidos (PGIRS)</t>
  </si>
  <si>
    <t>DEPORTE Y RECREACION</t>
  </si>
  <si>
    <t>Fomento,desarrollo y práctica del deporte y el aprovechamiento del tiempo libre</t>
  </si>
  <si>
    <t>Construcción, adecuación, mantenimiento de escenarios deportivos</t>
  </si>
  <si>
    <t>Dotación de escenarios deportivos e implementos para la práctica del deporte</t>
  </si>
  <si>
    <t>CULTURA</t>
  </si>
  <si>
    <t>Fomento, apoyo y difusión  de eventos y expresiones artísticas y culturales</t>
  </si>
  <si>
    <t>Formación, capacitación artística y cultural</t>
  </si>
  <si>
    <t>Protección del patrimonio cultural</t>
  </si>
  <si>
    <t>Construcción, adecuación y mantenimiento de la infraestructura artística y cultural</t>
  </si>
  <si>
    <t>SERVICIOS PUBLICOS DIFERENTES A ACUEDUCTO,ALCANTARILLADO Y ASEO</t>
  </si>
  <si>
    <t>Construcción, adecuación y mantenimiento de obras en servicios públicos</t>
  </si>
  <si>
    <t>Obras de electrificación rural</t>
  </si>
  <si>
    <t>VVIENDA</t>
  </si>
  <si>
    <t>Subsidios para mejoramiento de vivienda de interés social</t>
  </si>
  <si>
    <t>Planes y proyectos de mejoramiento de vivienda y saneamiento básico</t>
  </si>
  <si>
    <t>Subsidios para reubicación de vivienda asentada en zonas de alto riesgo</t>
  </si>
  <si>
    <t>AGROPECUARIO</t>
  </si>
  <si>
    <t>Contratos celebrados para la prestación del servicio de asistencia técnica rural</t>
  </si>
  <si>
    <t>Desarrollo de progamas y proyectos productivos en el marco del plan agropecuario</t>
  </si>
  <si>
    <t>TRANSPORTE</t>
  </si>
  <si>
    <t>Mejoramiento de vías</t>
  </si>
  <si>
    <t>Rehabilitación de vías</t>
  </si>
  <si>
    <t>Estudios de preinversión en infraestructura vial</t>
  </si>
  <si>
    <t>AMBIENTAL</t>
  </si>
  <si>
    <t>Manejo y aprovechamiento de cuencas y microcuencas</t>
  </si>
  <si>
    <t>Conservación de microcrocuencas que abastecen los acueductos ,proteccion de fuentes y reforestacion</t>
  </si>
  <si>
    <t>Educación ambiental no formal</t>
  </si>
  <si>
    <t>Adquisición de areas de interés para el acueducto municipal</t>
  </si>
  <si>
    <t>PREVENCION Y ATENCION DE DESASTRES</t>
  </si>
  <si>
    <t>PROMOCION Y DESARROLLO</t>
  </si>
  <si>
    <t>Promoción del desarrollo turístico</t>
  </si>
  <si>
    <t>Proyectos integales de ciencia,tecnología e innovación</t>
  </si>
  <si>
    <t>ATENCION DE GRUPOS VULNERABLES-PROMOCION SOCIAL</t>
  </si>
  <si>
    <t>Programa de atención integral</t>
  </si>
  <si>
    <t>Dotación de material pedagógico</t>
  </si>
  <si>
    <t>A LA NIÑEZ</t>
  </si>
  <si>
    <t>A  LA PRIMERA INFANCIA</t>
  </si>
  <si>
    <t>A LA ADOLESCENCIA</t>
  </si>
  <si>
    <t>ATENCION Y APOYO AL ADULTO MAYOR</t>
  </si>
  <si>
    <t>Prestación directa del servicico-insumos y dotación</t>
  </si>
  <si>
    <t>ATENCION Y APOYO A MADRES/PADRES-CABEZA DE HOGAR</t>
  </si>
  <si>
    <t>Prestación del servIcio-insumos-dotación</t>
  </si>
  <si>
    <t>ATENCION Y APOYO A LA POBLACION DESPLAZADA  POR LA VIOLENCIA</t>
  </si>
  <si>
    <t>Acciones humanitarias</t>
  </si>
  <si>
    <t>PROGRAMAS DE DISCAPACIDAD( EXLUYENDO ACCIONES DE SALUD PUBLICA)</t>
  </si>
  <si>
    <t>Prestación de servicios</t>
  </si>
  <si>
    <t>Adquisición de insumos suministro y dotación</t>
  </si>
  <si>
    <t>PROGRAMAS DISEÑADOS PARA LA SUPERACION DE LA POBREZA EXTREMA EN EL MARCO DE LA RED UNIDOS</t>
  </si>
  <si>
    <t>PROTECCION INTEGRAL A LA JUVENTUD</t>
  </si>
  <si>
    <t>EQUIPAMIENTO</t>
  </si>
  <si>
    <t>Mejoramiento y manteninimiento dependencias de la administración</t>
  </si>
  <si>
    <t>Construcción dependencias de la administración</t>
  </si>
  <si>
    <t>DESARROLLO COMUNITARIO</t>
  </si>
  <si>
    <t>FORTALECIMIENTO INSTITUCIONAL</t>
  </si>
  <si>
    <t>Programas de capacitación orientados al desarrollo eficiente de las competencias</t>
  </si>
  <si>
    <t>Estratificación socioeconómica</t>
  </si>
  <si>
    <t>Elaboración, actualización Esquema de ordenamiento territorial</t>
  </si>
  <si>
    <t>JUSTICIA</t>
  </si>
  <si>
    <t>Pago comisario de familia y demas personal y gastos de la comisaria de acuerdo a lo establecido en el Decreto 4840 de 2007</t>
  </si>
  <si>
    <t>FONDO LOCAL DE SALUD</t>
  </si>
  <si>
    <t>Rehabilitación sistema de alcantarillado sanitario</t>
  </si>
  <si>
    <t>Telefono</t>
  </si>
  <si>
    <t>conectividad</t>
  </si>
  <si>
    <t>Construcción,ampliación y adecuación de infraestructura educativa</t>
  </si>
  <si>
    <t>Dotación de material y medios pedagógicos para el aprendizaje</t>
  </si>
  <si>
    <t>CENTROS DE RECLUSION</t>
  </si>
  <si>
    <t>Mantenimiento de la infraestructura carcelaria</t>
  </si>
  <si>
    <t>Adquisición de insumos para la atención de desastres</t>
  </si>
  <si>
    <t>Programa integral  Red unidos</t>
  </si>
  <si>
    <t>Programa de familias en acción</t>
  </si>
  <si>
    <t>Desarrollo económico y social</t>
  </si>
  <si>
    <t>SUBSIDIOS</t>
  </si>
  <si>
    <t>Inhumación y entierro de cadaveres de pobres de solemnidad</t>
  </si>
  <si>
    <t>Fortalecimiento Consejo territorial de planeación</t>
  </si>
  <si>
    <t>Implementación y operatividad archivo documental</t>
  </si>
  <si>
    <t>RECURSOS DE LIBRE INVERSION</t>
  </si>
  <si>
    <t>CON RECURSOS DEL SGP FORZOSA INVERSION</t>
  </si>
  <si>
    <t>Transporte escolar</t>
  </si>
  <si>
    <t>Régimen subsidiado</t>
  </si>
  <si>
    <t>Financiación proyectos de reforestación y protección del medio ambiente</t>
  </si>
  <si>
    <t>Prevención, atención de desastres</t>
  </si>
  <si>
    <t>Convenio suministro de alumbrado pùblico</t>
  </si>
  <si>
    <t>Deuda Publica Interna</t>
  </si>
  <si>
    <t>Amortizaciòn capital</t>
  </si>
  <si>
    <t>Intereses</t>
  </si>
  <si>
    <t>Programa de fortalecimiento institucional encaminado a fortalecer las competencias ciudadana</t>
  </si>
  <si>
    <t>Règimen subsidiado continuidad</t>
  </si>
  <si>
    <t>PROGRAMAS Y PROYECTOS PLAN PLURIANUAL</t>
  </si>
  <si>
    <t>SGP LIBRE DESTINACION</t>
  </si>
  <si>
    <t>Plan de ordenamiento de microcuencas</t>
  </si>
  <si>
    <t>Prestación del servicio-insumos-dotación</t>
  </si>
  <si>
    <t>Construcción parques, andenes y mobiliario de espacio público, morgue</t>
  </si>
  <si>
    <t>Infraestructura</t>
  </si>
  <si>
    <t xml:space="preserve">Dotaciòn </t>
  </si>
  <si>
    <t>Pago servicios pùblicos instituciones educativas</t>
  </si>
  <si>
    <t>Otros servicios</t>
  </si>
  <si>
    <t>Contrataciòn especial con terceros para la provision del servicio de alimentacion escolar</t>
  </si>
  <si>
    <t>EDUCACION GRATUIDAD</t>
  </si>
  <si>
    <t>Transferencia a los Fondos educativos</t>
  </si>
  <si>
    <t>Mantenimiento de escenarios deportivos</t>
  </si>
  <si>
    <t>Clubes prejuveniles</t>
  </si>
  <si>
    <t>Escuelas de formaciòn deportiva</t>
  </si>
  <si>
    <t>Mantenimiento rutinario de vías y pavimentacion</t>
  </si>
  <si>
    <t>Programas de fortalecimiento  institucional  orientados al desarrollo eficiente de las competencias</t>
  </si>
  <si>
    <t>Gastos Inspector de Policìa</t>
  </si>
  <si>
    <t>VIVIENDA</t>
  </si>
  <si>
    <t xml:space="preserve">Planes y proyectos para construcción y mantenimiento  de vivienda </t>
  </si>
  <si>
    <t xml:space="preserve">Estudios y Diseños proyecto distrito de riego </t>
  </si>
  <si>
    <t>Apoyo gastos fondo de seguridad</t>
  </si>
  <si>
    <t>Programas de capacitación para procesos de participación ciudadana</t>
  </si>
  <si>
    <t>EDUCACION</t>
  </si>
  <si>
    <t>Programa integral de apoyo educativo dirigido a niños especiales</t>
  </si>
  <si>
    <t>Mejoramiento de vìas</t>
  </si>
  <si>
    <t>Dotaciòn de equipos para el desarrollo tecnològico</t>
  </si>
  <si>
    <t xml:space="preserve"> EDUCACION  </t>
  </si>
  <si>
    <t>Rehabilitacion sistemas de acueducto</t>
  </si>
  <si>
    <t>Adquisición, mantenimiento o financiamiento de esquemas de pago por servicios ambientales de áreas de recurso hídricos ( Articulo 210 Ley 1450 de 2011 Adquisición de áreas de interés para acueductos municipales )</t>
  </si>
  <si>
    <t>Programas de cooperaciòn y promociòn del sector minero</t>
  </si>
  <si>
    <t>Promoción de capacitación para el empleo y formalizaciòn de alianzas y asociaciones para la producciòn agropecuaria y minera</t>
  </si>
  <si>
    <t>Adquisiciòn de predio para promociòn proyectos tecnologicos y agropecuarios</t>
  </si>
  <si>
    <t>Planes y proyectos para construcción de vivienda de interès social</t>
  </si>
  <si>
    <t>programas de desarrollo y estimulos al campesino(Dia del campesino)</t>
  </si>
  <si>
    <t>Atenciòn menores infractores</t>
  </si>
  <si>
    <t>Sistematizaciòn de la informaciòn</t>
  </si>
  <si>
    <t>Dotaciòn canasta educativa</t>
  </si>
  <si>
    <t>Dotaciòn biblioteca municipal</t>
  </si>
  <si>
    <t>Proyecto formalizaciòn de la propiedad rural</t>
  </si>
  <si>
    <t>Proyecto distrito de riego</t>
  </si>
  <si>
    <t>TOTAL CUATRENIO</t>
  </si>
  <si>
    <t>CON INGRESOS PROVENIENTES DE ESTAMPILLA PROCULTURA</t>
  </si>
  <si>
    <t>CON INGRESOS PROVENIENTES DE ESTAMPILLA PRODESARROLLO</t>
  </si>
  <si>
    <t>Fomento a la producciòn artistica y cultural</t>
  </si>
  <si>
    <t>Mejoramiento de escenarios deportivos</t>
  </si>
  <si>
    <t>CON INGRESOS PROVENIENTES DE REGALIAS</t>
  </si>
  <si>
    <t>Funcionamiento y operación  proyectos recursos de Regalías</t>
  </si>
  <si>
    <t>ANEXO ARTICULO 30 ACUERDO 008 DE 2012 QUE ADOPTA EL PLAN DE DESARROLLO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</si>
</sst>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sz val="8"/>
      <color indexed="8"/>
      <name val="Arial "/>
      <family val="0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right"/>
    </xf>
    <xf numFmtId="3" fontId="46" fillId="0" borderId="12" xfId="0" applyNumberFormat="1" applyFont="1" applyFill="1" applyBorder="1" applyAlignment="1">
      <alignment wrapText="1"/>
    </xf>
    <xf numFmtId="3" fontId="46" fillId="0" borderId="13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wrapText="1"/>
    </xf>
    <xf numFmtId="3" fontId="47" fillId="0" borderId="13" xfId="0" applyNumberFormat="1" applyFont="1" applyFill="1" applyBorder="1" applyAlignment="1">
      <alignment wrapText="1"/>
    </xf>
    <xf numFmtId="3" fontId="47" fillId="0" borderId="14" xfId="0" applyNumberFormat="1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8" fillId="0" borderId="11" xfId="0" applyFont="1" applyFill="1" applyBorder="1" applyAlignment="1">
      <alignment horizontal="justify" vertical="justify" wrapText="1"/>
    </xf>
    <xf numFmtId="3" fontId="7" fillId="0" borderId="12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47" fillId="0" borderId="15" xfId="0" applyNumberFormat="1" applyFont="1" applyFill="1" applyBorder="1" applyAlignment="1">
      <alignment wrapText="1"/>
    </xf>
    <xf numFmtId="3" fontId="47" fillId="0" borderId="16" xfId="0" applyNumberFormat="1" applyFont="1" applyFill="1" applyBorder="1" applyAlignment="1">
      <alignment wrapText="1"/>
    </xf>
    <xf numFmtId="3" fontId="47" fillId="0" borderId="17" xfId="0" applyNumberFormat="1" applyFont="1" applyFill="1" applyBorder="1" applyAlignment="1">
      <alignment wrapText="1"/>
    </xf>
    <xf numFmtId="0" fontId="47" fillId="0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12" xfId="0" applyFont="1" applyFill="1" applyBorder="1" applyAlignment="1">
      <alignment horizontal="left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wrapText="1"/>
    </xf>
    <xf numFmtId="0" fontId="46" fillId="0" borderId="19" xfId="0" applyFont="1" applyFill="1" applyBorder="1" applyAlignment="1">
      <alignment wrapText="1"/>
    </xf>
    <xf numFmtId="3" fontId="49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/>
    </xf>
    <xf numFmtId="0" fontId="47" fillId="0" borderId="13" xfId="0" applyFont="1" applyFill="1" applyBorder="1" applyAlignment="1">
      <alignment wrapText="1"/>
    </xf>
    <xf numFmtId="4" fontId="50" fillId="0" borderId="12" xfId="0" applyNumberFormat="1" applyFont="1" applyFill="1" applyBorder="1" applyAlignment="1">
      <alignment/>
    </xf>
    <xf numFmtId="4" fontId="50" fillId="0" borderId="12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wrapText="1"/>
    </xf>
    <xf numFmtId="0" fontId="7" fillId="0" borderId="12" xfId="51" applyFont="1" applyFill="1" applyBorder="1" applyAlignment="1">
      <alignment horizontal="left" vertical="center" wrapText="1"/>
      <protection/>
    </xf>
    <xf numFmtId="164" fontId="47" fillId="0" borderId="12" xfId="0" applyNumberFormat="1" applyFont="1" applyFill="1" applyBorder="1" applyAlignment="1">
      <alignment/>
    </xf>
    <xf numFmtId="164" fontId="49" fillId="0" borderId="12" xfId="0" applyNumberFormat="1" applyFont="1" applyFill="1" applyBorder="1" applyAlignment="1">
      <alignment/>
    </xf>
    <xf numFmtId="0" fontId="8" fillId="0" borderId="12" xfId="51" applyFont="1" applyFill="1" applyBorder="1" applyAlignment="1">
      <alignment horizontal="left" vertical="center" wrapText="1"/>
      <protection/>
    </xf>
    <xf numFmtId="0" fontId="7" fillId="0" borderId="12" xfId="51" applyFont="1" applyFill="1" applyBorder="1" applyAlignment="1">
      <alignment wrapText="1"/>
      <protection/>
    </xf>
    <xf numFmtId="3" fontId="47" fillId="0" borderId="0" xfId="0" applyNumberFormat="1" applyFont="1" applyFill="1" applyAlignment="1">
      <alignment/>
    </xf>
    <xf numFmtId="3" fontId="47" fillId="0" borderId="12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20" xfId="52" applyFont="1" applyFill="1" applyBorder="1" applyAlignment="1">
      <alignment wrapText="1"/>
      <protection/>
    </xf>
    <xf numFmtId="4" fontId="50" fillId="0" borderId="0" xfId="0" applyNumberFormat="1" applyFont="1" applyFill="1" applyAlignment="1">
      <alignment/>
    </xf>
    <xf numFmtId="3" fontId="47" fillId="0" borderId="12" xfId="0" applyNumberFormat="1" applyFont="1" applyFill="1" applyBorder="1" applyAlignment="1">
      <alignment horizontal="right" wrapText="1"/>
    </xf>
    <xf numFmtId="3" fontId="46" fillId="0" borderId="12" xfId="0" applyNumberFormat="1" applyFont="1" applyFill="1" applyBorder="1" applyAlignment="1">
      <alignment horizontal="right" wrapText="1"/>
    </xf>
    <xf numFmtId="3" fontId="46" fillId="0" borderId="13" xfId="0" applyNumberFormat="1" applyFont="1" applyFill="1" applyBorder="1" applyAlignment="1">
      <alignment horizontal="right" wrapText="1"/>
    </xf>
    <xf numFmtId="3" fontId="51" fillId="0" borderId="12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2" fontId="47" fillId="0" borderId="15" xfId="0" applyNumberFormat="1" applyFont="1" applyFill="1" applyBorder="1" applyAlignment="1">
      <alignment wrapText="1"/>
    </xf>
    <xf numFmtId="2" fontId="47" fillId="0" borderId="12" xfId="0" applyNumberFormat="1" applyFont="1" applyFill="1" applyBorder="1" applyAlignment="1">
      <alignment wrapText="1"/>
    </xf>
    <xf numFmtId="2" fontId="46" fillId="0" borderId="12" xfId="0" applyNumberFormat="1" applyFont="1" applyFill="1" applyBorder="1" applyAlignment="1">
      <alignment wrapText="1"/>
    </xf>
    <xf numFmtId="0" fontId="50" fillId="0" borderId="12" xfId="0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8" fillId="0" borderId="12" xfId="0" applyNumberFormat="1" applyFont="1" applyFill="1" applyBorder="1" applyAlignment="1">
      <alignment wrapText="1"/>
    </xf>
    <xf numFmtId="3" fontId="52" fillId="0" borderId="12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110" zoomScaleNormal="110" zoomScalePageLayoutView="0" workbookViewId="0" topLeftCell="A31">
      <selection activeCell="K34" sqref="K34"/>
    </sheetView>
  </sheetViews>
  <sheetFormatPr defaultColWidth="11.421875" defaultRowHeight="15"/>
  <cols>
    <col min="1" max="1" width="32.8515625" style="1" customWidth="1"/>
    <col min="2" max="3" width="12.140625" style="1" customWidth="1"/>
    <col min="4" max="4" width="11.57421875" style="1" customWidth="1"/>
    <col min="5" max="5" width="12.28125" style="2" customWidth="1"/>
    <col min="6" max="6" width="12.28125" style="0" customWidth="1"/>
    <col min="7" max="7" width="12.7109375" style="0" bestFit="1" customWidth="1"/>
    <col min="8" max="8" width="13.8515625" style="0" bestFit="1" customWidth="1"/>
  </cols>
  <sheetData>
    <row r="1" spans="1:6" ht="15.75">
      <c r="A1" s="66" t="s">
        <v>157</v>
      </c>
      <c r="B1" s="66"/>
      <c r="C1" s="66"/>
      <c r="D1" s="66"/>
      <c r="E1" s="66"/>
      <c r="F1" s="66"/>
    </row>
    <row r="2" spans="1:6" ht="36" customHeight="1">
      <c r="A2" s="28" t="s">
        <v>109</v>
      </c>
      <c r="B2" s="29">
        <v>2012</v>
      </c>
      <c r="C2" s="29">
        <v>2013</v>
      </c>
      <c r="D2" s="29">
        <v>2014</v>
      </c>
      <c r="E2" s="30">
        <v>2015</v>
      </c>
      <c r="F2" s="65" t="s">
        <v>150</v>
      </c>
    </row>
    <row r="3" spans="1:6" ht="15" customHeight="1">
      <c r="A3" s="15" t="s">
        <v>98</v>
      </c>
      <c r="B3" s="9">
        <f>B4+B20+B22+B24+B28+B45+B52+B57+B139+B163+B165+B167</f>
        <v>3795987161</v>
      </c>
      <c r="C3" s="9">
        <f>C4+C20+C22+C24+C28+C45+C52+C57+C139+C163+C165+C167</f>
        <v>3985786519</v>
      </c>
      <c r="D3" s="9">
        <f>D4+D20+D22+D24+D28+D45+D52+D57+D139+D163+D165+D167</f>
        <v>4185075845.7000003</v>
      </c>
      <c r="E3" s="9">
        <f>E4+E20+E22+E24+E28+E45+E52+E57+E139+E163+E165+E167</f>
        <v>4394329637.335</v>
      </c>
      <c r="F3" s="9">
        <f>F4+F20+F22+F24+F28+F45+F52+F57+F139+F163+F165+F167</f>
        <v>16249746663.035</v>
      </c>
    </row>
    <row r="4" spans="1:8" ht="15">
      <c r="A4" s="15" t="s">
        <v>136</v>
      </c>
      <c r="B4" s="9">
        <f>B5+B8+B12+B18</f>
        <v>160369332</v>
      </c>
      <c r="C4" s="9">
        <f>C5+C8+C12+C18</f>
        <v>168387799</v>
      </c>
      <c r="D4" s="9">
        <f>D5+D8+D12+D18</f>
        <v>176807189.3</v>
      </c>
      <c r="E4" s="10">
        <f>E5+E8+E12+E18</f>
        <v>185647548.765</v>
      </c>
      <c r="F4" s="31">
        <f aca="true" t="shared" si="0" ref="F4:F34">SUM(B4:E4)</f>
        <v>691211869.065</v>
      </c>
      <c r="H4" s="3"/>
    </row>
    <row r="5" spans="1:6" ht="15">
      <c r="A5" s="15" t="s">
        <v>114</v>
      </c>
      <c r="B5" s="9">
        <f>SUM(B6:B7)</f>
        <v>63137022</v>
      </c>
      <c r="C5" s="9">
        <f>SUM(C6:C7)</f>
        <v>61293873</v>
      </c>
      <c r="D5" s="9">
        <f>SUM(D6:D7)</f>
        <v>69963567</v>
      </c>
      <c r="E5" s="10">
        <f>SUM(E6:E7)</f>
        <v>73461745.35</v>
      </c>
      <c r="F5" s="31">
        <f t="shared" si="0"/>
        <v>267856207.35</v>
      </c>
    </row>
    <row r="6" spans="1:7" ht="23.25">
      <c r="A6" s="16" t="s">
        <v>85</v>
      </c>
      <c r="B6" s="11">
        <v>32137022</v>
      </c>
      <c r="C6" s="12">
        <v>28743873</v>
      </c>
      <c r="D6" s="12">
        <v>35786067</v>
      </c>
      <c r="E6" s="13">
        <f>D6*5%+D6</f>
        <v>37575370.35</v>
      </c>
      <c r="F6" s="31">
        <f t="shared" si="0"/>
        <v>134242332.35</v>
      </c>
      <c r="G6" s="3"/>
    </row>
    <row r="7" spans="1:6" ht="15">
      <c r="A7" s="16" t="s">
        <v>0</v>
      </c>
      <c r="B7" s="11">
        <v>31000000</v>
      </c>
      <c r="C7" s="12">
        <f>B7*5%+B7</f>
        <v>32550000</v>
      </c>
      <c r="D7" s="12">
        <f>C7*5%+C7</f>
        <v>34177500</v>
      </c>
      <c r="E7" s="13">
        <f>D7*5%+D7</f>
        <v>35886375</v>
      </c>
      <c r="F7" s="31">
        <f t="shared" si="0"/>
        <v>133613875</v>
      </c>
    </row>
    <row r="8" spans="1:6" ht="15">
      <c r="A8" s="15" t="s">
        <v>115</v>
      </c>
      <c r="B8" s="9">
        <f>SUM(B9:B10)</f>
        <v>17232310</v>
      </c>
      <c r="C8" s="9">
        <f>SUM(C9:C11)</f>
        <v>23093926</v>
      </c>
      <c r="D8" s="9">
        <f>SUM(D9:D10)</f>
        <v>15848622.3</v>
      </c>
      <c r="E8" s="10">
        <f>SUM(E9:E10)</f>
        <v>16641053.415000001</v>
      </c>
      <c r="F8" s="31">
        <f t="shared" si="0"/>
        <v>72815911.715</v>
      </c>
    </row>
    <row r="9" spans="1:7" ht="27" customHeight="1">
      <c r="A9" s="16" t="s">
        <v>1</v>
      </c>
      <c r="B9" s="8">
        <v>17232310</v>
      </c>
      <c r="C9" s="12">
        <v>10093926</v>
      </c>
      <c r="D9" s="12">
        <f>C9*5%+C9</f>
        <v>10598622.3</v>
      </c>
      <c r="E9" s="13">
        <f>D9*5%+D9</f>
        <v>11128553.415000001</v>
      </c>
      <c r="F9" s="32">
        <f t="shared" si="0"/>
        <v>49053411.714999996</v>
      </c>
      <c r="G9" s="3"/>
    </row>
    <row r="10" spans="1:6" ht="36.75" customHeight="1">
      <c r="A10" s="16" t="s">
        <v>86</v>
      </c>
      <c r="B10" s="33">
        <v>0</v>
      </c>
      <c r="C10" s="12">
        <v>5000000</v>
      </c>
      <c r="D10" s="12">
        <f>C10*5%+C10</f>
        <v>5250000</v>
      </c>
      <c r="E10" s="13">
        <f>D10*5%+D10</f>
        <v>5512500</v>
      </c>
      <c r="F10" s="31">
        <f t="shared" si="0"/>
        <v>15762500</v>
      </c>
    </row>
    <row r="11" spans="1:6" ht="27" customHeight="1">
      <c r="A11" s="16" t="s">
        <v>135</v>
      </c>
      <c r="B11" s="33">
        <v>0</v>
      </c>
      <c r="C11" s="12">
        <v>8000000</v>
      </c>
      <c r="D11" s="12">
        <v>20500000</v>
      </c>
      <c r="E11" s="13">
        <f>D11*5%+D11</f>
        <v>21525000</v>
      </c>
      <c r="F11" s="31">
        <f t="shared" si="0"/>
        <v>50025000</v>
      </c>
    </row>
    <row r="12" spans="1:6" ht="15" customHeight="1">
      <c r="A12" s="15" t="s">
        <v>116</v>
      </c>
      <c r="B12" s="9">
        <f>SUM(B13:B14)</f>
        <v>15000000</v>
      </c>
      <c r="C12" s="9">
        <f>SUM(C13:C14)</f>
        <v>15750000</v>
      </c>
      <c r="D12" s="9">
        <f>SUM(D13:D14)</f>
        <v>19332500</v>
      </c>
      <c r="E12" s="10">
        <f>SUM(E13:E14)</f>
        <v>20299125</v>
      </c>
      <c r="F12" s="31">
        <f t="shared" si="0"/>
        <v>70381625</v>
      </c>
    </row>
    <row r="13" spans="1:6" ht="15">
      <c r="A13" s="34" t="s">
        <v>4</v>
      </c>
      <c r="B13" s="33">
        <v>2000000</v>
      </c>
      <c r="C13" s="14">
        <f aca="true" t="shared" si="1" ref="C13:E17">B13*5%+B13</f>
        <v>2100000</v>
      </c>
      <c r="D13" s="12">
        <v>5000000</v>
      </c>
      <c r="E13" s="13">
        <f t="shared" si="1"/>
        <v>5250000</v>
      </c>
      <c r="F13" s="31">
        <f t="shared" si="0"/>
        <v>14350000</v>
      </c>
    </row>
    <row r="14" spans="1:6" ht="15">
      <c r="A14" s="34" t="s">
        <v>3</v>
      </c>
      <c r="B14" s="33">
        <v>13000000</v>
      </c>
      <c r="C14" s="14">
        <f t="shared" si="1"/>
        <v>13650000</v>
      </c>
      <c r="D14" s="12">
        <f t="shared" si="1"/>
        <v>14332500</v>
      </c>
      <c r="E14" s="13">
        <f t="shared" si="1"/>
        <v>15049125</v>
      </c>
      <c r="F14" s="31">
        <f t="shared" si="0"/>
        <v>56031625</v>
      </c>
    </row>
    <row r="15" spans="1:6" ht="15">
      <c r="A15" s="34" t="s">
        <v>83</v>
      </c>
      <c r="B15" s="35">
        <v>1000000</v>
      </c>
      <c r="C15" s="14">
        <f t="shared" si="1"/>
        <v>1050000</v>
      </c>
      <c r="D15" s="12">
        <f t="shared" si="1"/>
        <v>1102500</v>
      </c>
      <c r="E15" s="13">
        <f t="shared" si="1"/>
        <v>1157625</v>
      </c>
      <c r="F15" s="32">
        <f t="shared" si="0"/>
        <v>4310125</v>
      </c>
    </row>
    <row r="16" spans="1:6" ht="15">
      <c r="A16" s="34" t="s">
        <v>84</v>
      </c>
      <c r="B16" s="36">
        <v>3500000</v>
      </c>
      <c r="C16" s="14">
        <f t="shared" si="1"/>
        <v>3675000</v>
      </c>
      <c r="D16" s="12">
        <f t="shared" si="1"/>
        <v>3858750</v>
      </c>
      <c r="E16" s="13">
        <f t="shared" si="1"/>
        <v>4051687.5</v>
      </c>
      <c r="F16" s="32">
        <f t="shared" si="0"/>
        <v>15085437.5</v>
      </c>
    </row>
    <row r="17" spans="1:6" ht="15">
      <c r="A17" s="34" t="s">
        <v>117</v>
      </c>
      <c r="B17" s="36">
        <v>100000</v>
      </c>
      <c r="C17" s="14">
        <f t="shared" si="1"/>
        <v>105000</v>
      </c>
      <c r="D17" s="12">
        <f t="shared" si="1"/>
        <v>110250</v>
      </c>
      <c r="E17" s="13">
        <f t="shared" si="1"/>
        <v>115762.5</v>
      </c>
      <c r="F17" s="32">
        <f t="shared" si="0"/>
        <v>431012.5</v>
      </c>
    </row>
    <row r="18" spans="1:6" ht="15">
      <c r="A18" s="37" t="s">
        <v>5</v>
      </c>
      <c r="B18" s="9">
        <f>SUM(B19:B20)</f>
        <v>65000000</v>
      </c>
      <c r="C18" s="9">
        <f>SUM(C19:C20)</f>
        <v>68250000</v>
      </c>
      <c r="D18" s="9">
        <f>SUM(D19:D20)</f>
        <v>71662500</v>
      </c>
      <c r="E18" s="10">
        <f>SUM(E19:E20)</f>
        <v>75245625</v>
      </c>
      <c r="F18" s="31">
        <f t="shared" si="0"/>
        <v>280158125</v>
      </c>
    </row>
    <row r="19" spans="1:6" ht="15">
      <c r="A19" s="34" t="s">
        <v>7</v>
      </c>
      <c r="B19" s="33">
        <v>50000000</v>
      </c>
      <c r="C19" s="14">
        <f>B19*5%+B19</f>
        <v>52500000</v>
      </c>
      <c r="D19" s="12">
        <f>C19*5%+C19</f>
        <v>55125000</v>
      </c>
      <c r="E19" s="13">
        <f>D19*5%+D19</f>
        <v>57881250</v>
      </c>
      <c r="F19" s="31">
        <f t="shared" si="0"/>
        <v>215506250</v>
      </c>
    </row>
    <row r="20" spans="1:6" ht="15">
      <c r="A20" s="37" t="s">
        <v>6</v>
      </c>
      <c r="B20" s="9">
        <f>B21</f>
        <v>15000000</v>
      </c>
      <c r="C20" s="9">
        <f>C21</f>
        <v>15750000</v>
      </c>
      <c r="D20" s="9">
        <f>D21</f>
        <v>16537500</v>
      </c>
      <c r="E20" s="10">
        <f>E21</f>
        <v>17364375</v>
      </c>
      <c r="F20" s="31">
        <f t="shared" si="0"/>
        <v>64651875</v>
      </c>
    </row>
    <row r="21" spans="1:6" ht="47.25" customHeight="1">
      <c r="A21" s="38" t="s">
        <v>118</v>
      </c>
      <c r="B21" s="39">
        <v>15000000</v>
      </c>
      <c r="C21" s="12">
        <f>B21*5%+B21</f>
        <v>15750000</v>
      </c>
      <c r="D21" s="12">
        <f>C21*5%+C21</f>
        <v>16537500</v>
      </c>
      <c r="E21" s="13">
        <f>D21*5%+D21</f>
        <v>17364375</v>
      </c>
      <c r="F21" s="40">
        <f t="shared" si="0"/>
        <v>64651875</v>
      </c>
    </row>
    <row r="22" spans="1:6" ht="20.25" customHeight="1">
      <c r="A22" s="41" t="s">
        <v>119</v>
      </c>
      <c r="B22" s="9">
        <f>B23</f>
        <v>59422000</v>
      </c>
      <c r="C22" s="9">
        <f>C23</f>
        <v>62393100</v>
      </c>
      <c r="D22" s="9">
        <f>D23</f>
        <v>65512755</v>
      </c>
      <c r="E22" s="10">
        <f>E23</f>
        <v>68788392.75</v>
      </c>
      <c r="F22" s="31">
        <f t="shared" si="0"/>
        <v>256116247.75</v>
      </c>
    </row>
    <row r="23" spans="1:6" ht="16.5" customHeight="1">
      <c r="A23" s="42" t="s">
        <v>120</v>
      </c>
      <c r="B23" s="39">
        <v>59422000</v>
      </c>
      <c r="C23" s="12">
        <f>B23*5%+B23</f>
        <v>62393100</v>
      </c>
      <c r="D23" s="12">
        <f>C23*5%+C23</f>
        <v>65512755</v>
      </c>
      <c r="E23" s="13">
        <f>D23*5%+D23</f>
        <v>68788392.75</v>
      </c>
      <c r="F23" s="40">
        <f t="shared" si="0"/>
        <v>256116247.75</v>
      </c>
    </row>
    <row r="24" spans="1:6" ht="15">
      <c r="A24" s="15" t="s">
        <v>81</v>
      </c>
      <c r="B24" s="9">
        <f>B25</f>
        <v>630725235</v>
      </c>
      <c r="C24" s="9">
        <f>C25</f>
        <v>662261496.75</v>
      </c>
      <c r="D24" s="9">
        <f>D25</f>
        <v>695374571.5875001</v>
      </c>
      <c r="E24" s="10">
        <f>E25</f>
        <v>730143300.166875</v>
      </c>
      <c r="F24" s="31">
        <f t="shared" si="0"/>
        <v>2718504603.504375</v>
      </c>
    </row>
    <row r="25" spans="1:6" ht="15">
      <c r="A25" s="15" t="s">
        <v>8</v>
      </c>
      <c r="B25" s="9">
        <f>B26+B27</f>
        <v>630725235</v>
      </c>
      <c r="C25" s="9">
        <f>C26+C27</f>
        <v>662261496.75</v>
      </c>
      <c r="D25" s="9">
        <f>D26+D27</f>
        <v>695374571.5875001</v>
      </c>
      <c r="E25" s="10">
        <f>E26+E27</f>
        <v>730143300.166875</v>
      </c>
      <c r="F25" s="31">
        <f t="shared" si="0"/>
        <v>2718504603.504375</v>
      </c>
    </row>
    <row r="26" spans="1:6" ht="15">
      <c r="A26" s="16" t="s">
        <v>9</v>
      </c>
      <c r="B26" s="11">
        <v>603044399</v>
      </c>
      <c r="C26" s="12">
        <f>B26*5%+B26</f>
        <v>633196618.95</v>
      </c>
      <c r="D26" s="12">
        <f>C26*5%+C26</f>
        <v>664856449.8975</v>
      </c>
      <c r="E26" s="13">
        <f>D26*5%+D26</f>
        <v>698099272.392375</v>
      </c>
      <c r="F26" s="31">
        <f t="shared" si="0"/>
        <v>2599196740.239875</v>
      </c>
    </row>
    <row r="27" spans="1:6" ht="15">
      <c r="A27" s="16" t="s">
        <v>10</v>
      </c>
      <c r="B27" s="11">
        <v>27680836</v>
      </c>
      <c r="C27" s="12">
        <f>B27*5%+B27</f>
        <v>29064877.8</v>
      </c>
      <c r="D27" s="12">
        <f>C27*5%+C27</f>
        <v>30518121.69</v>
      </c>
      <c r="E27" s="13">
        <f>D27*5%+D27</f>
        <v>32044027.7745</v>
      </c>
      <c r="F27" s="31">
        <f t="shared" si="0"/>
        <v>119307863.26449999</v>
      </c>
    </row>
    <row r="28" spans="1:6" ht="15" customHeight="1">
      <c r="A28" s="15" t="s">
        <v>11</v>
      </c>
      <c r="B28" s="9">
        <f>B29+B37+B42</f>
        <v>253778030</v>
      </c>
      <c r="C28" s="9">
        <f>C29+C37+C42</f>
        <v>266466931.4</v>
      </c>
      <c r="D28" s="9">
        <f>D29+D37+D42</f>
        <v>279790277.97</v>
      </c>
      <c r="E28" s="10">
        <f>E29+E37+E42</f>
        <v>293779791.8685</v>
      </c>
      <c r="F28" s="31">
        <f t="shared" si="0"/>
        <v>1093815031.2385</v>
      </c>
    </row>
    <row r="29" spans="1:6" ht="15">
      <c r="A29" s="15" t="s">
        <v>12</v>
      </c>
      <c r="B29" s="9">
        <f>SUM(B30:B36)</f>
        <v>144743030</v>
      </c>
      <c r="C29" s="9">
        <f>SUM(C30:C36)</f>
        <v>170480181.4</v>
      </c>
      <c r="D29" s="9">
        <f>SUM(D30:D36)</f>
        <v>179004190.47</v>
      </c>
      <c r="E29" s="10">
        <f>SUM(E30:E36)</f>
        <v>187954399.99350002</v>
      </c>
      <c r="F29" s="31">
        <f t="shared" si="0"/>
        <v>682181801.8635</v>
      </c>
    </row>
    <row r="30" spans="1:6" ht="27" customHeight="1">
      <c r="A30" s="16" t="s">
        <v>13</v>
      </c>
      <c r="B30" s="43">
        <v>19035000</v>
      </c>
      <c r="C30" s="12">
        <f>B30*5%+B30</f>
        <v>19986750</v>
      </c>
      <c r="D30" s="12">
        <f>C30*5%+C30</f>
        <v>20986087.5</v>
      </c>
      <c r="E30" s="13">
        <f>D30*5%+D30</f>
        <v>22035391.875</v>
      </c>
      <c r="F30" s="31">
        <f t="shared" si="0"/>
        <v>82043229.375</v>
      </c>
    </row>
    <row r="31" spans="1:6" ht="15">
      <c r="A31" s="16" t="s">
        <v>14</v>
      </c>
      <c r="B31" s="11">
        <v>72564002</v>
      </c>
      <c r="C31" s="12">
        <v>70000000</v>
      </c>
      <c r="D31" s="12">
        <f>C31*5%+C31</f>
        <v>73500000</v>
      </c>
      <c r="E31" s="13">
        <f>D31*5%+D31</f>
        <v>77175000</v>
      </c>
      <c r="F31" s="31">
        <f t="shared" si="0"/>
        <v>293239002</v>
      </c>
    </row>
    <row r="32" spans="1:6" ht="25.5" customHeight="1">
      <c r="A32" s="16" t="s">
        <v>15</v>
      </c>
      <c r="B32" s="44">
        <v>0</v>
      </c>
      <c r="C32" s="12">
        <v>20000000</v>
      </c>
      <c r="D32" s="12">
        <f>C32*5%+C32</f>
        <v>21000000</v>
      </c>
      <c r="E32" s="13">
        <f>D32*5%+D32</f>
        <v>22050000</v>
      </c>
      <c r="F32" s="31">
        <f t="shared" si="0"/>
        <v>63050000</v>
      </c>
    </row>
    <row r="33" spans="1:6" ht="15">
      <c r="A33" s="16" t="s">
        <v>137</v>
      </c>
      <c r="B33" s="44">
        <v>15000000</v>
      </c>
      <c r="C33" s="12">
        <v>10000000</v>
      </c>
      <c r="D33" s="12">
        <f>C33*5%+C33</f>
        <v>10500000</v>
      </c>
      <c r="E33" s="13">
        <f>D33*5%+D33</f>
        <v>11025000</v>
      </c>
      <c r="F33" s="31">
        <f t="shared" si="0"/>
        <v>46525000</v>
      </c>
    </row>
    <row r="34" spans="1:6" ht="39" customHeight="1">
      <c r="A34" s="16" t="s">
        <v>16</v>
      </c>
      <c r="B34" s="12">
        <v>0</v>
      </c>
      <c r="C34" s="12">
        <v>5000000</v>
      </c>
      <c r="D34" s="12">
        <f>C34*5%+C34</f>
        <v>5250000</v>
      </c>
      <c r="E34" s="13">
        <f>D34*5%+D34</f>
        <v>5512500</v>
      </c>
      <c r="F34" s="31">
        <f t="shared" si="0"/>
        <v>15762500</v>
      </c>
    </row>
    <row r="35" spans="1:6" ht="54" customHeight="1">
      <c r="A35" s="17" t="s">
        <v>138</v>
      </c>
      <c r="B35" s="44">
        <v>38144028</v>
      </c>
      <c r="C35" s="12">
        <f>B35*5%+B35</f>
        <v>40051229.4</v>
      </c>
      <c r="D35" s="12">
        <f>C35*5%+C35</f>
        <v>42053790.87</v>
      </c>
      <c r="E35" s="13">
        <f>D35*5%+D35</f>
        <v>44156480.413499996</v>
      </c>
      <c r="F35" s="31">
        <f aca="true" t="shared" si="2" ref="F35:F66">SUM(B35:E35)</f>
        <v>164405528.6835</v>
      </c>
    </row>
    <row r="36" spans="1:6" ht="15">
      <c r="A36" s="16" t="s">
        <v>111</v>
      </c>
      <c r="B36" s="12">
        <v>0</v>
      </c>
      <c r="C36" s="12">
        <v>5442202</v>
      </c>
      <c r="D36" s="12">
        <f>C36*5%+C36</f>
        <v>5714312.1</v>
      </c>
      <c r="E36" s="13">
        <f>D36*5%+D36</f>
        <v>6000027.705</v>
      </c>
      <c r="F36" s="32">
        <f t="shared" si="2"/>
        <v>17156541.805</v>
      </c>
    </row>
    <row r="37" spans="1:6" ht="15">
      <c r="A37" s="15" t="s">
        <v>17</v>
      </c>
      <c r="B37" s="9">
        <f>SUM(B38:B41)</f>
        <v>84517500</v>
      </c>
      <c r="C37" s="9">
        <f>SUM(C38:C41)</f>
        <v>70243375</v>
      </c>
      <c r="D37" s="9">
        <f>SUM(D38:D41)</f>
        <v>73755543.75</v>
      </c>
      <c r="E37" s="10">
        <f>SUM(E38:E41)</f>
        <v>77443320.9375</v>
      </c>
      <c r="F37" s="31">
        <f t="shared" si="2"/>
        <v>305959739.6875</v>
      </c>
    </row>
    <row r="38" spans="1:6" ht="28.5" customHeight="1">
      <c r="A38" s="16" t="s">
        <v>13</v>
      </c>
      <c r="B38" s="43">
        <v>9517500</v>
      </c>
      <c r="C38" s="12">
        <f>B38*5%+B38</f>
        <v>9993375</v>
      </c>
      <c r="D38" s="12">
        <f>C38*5%+C38</f>
        <v>10493043.75</v>
      </c>
      <c r="E38" s="13">
        <f>D38*5%+D38</f>
        <v>11017695.9375</v>
      </c>
      <c r="F38" s="31">
        <f t="shared" si="2"/>
        <v>41021614.6875</v>
      </c>
    </row>
    <row r="39" spans="1:6" ht="26.25" customHeight="1">
      <c r="A39" s="16" t="s">
        <v>82</v>
      </c>
      <c r="B39" s="44">
        <v>5000000</v>
      </c>
      <c r="C39" s="12">
        <f>B39*5%+B39</f>
        <v>5250000</v>
      </c>
      <c r="D39" s="12">
        <f>C39*5%+C39</f>
        <v>5512500</v>
      </c>
      <c r="E39" s="13">
        <f>D39*5%+D39</f>
        <v>5788125</v>
      </c>
      <c r="F39" s="31">
        <f t="shared" si="2"/>
        <v>21550625</v>
      </c>
    </row>
    <row r="40" spans="1:6" ht="18" customHeight="1">
      <c r="A40" s="16" t="s">
        <v>18</v>
      </c>
      <c r="B40" s="44">
        <v>50000000</v>
      </c>
      <c r="C40" s="12">
        <v>40000000</v>
      </c>
      <c r="D40" s="12">
        <f>C40*5%+C40</f>
        <v>42000000</v>
      </c>
      <c r="E40" s="13">
        <f>D40*5%+D40</f>
        <v>44100000</v>
      </c>
      <c r="F40" s="31">
        <f t="shared" si="2"/>
        <v>176100000</v>
      </c>
    </row>
    <row r="41" spans="1:6" ht="27" customHeight="1">
      <c r="A41" s="16" t="s">
        <v>19</v>
      </c>
      <c r="B41" s="44">
        <v>20000000</v>
      </c>
      <c r="C41" s="12">
        <v>15000000</v>
      </c>
      <c r="D41" s="12">
        <f>C41*5%+C41</f>
        <v>15750000</v>
      </c>
      <c r="E41" s="13">
        <f>D41*5%+D41</f>
        <v>16537500</v>
      </c>
      <c r="F41" s="31">
        <f t="shared" si="2"/>
        <v>67287500</v>
      </c>
    </row>
    <row r="42" spans="1:6" ht="15">
      <c r="A42" s="15" t="s">
        <v>20</v>
      </c>
      <c r="B42" s="9">
        <f>SUM(B43:B44)</f>
        <v>24517500</v>
      </c>
      <c r="C42" s="9">
        <f>SUM(C43:C44)</f>
        <v>25743375</v>
      </c>
      <c r="D42" s="9">
        <f>SUM(D43:D44)</f>
        <v>27030543.75</v>
      </c>
      <c r="E42" s="10">
        <f>SUM(E43:E44)</f>
        <v>28382070.9375</v>
      </c>
      <c r="F42" s="31">
        <f t="shared" si="2"/>
        <v>105673489.6875</v>
      </c>
    </row>
    <row r="43" spans="1:6" ht="41.25" customHeight="1">
      <c r="A43" s="16" t="s">
        <v>13</v>
      </c>
      <c r="B43" s="44">
        <v>9517500</v>
      </c>
      <c r="C43" s="12">
        <f>B43*5%+B43</f>
        <v>9993375</v>
      </c>
      <c r="D43" s="12">
        <f>C43*5%+C43</f>
        <v>10493043.75</v>
      </c>
      <c r="E43" s="13">
        <f>D43*5%+D43</f>
        <v>11017695.9375</v>
      </c>
      <c r="F43" s="31">
        <f t="shared" si="2"/>
        <v>41021614.6875</v>
      </c>
    </row>
    <row r="44" spans="1:6" ht="15" customHeight="1">
      <c r="A44" s="16" t="s">
        <v>21</v>
      </c>
      <c r="B44" s="11">
        <v>15000000</v>
      </c>
      <c r="C44" s="12">
        <f>B44*5%+B44</f>
        <v>15750000</v>
      </c>
      <c r="D44" s="12">
        <f>C44*5%+C44</f>
        <v>16537500</v>
      </c>
      <c r="E44" s="13">
        <f>D44*5%+D44</f>
        <v>17364375</v>
      </c>
      <c r="F44" s="31">
        <f t="shared" si="2"/>
        <v>64651875</v>
      </c>
    </row>
    <row r="45" spans="1:6" ht="15">
      <c r="A45" s="15" t="s">
        <v>22</v>
      </c>
      <c r="B45" s="9">
        <f>SUM(B46:B51)</f>
        <v>96130705</v>
      </c>
      <c r="C45" s="9">
        <f>SUM(C46:C51)</f>
        <v>100937240.35</v>
      </c>
      <c r="D45" s="9">
        <f>SUM(D46:D51)</f>
        <v>105984102.3675</v>
      </c>
      <c r="E45" s="10">
        <f>SUM(E46:E51)</f>
        <v>111283307.485875</v>
      </c>
      <c r="F45" s="31">
        <f t="shared" si="2"/>
        <v>414335355.203375</v>
      </c>
    </row>
    <row r="46" spans="1:6" ht="34.5" customHeight="1">
      <c r="A46" s="16" t="s">
        <v>23</v>
      </c>
      <c r="B46" s="45">
        <v>24523387</v>
      </c>
      <c r="C46" s="12">
        <f>B46*5%+B46</f>
        <v>25749556.35</v>
      </c>
      <c r="D46" s="12">
        <f>C46*5%+C46</f>
        <v>27037034.1675</v>
      </c>
      <c r="E46" s="13">
        <f>D46*5%+D46</f>
        <v>28388885.875875</v>
      </c>
      <c r="F46" s="31">
        <f t="shared" si="2"/>
        <v>105698863.393375</v>
      </c>
    </row>
    <row r="47" spans="1:6" ht="23.25">
      <c r="A47" s="16" t="s">
        <v>24</v>
      </c>
      <c r="B47" s="44">
        <v>51607318</v>
      </c>
      <c r="C47" s="12">
        <v>50000000</v>
      </c>
      <c r="D47" s="12">
        <f>C47*5%+C47</f>
        <v>52500000</v>
      </c>
      <c r="E47" s="13">
        <f>D47*5%+D47</f>
        <v>55125000</v>
      </c>
      <c r="F47" s="32">
        <f t="shared" si="2"/>
        <v>209232318</v>
      </c>
    </row>
    <row r="48" spans="1:6" ht="15">
      <c r="A48" s="16" t="s">
        <v>121</v>
      </c>
      <c r="B48" s="45">
        <v>15000000</v>
      </c>
      <c r="C48" s="12">
        <f>B48*5%+B48</f>
        <v>15750000</v>
      </c>
      <c r="D48" s="12">
        <f>C48*5%+C48</f>
        <v>16537500</v>
      </c>
      <c r="E48" s="13">
        <f>D48*5%+D48</f>
        <v>17364375</v>
      </c>
      <c r="F48" s="31">
        <f t="shared" si="2"/>
        <v>64651875</v>
      </c>
    </row>
    <row r="49" spans="1:6" ht="23.25">
      <c r="A49" s="16" t="s">
        <v>25</v>
      </c>
      <c r="B49" s="46">
        <v>5000000</v>
      </c>
      <c r="C49" s="12">
        <v>5000000</v>
      </c>
      <c r="D49" s="12">
        <f>C49*5%+C49</f>
        <v>5250000</v>
      </c>
      <c r="E49" s="13">
        <f>D49*5%+D49</f>
        <v>5512500</v>
      </c>
      <c r="F49" s="31">
        <f t="shared" si="2"/>
        <v>20762500</v>
      </c>
    </row>
    <row r="50" spans="1:6" ht="15">
      <c r="A50" s="16" t="s">
        <v>122</v>
      </c>
      <c r="B50" s="18">
        <v>0</v>
      </c>
      <c r="C50" s="12">
        <v>2000000</v>
      </c>
      <c r="D50" s="12">
        <f>C50*5%+C50</f>
        <v>2100000</v>
      </c>
      <c r="E50" s="13">
        <f>D50*5%+D50</f>
        <v>2205000</v>
      </c>
      <c r="F50" s="31">
        <f t="shared" si="2"/>
        <v>6305000</v>
      </c>
    </row>
    <row r="51" spans="1:6" ht="15">
      <c r="A51" s="16" t="s">
        <v>123</v>
      </c>
      <c r="B51" s="18">
        <v>0</v>
      </c>
      <c r="C51" s="12">
        <v>2437684</v>
      </c>
      <c r="D51" s="12">
        <f>C51*5%+C51</f>
        <v>2559568.2</v>
      </c>
      <c r="E51" s="13">
        <f>D51*5%+D51</f>
        <v>2687546.6100000003</v>
      </c>
      <c r="F51" s="31">
        <f t="shared" si="2"/>
        <v>7684798.8100000005</v>
      </c>
    </row>
    <row r="52" spans="1:6" ht="15">
      <c r="A52" s="15" t="s">
        <v>26</v>
      </c>
      <c r="B52" s="9">
        <f>SUM(B53:B56)</f>
        <v>72098028</v>
      </c>
      <c r="C52" s="9">
        <f>SUM(C53:C56)</f>
        <v>75702928.95</v>
      </c>
      <c r="D52" s="9">
        <f>SUM(D53:D56)</f>
        <v>79488075.39750001</v>
      </c>
      <c r="E52" s="10">
        <f>SUM(E53:E56)</f>
        <v>83462479.167375</v>
      </c>
      <c r="F52" s="31">
        <f t="shared" si="2"/>
        <v>310751511.514875</v>
      </c>
    </row>
    <row r="53" spans="1:6" ht="23.25">
      <c r="A53" s="16" t="s">
        <v>27</v>
      </c>
      <c r="B53" s="19">
        <v>41392539</v>
      </c>
      <c r="C53" s="12">
        <f>B53*5%+B53</f>
        <v>43462165.95</v>
      </c>
      <c r="D53" s="12">
        <f>C53*5%+C53</f>
        <v>45635274.2475</v>
      </c>
      <c r="E53" s="13">
        <f>D53*5%+D53</f>
        <v>47917037.959875</v>
      </c>
      <c r="F53" s="31">
        <f t="shared" si="2"/>
        <v>178407017.157375</v>
      </c>
    </row>
    <row r="54" spans="1:6" ht="15">
      <c r="A54" s="16" t="s">
        <v>28</v>
      </c>
      <c r="B54" s="46">
        <v>0</v>
      </c>
      <c r="C54" s="12">
        <v>5000000</v>
      </c>
      <c r="D54" s="12">
        <f>C54*5%+C54</f>
        <v>5250000</v>
      </c>
      <c r="E54" s="13">
        <f>D54*5%+D54</f>
        <v>5512500</v>
      </c>
      <c r="F54" s="31">
        <f t="shared" si="2"/>
        <v>15762500</v>
      </c>
    </row>
    <row r="55" spans="1:6" ht="15">
      <c r="A55" s="16" t="s">
        <v>29</v>
      </c>
      <c r="B55" s="18">
        <v>0</v>
      </c>
      <c r="C55" s="12">
        <v>5000000</v>
      </c>
      <c r="D55" s="12">
        <f>C55*5%+C55</f>
        <v>5250000</v>
      </c>
      <c r="E55" s="13">
        <f>D55*5%+D55</f>
        <v>5512500</v>
      </c>
      <c r="F55" s="31">
        <f t="shared" si="2"/>
        <v>15762500</v>
      </c>
    </row>
    <row r="56" spans="1:6" ht="23.25">
      <c r="A56" s="16" t="s">
        <v>30</v>
      </c>
      <c r="B56" s="19">
        <v>30705489</v>
      </c>
      <c r="C56" s="12">
        <v>22240763</v>
      </c>
      <c r="D56" s="12">
        <f>C56*5%+C56</f>
        <v>23352801.15</v>
      </c>
      <c r="E56" s="13">
        <f>D56*5%+D56</f>
        <v>24520441.2075</v>
      </c>
      <c r="F56" s="32">
        <f t="shared" si="2"/>
        <v>100819494.3575</v>
      </c>
    </row>
    <row r="57" spans="1:7" ht="15">
      <c r="A57" s="15" t="s">
        <v>97</v>
      </c>
      <c r="B57" s="9">
        <f>B58+B62+B67+B71+B76+B82+B85+B93+B116+B118+B122+B124+B132+B135+B137</f>
        <v>1704131440</v>
      </c>
      <c r="C57" s="9">
        <f>C58+C62+C67+C71+C76+C82+C85+C93+C116+C118+C122+C124+C132+C135+C137</f>
        <v>1789338012</v>
      </c>
      <c r="D57" s="9">
        <f>D58+D62+D67+D71+D76+D82+D85+D93+D116+D118+D122+D124+D132+D135+D137</f>
        <v>1878804913</v>
      </c>
      <c r="E57" s="10">
        <f>E58+E62+E67+E71+E76+E82+E85+E93+E116+E118+E122+E124+E132+E135+E137</f>
        <v>1972745158</v>
      </c>
      <c r="F57" s="31">
        <f t="shared" si="2"/>
        <v>7345019523</v>
      </c>
      <c r="G57" s="3"/>
    </row>
    <row r="58" spans="1:6" ht="23.25">
      <c r="A58" s="15" t="s">
        <v>31</v>
      </c>
      <c r="B58" s="9">
        <f>SUM(B59:B61)</f>
        <v>60000000</v>
      </c>
      <c r="C58" s="9">
        <f>SUM(C59:C61)</f>
        <v>113000000</v>
      </c>
      <c r="D58" s="9">
        <f>SUM(D59:D61)</f>
        <v>118650000</v>
      </c>
      <c r="E58" s="10">
        <f>SUM(E59:E61)</f>
        <v>124582500</v>
      </c>
      <c r="F58" s="31">
        <f t="shared" si="2"/>
        <v>416232500</v>
      </c>
    </row>
    <row r="59" spans="1:6" ht="15">
      <c r="A59" s="16" t="s">
        <v>103</v>
      </c>
      <c r="B59" s="12">
        <v>40000000</v>
      </c>
      <c r="C59" s="12">
        <f>B59*5%+B59</f>
        <v>42000000</v>
      </c>
      <c r="D59" s="12">
        <f>C59*5%+C59</f>
        <v>44100000</v>
      </c>
      <c r="E59" s="13">
        <f>D59*5%+D59</f>
        <v>46305000</v>
      </c>
      <c r="F59" s="31">
        <f t="shared" si="2"/>
        <v>172405000</v>
      </c>
    </row>
    <row r="60" spans="1:6" ht="23.25">
      <c r="A60" s="16" t="s">
        <v>32</v>
      </c>
      <c r="B60" s="45">
        <v>20000000</v>
      </c>
      <c r="C60" s="12">
        <f>B60*5%+B60</f>
        <v>21000000</v>
      </c>
      <c r="D60" s="12">
        <f>C60*5%+C60</f>
        <v>22050000</v>
      </c>
      <c r="E60" s="13">
        <f>D60*5%+D60</f>
        <v>23152500</v>
      </c>
      <c r="F60" s="31">
        <f t="shared" si="2"/>
        <v>86202500</v>
      </c>
    </row>
    <row r="61" spans="1:6" ht="15">
      <c r="A61" s="16" t="s">
        <v>33</v>
      </c>
      <c r="B61" s="12"/>
      <c r="C61" s="12">
        <v>50000000</v>
      </c>
      <c r="D61" s="12">
        <f>C61*5%+C61</f>
        <v>52500000</v>
      </c>
      <c r="E61" s="13">
        <f>D61*5%+D61</f>
        <v>55125000</v>
      </c>
      <c r="F61" s="31">
        <f t="shared" si="2"/>
        <v>157625000</v>
      </c>
    </row>
    <row r="62" spans="1:6" ht="15">
      <c r="A62" s="15" t="s">
        <v>34</v>
      </c>
      <c r="B62" s="9">
        <f>SUM(B63:B66)</f>
        <v>200000000</v>
      </c>
      <c r="C62" s="9">
        <f>SUM(C63:C66)</f>
        <v>329500000</v>
      </c>
      <c r="D62" s="9">
        <f>SUM(D63:D66)</f>
        <v>345975000</v>
      </c>
      <c r="E62" s="10">
        <f>SUM(E63:E66)</f>
        <v>363273750</v>
      </c>
      <c r="F62" s="31">
        <f t="shared" si="2"/>
        <v>1238748750</v>
      </c>
    </row>
    <row r="63" spans="1:6" ht="27" customHeight="1">
      <c r="A63" s="16" t="s">
        <v>35</v>
      </c>
      <c r="B63" s="47">
        <v>10000000</v>
      </c>
      <c r="C63" s="12">
        <f>B63*5%+B63</f>
        <v>10500000</v>
      </c>
      <c r="D63" s="12">
        <f>C63*5%+C63</f>
        <v>11025000</v>
      </c>
      <c r="E63" s="13">
        <f>D63*5%+D63</f>
        <v>11576250</v>
      </c>
      <c r="F63" s="31">
        <f t="shared" si="2"/>
        <v>43101250</v>
      </c>
    </row>
    <row r="64" spans="1:6" ht="34.5" customHeight="1">
      <c r="A64" s="16" t="s">
        <v>36</v>
      </c>
      <c r="B64" s="18">
        <v>10000000</v>
      </c>
      <c r="C64" s="12">
        <v>50000000</v>
      </c>
      <c r="D64" s="12">
        <f>C64*5%+C64</f>
        <v>52500000</v>
      </c>
      <c r="E64" s="13">
        <f>D64*5%+D64</f>
        <v>55125000</v>
      </c>
      <c r="F64" s="31">
        <f t="shared" si="2"/>
        <v>167625000</v>
      </c>
    </row>
    <row r="65" spans="1:6" ht="23.25">
      <c r="A65" s="16" t="s">
        <v>142</v>
      </c>
      <c r="B65" s="45">
        <v>180000000</v>
      </c>
      <c r="C65" s="12">
        <f>B65*5%+B65</f>
        <v>189000000</v>
      </c>
      <c r="D65" s="12">
        <f>C65*5%+C65</f>
        <v>198450000</v>
      </c>
      <c r="E65" s="13">
        <f>D65*5%+D65</f>
        <v>208372500</v>
      </c>
      <c r="F65" s="31">
        <f t="shared" si="2"/>
        <v>775822500</v>
      </c>
    </row>
    <row r="66" spans="1:6" ht="23.25">
      <c r="A66" s="16" t="s">
        <v>37</v>
      </c>
      <c r="B66" s="12">
        <v>0</v>
      </c>
      <c r="C66" s="12">
        <v>80000000</v>
      </c>
      <c r="D66" s="12">
        <f>C66*5%+C66</f>
        <v>84000000</v>
      </c>
      <c r="E66" s="13">
        <f>D66*5%+D66</f>
        <v>88200000</v>
      </c>
      <c r="F66" s="31">
        <f t="shared" si="2"/>
        <v>252200000</v>
      </c>
    </row>
    <row r="67" spans="1:6" ht="15">
      <c r="A67" s="15" t="s">
        <v>38</v>
      </c>
      <c r="B67" s="9">
        <f>SUM(B68:B70)</f>
        <v>102000000</v>
      </c>
      <c r="C67" s="9">
        <f>SUM(C68:C70)</f>
        <v>114500000</v>
      </c>
      <c r="D67" s="9">
        <f>SUM(D68:D70)</f>
        <v>120225000</v>
      </c>
      <c r="E67" s="10">
        <f>SUM(E68:E70)</f>
        <v>142637158</v>
      </c>
      <c r="F67" s="31">
        <f aca="true" t="shared" si="3" ref="F67:F98">SUM(B67:E67)</f>
        <v>479362158</v>
      </c>
    </row>
    <row r="68" spans="1:7" ht="25.5" customHeight="1">
      <c r="A68" s="16" t="s">
        <v>39</v>
      </c>
      <c r="B68" s="33">
        <v>50000000</v>
      </c>
      <c r="C68" s="12">
        <f>B68*5%+B68</f>
        <v>52500000</v>
      </c>
      <c r="D68" s="12">
        <f>C68*5%+C68</f>
        <v>55125000</v>
      </c>
      <c r="E68" s="13">
        <v>74282158</v>
      </c>
      <c r="F68" s="31">
        <f t="shared" si="3"/>
        <v>231907158</v>
      </c>
      <c r="G68" s="3"/>
    </row>
    <row r="69" spans="1:6" ht="38.25" customHeight="1">
      <c r="A69" s="48" t="s">
        <v>40</v>
      </c>
      <c r="B69" s="46">
        <v>12000000</v>
      </c>
      <c r="C69" s="12">
        <v>20000000</v>
      </c>
      <c r="D69" s="12">
        <f>C69*5%+C69</f>
        <v>21000000</v>
      </c>
      <c r="E69" s="13">
        <f>D69*5%+D69</f>
        <v>22050000</v>
      </c>
      <c r="F69" s="31">
        <f t="shared" si="3"/>
        <v>75050000</v>
      </c>
    </row>
    <row r="70" spans="1:6" ht="34.5" customHeight="1">
      <c r="A70" s="48" t="s">
        <v>143</v>
      </c>
      <c r="B70" s="46">
        <v>40000000</v>
      </c>
      <c r="C70" s="12">
        <f>B70*5%+B70</f>
        <v>42000000</v>
      </c>
      <c r="D70" s="12">
        <f>C70*5%+C70</f>
        <v>44100000</v>
      </c>
      <c r="E70" s="13">
        <f>D70*5%+D70</f>
        <v>46305000</v>
      </c>
      <c r="F70" s="31">
        <f t="shared" si="3"/>
        <v>172405000</v>
      </c>
    </row>
    <row r="71" spans="1:6" ht="15">
      <c r="A71" s="15" t="s">
        <v>41</v>
      </c>
      <c r="B71" s="9">
        <f>SUM(B72:B75)</f>
        <v>395131440</v>
      </c>
      <c r="C71" s="9">
        <f>SUM(C72:C75)</f>
        <v>320000000</v>
      </c>
      <c r="D71" s="9">
        <f>SUM(D72:D75)</f>
        <v>336000000</v>
      </c>
      <c r="E71" s="10">
        <f>SUM(E72:E75)</f>
        <v>352800000</v>
      </c>
      <c r="F71" s="31">
        <f t="shared" si="3"/>
        <v>1403931440</v>
      </c>
    </row>
    <row r="72" spans="1:6" ht="15">
      <c r="A72" s="16" t="s">
        <v>42</v>
      </c>
      <c r="B72" s="33">
        <v>0</v>
      </c>
      <c r="C72" s="12">
        <v>50000000</v>
      </c>
      <c r="D72" s="12">
        <f>C72*5%+C72</f>
        <v>52500000</v>
      </c>
      <c r="E72" s="13">
        <f>D72*5%+D72</f>
        <v>55125000</v>
      </c>
      <c r="F72" s="31">
        <f t="shared" si="3"/>
        <v>157625000</v>
      </c>
    </row>
    <row r="73" spans="1:6" ht="15">
      <c r="A73" s="16" t="s">
        <v>43</v>
      </c>
      <c r="B73" s="33">
        <v>0</v>
      </c>
      <c r="C73" s="12">
        <v>50000000</v>
      </c>
      <c r="D73" s="12">
        <f>C73*5%+C73</f>
        <v>52500000</v>
      </c>
      <c r="E73" s="13">
        <f>D73*5%+D73</f>
        <v>55125000</v>
      </c>
      <c r="F73" s="31">
        <f t="shared" si="3"/>
        <v>157625000</v>
      </c>
    </row>
    <row r="74" spans="1:6" ht="28.5" customHeight="1">
      <c r="A74" s="16" t="s">
        <v>124</v>
      </c>
      <c r="B74" s="11">
        <v>395131440</v>
      </c>
      <c r="C74" s="12">
        <v>200000000</v>
      </c>
      <c r="D74" s="12">
        <f>C74*5%+C74</f>
        <v>210000000</v>
      </c>
      <c r="E74" s="13">
        <f>D74*5%+D74</f>
        <v>220500000</v>
      </c>
      <c r="F74" s="31">
        <f t="shared" si="3"/>
        <v>1025631440</v>
      </c>
    </row>
    <row r="75" spans="1:6" ht="34.5" customHeight="1">
      <c r="A75" s="16" t="s">
        <v>44</v>
      </c>
      <c r="B75" s="12">
        <v>0</v>
      </c>
      <c r="C75" s="12">
        <v>20000000</v>
      </c>
      <c r="D75" s="12">
        <f>C75*5%+C75</f>
        <v>21000000</v>
      </c>
      <c r="E75" s="13">
        <f>D75*5%+D75</f>
        <v>22050000</v>
      </c>
      <c r="F75" s="31">
        <f t="shared" si="3"/>
        <v>63050000</v>
      </c>
    </row>
    <row r="76" spans="1:6" ht="15">
      <c r="A76" s="15" t="s">
        <v>45</v>
      </c>
      <c r="B76" s="9">
        <f>SUM(B77:B81)</f>
        <v>45000000</v>
      </c>
      <c r="C76" s="9">
        <f>SUM(C77:C81)</f>
        <v>130000000</v>
      </c>
      <c r="D76" s="9">
        <f>SUM(D77:D81)</f>
        <v>176820000</v>
      </c>
      <c r="E76" s="10">
        <f>SUM(E77:E81)</f>
        <v>185661000</v>
      </c>
      <c r="F76" s="31">
        <f t="shared" si="3"/>
        <v>537481000</v>
      </c>
    </row>
    <row r="77" spans="1:6" ht="26.25" customHeight="1">
      <c r="A77" s="16" t="s">
        <v>46</v>
      </c>
      <c r="B77" s="45">
        <v>0</v>
      </c>
      <c r="C77" s="12">
        <v>50000000</v>
      </c>
      <c r="D77" s="12">
        <f>SUM(D78:D82)</f>
        <v>92820000</v>
      </c>
      <c r="E77" s="13">
        <f>SUM(E78:E82)</f>
        <v>97461000</v>
      </c>
      <c r="F77" s="31">
        <f t="shared" si="3"/>
        <v>240281000</v>
      </c>
    </row>
    <row r="78" spans="1:6" ht="34.5" customHeight="1">
      <c r="A78" s="49" t="s">
        <v>47</v>
      </c>
      <c r="B78" s="20">
        <v>40000000</v>
      </c>
      <c r="C78" s="12">
        <v>20000000</v>
      </c>
      <c r="D78" s="12">
        <f>C78*5%+C78</f>
        <v>21000000</v>
      </c>
      <c r="E78" s="13">
        <f>D78*5%+D78</f>
        <v>22050000</v>
      </c>
      <c r="F78" s="31">
        <f t="shared" si="3"/>
        <v>103050000</v>
      </c>
    </row>
    <row r="79" spans="1:6" ht="15">
      <c r="A79" s="16" t="s">
        <v>48</v>
      </c>
      <c r="B79" s="20">
        <v>5000000</v>
      </c>
      <c r="C79" s="12">
        <v>10000000</v>
      </c>
      <c r="D79" s="12">
        <f>C79*5%+C79</f>
        <v>10500000</v>
      </c>
      <c r="E79" s="13">
        <f>D79*5%+D79</f>
        <v>11025000</v>
      </c>
      <c r="F79" s="31">
        <f t="shared" si="3"/>
        <v>36525000</v>
      </c>
    </row>
    <row r="80" spans="1:6" ht="23.25">
      <c r="A80" s="16" t="s">
        <v>49</v>
      </c>
      <c r="B80" s="12">
        <v>0</v>
      </c>
      <c r="C80" s="12">
        <v>30000000</v>
      </c>
      <c r="D80" s="12">
        <f>C80*5%+C80</f>
        <v>31500000</v>
      </c>
      <c r="E80" s="13">
        <f>D80*5%+D80</f>
        <v>33075000</v>
      </c>
      <c r="F80" s="31">
        <f t="shared" si="3"/>
        <v>94575000</v>
      </c>
    </row>
    <row r="81" spans="1:6" ht="23.25">
      <c r="A81" s="16" t="s">
        <v>101</v>
      </c>
      <c r="B81" s="12">
        <v>0</v>
      </c>
      <c r="C81" s="12">
        <v>20000000</v>
      </c>
      <c r="D81" s="12">
        <f>C81*5%+C81</f>
        <v>21000000</v>
      </c>
      <c r="E81" s="13">
        <f>D81*5%+D81</f>
        <v>22050000</v>
      </c>
      <c r="F81" s="31">
        <f t="shared" si="3"/>
        <v>63050000</v>
      </c>
    </row>
    <row r="82" spans="1:6" ht="15">
      <c r="A82" s="15" t="s">
        <v>87</v>
      </c>
      <c r="B82" s="9">
        <f>B83+B84</f>
        <v>8000000</v>
      </c>
      <c r="C82" s="9">
        <f>C83+C84</f>
        <v>8400000</v>
      </c>
      <c r="D82" s="9">
        <f>D83+D84</f>
        <v>8820000</v>
      </c>
      <c r="E82" s="10">
        <f>E83+E84</f>
        <v>9261000</v>
      </c>
      <c r="F82" s="31">
        <f t="shared" si="3"/>
        <v>34481000</v>
      </c>
    </row>
    <row r="83" spans="1:6" ht="26.25" customHeight="1">
      <c r="A83" s="16" t="s">
        <v>88</v>
      </c>
      <c r="B83" s="12">
        <v>2000000</v>
      </c>
      <c r="C83" s="12">
        <f>B83*5%+B83</f>
        <v>2100000</v>
      </c>
      <c r="D83" s="12">
        <f>C83*5%+C83</f>
        <v>2205000</v>
      </c>
      <c r="E83" s="13">
        <f>D83*5%+D83</f>
        <v>2315250</v>
      </c>
      <c r="F83" s="31">
        <f t="shared" si="3"/>
        <v>8620250</v>
      </c>
    </row>
    <row r="84" spans="1:6" ht="15">
      <c r="A84" s="16" t="s">
        <v>144</v>
      </c>
      <c r="B84" s="45">
        <v>6000000</v>
      </c>
      <c r="C84" s="12">
        <f>B84*5%+B84</f>
        <v>6300000</v>
      </c>
      <c r="D84" s="12">
        <f>C84*5%+C84</f>
        <v>6615000</v>
      </c>
      <c r="E84" s="13">
        <f>D84*5%+D84</f>
        <v>6945750</v>
      </c>
      <c r="F84" s="31">
        <f t="shared" si="3"/>
        <v>25860750</v>
      </c>
    </row>
    <row r="85" spans="1:6" ht="15">
      <c r="A85" s="15" t="s">
        <v>50</v>
      </c>
      <c r="B85" s="9">
        <f>SUM(B86:B87)</f>
        <v>97000000</v>
      </c>
      <c r="C85" s="9">
        <f>SUM(C86:C87)</f>
        <v>106850000</v>
      </c>
      <c r="D85" s="9">
        <f>SUM(D86:D87)</f>
        <v>112192500</v>
      </c>
      <c r="E85" s="10">
        <f>SUM(E86:E87)</f>
        <v>117802125</v>
      </c>
      <c r="F85" s="31">
        <f t="shared" si="3"/>
        <v>433844625</v>
      </c>
    </row>
    <row r="86" spans="1:6" ht="15">
      <c r="A86" s="16" t="s">
        <v>102</v>
      </c>
      <c r="B86" s="12">
        <v>97000000</v>
      </c>
      <c r="C86" s="12">
        <f>B86*5%+B86</f>
        <v>101850000</v>
      </c>
      <c r="D86" s="12">
        <f>C86*5%+C86</f>
        <v>106942500</v>
      </c>
      <c r="E86" s="13">
        <f>D86*5%+D86</f>
        <v>112289625</v>
      </c>
      <c r="F86" s="31">
        <f t="shared" si="3"/>
        <v>418082125</v>
      </c>
    </row>
    <row r="87" spans="1:6" ht="26.25" customHeight="1">
      <c r="A87" s="16" t="s">
        <v>89</v>
      </c>
      <c r="B87" s="12">
        <v>0</v>
      </c>
      <c r="C87" s="12">
        <v>5000000</v>
      </c>
      <c r="D87" s="12">
        <f>C87*5%+C87</f>
        <v>5250000</v>
      </c>
      <c r="E87" s="13">
        <f>D87*5%+D87</f>
        <v>5512500</v>
      </c>
      <c r="F87" s="31">
        <f t="shared" si="3"/>
        <v>15762500</v>
      </c>
    </row>
    <row r="88" spans="1:6" ht="15">
      <c r="A88" s="15" t="s">
        <v>51</v>
      </c>
      <c r="B88" s="9">
        <f>SUM(B89:B91)</f>
        <v>0</v>
      </c>
      <c r="C88" s="9">
        <f>SUM(C89:C91)</f>
        <v>25000000</v>
      </c>
      <c r="D88" s="9">
        <f>SUM(D89:D91)</f>
        <v>26250000</v>
      </c>
      <c r="E88" s="10">
        <f>SUM(E89:E91)</f>
        <v>27562500</v>
      </c>
      <c r="F88" s="31">
        <f t="shared" si="3"/>
        <v>78812500</v>
      </c>
    </row>
    <row r="89" spans="1:6" ht="34.5">
      <c r="A89" s="16" t="s">
        <v>140</v>
      </c>
      <c r="B89" s="12">
        <v>0</v>
      </c>
      <c r="C89" s="12">
        <v>5000000</v>
      </c>
      <c r="D89" s="12">
        <f>C89*5%+C89</f>
        <v>5250000</v>
      </c>
      <c r="E89" s="13">
        <f>D89*5%+D89</f>
        <v>5512500</v>
      </c>
      <c r="F89" s="31">
        <f t="shared" si="3"/>
        <v>15762500</v>
      </c>
    </row>
    <row r="90" spans="1:6" ht="27.75" customHeight="1">
      <c r="A90" s="16" t="s">
        <v>52</v>
      </c>
      <c r="B90" s="12">
        <v>0</v>
      </c>
      <c r="C90" s="12">
        <v>10000000</v>
      </c>
      <c r="D90" s="12">
        <f>C90*5%+C90</f>
        <v>10500000</v>
      </c>
      <c r="E90" s="13">
        <f>D90*5%+D90</f>
        <v>11025000</v>
      </c>
      <c r="F90" s="31">
        <f t="shared" si="3"/>
        <v>31525000</v>
      </c>
    </row>
    <row r="91" spans="1:6" ht="39" customHeight="1">
      <c r="A91" s="16" t="s">
        <v>53</v>
      </c>
      <c r="B91" s="12">
        <v>0</v>
      </c>
      <c r="C91" s="12">
        <v>10000000</v>
      </c>
      <c r="D91" s="12">
        <f>C91*5%+C91</f>
        <v>10500000</v>
      </c>
      <c r="E91" s="13">
        <f>D91*5%+D91</f>
        <v>11025000</v>
      </c>
      <c r="F91" s="31">
        <f t="shared" si="3"/>
        <v>31525000</v>
      </c>
    </row>
    <row r="92" spans="1:6" ht="45" customHeight="1">
      <c r="A92" s="16" t="s">
        <v>139</v>
      </c>
      <c r="B92" s="12">
        <v>0</v>
      </c>
      <c r="C92" s="12">
        <v>10000000</v>
      </c>
      <c r="D92" s="12">
        <f>C92*5%+C92</f>
        <v>10500000</v>
      </c>
      <c r="E92" s="13">
        <f>D92*5%+D92</f>
        <v>11025000</v>
      </c>
      <c r="F92" s="31">
        <f t="shared" si="3"/>
        <v>31525000</v>
      </c>
    </row>
    <row r="93" spans="1:6" ht="23.25">
      <c r="A93" s="15" t="s">
        <v>54</v>
      </c>
      <c r="B93" s="9">
        <f>B94+B97+B99+B101+B105+B108+B111+B114+B116</f>
        <v>155000000</v>
      </c>
      <c r="C93" s="9">
        <f>C94+C97+C99+C101+C105+C108+C111+C114+C116</f>
        <v>162250000</v>
      </c>
      <c r="D93" s="9">
        <f>D94+D97+D99+D101+D105+D108+D111+D114+D116</f>
        <v>165112500</v>
      </c>
      <c r="E93" s="10">
        <f>E94+E97+E99+E101+E105+E108+E111+E114+E116</f>
        <v>173368125</v>
      </c>
      <c r="F93" s="31">
        <f t="shared" si="3"/>
        <v>655730625</v>
      </c>
    </row>
    <row r="94" spans="1:6" ht="15">
      <c r="A94" s="15" t="s">
        <v>58</v>
      </c>
      <c r="B94" s="9">
        <f>SUM(B95:B96)</f>
        <v>15000000</v>
      </c>
      <c r="C94" s="9">
        <f>SUM(C95:C96)</f>
        <v>20750000</v>
      </c>
      <c r="D94" s="9">
        <f>SUM(D95:D96)</f>
        <v>21787500</v>
      </c>
      <c r="E94" s="10">
        <f>SUM(E95:E96)</f>
        <v>22876875</v>
      </c>
      <c r="F94" s="31">
        <f t="shared" si="3"/>
        <v>80414375</v>
      </c>
    </row>
    <row r="95" spans="1:6" ht="15">
      <c r="A95" s="16" t="s">
        <v>55</v>
      </c>
      <c r="B95" s="12">
        <v>15000000</v>
      </c>
      <c r="C95" s="12">
        <f>B95*5%+B95</f>
        <v>15750000</v>
      </c>
      <c r="D95" s="12">
        <f>C95*5%+C95</f>
        <v>16537500</v>
      </c>
      <c r="E95" s="13">
        <f>D95*5%+D95</f>
        <v>17364375</v>
      </c>
      <c r="F95" s="31">
        <f t="shared" si="3"/>
        <v>64651875</v>
      </c>
    </row>
    <row r="96" spans="1:6" ht="15">
      <c r="A96" s="16" t="s">
        <v>56</v>
      </c>
      <c r="B96" s="12">
        <v>0</v>
      </c>
      <c r="C96" s="12">
        <v>5000000</v>
      </c>
      <c r="D96" s="12">
        <f>C96*5%+C96</f>
        <v>5250000</v>
      </c>
      <c r="E96" s="13">
        <f>D96*5%+D96</f>
        <v>5512500</v>
      </c>
      <c r="F96" s="31">
        <f t="shared" si="3"/>
        <v>15762500</v>
      </c>
    </row>
    <row r="97" spans="1:6" ht="15">
      <c r="A97" s="15" t="s">
        <v>57</v>
      </c>
      <c r="B97" s="9">
        <f>SUM(B98)</f>
        <v>15000000</v>
      </c>
      <c r="C97" s="9">
        <f>SUM(C98)</f>
        <v>15750000</v>
      </c>
      <c r="D97" s="9">
        <f>SUM(D98)</f>
        <v>16537500</v>
      </c>
      <c r="E97" s="10">
        <f>SUM(E98)</f>
        <v>17364375</v>
      </c>
      <c r="F97" s="31">
        <f t="shared" si="3"/>
        <v>64651875</v>
      </c>
    </row>
    <row r="98" spans="1:6" ht="15">
      <c r="A98" s="16" t="s">
        <v>55</v>
      </c>
      <c r="B98" s="12">
        <v>15000000</v>
      </c>
      <c r="C98" s="12">
        <f>B98*5%+B98</f>
        <v>15750000</v>
      </c>
      <c r="D98" s="12">
        <f>C98*5%+C98</f>
        <v>16537500</v>
      </c>
      <c r="E98" s="13">
        <f>D98*5%+D98</f>
        <v>17364375</v>
      </c>
      <c r="F98" s="31">
        <f t="shared" si="3"/>
        <v>64651875</v>
      </c>
    </row>
    <row r="99" spans="1:6" ht="15">
      <c r="A99" s="15" t="s">
        <v>59</v>
      </c>
      <c r="B99" s="9">
        <f>SUM(B100)</f>
        <v>15000000</v>
      </c>
      <c r="C99" s="9">
        <f>SUM(C100)</f>
        <v>15750000</v>
      </c>
      <c r="D99" s="9">
        <f>SUM(D100)</f>
        <v>16537500</v>
      </c>
      <c r="E99" s="10">
        <f>SUM(E100)</f>
        <v>17364375</v>
      </c>
      <c r="F99" s="31">
        <f aca="true" t="shared" si="4" ref="F99:F129">SUM(B99:E99)</f>
        <v>64651875</v>
      </c>
    </row>
    <row r="100" spans="1:6" ht="15">
      <c r="A100" s="16" t="s">
        <v>55</v>
      </c>
      <c r="B100" s="12">
        <v>15000000</v>
      </c>
      <c r="C100" s="12">
        <f>B100*5%+B100</f>
        <v>15750000</v>
      </c>
      <c r="D100" s="12">
        <f>C100*5%+C100</f>
        <v>16537500</v>
      </c>
      <c r="E100" s="13">
        <f>D100*5%+D100</f>
        <v>17364375</v>
      </c>
      <c r="F100" s="31">
        <f t="shared" si="4"/>
        <v>64651875</v>
      </c>
    </row>
    <row r="101" spans="1:6" ht="15">
      <c r="A101" s="15" t="s">
        <v>60</v>
      </c>
      <c r="B101" s="9">
        <f>SUM(B102:B102)</f>
        <v>50000000</v>
      </c>
      <c r="C101" s="9">
        <f>SUM(C102:C102)</f>
        <v>52500000</v>
      </c>
      <c r="D101" s="9">
        <f>SUM(D102:D102)</f>
        <v>55125000</v>
      </c>
      <c r="E101" s="10">
        <f>SUM(E102:E102)</f>
        <v>57881250</v>
      </c>
      <c r="F101" s="31">
        <f t="shared" si="4"/>
        <v>215506250</v>
      </c>
    </row>
    <row r="102" spans="1:6" ht="15" customHeight="1">
      <c r="A102" s="16" t="s">
        <v>61</v>
      </c>
      <c r="B102" s="45">
        <v>50000000</v>
      </c>
      <c r="C102" s="12">
        <f>B102*5%+B102</f>
        <v>52500000</v>
      </c>
      <c r="D102" s="12">
        <f>C102*5%+C102</f>
        <v>55125000</v>
      </c>
      <c r="E102" s="13">
        <f>D102*5%+D102</f>
        <v>57881250</v>
      </c>
      <c r="F102" s="31">
        <f t="shared" si="4"/>
        <v>215506250</v>
      </c>
    </row>
    <row r="103" spans="1:6" ht="23.25">
      <c r="A103" s="15" t="s">
        <v>62</v>
      </c>
      <c r="B103" s="9">
        <f>SUM(B104:B104)</f>
        <v>0</v>
      </c>
      <c r="C103" s="9">
        <f>SUM(C104:C104)</f>
        <v>5000000</v>
      </c>
      <c r="D103" s="9">
        <f>SUM(D104:D104)</f>
        <v>5250000</v>
      </c>
      <c r="E103" s="10">
        <f>SUM(E104:E104)</f>
        <v>5512500</v>
      </c>
      <c r="F103" s="31">
        <f t="shared" si="4"/>
        <v>15762500</v>
      </c>
    </row>
    <row r="104" spans="1:6" ht="15">
      <c r="A104" s="16" t="s">
        <v>112</v>
      </c>
      <c r="B104" s="12">
        <v>0</v>
      </c>
      <c r="C104" s="12">
        <v>5000000</v>
      </c>
      <c r="D104" s="12">
        <f>C104*5%+C104</f>
        <v>5250000</v>
      </c>
      <c r="E104" s="13">
        <f>D104*5%+D104</f>
        <v>5512500</v>
      </c>
      <c r="F104" s="31">
        <f t="shared" si="4"/>
        <v>15762500</v>
      </c>
    </row>
    <row r="105" spans="1:6" ht="23.25">
      <c r="A105" s="15" t="s">
        <v>64</v>
      </c>
      <c r="B105" s="9">
        <f>SUM(B106)</f>
        <v>5000000</v>
      </c>
      <c r="C105" s="9">
        <f>SUM(C106)</f>
        <v>5250000</v>
      </c>
      <c r="D105" s="9">
        <f>SUM(D106)</f>
        <v>5512500</v>
      </c>
      <c r="E105" s="10">
        <f>SUM(E106)</f>
        <v>5788125</v>
      </c>
      <c r="F105" s="31">
        <f t="shared" si="4"/>
        <v>21550625</v>
      </c>
    </row>
    <row r="106" spans="1:6" ht="15">
      <c r="A106" s="16" t="s">
        <v>65</v>
      </c>
      <c r="B106" s="45">
        <v>5000000</v>
      </c>
      <c r="C106" s="12">
        <f aca="true" t="shared" si="5" ref="C106:E107">B106*5%+B106</f>
        <v>5250000</v>
      </c>
      <c r="D106" s="12">
        <f t="shared" si="5"/>
        <v>5512500</v>
      </c>
      <c r="E106" s="13">
        <f t="shared" si="5"/>
        <v>5788125</v>
      </c>
      <c r="F106" s="31">
        <f t="shared" si="4"/>
        <v>21550625</v>
      </c>
    </row>
    <row r="107" spans="1:6" ht="15">
      <c r="A107" s="16" t="s">
        <v>92</v>
      </c>
      <c r="B107" s="12">
        <v>0</v>
      </c>
      <c r="C107" s="12">
        <v>5000000</v>
      </c>
      <c r="D107" s="12">
        <f t="shared" si="5"/>
        <v>5250000</v>
      </c>
      <c r="E107" s="13">
        <f t="shared" si="5"/>
        <v>5512500</v>
      </c>
      <c r="F107" s="31">
        <f t="shared" si="4"/>
        <v>15762500</v>
      </c>
    </row>
    <row r="108" spans="1:6" ht="34.5" customHeight="1">
      <c r="A108" s="15" t="s">
        <v>66</v>
      </c>
      <c r="B108" s="9">
        <f>SUM(B109:B110)</f>
        <v>5000000</v>
      </c>
      <c r="C108" s="9">
        <f>SUM(C109)</f>
        <v>5250000</v>
      </c>
      <c r="D108" s="9">
        <f>SUM(D109)</f>
        <v>5512500</v>
      </c>
      <c r="E108" s="10">
        <f>SUM(E109)</f>
        <v>5788125</v>
      </c>
      <c r="F108" s="31">
        <f t="shared" si="4"/>
        <v>21550625</v>
      </c>
    </row>
    <row r="109" spans="1:6" ht="15">
      <c r="A109" s="16" t="s">
        <v>67</v>
      </c>
      <c r="B109" s="45">
        <v>5000000</v>
      </c>
      <c r="C109" s="12">
        <f aca="true" t="shared" si="6" ref="C109:E110">B109*5%+B109</f>
        <v>5250000</v>
      </c>
      <c r="D109" s="12">
        <f t="shared" si="6"/>
        <v>5512500</v>
      </c>
      <c r="E109" s="13">
        <f t="shared" si="6"/>
        <v>5788125</v>
      </c>
      <c r="F109" s="31">
        <f t="shared" si="4"/>
        <v>21550625</v>
      </c>
    </row>
    <row r="110" spans="1:6" ht="15" customHeight="1">
      <c r="A110" s="16" t="s">
        <v>68</v>
      </c>
      <c r="B110" s="12">
        <v>0</v>
      </c>
      <c r="C110" s="12">
        <v>5000000</v>
      </c>
      <c r="D110" s="12">
        <f t="shared" si="6"/>
        <v>5250000</v>
      </c>
      <c r="E110" s="13">
        <f t="shared" si="6"/>
        <v>5512500</v>
      </c>
      <c r="F110" s="31">
        <f t="shared" si="4"/>
        <v>15762500</v>
      </c>
    </row>
    <row r="111" spans="1:6" ht="34.5">
      <c r="A111" s="15" t="s">
        <v>69</v>
      </c>
      <c r="B111" s="9">
        <f>SUM(B112:B113)</f>
        <v>40000000</v>
      </c>
      <c r="C111" s="9">
        <f>SUM(C112:C113)</f>
        <v>42000000</v>
      </c>
      <c r="D111" s="9">
        <f>SUM(D112:D113)</f>
        <v>44100000</v>
      </c>
      <c r="E111" s="10">
        <f>SUM(E112:E113)</f>
        <v>46305000</v>
      </c>
      <c r="F111" s="31">
        <f t="shared" si="4"/>
        <v>172405000</v>
      </c>
    </row>
    <row r="112" spans="1:6" ht="15">
      <c r="A112" s="16" t="s">
        <v>90</v>
      </c>
      <c r="B112" s="45">
        <v>20000000</v>
      </c>
      <c r="C112" s="12">
        <f>B112*5%+B112</f>
        <v>21000000</v>
      </c>
      <c r="D112" s="12">
        <f>C112*5%+C112</f>
        <v>22050000</v>
      </c>
      <c r="E112" s="13">
        <f>D112*5%+D112</f>
        <v>23152500</v>
      </c>
      <c r="F112" s="31">
        <f t="shared" si="4"/>
        <v>86202500</v>
      </c>
    </row>
    <row r="113" spans="1:6" ht="15">
      <c r="A113" s="16" t="s">
        <v>91</v>
      </c>
      <c r="B113" s="12">
        <v>20000000</v>
      </c>
      <c r="C113" s="12">
        <f>B113*5%+B113</f>
        <v>21000000</v>
      </c>
      <c r="D113" s="12">
        <f>C113*5%+C113</f>
        <v>22050000</v>
      </c>
      <c r="E113" s="13">
        <f>D113*5%+D113</f>
        <v>23152500</v>
      </c>
      <c r="F113" s="31">
        <f t="shared" si="4"/>
        <v>86202500</v>
      </c>
    </row>
    <row r="114" spans="1:6" ht="15">
      <c r="A114" s="15" t="s">
        <v>93</v>
      </c>
      <c r="B114" s="9">
        <f>B115</f>
        <v>10000000</v>
      </c>
      <c r="C114" s="9">
        <f>C115</f>
        <v>0</v>
      </c>
      <c r="D114" s="9">
        <f>D115</f>
        <v>0</v>
      </c>
      <c r="E114" s="10">
        <f>E115</f>
        <v>0</v>
      </c>
      <c r="F114" s="31">
        <f t="shared" si="4"/>
        <v>10000000</v>
      </c>
    </row>
    <row r="115" spans="1:6" ht="23.25">
      <c r="A115" s="16" t="s">
        <v>94</v>
      </c>
      <c r="B115" s="12">
        <v>10000000</v>
      </c>
      <c r="C115" s="12"/>
      <c r="D115" s="12">
        <f>C115*5%+C115</f>
        <v>0</v>
      </c>
      <c r="E115" s="13">
        <f>D115*5%+D115</f>
        <v>0</v>
      </c>
      <c r="F115" s="31">
        <f t="shared" si="4"/>
        <v>10000000</v>
      </c>
    </row>
    <row r="116" spans="1:6" ht="15">
      <c r="A116" s="15" t="s">
        <v>70</v>
      </c>
      <c r="B116" s="9">
        <f>B117</f>
        <v>0</v>
      </c>
      <c r="C116" s="9">
        <f>C117</f>
        <v>5000000</v>
      </c>
      <c r="D116" s="9">
        <f>D117</f>
        <v>0</v>
      </c>
      <c r="E116" s="10">
        <f>E117</f>
        <v>0</v>
      </c>
      <c r="F116" s="31">
        <f t="shared" si="4"/>
        <v>5000000</v>
      </c>
    </row>
    <row r="117" spans="1:6" ht="15">
      <c r="A117" s="16" t="s">
        <v>63</v>
      </c>
      <c r="B117" s="12">
        <v>0</v>
      </c>
      <c r="C117" s="12">
        <v>5000000</v>
      </c>
      <c r="D117" s="12"/>
      <c r="E117" s="13"/>
      <c r="F117" s="31">
        <f t="shared" si="4"/>
        <v>5000000</v>
      </c>
    </row>
    <row r="118" spans="1:6" ht="15">
      <c r="A118" s="15" t="s">
        <v>71</v>
      </c>
      <c r="B118" s="9">
        <f>SUM(B119:B121)</f>
        <v>150000000</v>
      </c>
      <c r="C118" s="9">
        <f>SUM(C119:C121)</f>
        <v>31000000</v>
      </c>
      <c r="D118" s="9">
        <f>SUM(D119:D121)</f>
        <v>32550000</v>
      </c>
      <c r="E118" s="10">
        <f>SUM(E119:E121)</f>
        <v>34177500</v>
      </c>
      <c r="F118" s="31">
        <f t="shared" si="4"/>
        <v>247727500</v>
      </c>
    </row>
    <row r="119" spans="1:6" ht="32.25" customHeight="1">
      <c r="A119" s="16" t="s">
        <v>73</v>
      </c>
      <c r="B119" s="33">
        <v>130000000</v>
      </c>
      <c r="C119" s="12"/>
      <c r="D119" s="12">
        <f>C119*5%+C119</f>
        <v>0</v>
      </c>
      <c r="E119" s="13">
        <f>D119*5%+D119</f>
        <v>0</v>
      </c>
      <c r="F119" s="31">
        <f t="shared" si="4"/>
        <v>130000000</v>
      </c>
    </row>
    <row r="120" spans="1:6" ht="23.25">
      <c r="A120" s="16" t="s">
        <v>72</v>
      </c>
      <c r="B120" s="33"/>
      <c r="C120" s="12">
        <v>10000000</v>
      </c>
      <c r="D120" s="12">
        <f>C120*5%+C120</f>
        <v>10500000</v>
      </c>
      <c r="E120" s="13">
        <f>D120*5%+D120</f>
        <v>11025000</v>
      </c>
      <c r="F120" s="31">
        <f t="shared" si="4"/>
        <v>31525000</v>
      </c>
    </row>
    <row r="121" spans="1:6" ht="23.25">
      <c r="A121" s="16" t="s">
        <v>113</v>
      </c>
      <c r="B121" s="50">
        <v>20000000</v>
      </c>
      <c r="C121" s="12">
        <f>B121*5%+B121</f>
        <v>21000000</v>
      </c>
      <c r="D121" s="12">
        <f>C121*5%+C121</f>
        <v>22050000</v>
      </c>
      <c r="E121" s="13">
        <f>D121*5%+D121</f>
        <v>23152500</v>
      </c>
      <c r="F121" s="32">
        <f t="shared" si="4"/>
        <v>86202500</v>
      </c>
    </row>
    <row r="122" spans="1:6" ht="15">
      <c r="A122" s="15" t="s">
        <v>74</v>
      </c>
      <c r="B122" s="9">
        <f>B123</f>
        <v>1000000</v>
      </c>
      <c r="C122" s="9">
        <f>C123</f>
        <v>5000000</v>
      </c>
      <c r="D122" s="9">
        <f>D123</f>
        <v>5250000</v>
      </c>
      <c r="E122" s="10">
        <f>E123</f>
        <v>5512500</v>
      </c>
      <c r="F122" s="31">
        <f t="shared" si="4"/>
        <v>16762500</v>
      </c>
    </row>
    <row r="123" spans="1:6" ht="26.25" customHeight="1">
      <c r="A123" s="16" t="s">
        <v>131</v>
      </c>
      <c r="B123" s="12">
        <v>1000000</v>
      </c>
      <c r="C123" s="12">
        <v>5000000</v>
      </c>
      <c r="D123" s="12">
        <f>C123*5%+C123</f>
        <v>5250000</v>
      </c>
      <c r="E123" s="13">
        <f>D123*5%+D123</f>
        <v>5512500</v>
      </c>
      <c r="F123" s="31">
        <f t="shared" si="4"/>
        <v>16762500</v>
      </c>
    </row>
    <row r="124" spans="1:8" ht="15">
      <c r="A124" s="15" t="s">
        <v>75</v>
      </c>
      <c r="B124" s="9">
        <f>SUM(B125:B131)</f>
        <v>236000000</v>
      </c>
      <c r="C124" s="9">
        <f>SUM(C125:C131)</f>
        <v>196088012</v>
      </c>
      <c r="D124" s="9">
        <f>SUM(D125:D131)</f>
        <v>176072413</v>
      </c>
      <c r="E124" s="10">
        <f>SUM(E125:E131)</f>
        <v>168475125</v>
      </c>
      <c r="F124" s="31">
        <f t="shared" si="4"/>
        <v>776635550</v>
      </c>
      <c r="H124" s="26"/>
    </row>
    <row r="125" spans="1:8" ht="23.25">
      <c r="A125" s="16" t="s">
        <v>76</v>
      </c>
      <c r="B125" s="33">
        <v>15000000</v>
      </c>
      <c r="C125" s="12">
        <f>B125*5%+B125</f>
        <v>15750000</v>
      </c>
      <c r="D125" s="12">
        <f>C125*5%+C125</f>
        <v>16537500</v>
      </c>
      <c r="E125" s="13">
        <f>D125*5%+D125</f>
        <v>17364375</v>
      </c>
      <c r="F125" s="31">
        <f t="shared" si="4"/>
        <v>64651875</v>
      </c>
      <c r="H125" s="3"/>
    </row>
    <row r="126" spans="1:8" ht="23.25" customHeight="1">
      <c r="A126" s="16" t="s">
        <v>125</v>
      </c>
      <c r="B126" s="35">
        <v>125000000</v>
      </c>
      <c r="C126" s="12">
        <f>B126*5%+B126</f>
        <v>131250000</v>
      </c>
      <c r="D126" s="12">
        <f>C126*5%+C126</f>
        <v>137812500</v>
      </c>
      <c r="E126" s="13">
        <f>D126*5%+D126</f>
        <v>144703125</v>
      </c>
      <c r="F126" s="32">
        <f t="shared" si="4"/>
        <v>538765625</v>
      </c>
      <c r="H126" s="3"/>
    </row>
    <row r="127" spans="1:6" ht="15">
      <c r="A127" s="16" t="s">
        <v>77</v>
      </c>
      <c r="B127" s="35">
        <v>15000000</v>
      </c>
      <c r="C127" s="12">
        <v>0</v>
      </c>
      <c r="D127" s="12">
        <f>C127*5%+C127</f>
        <v>0</v>
      </c>
      <c r="E127" s="13">
        <f>D127*5%+D127</f>
        <v>0</v>
      </c>
      <c r="F127" s="32">
        <f t="shared" si="4"/>
        <v>15000000</v>
      </c>
    </row>
    <row r="128" spans="1:6" ht="23.25">
      <c r="A128" s="16" t="s">
        <v>78</v>
      </c>
      <c r="B128" s="33">
        <v>30000000</v>
      </c>
      <c r="C128" s="12">
        <v>0</v>
      </c>
      <c r="D128" s="12">
        <f>C128*5%+C128</f>
        <v>0</v>
      </c>
      <c r="E128" s="13">
        <f>D128*5%+D128</f>
        <v>0</v>
      </c>
      <c r="F128" s="31">
        <f t="shared" si="4"/>
        <v>30000000</v>
      </c>
    </row>
    <row r="129" spans="1:6" ht="15" customHeight="1">
      <c r="A129" s="16" t="s">
        <v>96</v>
      </c>
      <c r="B129" s="12">
        <v>0</v>
      </c>
      <c r="C129" s="12">
        <v>15000000</v>
      </c>
      <c r="D129" s="12">
        <v>5000000</v>
      </c>
      <c r="E129" s="13">
        <f>D129*5%+D129</f>
        <v>5250000</v>
      </c>
      <c r="F129" s="31">
        <f t="shared" si="4"/>
        <v>25250000</v>
      </c>
    </row>
    <row r="130" spans="1:6" ht="15" customHeight="1">
      <c r="A130" s="16" t="s">
        <v>95</v>
      </c>
      <c r="B130" s="35">
        <v>1000000</v>
      </c>
      <c r="C130" s="12">
        <f>B130*5%+B130</f>
        <v>1050000</v>
      </c>
      <c r="D130" s="12">
        <f>C130*5%+C130</f>
        <v>1102500</v>
      </c>
      <c r="E130" s="13">
        <f>D130*5%+D130</f>
        <v>1157625</v>
      </c>
      <c r="F130" s="32">
        <f aca="true" t="shared" si="7" ref="F130:F158">SUM(B130:E130)</f>
        <v>4310125</v>
      </c>
    </row>
    <row r="131" spans="1:7" ht="15">
      <c r="A131" s="16" t="s">
        <v>148</v>
      </c>
      <c r="B131" s="35">
        <v>50000000</v>
      </c>
      <c r="C131" s="12">
        <v>33038012</v>
      </c>
      <c r="D131" s="12">
        <v>15619913</v>
      </c>
      <c r="E131" s="13"/>
      <c r="F131" s="32">
        <f t="shared" si="7"/>
        <v>98657925</v>
      </c>
      <c r="G131" s="3"/>
    </row>
    <row r="132" spans="1:6" ht="15">
      <c r="A132" s="15" t="s">
        <v>79</v>
      </c>
      <c r="B132" s="9">
        <f>SUM(B133:B134)</f>
        <v>75000000</v>
      </c>
      <c r="C132" s="9">
        <f>SUM(C133:C134)</f>
        <v>78750000</v>
      </c>
      <c r="D132" s="9">
        <f>SUM(D133:D134)</f>
        <v>82687500</v>
      </c>
      <c r="E132" s="10">
        <f>SUM(E133:E134)</f>
        <v>86821875</v>
      </c>
      <c r="F132" s="31">
        <f t="shared" si="7"/>
        <v>323259375</v>
      </c>
    </row>
    <row r="133" spans="1:6" ht="34.5">
      <c r="A133" s="16" t="s">
        <v>80</v>
      </c>
      <c r="B133" s="35">
        <v>50000000</v>
      </c>
      <c r="C133" s="12">
        <f>B133*5%+B133</f>
        <v>52500000</v>
      </c>
      <c r="D133" s="12">
        <f>C133*5%+C133</f>
        <v>55125000</v>
      </c>
      <c r="E133" s="13">
        <f>D133*5%+D133</f>
        <v>57881250</v>
      </c>
      <c r="F133" s="32">
        <f t="shared" si="7"/>
        <v>215506250</v>
      </c>
    </row>
    <row r="134" spans="1:6" ht="15">
      <c r="A134" s="16" t="s">
        <v>126</v>
      </c>
      <c r="B134" s="33">
        <v>25000000</v>
      </c>
      <c r="C134" s="12">
        <f>B134*5%+B134</f>
        <v>26250000</v>
      </c>
      <c r="D134" s="12">
        <f>C134*5%+C134</f>
        <v>27562500</v>
      </c>
      <c r="E134" s="13">
        <f>D134*5%+D134</f>
        <v>28940625</v>
      </c>
      <c r="F134" s="31">
        <f t="shared" si="7"/>
        <v>107753125</v>
      </c>
    </row>
    <row r="135" spans="1:6" ht="15">
      <c r="A135" s="15" t="s">
        <v>2</v>
      </c>
      <c r="B135" s="9">
        <f>B136</f>
        <v>130000000</v>
      </c>
      <c r="C135" s="9">
        <f>C136</f>
        <v>136500000</v>
      </c>
      <c r="D135" s="9">
        <f>D136</f>
        <v>143325000</v>
      </c>
      <c r="E135" s="10">
        <f>E136</f>
        <v>150491250</v>
      </c>
      <c r="F135" s="31">
        <f t="shared" si="7"/>
        <v>560316250</v>
      </c>
    </row>
    <row r="136" spans="1:6" ht="15">
      <c r="A136" s="16" t="s">
        <v>99</v>
      </c>
      <c r="B136" s="45">
        <v>130000000</v>
      </c>
      <c r="C136" s="12">
        <f>B136*5%+B136</f>
        <v>136500000</v>
      </c>
      <c r="D136" s="12">
        <f>C136*5%+C136</f>
        <v>143325000</v>
      </c>
      <c r="E136" s="13">
        <f>D136*5%+D136</f>
        <v>150491250</v>
      </c>
      <c r="F136" s="31">
        <f t="shared" si="7"/>
        <v>560316250</v>
      </c>
    </row>
    <row r="137" spans="1:6" ht="15">
      <c r="A137" s="15" t="s">
        <v>8</v>
      </c>
      <c r="B137" s="9">
        <f>B138</f>
        <v>50000000</v>
      </c>
      <c r="C137" s="9">
        <f>C138</f>
        <v>52500000</v>
      </c>
      <c r="D137" s="9">
        <f>D138</f>
        <v>55125000</v>
      </c>
      <c r="E137" s="10">
        <f>E138</f>
        <v>57881250</v>
      </c>
      <c r="F137" s="31">
        <f t="shared" si="7"/>
        <v>215506250</v>
      </c>
    </row>
    <row r="138" spans="1:6" ht="15">
      <c r="A138" s="16" t="s">
        <v>100</v>
      </c>
      <c r="B138" s="45">
        <v>50000000</v>
      </c>
      <c r="C138" s="12">
        <f>B138*5%+B138</f>
        <v>52500000</v>
      </c>
      <c r="D138" s="12">
        <f>C138*5%+C138</f>
        <v>55125000</v>
      </c>
      <c r="E138" s="13">
        <f>D138*5%+D138</f>
        <v>57881250</v>
      </c>
      <c r="F138" s="31">
        <f t="shared" si="7"/>
        <v>215506250</v>
      </c>
    </row>
    <row r="139" spans="1:6" ht="15">
      <c r="A139" s="15" t="s">
        <v>110</v>
      </c>
      <c r="B139" s="9">
        <f>B140+B144+B146+B149+B151+B153+B156+B159+B161</f>
        <v>703332391</v>
      </c>
      <c r="C139" s="9">
        <f>C140+C144+C146+C149+C151+C153+C156+C159+C161</f>
        <v>738499010.55</v>
      </c>
      <c r="D139" s="9">
        <f>D140+D144+D146+D149+D151+D153+D156+D159+D161</f>
        <v>775423961.0775</v>
      </c>
      <c r="E139" s="10">
        <f>E140+E144+E146+E149+E151+E153+E156+E159+E161</f>
        <v>814195159.1313751</v>
      </c>
      <c r="F139" s="31">
        <f t="shared" si="7"/>
        <v>3031450521.758875</v>
      </c>
    </row>
    <row r="140" spans="1:6" ht="15">
      <c r="A140" s="15" t="s">
        <v>132</v>
      </c>
      <c r="B140" s="9">
        <f>B141+B142+B143</f>
        <v>15800000</v>
      </c>
      <c r="C140" s="9">
        <f>C141+C142+C143</f>
        <v>41590000</v>
      </c>
      <c r="D140" s="9">
        <f>D141+D142+D143</f>
        <v>42919500</v>
      </c>
      <c r="E140" s="10">
        <f>E141+E142+E143</f>
        <v>69315475</v>
      </c>
      <c r="F140" s="31">
        <f t="shared" si="7"/>
        <v>169624975</v>
      </c>
    </row>
    <row r="141" spans="1:6" ht="23.25">
      <c r="A141" s="16" t="s">
        <v>133</v>
      </c>
      <c r="B141" s="12">
        <v>0</v>
      </c>
      <c r="C141" s="12">
        <v>10000000</v>
      </c>
      <c r="D141" s="12">
        <f>C141*5%+C141</f>
        <v>10500000</v>
      </c>
      <c r="E141" s="13">
        <f>D141*5%+D141</f>
        <v>11025000</v>
      </c>
      <c r="F141" s="31">
        <f t="shared" si="7"/>
        <v>31525000</v>
      </c>
    </row>
    <row r="142" spans="1:6" ht="15">
      <c r="A142" s="16" t="s">
        <v>146</v>
      </c>
      <c r="B142" s="12">
        <v>15800000</v>
      </c>
      <c r="C142" s="12">
        <f>B142*5%+B142</f>
        <v>16590000</v>
      </c>
      <c r="D142" s="12">
        <f>C142*5%+C142</f>
        <v>17419500</v>
      </c>
      <c r="E142" s="13">
        <f>D142*5%+D142</f>
        <v>18290475</v>
      </c>
      <c r="F142" s="31">
        <f t="shared" si="7"/>
        <v>68099975</v>
      </c>
    </row>
    <row r="143" spans="1:6" ht="23.25">
      <c r="A143" s="16" t="s">
        <v>141</v>
      </c>
      <c r="B143" s="51">
        <v>0</v>
      </c>
      <c r="C143" s="12">
        <v>15000000</v>
      </c>
      <c r="D143" s="12">
        <v>15000000</v>
      </c>
      <c r="E143" s="13">
        <v>40000000</v>
      </c>
      <c r="F143" s="31">
        <f t="shared" si="7"/>
        <v>70000000</v>
      </c>
    </row>
    <row r="144" spans="1:6" ht="15">
      <c r="A144" s="15" t="s">
        <v>26</v>
      </c>
      <c r="B144" s="52">
        <f>B145</f>
        <v>20000000</v>
      </c>
      <c r="C144" s="52">
        <f>C145</f>
        <v>21000000</v>
      </c>
      <c r="D144" s="52">
        <f>D145</f>
        <v>22050000</v>
      </c>
      <c r="E144" s="53">
        <f>E145</f>
        <v>23152500</v>
      </c>
      <c r="F144" s="31">
        <f t="shared" si="7"/>
        <v>86202500</v>
      </c>
    </row>
    <row r="145" spans="1:6" ht="15">
      <c r="A145" s="16" t="s">
        <v>147</v>
      </c>
      <c r="B145" s="21">
        <v>20000000</v>
      </c>
      <c r="C145" s="12">
        <f>B145*5%+B145</f>
        <v>21000000</v>
      </c>
      <c r="D145" s="12">
        <f>C145*5%+C145</f>
        <v>22050000</v>
      </c>
      <c r="E145" s="13">
        <f>D145*5%+D145</f>
        <v>23152500</v>
      </c>
      <c r="F145" s="31">
        <f t="shared" si="7"/>
        <v>86202500</v>
      </c>
    </row>
    <row r="146" spans="1:6" ht="15">
      <c r="A146" s="15" t="s">
        <v>104</v>
      </c>
      <c r="B146" s="54">
        <f>B147+B148</f>
        <v>100000000</v>
      </c>
      <c r="C146" s="54">
        <f>C147+C148</f>
        <v>92500000</v>
      </c>
      <c r="D146" s="54">
        <f>D147+D148</f>
        <v>43412500</v>
      </c>
      <c r="E146" s="55">
        <f>E147+E148</f>
        <v>0</v>
      </c>
      <c r="F146" s="31">
        <f t="shared" si="7"/>
        <v>235912500</v>
      </c>
    </row>
    <row r="147" spans="1:7" ht="15">
      <c r="A147" s="16" t="s">
        <v>105</v>
      </c>
      <c r="B147" s="12">
        <v>84000000</v>
      </c>
      <c r="C147" s="12">
        <v>84000000</v>
      </c>
      <c r="D147" s="12">
        <v>42000000</v>
      </c>
      <c r="E147" s="13">
        <v>0</v>
      </c>
      <c r="F147" s="31">
        <f t="shared" si="7"/>
        <v>210000000</v>
      </c>
      <c r="G147" s="7"/>
    </row>
    <row r="148" spans="1:6" ht="15">
      <c r="A148" s="16" t="s">
        <v>106</v>
      </c>
      <c r="B148" s="12">
        <v>16000000</v>
      </c>
      <c r="C148" s="12">
        <v>8500000</v>
      </c>
      <c r="D148" s="12">
        <v>1412500</v>
      </c>
      <c r="E148" s="13">
        <v>0</v>
      </c>
      <c r="F148" s="31">
        <f t="shared" si="7"/>
        <v>25912500</v>
      </c>
    </row>
    <row r="149" spans="1:6" ht="15">
      <c r="A149" s="15" t="s">
        <v>127</v>
      </c>
      <c r="B149" s="9">
        <f>B150</f>
        <v>204200000</v>
      </c>
      <c r="C149" s="9">
        <f>C150</f>
        <v>201910000</v>
      </c>
      <c r="D149" s="9">
        <f>D150</f>
        <v>212005500</v>
      </c>
      <c r="E149" s="10">
        <f>E150</f>
        <v>222605775</v>
      </c>
      <c r="F149" s="31">
        <f t="shared" si="7"/>
        <v>840721275</v>
      </c>
    </row>
    <row r="150" spans="1:7" ht="23.25">
      <c r="A150" s="16" t="s">
        <v>128</v>
      </c>
      <c r="B150" s="45">
        <v>204200000</v>
      </c>
      <c r="C150" s="12">
        <v>201910000</v>
      </c>
      <c r="D150" s="12">
        <f>C150*5%+C150</f>
        <v>212005500</v>
      </c>
      <c r="E150" s="13">
        <f>D150*5%+D150</f>
        <v>222605775</v>
      </c>
      <c r="F150" s="31">
        <f t="shared" si="7"/>
        <v>840721275</v>
      </c>
      <c r="G150" s="3"/>
    </row>
    <row r="151" spans="1:7" ht="15">
      <c r="A151" s="15" t="s">
        <v>41</v>
      </c>
      <c r="B151" s="54">
        <f>B152</f>
        <v>177332391</v>
      </c>
      <c r="C151" s="54">
        <f>C152</f>
        <v>186199010.55</v>
      </c>
      <c r="D151" s="54">
        <f>D152</f>
        <v>195508961.07750002</v>
      </c>
      <c r="E151" s="55">
        <f>E152</f>
        <v>205284409.131375</v>
      </c>
      <c r="F151" s="31">
        <f t="shared" si="7"/>
        <v>764324771.7588751</v>
      </c>
      <c r="G151" s="3"/>
    </row>
    <row r="152" spans="1:6" ht="15">
      <c r="A152" s="16" t="s">
        <v>134</v>
      </c>
      <c r="B152" s="33">
        <v>177332391</v>
      </c>
      <c r="C152" s="12">
        <f>B152*5%+B152</f>
        <v>186199010.55</v>
      </c>
      <c r="D152" s="12">
        <f>C152*5%+C152</f>
        <v>195508961.07750002</v>
      </c>
      <c r="E152" s="13">
        <f>D152*5%+D152</f>
        <v>205284409.131375</v>
      </c>
      <c r="F152" s="31">
        <f t="shared" si="7"/>
        <v>764324771.7588751</v>
      </c>
    </row>
    <row r="153" spans="1:7" ht="15">
      <c r="A153" s="15" t="s">
        <v>75</v>
      </c>
      <c r="B153" s="9">
        <f>B154+B155</f>
        <v>81000000</v>
      </c>
      <c r="C153" s="9">
        <f>C154+C155</f>
        <v>85050000</v>
      </c>
      <c r="D153" s="9">
        <f>D154+D155</f>
        <v>89302500</v>
      </c>
      <c r="E153" s="10">
        <f>E154+E155</f>
        <v>93767625</v>
      </c>
      <c r="F153" s="31">
        <f t="shared" si="7"/>
        <v>349120125</v>
      </c>
      <c r="G153" s="3"/>
    </row>
    <row r="154" spans="1:6" ht="28.5" customHeight="1">
      <c r="A154" s="56" t="s">
        <v>107</v>
      </c>
      <c r="B154" s="45">
        <v>65000000</v>
      </c>
      <c r="C154" s="22">
        <f>B154*5%+B154</f>
        <v>68250000</v>
      </c>
      <c r="D154" s="12">
        <f>C154*5%+C154</f>
        <v>71662500</v>
      </c>
      <c r="E154" s="13">
        <f>D154*5%+D154</f>
        <v>75245625</v>
      </c>
      <c r="F154" s="31">
        <f t="shared" si="7"/>
        <v>280158125</v>
      </c>
    </row>
    <row r="155" spans="1:6" ht="26.25" customHeight="1">
      <c r="A155" s="57" t="s">
        <v>145</v>
      </c>
      <c r="B155" s="33">
        <v>16000000</v>
      </c>
      <c r="C155" s="22">
        <f>B155*5%+B155</f>
        <v>16800000</v>
      </c>
      <c r="D155" s="22">
        <f>C155*5%+C155</f>
        <v>17640000</v>
      </c>
      <c r="E155" s="23">
        <f>D155*5%+D155</f>
        <v>18522000</v>
      </c>
      <c r="F155" s="31">
        <f t="shared" si="7"/>
        <v>68962000</v>
      </c>
    </row>
    <row r="156" spans="1:6" ht="18" customHeight="1">
      <c r="A156" s="58" t="s">
        <v>38</v>
      </c>
      <c r="B156" s="54">
        <f>B157</f>
        <v>85000000</v>
      </c>
      <c r="C156" s="54">
        <f>C157+C158</f>
        <v>89250000</v>
      </c>
      <c r="D156" s="54">
        <f>D157+D158</f>
        <v>148175000</v>
      </c>
      <c r="E156" s="55">
        <f>E157+E158</f>
        <v>176916875</v>
      </c>
      <c r="F156" s="31">
        <f t="shared" si="7"/>
        <v>499341875</v>
      </c>
    </row>
    <row r="157" spans="1:6" ht="15">
      <c r="A157" s="59" t="s">
        <v>129</v>
      </c>
      <c r="B157" s="60">
        <v>85000000</v>
      </c>
      <c r="C157" s="24">
        <v>0</v>
      </c>
      <c r="D157" s="12">
        <v>0</v>
      </c>
      <c r="E157" s="13">
        <v>0</v>
      </c>
      <c r="F157" s="31">
        <f t="shared" si="7"/>
        <v>85000000</v>
      </c>
    </row>
    <row r="158" spans="1:6" ht="15">
      <c r="A158" s="61" t="s">
        <v>149</v>
      </c>
      <c r="B158" s="60">
        <v>0</v>
      </c>
      <c r="C158" s="24">
        <v>89250000</v>
      </c>
      <c r="D158" s="12">
        <v>148175000</v>
      </c>
      <c r="E158" s="13">
        <v>176916875</v>
      </c>
      <c r="F158" s="12">
        <f t="shared" si="7"/>
        <v>414341875</v>
      </c>
    </row>
    <row r="159" spans="1:6" ht="15">
      <c r="A159" s="15" t="s">
        <v>8</v>
      </c>
      <c r="B159" s="9">
        <f>SUM(B160)</f>
        <v>10000000</v>
      </c>
      <c r="C159" s="9">
        <f aca="true" t="shared" si="8" ref="C159:E161">B159*5%+B159</f>
        <v>10500000</v>
      </c>
      <c r="D159" s="9">
        <f>SUM(D160)</f>
        <v>11025000</v>
      </c>
      <c r="E159" s="10">
        <f>SUM(E160)</f>
        <v>11576250</v>
      </c>
      <c r="F159" s="31">
        <f>SUM(F133:F158)</f>
        <v>10796850940.276625</v>
      </c>
    </row>
    <row r="160" spans="1:6" ht="15">
      <c r="A160" s="16" t="s">
        <v>108</v>
      </c>
      <c r="B160" s="33">
        <v>10000000</v>
      </c>
      <c r="C160" s="12">
        <f t="shared" si="8"/>
        <v>10500000</v>
      </c>
      <c r="D160" s="12">
        <f>C160*5%+C160</f>
        <v>11025000</v>
      </c>
      <c r="E160" s="13">
        <f>D160*5%+D160</f>
        <v>11576250</v>
      </c>
      <c r="F160" s="31">
        <f>SUM(B160:E160)</f>
        <v>43101250</v>
      </c>
    </row>
    <row r="161" spans="1:6" ht="15">
      <c r="A161" s="15" t="s">
        <v>79</v>
      </c>
      <c r="B161" s="62">
        <f>SUM(B162)</f>
        <v>10000000</v>
      </c>
      <c r="C161" s="9">
        <f t="shared" si="8"/>
        <v>10500000</v>
      </c>
      <c r="D161" s="9">
        <f t="shared" si="8"/>
        <v>11025000</v>
      </c>
      <c r="E161" s="10">
        <f t="shared" si="8"/>
        <v>11576250</v>
      </c>
      <c r="F161" s="31">
        <f>SUM(E161)</f>
        <v>11576250</v>
      </c>
    </row>
    <row r="162" spans="1:6" ht="15">
      <c r="A162" s="16" t="s">
        <v>130</v>
      </c>
      <c r="B162" s="33">
        <v>10000000</v>
      </c>
      <c r="C162" s="12">
        <f>B162*5%+B162</f>
        <v>10500000</v>
      </c>
      <c r="D162" s="12">
        <f>C162*5%+C162</f>
        <v>11025000</v>
      </c>
      <c r="E162" s="13">
        <f>D162*5%+D162</f>
        <v>11576250</v>
      </c>
      <c r="F162" s="31">
        <f>SUM(B162:E162)</f>
        <v>43101250</v>
      </c>
    </row>
    <row r="163" spans="1:6" ht="23.25">
      <c r="A163" s="15" t="s">
        <v>151</v>
      </c>
      <c r="B163" s="9">
        <f>B164+B167+B169+B172+B174+B176+B179+B182+B184</f>
        <v>53000000</v>
      </c>
      <c r="C163" s="9">
        <f>B163*5%+B163</f>
        <v>55650000</v>
      </c>
      <c r="D163" s="9">
        <f>C163*5%+C163</f>
        <v>58432500</v>
      </c>
      <c r="E163" s="9">
        <f>D163*5%+D163</f>
        <v>61354125</v>
      </c>
      <c r="F163" s="63">
        <f>SUM(E163,C163)</f>
        <v>117004125</v>
      </c>
    </row>
    <row r="164" spans="1:6" ht="15">
      <c r="A164" s="16" t="s">
        <v>153</v>
      </c>
      <c r="B164" s="44">
        <v>30000000</v>
      </c>
      <c r="C164" s="12">
        <f>B164*5%+B164</f>
        <v>31500000</v>
      </c>
      <c r="D164" s="12">
        <f>C164*5%+C164</f>
        <v>33075000</v>
      </c>
      <c r="E164" s="12">
        <f>D164*5%+D164</f>
        <v>34728750</v>
      </c>
      <c r="F164" s="31">
        <f>SUM(B164:E164)</f>
        <v>129303750</v>
      </c>
    </row>
    <row r="165" spans="1:6" ht="23.25">
      <c r="A165" s="16" t="s">
        <v>152</v>
      </c>
      <c r="B165" s="64">
        <f>B166</f>
        <v>25000000</v>
      </c>
      <c r="C165" s="64">
        <f>C166</f>
        <v>26250000</v>
      </c>
      <c r="D165" s="64">
        <f>D166</f>
        <v>27562500</v>
      </c>
      <c r="E165" s="64">
        <f>E166</f>
        <v>28940625</v>
      </c>
      <c r="F165" s="64">
        <f>F166</f>
        <v>107753125</v>
      </c>
    </row>
    <row r="166" spans="1:6" ht="15">
      <c r="A166" s="25" t="s">
        <v>154</v>
      </c>
      <c r="B166" s="44">
        <v>25000000</v>
      </c>
      <c r="C166" s="12">
        <f>B166*5%+B166</f>
        <v>26250000</v>
      </c>
      <c r="D166" s="12">
        <f>C166*5%+C166</f>
        <v>27562500</v>
      </c>
      <c r="E166" s="12">
        <f>D166*5%+D166</f>
        <v>28940625</v>
      </c>
      <c r="F166" s="31">
        <f>SUM(B166:E166)</f>
        <v>107753125</v>
      </c>
    </row>
    <row r="167" spans="1:6" ht="23.25">
      <c r="A167" s="15" t="s">
        <v>155</v>
      </c>
      <c r="B167" s="64">
        <f>B168</f>
        <v>23000000</v>
      </c>
      <c r="C167" s="64">
        <f>C168</f>
        <v>24150000</v>
      </c>
      <c r="D167" s="64">
        <f>D168</f>
        <v>25357500</v>
      </c>
      <c r="E167" s="64">
        <f>E168</f>
        <v>26625375</v>
      </c>
      <c r="F167" s="64">
        <f>F168</f>
        <v>99132875</v>
      </c>
    </row>
    <row r="168" spans="1:6" ht="23.25">
      <c r="A168" s="27" t="s">
        <v>156</v>
      </c>
      <c r="B168" s="44">
        <v>23000000</v>
      </c>
      <c r="C168" s="12">
        <f>B168*5%+B168</f>
        <v>24150000</v>
      </c>
      <c r="D168" s="12">
        <f>C168*5%+C168</f>
        <v>25357500</v>
      </c>
      <c r="E168" s="12">
        <f>D168*5%+D168</f>
        <v>26625375</v>
      </c>
      <c r="F168" s="31">
        <f>SUM(B168:E168)</f>
        <v>99132875</v>
      </c>
    </row>
    <row r="169" spans="1:6" ht="15">
      <c r="A169" s="6"/>
      <c r="B169" s="6"/>
      <c r="C169" s="6"/>
      <c r="D169" s="6"/>
      <c r="E169" s="6"/>
      <c r="F169" s="4"/>
    </row>
    <row r="170" spans="1:6" ht="15">
      <c r="A170" s="6"/>
      <c r="B170" s="6"/>
      <c r="C170" s="6"/>
      <c r="D170" s="6"/>
      <c r="E170" s="6"/>
      <c r="F170" s="4"/>
    </row>
    <row r="171" spans="1:6" ht="15">
      <c r="A171" s="6"/>
      <c r="B171" s="6"/>
      <c r="C171" s="6"/>
      <c r="D171" s="6"/>
      <c r="E171" s="6"/>
      <c r="F171" s="4"/>
    </row>
    <row r="172" spans="1:6" ht="15">
      <c r="A172" s="6"/>
      <c r="B172" s="5"/>
      <c r="C172" s="6"/>
      <c r="D172" s="5"/>
      <c r="E172" s="5"/>
      <c r="F172" s="1"/>
    </row>
    <row r="173" spans="1:6" ht="15">
      <c r="A173" s="6"/>
      <c r="B173" s="5"/>
      <c r="C173" s="6"/>
      <c r="D173" s="5"/>
      <c r="E173" s="5"/>
      <c r="F173" s="1"/>
    </row>
    <row r="174" spans="1:6" ht="15">
      <c r="A174" s="6"/>
      <c r="B174" s="5"/>
      <c r="C174" s="6"/>
      <c r="D174" s="5"/>
      <c r="E174" s="5"/>
      <c r="F174" s="1"/>
    </row>
    <row r="175" spans="1:6" ht="15">
      <c r="A175" s="6"/>
      <c r="B175" s="5"/>
      <c r="C175" s="6"/>
      <c r="D175" s="5"/>
      <c r="E175" s="5"/>
      <c r="F175" s="1"/>
    </row>
    <row r="176" spans="1:6" ht="15">
      <c r="A176" s="6"/>
      <c r="B176" s="5"/>
      <c r="C176" s="6"/>
      <c r="D176" s="5"/>
      <c r="E176" s="5"/>
      <c r="F176" s="1"/>
    </row>
    <row r="177" spans="1:6" ht="15">
      <c r="A177" s="6"/>
      <c r="B177" s="5"/>
      <c r="C177" s="6"/>
      <c r="D177" s="5"/>
      <c r="E177" s="5"/>
      <c r="F177" s="1"/>
    </row>
    <row r="178" spans="1:6" ht="15">
      <c r="A178" s="4"/>
      <c r="E178" s="1"/>
      <c r="F178" s="1"/>
    </row>
    <row r="179" spans="1:6" ht="15">
      <c r="A179" s="4"/>
      <c r="E179" s="1"/>
      <c r="F179" s="1"/>
    </row>
    <row r="180" spans="5:6" ht="15">
      <c r="E180" s="1"/>
      <c r="F180" s="1"/>
    </row>
    <row r="181" spans="5:6" ht="15">
      <c r="E181" s="1"/>
      <c r="F181" s="1"/>
    </row>
    <row r="182" spans="5:6" ht="15">
      <c r="E182" s="1"/>
      <c r="F182" s="1"/>
    </row>
    <row r="183" spans="5:6" ht="15">
      <c r="E183" s="1"/>
      <c r="F183" s="1"/>
    </row>
    <row r="184" spans="5:6" ht="15">
      <c r="E184" s="1"/>
      <c r="F184" s="1"/>
    </row>
    <row r="185" spans="5:6" ht="15">
      <c r="E185" s="1"/>
      <c r="F185" s="1"/>
    </row>
    <row r="186" spans="5:6" ht="15">
      <c r="E186" s="1"/>
      <c r="F186" s="1"/>
    </row>
    <row r="187" spans="5:6" ht="15">
      <c r="E187" s="1"/>
      <c r="F187" s="1"/>
    </row>
    <row r="188" spans="5:6" ht="15">
      <c r="E188" s="1"/>
      <c r="F188" s="1"/>
    </row>
    <row r="189" spans="5:6" ht="15">
      <c r="E189" s="1"/>
      <c r="F189" s="1"/>
    </row>
    <row r="190" spans="5:6" ht="15">
      <c r="E190" s="1"/>
      <c r="F190" s="1"/>
    </row>
    <row r="191" spans="5:6" ht="15">
      <c r="E191" s="1"/>
      <c r="F191" s="1"/>
    </row>
    <row r="192" spans="5:6" ht="15">
      <c r="E192" s="1"/>
      <c r="F192" s="1"/>
    </row>
    <row r="193" spans="5:6" ht="15">
      <c r="E193" s="1"/>
      <c r="F193" s="1"/>
    </row>
    <row r="194" spans="5:6" ht="15">
      <c r="E194" s="1"/>
      <c r="F194" s="1"/>
    </row>
    <row r="195" spans="5:6" ht="15">
      <c r="E195" s="1"/>
      <c r="F195" s="1"/>
    </row>
    <row r="196" spans="5:6" ht="15">
      <c r="E196" s="1"/>
      <c r="F196" s="1"/>
    </row>
    <row r="197" spans="5:6" ht="15">
      <c r="E197" s="1"/>
      <c r="F197" s="1"/>
    </row>
    <row r="198" spans="5:6" ht="15">
      <c r="E198" s="1"/>
      <c r="F198" s="1"/>
    </row>
    <row r="199" spans="5:6" ht="15">
      <c r="E199" s="1"/>
      <c r="F199" s="1"/>
    </row>
    <row r="200" spans="5:6" ht="15">
      <c r="E200" s="1"/>
      <c r="F200" s="1"/>
    </row>
    <row r="201" spans="5:6" ht="15">
      <c r="E201" s="1"/>
      <c r="F201" s="1"/>
    </row>
    <row r="202" spans="5:6" ht="15">
      <c r="E202" s="1"/>
      <c r="F202" s="1"/>
    </row>
    <row r="203" spans="5:6" ht="15">
      <c r="E203" s="1"/>
      <c r="F203" s="1"/>
    </row>
    <row r="204" spans="5:6" ht="15">
      <c r="E204" s="1"/>
      <c r="F204" s="1"/>
    </row>
    <row r="205" spans="5:6" ht="15">
      <c r="E205" s="1"/>
      <c r="F205" s="1"/>
    </row>
    <row r="206" spans="5:6" ht="15">
      <c r="E206" s="1"/>
      <c r="F206" s="1"/>
    </row>
    <row r="207" spans="5:6" ht="15">
      <c r="E207" s="1"/>
      <c r="F207" s="1"/>
    </row>
    <row r="208" spans="5:6" ht="15">
      <c r="E208" s="1"/>
      <c r="F208" s="1"/>
    </row>
    <row r="209" spans="5:6" ht="15">
      <c r="E209" s="1"/>
      <c r="F209" s="1"/>
    </row>
    <row r="210" spans="5:6" ht="15">
      <c r="E210" s="1"/>
      <c r="F210" s="1"/>
    </row>
  </sheetData>
  <sheetProtection/>
  <mergeCells count="1">
    <mergeCell ref="A1:F1"/>
  </mergeCells>
  <printOptions/>
  <pageMargins left="1.5748031496062993" right="0.7874015748031497" top="0.984251968503937" bottom="1.1811023622047245" header="0.31496062992125984" footer="0.31496062992125984"/>
  <pageSetup horizontalDpi="300" verticalDpi="300" orientation="portrait" scale="80" r:id="rId1"/>
  <headerFooter>
    <oddFooter>&amp;C&amp;"-,Cursiva"El Concejo Municipal trabaja de la mano con mu pueblo campesino
Tels:77880321-7881945- Jerico Boyacà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cp:lastPrinted>2012-07-05T11:27:33Z</cp:lastPrinted>
  <dcterms:created xsi:type="dcterms:W3CDTF">2012-04-20T02:02:30Z</dcterms:created>
  <dcterms:modified xsi:type="dcterms:W3CDTF">2013-09-09T16:36:56Z</dcterms:modified>
  <cp:category/>
  <cp:version/>
  <cp:contentType/>
  <cp:contentStatus/>
</cp:coreProperties>
</file>