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8865" windowHeight="6750" activeTab="0"/>
  </bookViews>
  <sheets>
    <sheet name="Proyecto 10011" sheetId="1" r:id="rId1"/>
    <sheet name="Proyecto 10012" sheetId="2" r:id="rId2"/>
    <sheet name="Proyecto 10013" sheetId="3" r:id="rId3"/>
    <sheet name="Proyecto 810013" sheetId="4" r:id="rId4"/>
    <sheet name="Proyecto10014 " sheetId="5" r:id="rId5"/>
    <sheet name="Proyecto10015 " sheetId="6" r:id="rId6"/>
    <sheet name="Proyecto 10019" sheetId="7" r:id="rId7"/>
    <sheet name="Proyecto 10021" sheetId="8" r:id="rId8"/>
    <sheet name="Proyecto 10023 " sheetId="9" r:id="rId9"/>
    <sheet name="Proyecto 10024" sheetId="10" r:id="rId10"/>
    <sheet name="Proyecto 10026 " sheetId="11" r:id="rId11"/>
    <sheet name="Proyecto 10032" sheetId="12" r:id="rId12"/>
    <sheet name="Proyecto 10034" sheetId="13" r:id="rId13"/>
    <sheet name="Proyecto 10038" sheetId="14" r:id="rId14"/>
    <sheet name="Proyecto 10100 " sheetId="15" r:id="rId15"/>
    <sheet name="Proyecto 510002" sheetId="16" r:id="rId16"/>
  </sheets>
  <definedNames>
    <definedName name="_xlnm.Print_Titles" localSheetId="0">'Proyecto 10011'!$1:$5</definedName>
    <definedName name="_xlnm.Print_Titles" localSheetId="1">'Proyecto 10012'!$1:$5</definedName>
    <definedName name="_xlnm.Print_Titles" localSheetId="2">'Proyecto 10013'!$1:$5</definedName>
    <definedName name="_xlnm.Print_Titles" localSheetId="6">'Proyecto 10019'!$1:$5</definedName>
    <definedName name="_xlnm.Print_Titles" localSheetId="7">'Proyecto 10021'!$1:$5</definedName>
    <definedName name="_xlnm.Print_Titles" localSheetId="8">'Proyecto 10023 '!$1:$5</definedName>
    <definedName name="_xlnm.Print_Titles" localSheetId="9">'Proyecto 10024'!$1:$5</definedName>
    <definedName name="_xlnm.Print_Titles" localSheetId="10">'Proyecto 10026 '!$1:$5</definedName>
    <definedName name="_xlnm.Print_Titles" localSheetId="11">'Proyecto 10032'!$1:$5</definedName>
    <definedName name="_xlnm.Print_Titles" localSheetId="12">'Proyecto 10034'!$1:$5</definedName>
    <definedName name="_xlnm.Print_Titles" localSheetId="13">'Proyecto 10038'!$1:$5</definedName>
    <definedName name="_xlnm.Print_Titles" localSheetId="14">'Proyecto 10100 '!$1:$5</definedName>
    <definedName name="_xlnm.Print_Titles" localSheetId="15">'Proyecto 510002'!$1:$5</definedName>
    <definedName name="_xlnm.Print_Titles" localSheetId="3">'Proyecto 810013'!$1:$5</definedName>
    <definedName name="_xlnm.Print_Titles" localSheetId="4">'Proyecto10014 '!$1:$5</definedName>
    <definedName name="_xlnm.Print_Titles" localSheetId="5">'Proyecto10015 '!$1:$3</definedName>
  </definedNames>
  <calcPr fullCalcOnLoad="1"/>
</workbook>
</file>

<file path=xl/comments1.xml><?xml version="1.0" encoding="utf-8"?>
<comments xmlns="http://schemas.openxmlformats.org/spreadsheetml/2006/main">
  <authors>
    <author>mcontreras</author>
    <author>soporte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5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8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19" authorId="1">
      <text>
        <r>
          <rPr>
            <b/>
            <sz val="8"/>
            <color indexed="10"/>
            <rFont val="Tahoma"/>
            <family val="2"/>
          </rPr>
          <t xml:space="preserve">Linea base: 6.7 en el 2006 5.8 *100.000 Hab - 2007
</t>
        </r>
        <r>
          <rPr>
            <b/>
            <sz val="8"/>
            <color indexed="17"/>
            <rFont val="Tahoma"/>
            <family val="2"/>
          </rPr>
          <t xml:space="preserve">En el 2008?
</t>
        </r>
        <r>
          <rPr>
            <b/>
            <sz val="8"/>
            <color indexed="8"/>
            <rFont val="Tahoma"/>
            <family val="2"/>
          </rPr>
          <t>CUATRENIO 5.4*100.00 Hab</t>
        </r>
        <r>
          <rPr>
            <sz val="8"/>
            <rFont val="Tahoma"/>
            <family val="2"/>
          </rPr>
          <t xml:space="preserve">
</t>
        </r>
      </text>
    </comment>
    <comment ref="G26" authorId="2">
      <text>
        <r>
          <rPr>
            <b/>
            <sz val="8"/>
            <rFont val="Tahoma"/>
            <family val="2"/>
          </rPr>
          <t>Inicial 78.600</t>
        </r>
        <r>
          <rPr>
            <sz val="8"/>
            <rFont val="Tahoma"/>
            <family val="2"/>
          </rPr>
          <t xml:space="preserve">
</t>
        </r>
      </text>
    </comment>
    <comment ref="A29" authorId="2">
      <text>
        <r>
          <rPr>
            <b/>
            <sz val="8"/>
            <rFont val="Tahoma"/>
            <family val="2"/>
          </rPr>
          <t>Lo ideal en el año SIN 5.000 sintomaticos.  Esta inf. Depende del reporte de las IPS</t>
        </r>
        <r>
          <rPr>
            <sz val="8"/>
            <rFont val="Tahoma"/>
            <family val="2"/>
          </rPr>
          <t xml:space="preserve">
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2007: 4766,              2008: 4754.               2009: 4646             y 2010: 3709  Promedio  4.471 </t>
        </r>
        <r>
          <rPr>
            <sz val="8"/>
            <rFont val="Tahoma"/>
            <family val="2"/>
          </rPr>
          <t xml:space="preserve">
</t>
        </r>
      </text>
    </comment>
    <comment ref="E33" authorId="2">
      <text>
        <r>
          <rPr>
            <b/>
            <sz val="8"/>
            <rFont val="Tahoma"/>
            <family val="2"/>
          </rPr>
          <t>2007: 240, 2008: 224, 2009: 272 y 2010: 240</t>
        </r>
        <r>
          <rPr>
            <sz val="8"/>
            <rFont val="Tahoma"/>
            <family val="2"/>
          </rPr>
          <t xml:space="preserve">
Promedio 244 meta 2011         </t>
        </r>
        <r>
          <rPr>
            <b/>
            <sz val="8"/>
            <rFont val="Tahoma"/>
            <family val="2"/>
          </rPr>
          <t>240 pacientes nuevos</t>
        </r>
      </text>
    </comment>
    <comment ref="A30" authorId="2">
      <text>
        <r>
          <rPr>
            <b/>
            <sz val="8"/>
            <rFont val="Tahoma"/>
            <family val="2"/>
          </rPr>
          <t>2010 Se realizaron 224  visitas</t>
        </r>
        <r>
          <rPr>
            <sz val="8"/>
            <rFont val="Tahoma"/>
            <family val="2"/>
          </rPr>
          <t xml:space="preserve">
</t>
        </r>
      </text>
    </comment>
    <comment ref="A32" authorId="2">
      <text>
        <r>
          <rPr>
            <b/>
            <sz val="8"/>
            <rFont val="Tahoma"/>
            <family val="2"/>
          </rPr>
          <t xml:space="preserve">TOTAL AÑO: La enfermera realiza visitas a las IPS, 35 ips es el UNIVERSO  y  de estas 20 IPS Privadas. Visitas de primera y segunda vez. Tambien se visitaran laboratorios, clinicas y hospitales.
</t>
        </r>
        <r>
          <rPr>
            <sz val="8"/>
            <rFont val="Tahoma"/>
            <family val="2"/>
          </rPr>
          <t xml:space="preserve">
</t>
        </r>
      </text>
    </comment>
    <comment ref="A33" authorId="2">
      <text>
        <r>
          <rPr>
            <b/>
            <sz val="8"/>
            <rFont val="Tahoma"/>
            <family val="2"/>
          </rPr>
          <t>promedio comportamiento historico de pacientes TBC y lepra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0.xml><?xml version="1.0" encoding="utf-8"?>
<comments xmlns="http://schemas.openxmlformats.org/spreadsheetml/2006/main">
  <authors>
    <author>mcontreras</author>
    <author>lelopez</author>
    <author>seguimiento1</author>
    <author>gestion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B19" authorId="1">
      <text>
        <r>
          <rPr>
            <b/>
            <sz val="8"/>
            <rFont val="Tahoma"/>
            <family val="2"/>
          </rPr>
          <t>aumento de 514.983 a 541.983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1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A22" authorId="2">
      <text>
        <r>
          <rPr>
            <sz val="8"/>
            <rFont val="Tahoma"/>
            <family val="2"/>
          </rPr>
          <t xml:space="preserve">
las nutricionistas 25 mes y auxiliares 9 mensuales</t>
        </r>
      </text>
    </comment>
    <comment ref="A23" authorId="2">
      <text>
        <r>
          <rPr>
            <b/>
            <sz val="8"/>
            <rFont val="Tahoma"/>
            <family val="2"/>
          </rPr>
          <t>total año 40000</t>
        </r>
        <r>
          <rPr>
            <sz val="8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2"/>
          </rPr>
          <t>total año 480</t>
        </r>
        <r>
          <rPr>
            <sz val="8"/>
            <rFont val="Tahoma"/>
            <family val="2"/>
          </rPr>
          <t xml:space="preserve">
</t>
        </r>
      </text>
    </comment>
    <comment ref="A25" authorId="3">
      <text>
        <r>
          <rPr>
            <b/>
            <sz val="8"/>
            <rFont val="Tahoma"/>
            <family val="2"/>
          </rPr>
          <t>gestion:</t>
        </r>
        <r>
          <rPr>
            <sz val="8"/>
            <rFont val="Tahoma"/>
            <family val="2"/>
          </rPr>
          <t xml:space="preserve">
al año lo realizan auxiliares de salud publica</t>
        </r>
      </text>
    </comment>
    <comment ref="A26" authorId="2">
      <text>
        <r>
          <rPr>
            <b/>
            <sz val="8"/>
            <rFont val="Tahoma"/>
            <family val="2"/>
          </rPr>
          <t>total año 7.000</t>
        </r>
        <r>
          <rPr>
            <sz val="8"/>
            <rFont val="Tahoma"/>
            <family val="2"/>
          </rPr>
          <t xml:space="preserve">
</t>
        </r>
      </text>
    </comment>
    <comment ref="A27" authorId="2">
      <text>
        <r>
          <rPr>
            <b/>
            <sz val="8"/>
            <rFont val="Tahoma"/>
            <family val="2"/>
          </rPr>
          <t>total año 70</t>
        </r>
        <r>
          <rPr>
            <sz val="8"/>
            <rFont val="Tahoma"/>
            <family val="2"/>
          </rPr>
          <t xml:space="preserve">
</t>
        </r>
      </text>
    </comment>
    <comment ref="A28" authorId="3">
      <text>
        <r>
          <rPr>
            <b/>
            <sz val="8"/>
            <rFont val="Tahoma"/>
            <family val="2"/>
          </rPr>
          <t>gestion:</t>
        </r>
        <r>
          <rPr>
            <sz val="8"/>
            <rFont val="Tahoma"/>
            <family val="2"/>
          </rPr>
          <t xml:space="preserve">
dos veces a cada escuela asesorias</t>
        </r>
      </text>
    </comment>
    <comment ref="A29" authorId="2">
      <text>
        <r>
          <rPr>
            <b/>
            <sz val="8"/>
            <rFont val="Tahoma"/>
            <family val="2"/>
          </rPr>
          <t>stotal año 2.445</t>
        </r>
        <r>
          <rPr>
            <sz val="8"/>
            <rFont val="Tahoma"/>
            <family val="2"/>
          </rPr>
          <t xml:space="preserve">
</t>
        </r>
      </text>
    </comment>
    <comment ref="A31" authorId="2">
      <text>
        <r>
          <rPr>
            <b/>
            <sz val="8"/>
            <rFont val="Tahoma"/>
            <family val="2"/>
          </rPr>
          <t>total año 464</t>
        </r>
        <r>
          <rPr>
            <sz val="8"/>
            <rFont val="Tahoma"/>
            <family val="2"/>
          </rPr>
          <t xml:space="preserve">
</t>
        </r>
      </text>
    </comment>
    <comment ref="G19" authorId="2">
      <text>
        <r>
          <rPr>
            <b/>
            <sz val="8"/>
            <rFont val="Tahoma"/>
            <family val="2"/>
          </rPr>
          <t>PPTO INICIAL 760.190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1.xml><?xml version="1.0" encoding="utf-8"?>
<comments xmlns="http://schemas.openxmlformats.org/spreadsheetml/2006/main">
  <authors>
    <author>mcontreras</author>
    <author>seguimiento1</author>
    <author>WinuE</author>
    <author>lgarcia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6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9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G27" authorId="1">
      <text>
        <r>
          <rPr>
            <b/>
            <sz val="8"/>
            <rFont val="Tahoma"/>
            <family val="2"/>
          </rPr>
          <t xml:space="preserve">Ppto inicial $ 231.450 disminuyo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$ 137.400</t>
        </r>
      </text>
    </comment>
    <comment ref="C27" authorId="1">
      <text>
        <r>
          <rPr>
            <b/>
            <sz val="8"/>
            <rFont val="Tahoma"/>
            <family val="2"/>
          </rPr>
          <t>ppto inicial $ 100.000 disminuyo a $ 42.400</t>
        </r>
        <r>
          <rPr>
            <sz val="8"/>
            <rFont val="Tahoma"/>
            <family val="2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2"/>
          </rPr>
          <t>CAMBIO A IPS 2010 se midio por 15 EPS  total año 40 visitas</t>
        </r>
        <r>
          <rPr>
            <sz val="8"/>
            <rFont val="Tahoma"/>
            <family val="2"/>
          </rPr>
          <t xml:space="preserve">
</t>
        </r>
      </text>
    </comment>
    <comment ref="A33" authorId="2">
      <text>
        <r>
          <rPr>
            <b/>
            <sz val="8"/>
            <rFont val="Tahoma"/>
            <family val="2"/>
          </rPr>
          <t xml:space="preserve">Usuarias de planificacion  familiar que ingresan al programa en el muncipio </t>
        </r>
        <r>
          <rPr>
            <sz val="8"/>
            <rFont val="Tahoma"/>
            <family val="2"/>
          </rPr>
          <t xml:space="preserve">
</t>
        </r>
      </text>
    </comment>
    <comment ref="A34" authorId="3">
      <text>
        <r>
          <rPr>
            <b/>
            <sz val="8"/>
            <rFont val="Tahoma"/>
            <family val="2"/>
          </rPr>
          <t>EN EL AÑO 6.664 
L</t>
        </r>
        <r>
          <rPr>
            <sz val="8"/>
            <rFont val="Tahoma"/>
            <family val="2"/>
          </rPr>
          <t xml:space="preserve">a  Meta "Busqueda activa e inclusion temprana de 1978 gestantes en
compañia de EPS(80% Contributivo y 95% Subsidiado) en Programa de
Deteccion temprana y alteraciones del Embarazo  tenemos un
cumplimiento del 188.22%
Justificacion:Al hacer el calculo de la meta en el Plan territorial
hubo confusion en la aplicacion del indicador ,calculandose solo el
25% de los embarazos del Mcpio por lo tanto se ajusta </t>
        </r>
        <r>
          <rPr>
            <b/>
            <sz val="8"/>
            <rFont val="Tahoma"/>
            <family val="2"/>
          </rPr>
          <t>de acuerdo a
como lo establece la norma 80% C,95%S y el 50% en los no afiliados y
en los que estan sin datos quedando asî: C=3369 S=3045 No Pos=218 Sin
dato=32</t>
        </r>
      </text>
    </comment>
    <comment ref="A35" authorId="1">
      <text>
        <r>
          <rPr>
            <b/>
            <sz val="8"/>
            <rFont val="Tahoma"/>
            <family val="2"/>
          </rPr>
          <t>total año 3.000</t>
        </r>
        <r>
          <rPr>
            <sz val="8"/>
            <rFont val="Tahoma"/>
            <family val="2"/>
          </rPr>
          <t xml:space="preserve">
</t>
        </r>
      </text>
    </comment>
    <comment ref="A36" authorId="1">
      <text>
        <r>
          <rPr>
            <b/>
            <sz val="8"/>
            <rFont val="Tahoma"/>
            <family val="2"/>
          </rPr>
          <t xml:space="preserve">TOTAL AÑO 40 EN EL 2010: </t>
        </r>
        <r>
          <rPr>
            <sz val="8"/>
            <rFont val="Tahoma"/>
            <family val="2"/>
          </rPr>
          <t xml:space="preserve">Realizar asistencia  tecnica a la red publia en Atencion Amigable y sin barreras en Salud Sexual y Reproductiva en el Municipio.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2.xml><?xml version="1.0" encoding="utf-8"?>
<comments xmlns="http://schemas.openxmlformats.org/spreadsheetml/2006/main">
  <authors>
    <author>mcontreras</author>
    <author> 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D21" authorId="1">
      <text>
        <r>
          <rPr>
            <b/>
            <sz val="8"/>
            <rFont val="Tahoma"/>
            <family val="2"/>
          </rPr>
          <t>VALOR REAL CON BASE AL ACUERDO 09</t>
        </r>
        <r>
          <rPr>
            <sz val="8"/>
            <rFont val="Tahoma"/>
            <family val="2"/>
          </rPr>
          <t xml:space="preserve">
</t>
        </r>
      </text>
    </comment>
    <comment ref="G20" authorId="2">
      <text>
        <r>
          <rPr>
            <b/>
            <sz val="8"/>
            <rFont val="Tahoma"/>
            <family val="2"/>
          </rPr>
          <t>PPTO INICIAL 870.000 Disminuyo 797.200</t>
        </r>
        <r>
          <rPr>
            <sz val="8"/>
            <rFont val="Tahoma"/>
            <family val="2"/>
          </rPr>
          <t xml:space="preserve">
</t>
        </r>
      </text>
    </comment>
    <comment ref="C20" authorId="2">
      <text>
        <r>
          <rPr>
            <b/>
            <sz val="8"/>
            <rFont val="Tahoma"/>
            <family val="2"/>
          </rPr>
          <t>DISMINUYO ESTABA 350.000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3.xml><?xml version="1.0" encoding="utf-8"?>
<comments xmlns="http://schemas.openxmlformats.org/spreadsheetml/2006/main">
  <authors>
    <author>mcontreras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7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A35" authorId="1">
      <text>
        <r>
          <rPr>
            <b/>
            <sz val="8"/>
            <rFont val="Tahoma"/>
            <family val="2"/>
          </rPr>
          <t>modifico  Actividades de acompañamiento, vigilancia y  asesoria a la recuperacion y superacion de daños en salud mental a 30 IPS, comunidades Terapeuticas,comisarias de familia, hogares de proteccion y casas de justicia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sz val="8"/>
            <rFont val="Tahoma"/>
            <family val="2"/>
          </rPr>
          <t xml:space="preserve">villla santana, comuna del rio diagnostico estrategico del sector, identificar los factores de riesgo
</t>
        </r>
      </text>
    </comment>
    <comment ref="A31" authorId="1">
      <text>
        <r>
          <rPr>
            <b/>
            <sz val="8"/>
            <rFont val="Tahoma"/>
            <family val="2"/>
          </rPr>
          <t>esta meta estaba en SSYR 710026</t>
        </r>
      </text>
    </comment>
    <comment ref="A32" authorId="1">
      <text>
        <r>
          <rPr>
            <b/>
            <sz val="8"/>
            <rFont val="Tahoma"/>
            <family val="2"/>
          </rPr>
          <t xml:space="preserve">a traves de talleres </t>
        </r>
        <r>
          <rPr>
            <sz val="8"/>
            <rFont val="Tahoma"/>
            <family val="2"/>
          </rPr>
          <t xml:space="preserve">
</t>
        </r>
      </text>
    </comment>
    <comment ref="A34" authorId="1">
      <text>
        <r>
          <rPr>
            <b/>
            <sz val="8"/>
            <rFont val="Tahoma"/>
            <family val="2"/>
          </rPr>
          <t>reemplaza las 400 act a nodos</t>
        </r>
      </text>
    </comment>
    <comment ref="A33" authorId="1">
      <text>
        <r>
          <rPr>
            <sz val="8"/>
            <rFont val="Tahoma"/>
            <family val="2"/>
          </rPr>
          <t xml:space="preserve">1 act masiva 
</t>
        </r>
      </text>
    </comment>
    <comment ref="G25" authorId="1">
      <text>
        <r>
          <rPr>
            <b/>
            <sz val="8"/>
            <rFont val="Tahoma"/>
            <family val="2"/>
          </rPr>
          <t>PPTO INICIAL AUMENTO DE 98.500 A $ 113.800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4.xml><?xml version="1.0" encoding="utf-8"?>
<comments xmlns="http://schemas.openxmlformats.org/spreadsheetml/2006/main">
  <authors>
    <author>mcontreras</author>
    <author> </author>
    <author>olimpica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7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D26" authorId="1">
      <text>
        <r>
          <rPr>
            <b/>
            <sz val="8"/>
            <rFont val="Tahoma"/>
            <family val="2"/>
          </rPr>
          <t>VALOR REAL CON BASE AL ACUERDO</t>
        </r>
        <r>
          <rPr>
            <sz val="8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9"/>
            <rFont val="Tahoma"/>
            <family val="2"/>
          </rPr>
          <t>unifico: visitas de Difuncion y promocion de las políticas en salud, Modelos, Normas técnicas, guías de atención integral              y control de la      Hipertensión Arterial y la Diabetes de las enfermedades de interes epidemiologico. A 27 unidades de atencion en salud (IPS y la ESE SALUD PEREIRA) HTA , Diabetes, Instituciones Libres de Humo, RBC, y Enfermedad Renal cronica.     Y     Realizar 22  visitas a las EPS e IPS para establecer la implementacion, adherencia y evaluacion a protocolos normas y guias de manejo para la atencion integral de las enfermadades cronicas no transmisibles.</t>
        </r>
      </text>
    </comment>
    <comment ref="A31" authorId="3">
      <text>
        <r>
          <rPr>
            <b/>
            <sz val="8"/>
            <rFont val="Tahoma"/>
            <family val="2"/>
          </rPr>
          <t xml:space="preserve">2010 comunidades  e instituciones 2011 SOLO instituciones educativas </t>
        </r>
        <r>
          <rPr>
            <sz val="8"/>
            <rFont val="Tahoma"/>
            <family val="2"/>
          </rPr>
          <t xml:space="preserve">
</t>
        </r>
      </text>
    </comment>
    <comment ref="A32" authorId="3">
      <text>
        <r>
          <rPr>
            <b/>
            <sz val="8"/>
            <rFont val="Tahoma"/>
            <family val="2"/>
          </rPr>
          <t xml:space="preserve">visitas de primera vez </t>
        </r>
        <r>
          <rPr>
            <sz val="8"/>
            <rFont val="Tahoma"/>
            <family val="2"/>
          </rPr>
          <t xml:space="preserve">
</t>
        </r>
      </text>
    </comment>
    <comment ref="A35" authorId="3">
      <text>
        <r>
          <rPr>
            <b/>
            <sz val="8"/>
            <rFont val="Tahoma"/>
            <family val="2"/>
          </rPr>
          <t xml:space="preserve">se modifico la meta visitas educacion y asesoria CBA </t>
        </r>
        <r>
          <rPr>
            <sz val="8"/>
            <rFont val="Tahoma"/>
            <family val="2"/>
          </rPr>
          <t xml:space="preserve">
</t>
        </r>
      </text>
    </comment>
    <comment ref="E28" authorId="1">
      <text>
        <r>
          <rPr>
            <b/>
            <sz val="8"/>
            <rFont val="Tahoma"/>
            <family val="2"/>
          </rPr>
          <t>2 visitas por institucion</t>
        </r>
        <r>
          <rPr>
            <sz val="8"/>
            <rFont val="Tahoma"/>
            <family val="2"/>
          </rPr>
          <t xml:space="preserve">
</t>
        </r>
      </text>
    </comment>
    <comment ref="G25" authorId="3">
      <text>
        <r>
          <rPr>
            <b/>
            <sz val="8"/>
            <rFont val="Tahoma"/>
            <family val="2"/>
          </rPr>
          <t>PPTO INICIAL AUMENTO DE 98.500 A $ 113.800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5.xml><?xml version="1.0" encoding="utf-8"?>
<comments xmlns="http://schemas.openxmlformats.org/spreadsheetml/2006/main">
  <authors>
    <author>seguimiento1</author>
    <author>mcontreras</author>
  </authors>
  <commentList>
    <comment ref="A31" authorId="0">
      <text>
        <r>
          <rPr>
            <b/>
            <sz val="8"/>
            <rFont val="Tahoma"/>
            <family val="2"/>
          </rPr>
          <t>22 IPS con un promedio de 1,3 entregas mensuales</t>
        </r>
        <r>
          <rPr>
            <sz val="8"/>
            <rFont val="Tahoma"/>
            <family val="2"/>
          </rPr>
          <t xml:space="preserve">
</t>
        </r>
      </text>
    </comment>
    <comment ref="A30" authorId="0">
      <text>
        <r>
          <rPr>
            <sz val="8"/>
            <rFont val="Tahoma"/>
            <family val="2"/>
          </rPr>
          <t xml:space="preserve">a la estrategia de busquedad por cohorte y vacunas con base al acuerdo con la norma 366 de diciemebre 2007, y se funciono la verificacion de de estandares del progmrama PAI
</t>
        </r>
      </text>
    </comment>
    <comment ref="A28" authorId="0">
      <text>
        <r>
          <rPr>
            <b/>
            <sz val="8"/>
            <rFont val="Tahoma"/>
            <family val="2"/>
          </rPr>
          <t>Esta poblacion es DANE 7.016 Se programa en el 95%</t>
        </r>
        <r>
          <rPr>
            <sz val="8"/>
            <rFont val="Tahoma"/>
            <family val="2"/>
          </rPr>
          <t xml:space="preserve">
</t>
        </r>
      </text>
    </comment>
    <comment ref="G27" authorId="1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F27" authorId="1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A27" authorId="1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4" authorId="1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D24" authorId="1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F13" authorId="1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16.xml><?xml version="1.0" encoding="utf-8"?>
<comments xmlns="http://schemas.openxmlformats.org/spreadsheetml/2006/main">
  <authors>
    <author>mcontreras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E21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A24" authorId="1">
      <text>
        <r>
          <rPr>
            <b/>
            <sz val="8"/>
            <rFont val="Tahoma"/>
            <family val="2"/>
          </rPr>
          <t>total año 180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soporte</author>
    <author>lgarcia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5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G27" authorId="1">
      <text>
        <r>
          <rPr>
            <b/>
            <sz val="8"/>
            <rFont val="Tahoma"/>
            <family val="2"/>
          </rPr>
          <t xml:space="preserve">VALOR DE LO PROYECTADO 2.671.424 CUATRENIO
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15" authorId="2">
      <text>
        <r>
          <rPr>
            <b/>
            <sz val="8"/>
            <rFont val="Tahoma"/>
            <family val="2"/>
          </rPr>
          <t xml:space="preserve">Por muerte fueron 18 en el 2007 y 15  2008,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La tasa de mortalidad por 100000 Hab es de 3,98 y la incidencia (enfermedad 53 2007 y 34 2008) * 100.000Hab. Total de la pob. 451.645 2007  y 448.971 2008</t>
        </r>
      </text>
    </comment>
    <comment ref="F16" authorId="2">
      <text>
        <r>
          <rPr>
            <b/>
            <sz val="8"/>
            <rFont val="Tahoma"/>
            <family val="2"/>
          </rPr>
          <t>Total población Gral. de Pereira 451.645</t>
        </r>
        <r>
          <rPr>
            <sz val="8"/>
            <rFont val="Tahoma"/>
            <family val="2"/>
          </rPr>
          <t xml:space="preserve">
</t>
        </r>
      </text>
    </comment>
    <comment ref="A31" authorId="3">
      <text>
        <r>
          <rPr>
            <b/>
            <sz val="8"/>
            <rFont val="Tahoma"/>
            <family val="2"/>
          </rPr>
          <t>visitas 1er vez</t>
        </r>
        <r>
          <rPr>
            <sz val="8"/>
            <rFont val="Tahoma"/>
            <family val="2"/>
          </rPr>
          <t xml:space="preserve">
</t>
        </r>
      </text>
    </comment>
    <comment ref="A36" authorId="3">
      <text>
        <r>
          <rPr>
            <b/>
            <sz val="8"/>
            <rFont val="Tahoma"/>
            <family val="2"/>
          </rPr>
          <t>año 90</t>
        </r>
        <r>
          <rPr>
            <sz val="8"/>
            <rFont val="Tahoma"/>
            <family val="2"/>
          </rPr>
          <t xml:space="preserve">
</t>
        </r>
      </text>
    </comment>
    <comment ref="A30" authorId="3">
      <text>
        <r>
          <rPr>
            <b/>
            <sz val="8"/>
            <rFont val="Tahoma"/>
            <family val="2"/>
          </rPr>
          <t>total año 2010 134</t>
        </r>
        <r>
          <rPr>
            <sz val="8"/>
            <rFont val="Tahoma"/>
            <family val="2"/>
          </rPr>
          <t xml:space="preserve">
</t>
        </r>
      </text>
    </comment>
    <comment ref="G26" authorId="3">
      <text>
        <r>
          <rPr>
            <b/>
            <sz val="8"/>
            <rFont val="Tahoma"/>
            <family val="2"/>
          </rPr>
          <t>Inicial $ 60.000</t>
        </r>
        <r>
          <rPr>
            <sz val="8"/>
            <rFont val="Tahoma"/>
            <family val="2"/>
          </rPr>
          <t xml:space="preserve">
</t>
        </r>
      </text>
    </comment>
    <comment ref="A29" authorId="3">
      <text>
        <r>
          <rPr>
            <b/>
            <sz val="8"/>
            <rFont val="Tahoma"/>
            <family val="2"/>
          </rPr>
          <t>Cambio antes estaba Realizar 500 caracterizaciones para crear ambientes saludables y seguros basados en la salud ocupacional y los riesgos laborales</t>
        </r>
        <r>
          <rPr>
            <sz val="8"/>
            <rFont val="Tahoma"/>
            <family val="2"/>
          </rPr>
          <t xml:space="preserve">
</t>
        </r>
      </text>
    </comment>
    <comment ref="A33" authorId="3">
      <text>
        <r>
          <rPr>
            <b/>
            <sz val="8"/>
            <rFont val="Tahoma"/>
            <family val="2"/>
          </rPr>
          <t>TOTAL AÑO: 18         2010 se midio por acciones 2011 por escuelas.  OJO DEBE MANTENER LA MISMA MEDICION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3.xml><?xml version="1.0" encoding="utf-8"?>
<comments xmlns="http://schemas.openxmlformats.org/spreadsheetml/2006/main">
  <authors>
    <author>mcontreras</author>
    <author>soporte</author>
    <author>lelopez</author>
    <author>seguimiento1</author>
    <author>gestion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G21" authorId="1">
      <text>
        <r>
          <rPr>
            <b/>
            <sz val="8"/>
            <rFont val="Tahoma"/>
            <family val="2"/>
          </rPr>
          <t xml:space="preserve">VALOR DE LO PROYECTADO 2.671.424 CUATRENIO
</t>
        </r>
        <r>
          <rPr>
            <sz val="8"/>
            <rFont val="Tahoma"/>
            <family val="2"/>
          </rPr>
          <t xml:space="preserve">
</t>
        </r>
      </text>
    </comment>
    <comment ref="D20" authorId="2">
      <text>
        <r>
          <rPr>
            <b/>
            <sz val="8"/>
            <rFont val="Tahoma"/>
            <family val="2"/>
          </rPr>
          <t>Ejectado $ 0</t>
        </r>
        <r>
          <rPr>
            <sz val="8"/>
            <rFont val="Tahoma"/>
            <family val="2"/>
          </rPr>
          <t xml:space="preserve">
</t>
        </r>
      </text>
    </comment>
    <comment ref="A23" authorId="3">
      <text>
        <r>
          <rPr>
            <sz val="8"/>
            <rFont val="Tahoma"/>
            <family val="2"/>
          </rPr>
          <t xml:space="preserve">este año hay 6 profesionales cada uno tendra 5 grupos, realizara 20 actividades al mes por ocho meses. Conclusion: 20 por 7= 140 por ocho meses 1120
</t>
        </r>
      </text>
    </comment>
    <comment ref="A24" authorId="3">
      <text>
        <r>
          <rPr>
            <sz val="8"/>
            <rFont val="Tahoma"/>
            <family val="2"/>
          </rPr>
          <t xml:space="preserve">este año hay 6 profesionales cada uno tendra 5 grupos, realizara 20 actividades al mes por ocho meses. Conclusion: 20 por 7= 140 por ocho meses 1120
</t>
        </r>
      </text>
    </comment>
    <comment ref="E24" authorId="4">
      <text>
        <r>
          <rPr>
            <b/>
            <sz val="8"/>
            <rFont val="Tahoma"/>
            <family val="2"/>
          </rPr>
          <t>gestion:</t>
        </r>
        <r>
          <rPr>
            <sz val="8"/>
            <rFont val="Tahoma"/>
            <family val="2"/>
          </rPr>
          <t xml:space="preserve">
Realizar acciones dirigidas a 125 niños y niñas escolares y a minimo 100 de primera infancia que permitan disminuir los riesgos de tipo cognitivo,linguisticoy perceptual.</t>
        </r>
      </text>
    </comment>
    <comment ref="A25" authorId="3">
      <text>
        <r>
          <rPr>
            <sz val="8"/>
            <rFont val="Tahoma"/>
            <family val="2"/>
          </rPr>
          <t xml:space="preserve">estudiantes de las 30 escuelas, festival de la infancia
</t>
        </r>
      </text>
    </comment>
    <comment ref="A26" authorId="3">
      <text>
        <r>
          <rPr>
            <b/>
            <sz val="8"/>
            <rFont val="Tahoma"/>
            <family val="2"/>
          </rPr>
          <t xml:space="preserve">2010 se atendieron siete personas que van a tener minimo 5 grupos con poromedio cada grupo de 25 estudiantes. Total 875 </t>
        </r>
      </text>
    </comment>
    <comment ref="A27" authorId="3">
      <text>
        <r>
          <rPr>
            <b/>
            <sz val="8"/>
            <rFont val="Tahoma"/>
            <family val="2"/>
          </rPr>
          <t>promedio de 20 niños por grupo en la estrategia vecinosy amigos</t>
        </r>
      </text>
    </comment>
    <comment ref="A29" authorId="3">
      <text>
        <r>
          <rPr>
            <sz val="8"/>
            <rFont val="Tahoma"/>
            <family val="2"/>
          </rPr>
          <t xml:space="preserve">45 ips seran visitadas de primera vez, se priorizan 10 para realizar mantenimiento con concentracion de 4
</t>
        </r>
      </text>
    </comment>
    <comment ref="A30" authorId="3">
      <text>
        <r>
          <rPr>
            <b/>
            <sz val="8"/>
            <rFont val="Tahoma"/>
            <family val="2"/>
          </rPr>
          <t xml:space="preserve">Festivales de la infancia en colegios promueve salud, maltrato abuso sexual 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4.xml><?xml version="1.0" encoding="utf-8"?>
<comments xmlns="http://schemas.openxmlformats.org/spreadsheetml/2006/main">
  <authors>
    <author>mcontreras</author>
    <author>soporte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5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G27" authorId="1">
      <text>
        <r>
          <rPr>
            <b/>
            <sz val="8"/>
            <rFont val="Tahoma"/>
            <family val="2"/>
          </rPr>
          <t xml:space="preserve">VALOR DE LO PROYECTADO 2.671.424 CUATRENIO
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8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G26" authorId="2">
      <text>
        <r>
          <rPr>
            <b/>
            <sz val="8"/>
            <rFont val="Tahoma"/>
            <family val="2"/>
          </rPr>
          <t>ppto inicial 91.000 disminuyo a 69.200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5.xml><?xml version="1.0" encoding="utf-8"?>
<comments xmlns="http://schemas.openxmlformats.org/spreadsheetml/2006/main">
  <authors>
    <author>mcontreras</author>
    <author>soporte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3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G22" authorId="1">
      <text>
        <r>
          <rPr>
            <b/>
            <sz val="8"/>
            <rFont val="Tahoma"/>
            <family val="2"/>
          </rPr>
          <t xml:space="preserve">VALOR DE LO PROYECTADO 2.671.424 CUATRENIO
</t>
        </r>
        <r>
          <rPr>
            <sz val="8"/>
            <rFont val="Tahoma"/>
            <family val="2"/>
          </rPr>
          <t xml:space="preserve">
</t>
        </r>
      </text>
    </comment>
    <comment ref="G21" authorId="2">
      <text>
        <r>
          <rPr>
            <b/>
            <sz val="8"/>
            <rFont val="Tahoma"/>
            <family val="2"/>
          </rPr>
          <t>PPTO INICIAL 51.175</t>
        </r>
        <r>
          <rPr>
            <sz val="8"/>
            <rFont val="Tahoma"/>
            <family val="2"/>
          </rPr>
          <t xml:space="preserve">
</t>
        </r>
      </text>
    </comment>
    <comment ref="A29" authorId="2">
      <text>
        <r>
          <rPr>
            <b/>
            <sz val="8"/>
            <rFont val="Tahoma"/>
            <family val="2"/>
          </rPr>
          <t>EVENTOS DE SALUD PUBLICA: ETAS, ESPII (ENF DE SALUD PUBLICA DE INTERES INTERNACIONAL) Y EVENTOS DE EMERGENCIA</t>
        </r>
        <r>
          <rPr>
            <sz val="8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2"/>
          </rPr>
          <t>acompañar, redactar informe, toma de decisiones, toda la act q se generen de une evento</t>
        </r>
        <r>
          <rPr>
            <sz val="8"/>
            <rFont val="Tahoma"/>
            <family val="2"/>
          </rPr>
          <t xml:space="preserve">
</t>
        </r>
      </text>
    </comment>
    <comment ref="A27" authorId="2">
      <text>
        <r>
          <rPr>
            <b/>
            <sz val="8"/>
            <rFont val="Tahoma"/>
            <family val="2"/>
          </rPr>
          <t>Elaboracion del documento se lleva tres meses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6.xml><?xml version="1.0" encoding="utf-8"?>
<comments xmlns="http://schemas.openxmlformats.org/spreadsheetml/2006/main">
  <authors>
    <author>mcontreras</author>
    <author>soporte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3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G22" authorId="1">
      <text>
        <r>
          <rPr>
            <b/>
            <sz val="8"/>
            <rFont val="Tahoma"/>
            <family val="2"/>
          </rPr>
          <t xml:space="preserve">VALOR DE LO PROYECTADO 2.671.424 CUATRENIO
</t>
        </r>
        <r>
          <rPr>
            <sz val="8"/>
            <rFont val="Tahoma"/>
            <family val="2"/>
          </rPr>
          <t xml:space="preserve">
</t>
        </r>
      </text>
    </comment>
    <comment ref="A25" authorId="2">
      <text>
        <r>
          <rPr>
            <sz val="8"/>
            <rFont val="Tahoma"/>
            <family val="2"/>
          </rPr>
          <t xml:space="preserve">MODIFICO 2011: estaba planteada visitas de inspeccion, vigilancia y control  a IPS en el  SOGC (SISTEMA OBLIGATORIO DE GARANTIA DE LA CALIDAD)  de primera vez a 50 IPS y   124 visitas de seguimiento 
</t>
        </r>
      </text>
    </comment>
    <comment ref="G32" authorId="2">
      <text>
        <r>
          <rPr>
            <b/>
            <sz val="8"/>
            <rFont val="Tahoma"/>
            <family val="2"/>
          </rPr>
          <t>seguimiento1:</t>
        </r>
        <r>
          <rPr>
            <sz val="8"/>
            <rFont val="Tahoma"/>
            <family val="2"/>
          </rPr>
          <t xml:space="preserve">
</t>
        </r>
      </text>
    </comment>
    <comment ref="A27" authorId="2">
      <text>
        <r>
          <rPr>
            <b/>
            <sz val="8"/>
            <rFont val="Tahoma"/>
            <family val="2"/>
          </rPr>
          <t>mediante visitas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7.xml><?xml version="1.0" encoding="utf-8"?>
<comments xmlns="http://schemas.openxmlformats.org/spreadsheetml/2006/main">
  <authors>
    <author>mcontreras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8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5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9" authorId="1">
      <text>
        <r>
          <rPr>
            <b/>
            <sz val="8"/>
            <rFont val="Tahoma"/>
            <family val="2"/>
          </rPr>
          <t>2 RECURSOS tallleres dengue aprox 20 mensual * 8 meses y roedores igual  este ultimo va ligado a la desratizacion de viviendas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este no incluye intensificacion solo programa regualar</t>
        </r>
      </text>
    </comment>
    <comment ref="A31" authorId="1">
      <text>
        <r>
          <rPr>
            <b/>
            <sz val="8"/>
            <rFont val="Tahoma"/>
            <family val="2"/>
          </rPr>
          <t>caimalitro, pto caldas, comuna rio, galicia, cuba y parque industrial:  aprox 10</t>
        </r>
        <r>
          <rPr>
            <sz val="8"/>
            <rFont val="Tahoma"/>
            <family val="2"/>
          </rPr>
          <t xml:space="preserve">
encuentros cada comunidad, 2 grupos por sector </t>
        </r>
      </text>
    </comment>
    <comment ref="A32" authorId="1">
      <text>
        <r>
          <rPr>
            <b/>
            <sz val="8"/>
            <rFont val="Tahoma"/>
            <family val="2"/>
          </rPr>
          <t>Total año 18.000</t>
        </r>
        <r>
          <rPr>
            <sz val="8"/>
            <rFont val="Tahoma"/>
            <family val="2"/>
          </rPr>
          <t xml:space="preserve">
</t>
        </r>
      </text>
    </comment>
    <comment ref="A40" authorId="1">
      <text>
        <r>
          <rPr>
            <b/>
            <sz val="8"/>
            <rFont val="Tahoma"/>
            <family val="2"/>
          </rPr>
          <t>conograma regular</t>
        </r>
        <r>
          <rPr>
            <sz val="8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2"/>
          </rPr>
          <t xml:space="preserve">Etv 5 para mantenimiento dutrante la vigencia Saneamiento basico agua potable 2 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b/>
            <sz val="8"/>
            <rFont val="Tahoma"/>
            <family val="2"/>
          </rPr>
          <t>RECURSO HUMANO 1 TECNICO Taller calidad y manejo del agua, Taller proteccion microcuencas, Asesoría a fontaneros , Asesoría a Juntas Administradoras de acueductos.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10 Acueductos de riesgo medio, 5 riesgo bajo,</t>
        </r>
        <r>
          <rPr>
            <sz val="8"/>
            <rFont val="Tahoma"/>
            <family val="2"/>
          </rPr>
          <t xml:space="preserve"> </t>
        </r>
      </text>
    </comment>
    <comment ref="A37" authorId="1">
      <text>
        <r>
          <rPr>
            <b/>
            <sz val="8"/>
            <rFont val="Tahoma"/>
            <family val="2"/>
          </rPr>
          <t>visita de 1 vez</t>
        </r>
        <r>
          <rPr>
            <sz val="8"/>
            <rFont val="Tahoma"/>
            <family val="2"/>
          </rPr>
          <t xml:space="preserve">
</t>
        </r>
      </text>
    </comment>
    <comment ref="A39" authorId="1">
      <text>
        <r>
          <rPr>
            <b/>
            <sz val="8"/>
            <rFont val="Tahoma"/>
            <family val="2"/>
          </rPr>
          <t>TOTAL 21</t>
        </r>
        <r>
          <rPr>
            <sz val="8"/>
            <rFont val="Tahoma"/>
            <family val="2"/>
          </rPr>
          <t xml:space="preserve">
</t>
        </r>
      </text>
    </comment>
    <comment ref="A38" authorId="1">
      <text>
        <r>
          <rPr>
            <b/>
            <sz val="8"/>
            <rFont val="Tahoma"/>
            <family val="2"/>
          </rPr>
          <t>TOTAL 116 VISITAS DE PRIMERA VEZ Y SEGUIMIENTO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8.xml><?xml version="1.0" encoding="utf-8"?>
<comments xmlns="http://schemas.openxmlformats.org/spreadsheetml/2006/main">
  <authors>
    <author>mcontreras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7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E20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A23" authorId="1">
      <text>
        <r>
          <rPr>
            <b/>
            <sz val="8"/>
            <rFont val="Tahoma"/>
            <family val="2"/>
          </rPr>
          <t>Modifico capacitar por orientar</t>
        </r>
      </text>
    </comment>
    <comment ref="G22" authorId="1">
      <text>
        <r>
          <rPr>
            <b/>
            <sz val="8"/>
            <rFont val="Tahoma"/>
            <family val="2"/>
          </rPr>
          <t>5000 programados por 10 meses por el valor de la UPC 3.98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9.xml><?xml version="1.0" encoding="utf-8"?>
<comments xmlns="http://schemas.openxmlformats.org/spreadsheetml/2006/main">
  <authors>
    <author>mcontreras</author>
    <author>seguimiento1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4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7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Tahoma"/>
            <family val="2"/>
          </rPr>
          <t xml:space="preserve">Según la meta formulada, incorporar en cantidad, lo planeado para 2.008
</t>
        </r>
      </text>
    </comment>
    <comment ref="F27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8"/>
            <rFont val="Tahoma"/>
            <family val="2"/>
          </rPr>
          <t>Inicial asignarin 200.000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<sst xmlns="http://schemas.openxmlformats.org/spreadsheetml/2006/main" count="798" uniqueCount="227">
  <si>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</si>
  <si>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</si>
  <si>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</si>
  <si>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</si>
  <si>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</si>
  <si>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</si>
  <si>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</si>
  <si>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</si>
  <si>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</si>
  <si>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</si>
  <si>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</si>
  <si>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</si>
  <si>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</si>
  <si>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</si>
  <si>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</si>
  <si>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</si>
  <si>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</si>
  <si>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</si>
  <si>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</si>
  <si>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</si>
  <si>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</si>
  <si>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</si>
  <si>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 xml:space="preserve"> Mejoramiento de la salud Infantil en el Municipio de Pereira.</t>
  </si>
  <si>
    <t>SECRETARIA DE SALUD Y SEGURIDAD SOCIAL</t>
  </si>
  <si>
    <t>Pereira Humana y Social</t>
  </si>
  <si>
    <t>Mejoramiento del componente de la salud publica de la seguridad alimentaria  en el  Municipio de Pereira.</t>
  </si>
  <si>
    <t>Mejoramiento de la salud sexual y reproductiva en el Municipio de Pereira.</t>
  </si>
  <si>
    <t>Mejoramiento de la salud mental y la convivencia pacifica en el municipio de Pereira.</t>
  </si>
  <si>
    <t xml:space="preserve"> Mejoramiento de la Gestión integral de la salud pública en el municipio de Pereira</t>
  </si>
  <si>
    <t xml:space="preserve">Control de las enfermedades inmunoprevenibles y prevalentes en la infancia en el municipio de Pereira. </t>
  </si>
  <si>
    <t>Mejoramiento de la salud en los entornos familiares y comunitarios en el Municipio de Pereira. (ENFASYS)</t>
  </si>
  <si>
    <t>Mejoramiento de las condiciones ambientales y sanitarias en el Municipio de Pereira.</t>
  </si>
  <si>
    <t xml:space="preserve">Pereira Humana </t>
  </si>
  <si>
    <t xml:space="preserve">Gente Sana </t>
  </si>
  <si>
    <t>Prevenir es Curar</t>
  </si>
  <si>
    <t xml:space="preserve">Salud Para Todos </t>
  </si>
  <si>
    <t>Gente Sana</t>
  </si>
  <si>
    <t>Plan Anual de Nutrición PAN (Seguridad Alimentaria y Nutrición)</t>
  </si>
  <si>
    <t>Disminución de dos puntos porcentuales de la tasa de desnutrición global respecto a la línea base construida</t>
  </si>
  <si>
    <t>Intervenir el 5% de las familias con trastornos en la funcionalidad.</t>
  </si>
  <si>
    <t xml:space="preserve">Indice COP (Dientes cariados, obturados y perdidos) - Bajar a dientes cariados, obturados y perdidos </t>
  </si>
  <si>
    <t>Atención con calidad Humana</t>
  </si>
  <si>
    <t>10% de las IPS con Plan de Emergencia Funcionando</t>
  </si>
  <si>
    <t>Actualizar y Socializar el  Perfil Epidemiologico (mortalidad, morbilidad, nacimientos, enfermedades transmisibles y egresos hospitalarios) de la vigencia anteriror.</t>
  </si>
  <si>
    <t xml:space="preserve"> Mejoramiento de la salud Bucal el Municipio de Pereira.</t>
  </si>
  <si>
    <t xml:space="preserve"> Prevención y control de la tuberculosis y lepra en el Municipio de Pereira.</t>
  </si>
  <si>
    <t xml:space="preserve"> Mejoramiento en la atención de emergencias y desastres en el municipio de Pereira</t>
  </si>
  <si>
    <t>Mejoramiento de la prestacion y desarrollo de los servicios de salud en el municipio de Pereira</t>
  </si>
  <si>
    <t xml:space="preserve">Sistema de informacion de salud publica operando en un 100% (suministrar datos estadisticos  actualizados trimestralemente durante la vigencia) </t>
  </si>
  <si>
    <t>Más del 95% de la población afiliada al Sistema de Seguridad Social (Cuatrenio)</t>
  </si>
  <si>
    <t>Garantizar la prestacion de servicios de salud al 100% de la Poblacion Pobre y Vulnerable en lo no cubierto con subsidios a la Demanda</t>
  </si>
  <si>
    <t>Versión: 2</t>
  </si>
  <si>
    <t>Fecha: 08-09</t>
  </si>
  <si>
    <t>HORA:</t>
  </si>
  <si>
    <t>Planeado para la vigencia 2.010</t>
  </si>
  <si>
    <t>Planeado para la vigencia 2010</t>
  </si>
  <si>
    <t>No   710026</t>
  </si>
  <si>
    <t>No.  710038</t>
  </si>
  <si>
    <t>No.  710100</t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</si>
  <si>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>.   810011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</si>
  <si>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>.  810012</t>
    </r>
  </si>
  <si>
    <r>
      <rPr>
        <b/>
        <sz val="10"/>
        <rFont val="Arial"/>
        <family val="2"/>
      </rPr>
      <t xml:space="preserve">No  </t>
    </r>
    <r>
      <rPr>
        <sz val="10"/>
        <rFont val="Arial"/>
        <family val="0"/>
      </rPr>
      <t xml:space="preserve">    710013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</si>
  <si>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>.     810013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</si>
  <si>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      810014</t>
    </r>
  </si>
  <si>
    <r>
      <rPr>
        <b/>
        <sz val="10"/>
        <rFont val="Arial"/>
        <family val="2"/>
      </rPr>
      <t>No.</t>
    </r>
    <r>
      <rPr>
        <sz val="10"/>
        <rFont val="Arial"/>
        <family val="0"/>
      </rPr>
      <t xml:space="preserve">   810015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</si>
  <si>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       710019</t>
    </r>
  </si>
  <si>
    <r>
      <rPr>
        <b/>
        <sz val="10"/>
        <rFont val="Arial"/>
        <family val="2"/>
      </rPr>
      <t xml:space="preserve">No.  </t>
    </r>
    <r>
      <rPr>
        <sz val="10"/>
        <rFont val="Arial"/>
        <family val="0"/>
      </rPr>
      <t xml:space="preserve">      710021</t>
    </r>
  </si>
  <si>
    <r>
      <rPr>
        <b/>
        <sz val="10"/>
        <rFont val="Arial"/>
        <family val="2"/>
      </rPr>
      <t xml:space="preserve">No.   </t>
    </r>
    <r>
      <rPr>
        <sz val="10"/>
        <rFont val="Arial"/>
        <family val="0"/>
      </rPr>
      <t xml:space="preserve">   710023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</si>
  <si>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710024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</si>
  <si>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>.  710032</t>
    </r>
  </si>
  <si>
    <r>
      <rPr>
        <b/>
        <sz val="10"/>
        <rFont val="Arial"/>
        <family val="2"/>
      </rPr>
      <t>No</t>
    </r>
    <r>
      <rPr>
        <sz val="10"/>
        <rFont val="Arial"/>
        <family val="0"/>
      </rPr>
      <t>. 710034</t>
    </r>
  </si>
  <si>
    <t>Visitar 15 EPS del municipio para el fomento de la promoción social</t>
  </si>
  <si>
    <t>Atención con Calidad Humana</t>
  </si>
  <si>
    <t>Mantener por debajo de 5.8 * 100.000 habitantes la Tasa de mortalidad por tuberculosis</t>
  </si>
  <si>
    <t>20% de personas en condiciòn de desplazamiento con apoyo para el restablecimiento socioeconomico</t>
  </si>
  <si>
    <t>100% Personas en condiciòn de desplazamiento que reciben atenciòn humanitaria</t>
  </si>
  <si>
    <t>Poblaciòn Prioritaria</t>
  </si>
  <si>
    <t>Infantes y Adolescentes y Hechos y Derechos</t>
  </si>
  <si>
    <t xml:space="preserve">Una politica de Infancia y Adolescencia, formulada y ejecutada que incorpore las nueve prioridades </t>
  </si>
  <si>
    <t>Un sistema de Informaciòn para monitoreo de la politica de Infancia y adolescencia</t>
  </si>
  <si>
    <t>Garantizar la continuidad de la  afiliacion al sistema general de seguridad social en salud  al 100%  de la poblacion subsidiada  de la vigencia anterior.</t>
  </si>
  <si>
    <t>Actualizacion del sistema de informacion a travès de aplicativo SISAP</t>
  </si>
  <si>
    <t>Garantizar la continuidad de la  afiliacion al sistema general de seguridad social en salud  al 100%  de la poblacion subsidiada  de la vigencia anterior</t>
  </si>
  <si>
    <t>Mediciòn al cuatrenio</t>
  </si>
  <si>
    <t>Diez estretegias IEC diseñadas y operando en los programas de salud pública.</t>
  </si>
  <si>
    <t>Internvenir 700 familias con disfuncionalidad resultado del APGAR aplicado en la vigencia 2008</t>
  </si>
  <si>
    <t>Mantener  en 0 las tasas de mortalidad por enfermedades inmnoprevenibles en menores de cinco años</t>
  </si>
  <si>
    <t>Mantener la tasa de mortalidad  a 13,7 * 100.000 habitantes, en menores de cinco años</t>
  </si>
  <si>
    <t>Mantener por debajo de 3,1*  100.000 nacidos vivos la tasa de mortalidad materna</t>
  </si>
  <si>
    <t>Reducir los casos de mortalidad  por  malaria a menos de 3 muertes por año</t>
  </si>
  <si>
    <t xml:space="preserve">Mantene el indice COP (Dientes cariados, obturados y perdidos) en 2.3 dientes cariados, obturados y perdidos </t>
  </si>
  <si>
    <t>Desarrollo de visitas al 100% de pacientes con diagnostico de tuberculosis o Lepra para promocionar la adeherencia al tratamiento, con el fin de dar cumplimiento a la circular 058 en cuanto a las visitas de investigacion domiciliaria a pacientes con Tb o Lepra y a sus contactos.</t>
  </si>
  <si>
    <t>Realizar Seguimiento y vigilancia epidemiologica al 100% de casos de intoxicacion por plaquicidas</t>
  </si>
  <si>
    <t xml:space="preserve">Disminuir los índices de muerte a 2.9, y por enfermedad a 7,5  en el Municipio de Pereira </t>
  </si>
  <si>
    <t>Disminuir índices  por  caso de intoxicación por plaguicidas de tipo ocupacional por debajo en 1.5</t>
  </si>
  <si>
    <t>Atender anualmente el 100% de la población pobre y vulnerable reconocida por el SISBEN no asegurada al SGSS, que demande servicios de primer nivel de atención.</t>
  </si>
  <si>
    <t xml:space="preserve"> </t>
  </si>
  <si>
    <t>0 casos</t>
  </si>
  <si>
    <t>Promoción de procesos de veeduría y control social relacionados con la salud ambiental a través de 7 nodos comunitarios para promoción de entornos saludables y salud ambiental</t>
  </si>
  <si>
    <t>Implementación y puesta en operación del Protocolo para la regulación del sistema de Atención Pre hospitalaria y circulación de ambulancias.</t>
  </si>
  <si>
    <t>Atender 20.000 familias de los sectores vulnerables del Municipio de Pereira, con acciones comunitarias de promociòn y prevenciòn.</t>
  </si>
  <si>
    <t xml:space="preserve">Ampliar la cobertura de  afiliacion al sistema general de seguridad social en salud  según poblacion priorizada </t>
  </si>
  <si>
    <t>Investigar el 100%  de los eventos que son objeto del SIVIGILA</t>
  </si>
  <si>
    <t>Plan de salud con 3 políticas implementadas</t>
  </si>
  <si>
    <t xml:space="preserve"> Mantener la tasa por debajo de 3,1</t>
  </si>
  <si>
    <t>Mantener la Tasa de mortalidad por enfermedades inmunoprevenibles en CERO 0</t>
  </si>
  <si>
    <t>No.  510002</t>
  </si>
  <si>
    <t>Plan de salud con 3 políticas implemantadas</t>
  </si>
  <si>
    <t>Revisar  la  congruencia del Plan Territorial de Salud Gente Sana para una Region de Oportunidades  con los Planes Operativos Anuales de las (15)  EPS del municipio</t>
  </si>
  <si>
    <t>Realizar 15 visitas de asistencia tecnica en  PAMEC (PLAN AUDITORIA PARA EL MEJORAMIENTO DE LA CALIDAD)  a  15 EPS</t>
  </si>
  <si>
    <t>Mantener la tasa de mortalidad por enfermedad cardiovasculares en  menores de 60 años en 72,0 muertes x 100.000 menores de 60 años</t>
  </si>
  <si>
    <t xml:space="preserve">Mantener la tasa en 72,0 muertes x 100.000 menores de 60 años
</t>
  </si>
  <si>
    <t xml:space="preserve"> Búsqueda activa de 5000 sintomáticos  respiratorios  en coordinación con las IPS , ARPs., ARS.</t>
  </si>
  <si>
    <t>Realizar Desratizacion 5.000 viviendas.</t>
  </si>
  <si>
    <t>Realizar Desinsectasion 5.000 viviendas.</t>
  </si>
  <si>
    <t>Realizar la actualizacion de la situacion del SOGC (Sistema Obligatorio de Garantia de Calidad) de las las IPS del municipio) Directorio del Ministerio de la Proteccion Social</t>
  </si>
  <si>
    <t>Realizar la Interventoria y auditoria de las EPSs del Regimen Subsidiado para la correcta utilizacion de los recursos</t>
  </si>
  <si>
    <t>Atención a 40.000 Usuarios del SAC</t>
  </si>
  <si>
    <r>
      <t xml:space="preserve">Reestructuración de 60 </t>
    </r>
    <r>
      <rPr>
        <sz val="8"/>
        <rFont val="Arial"/>
        <family val="2"/>
      </rPr>
      <t xml:space="preserve">veedurías </t>
    </r>
  </si>
  <si>
    <t>Administración del aseguramiento en Salud al sistema de Seguridad social en salud en el Municipio de Pereira</t>
  </si>
  <si>
    <t>Implementar estrategia de colegios saludables, en QUINCE (15) instituciones educativas.</t>
  </si>
  <si>
    <t>Capacitar y actualizar al Recurso Humano en Salud de 13 IPS  del municipio  (servicios urgencias y hospitalizacion) para la verificacion de adherencia a protocolos, guias o modelos de atencion para mejorar el manejo, la vigilancia, prevención y atención de la malaria, leptospirosis, dengue y enfermedades zoonoticas</t>
  </si>
  <si>
    <t>Desarrollar la estrategia de escuelas saludables por la paz en 93 comunidades educativas</t>
  </si>
  <si>
    <t>Canalizacion y seguimiento mediante  40.000 valoraciones cliniconutricionales a poblacion beneficiara con el programa de seguridad alimentaria como seguimiento a la recuperacion nutricional hasta alcanzar la normatividad</t>
  </si>
  <si>
    <t xml:space="preserve">Realizar  30 Visitas a 15 IPS para la implementaion de un modelo de servicios amigables para Adolescentes, con enfasis en consejeria, oferta anticonceptiva de metodos modernos y de emergencia </t>
  </si>
  <si>
    <t>Realizar 800 actividades educativas de promociòn de estilos de vida saludable a poblacion en situaciòn de desplazamiento</t>
  </si>
  <si>
    <t xml:space="preserve">Aplicar 140 pruebas tamiz de tipo sicosocial, a mujeres en situaciòn de desplazamiento </t>
  </si>
  <si>
    <t>Realizar 288 visitas de acompañamiento sicosocial a las mujeres y a sus familia victimas del desplazamiento</t>
  </si>
  <si>
    <t>Conformar y /o mantener nodos de red comunitarios de apoyo a la salud publica</t>
  </si>
  <si>
    <t xml:space="preserve"> Mejoramiento en la seguridad laboral y riesgos profesionales de la población trabajadora en el municipio de Pereira</t>
  </si>
  <si>
    <t>Control de las Enfermedades Crónicas no transmisibles, degenerativas, cáncer y de interés epidemiológico del municipio de Pereira</t>
  </si>
  <si>
    <t>Implementación Una Estrategia para el restablecimiento socioeconómico de la población en condición de desplazamiento asentada en el Municipio de Pereira</t>
  </si>
  <si>
    <t>Realizar  visitas a 8 EPS y  30 IPS de difunsion y promocion de las políticas en salud, modelos, normas técnicas, y guías de atención integral para establecer la implementacion, adherencia, evaluacion a protocolos, normas y guias de manejo para la atencion integral de las enfermadades cronicas no transmisibles, en el marco de la politica de la prestacion de servicios y de SGSSS</t>
  </si>
  <si>
    <t>Realizar auditoria a 13 IPS (servicios urgencias y hospitalizacion) para la verificacion de adherencia a protocolos, guias o modelos de atencion.</t>
  </si>
  <si>
    <t xml:space="preserve">Visitas de asistencia técnica a toda la red pública y privada en salud frente al seguimiento e implementación del programa de crecimiento y desarrollo en las EPS e IPS priorizadas desde la secretaría de salud.  </t>
  </si>
  <si>
    <t xml:space="preserve">Realizar visitas a 15  EPS para  impulsar el modelo de gestion programatica segun la Guia de atencion en TB y LEPRA en el Municipio </t>
  </si>
  <si>
    <t xml:space="preserve">Visitar 27 IPS para impulsar el modelo de gestion programatica en VIH/SIDA y la Guia de atencion en VIH/SIDA en el Municipio </t>
  </si>
  <si>
    <t xml:space="preserve">Realizar asistencia tecnica a  a 27 IPS al Programa de proteccion especifica en Planificacion Familiar.,al Programa de deteccion temprana de cancer de cuello Uterino,a programas de atencion integral de ITS- VIH, y al programa de control prenatal,   en Atencion Amigable y sin barreras en Salud Sexual y Reproductiva en el Municipio.
</t>
  </si>
  <si>
    <t>Realizar  visitas de Asistencia Tecnica a los 57 Sistemas de Potabilizacion de Agua del municipio de Pereira (1 urbano y 56 rurales)</t>
  </si>
  <si>
    <t>Mantenimiento del programa de Cuidado y Potabilizacion del agua a traves de 60 talleres con enfoque de procesos a fontaneros y juntas administradoras de acueductos comunitarios y rurales.</t>
  </si>
  <si>
    <t>Realizar Visitas de seguimiento en la implementación del Plan Hospitalario de Emergencias a las IPS priorizadas por red de urgencias.</t>
  </si>
  <si>
    <t>Elaboración de los planes de contingencia de evento en salud pública (ETAS,ESPII y EVENTOS DE EMERGENCIA), priorizado según frecuencia de ocurrencia; reporte SIVIGILA</t>
  </si>
  <si>
    <t>Realizar el cubrimiento de los componentes de: “Coordinación de las acciones previas en salud” y “Coordinación de la cadena de socorro y Atención Pre Hospitalaria desde un Puesto de Mando Unificado” en los eventos masivos del municipio de Pereira.</t>
  </si>
  <si>
    <t>Elaboración del documento guia del Plan Hospitalario de Emergencias de las IPS</t>
  </si>
  <si>
    <t>Capacitar ciudadanos del municipio de Pereira de los sectores mas vulnerables de riesgo mediante  una jornada de 12 horas como primeros respondientes comunitarios en atención de urgencias, emergencias y desastres.</t>
  </si>
  <si>
    <t>Coordinacion y asistencia tecnica de las visitas de a las EPS e IPS</t>
  </si>
  <si>
    <t xml:space="preserve">Realizar actividades de promocion de identidad de genero, haciendo enfasis en buen trato y la convivencia pacifica en grupos epecíficos.  </t>
  </si>
  <si>
    <t>Realizar  Actividades de acompañamiento y  asesoria a la recuperacion y superacion de daños en salud mental   a IPS, Centros de Atención en Drogadicción CAD, instituciones priorizadas y Vigilancia Epidemiológica de los casos reportados.</t>
  </si>
  <si>
    <t>Realizar  actividades de promocion del modelo de servicios de salud  amigables para adolescentes y jóvenes a nivel comunitario</t>
  </si>
  <si>
    <t>Realizar el mantenimiento en dos sectores vulnerables del municipio en la inclusión social del consumidor abusivo de sustancias psicoactivas (Zonas de escucha)</t>
  </si>
  <si>
    <t>Realizar  visitas  para impulsar la estrategia CARMEN a 23 unidades de atención (IPS y las 3 Unidades Intermedias de la ESE SALUD PEREIRA)</t>
  </si>
  <si>
    <t>Realizar un proceso de educación y asesoria a  los monitores de los grupos conformados de adultos mayores del municipio, por medio de un evento academico y  jornadas de acompañamiento a los monitores.</t>
  </si>
  <si>
    <t xml:space="preserve">Implementar y desarrollar la estrategia  de "Instituciones y espacios públicos libres de humo" en  instituciones  Educativas del municipio. </t>
  </si>
  <si>
    <t>Realizar  visitas a unidades de atención en salud (IPS y las 3 Unidades Intermedias de la ESE SALUD PEREIRA)  para brindar la asesoria en la  implementación los  servicios de salud diferenciados para la prevención del consumo experimental y cesación del consumo de tabaco por ciclo vital, sexo y etnia.</t>
  </si>
  <si>
    <t>Capacitar a  Trabajadores de la Salud  en  gestion y seguimiento del programa de cronicas en las EPS y ARP.</t>
  </si>
  <si>
    <t>Realizar  visitas de asistencia tecnica, inspeccion y vigilancia a Centros de Bienestar del anciano (CBA) y centros dia,  para la atencion integral del adulto mayor en el marco de la ley 1315 de 2009.</t>
  </si>
  <si>
    <t xml:space="preserve">Promoción de la  actividad física  mediante  sesiones colectivas  en los servicios de salud, escenarios educativos, redes y grupos comunitarios y ámbitos laborales. </t>
  </si>
  <si>
    <t>Completar esquemas de vacunacion a  niños y niñas menores de un año del municipio de pereira</t>
  </si>
  <si>
    <t xml:space="preserve">Realizar  visitas a  14  EPS y su red prestadora de servicios objeto PAI con el fin de realizar asesoria y seguimiento  en todos los componentes del Programa Ampliado de Inmunizaciones </t>
  </si>
  <si>
    <t xml:space="preserve">Distribuir  biologicos del Programa Ampliado de Inmunizaciones a 33 de las instituciones  de Salud que tiene el PAI
</t>
  </si>
  <si>
    <t>Familias del municipio de Pereira con acciones educativas para la promociòn de la vacunaciòn en poblaciòn de la Estretegia ENFAYS</t>
  </si>
  <si>
    <t xml:space="preserve"> Búsqueda activa de  sintomáticos  respiratorios  en coordinación con las IPS , ARPs., ARS.</t>
  </si>
  <si>
    <t>Realizar  visitas  a 28 IPSs para verificar el  seguimiento a la  cohorte de pacientes con TB en tratamiento “DOTS/TAS” o con diagnostico de Lepra en tratamiento con PQT.</t>
  </si>
  <si>
    <t xml:space="preserve">Realizar  visitas a 28 IPS de asesoría técnica, verificación de la aplicación de la norma, promoción de las políticas en salud  en la " Implementacion del Plan Estratégico Colombia Libre de Tuberculosis 2000 - 2015,  expansión y fortalecimiento de la estrategia Tratamiento Acortado Supervisado DOTS/T AS para el manejo de pacientes con tuberculosis, acogiendo la resolucion 0412 Y el plan estratagico para aliviar la carga y sostener las actividades de control en Lepra 2010 - 2015 </t>
  </si>
  <si>
    <t>Realizar  actividades de promocion y prevención de los accidentes de trabajo y enfermedad profesional en Atencion Primaria en Salud ocupacional, en la poblacion laboral vulnerable no cubieta por el SGRP</t>
  </si>
  <si>
    <t>Realizar  capacitaciones al sector informal basados en la salud ocupacional y riesgos laborales</t>
  </si>
  <si>
    <t>Realizar  visitas a empresas priorizadas para implementacion de entornos laborales seguros y sitios de trabajo libres de humo</t>
  </si>
  <si>
    <t>Realizar visitas a grupos priorizados laboralmente activos  para induccion a la demanda de servicios en riesgo profesionales  en derechos y deberes en salud</t>
  </si>
  <si>
    <t xml:space="preserve">Desarrollo de acciones de mantenimiento en la prevencion del trabajo infantil en escuelas saludables del municipio </t>
  </si>
  <si>
    <t>Realizar  visitas de inspección, vigilancia y control a almacenes distribuidores y depósitos de plaguicidas al 100%.</t>
  </si>
  <si>
    <t>Capacitar docentes y alumnos de  comunidades educativas del area rural del municipio en promocion y prevencion de intoxicaciones por plaguicidas</t>
  </si>
  <si>
    <t xml:space="preserve">Desarrollar  actividades de promoción de la salud.en temas como promocion de estilos de vida saludables, habilidades para la vida y ambientes escolares sanos, </t>
  </si>
  <si>
    <t>Beneficiar a  escolares con actividades educativas  en estilos de vida saludable y convivencia pacífica, estimulación de habilidades  cognitivas,  linguisticas  y socioafectivas</t>
  </si>
  <si>
    <t>Ecolares con  actividades con estimulación de habilidades auditivas, cognitivas,  linguisticas  y socioafectivas</t>
  </si>
  <si>
    <t xml:space="preserve">Realizar  visitas a 45  IPS Municipales para la verificacion de la estrategia AIEPI-IAMI </t>
  </si>
  <si>
    <t xml:space="preserve">Realizar  actividades masivas de carácter comunitario  y educativo para la promoción de la salud infantil.  </t>
  </si>
  <si>
    <t xml:space="preserve">Realizar visitas de  asesoria y seguimiento  a 20 unidades AIEPI comunitarias </t>
  </si>
  <si>
    <t>Niñas y niños de 30 Comunidades beneficiadas por la estrategia de  vecinos y amigos de la infancia , que promueva en el ámbito comunitario la garantía de los derechos de la primera infancia y el desarrollo de procesos de estimulación integral para el sano desarrollo.</t>
  </si>
  <si>
    <t xml:space="preserve">Promocion de habitos higienicos en salud bucal a  niños y niñas de escuelas, guarderias y hogares de bienestar familiar  </t>
  </si>
  <si>
    <t>Realizar  visitas de asitencia técnica a 25 IPS y a 15 EPS verificando el cumplimiento de la norma</t>
  </si>
  <si>
    <t xml:space="preserve">Realizar actividades de promociòn a 150 Hogares comunitarios y 12 jardines infantiles del ICBF ,  sobre factores prtectores en  la salud bucal mediante la capacitacion a padres y/o cuidadores </t>
  </si>
  <si>
    <t>Hacer capacitación y promoción en habitos de higiene oral a  Familias pobres y vulnerables del municipio de Pereira</t>
  </si>
  <si>
    <t>Realizar asistencia tecnica a  IPS en el Sistema Obligatorio de Garantia de Calidad</t>
  </si>
  <si>
    <t>Realizar  Actividades de Interventoria a la Red Publica sobre Utilizacion y Cumplimiento de metas a lo contratado para la Poblacion Pobre y Vulnerable en lo no cubierto con subsidios a la Demanda</t>
  </si>
  <si>
    <t>Realizar   auditoria de  cuentas medicas</t>
  </si>
  <si>
    <t>Realizar  Visitas de seguimiento al proceso de acreditacion a la ESE Salud Pereira</t>
  </si>
  <si>
    <t xml:space="preserve">Realizar  talleres comunitarios para mantener el control de las poblaciones de vectores reservorios </t>
  </si>
  <si>
    <t>Desarrollar estrategias intersectoriales con participacion comunitaria a través de  talleres para la tenencia adecuada de mascotas con el fin de prevenir enfermedades zoonóticas.</t>
  </si>
  <si>
    <t xml:space="preserve">Levantamiento de  índices aedicos en  viviendas. </t>
  </si>
  <si>
    <t xml:space="preserve">Vacunar  perros y gatos. </t>
  </si>
  <si>
    <t>Realizar busqueda activa de casos de malaria en  viviendas</t>
  </si>
  <si>
    <t>Realizar visitas de inspeccion, vigilancia y control a establecimientos de alto riesgo epidemiologico</t>
  </si>
  <si>
    <t>Fumigar viviendas de los sectores vulnerables del municipio de Pereira  para la prevención de enfermedades transmitidas por vectores</t>
  </si>
  <si>
    <t xml:space="preserve">Realizar  visitas a 50  IPS de inspeccion, vigilancia y control para la verficacion del cumplimiento en el componente de saneamiento ambiental y sanitario </t>
  </si>
  <si>
    <t xml:space="preserve">Realizar  visitas de inspeccion, vigilancia y control a  centros de estetica </t>
  </si>
  <si>
    <t>Visitar familias para promocion de deberes y derechos y afiliacion al SGSSS</t>
  </si>
  <si>
    <r>
      <t xml:space="preserve">Realizar acciones educativas a veedores </t>
    </r>
    <r>
      <rPr>
        <sz val="10"/>
        <rFont val="Arial"/>
        <family val="2"/>
      </rPr>
      <t>(80)</t>
    </r>
    <r>
      <rPr>
        <sz val="8"/>
        <rFont val="Arial"/>
        <family val="2"/>
      </rPr>
      <t xml:space="preserve"> y al  COPACO Municipal </t>
    </r>
    <r>
      <rPr>
        <sz val="10"/>
        <rFont val="Arial"/>
        <family val="2"/>
      </rPr>
      <t>(11)</t>
    </r>
  </si>
  <si>
    <t>Realizar visitas a Veedores e integrantes del COPACO inaxistentes al programa</t>
  </si>
  <si>
    <t>Realizar  depuraciones de las bases de datos del regimen subsidiado con el fin de optimizar la utilizacion del numero de cupos del regimen subsidiado</t>
  </si>
  <si>
    <t>Capacitar  usuarios en promocion de deberes y derechos en el sector salud y verificacion de inconsistencias detectadas en bases de datos</t>
  </si>
  <si>
    <t xml:space="preserve">Visitar  familias de los sectores vulnerables de Pereira con el fin de reducir riesgo en salud  a traves de la estrategia de entornos familiares saludables y solidarios. </t>
  </si>
  <si>
    <t>Comunidades nivel 1 y nivel dos con capacitación de líderes comunitarios para la caracterización de riesgos y fortalezas a través de la cartografía social</t>
  </si>
  <si>
    <t xml:space="preserve">Realizar  visitas a las EPS, para Fomentar el Desarrollo  e implementacion   de modelos  de atención  en salud que respondan mejor a las necesidades  de salud de la pobalcion a su cargo, teniendo encuenta sus diferencias etnicas, sociculturales, de genero y ciclo vital </t>
  </si>
  <si>
    <t>Realizar visitas de fortalecimiento a redes de apoyo social</t>
  </si>
  <si>
    <t>Realizar  jornadas comuniatrias de promoción y prevención en salud a los grupos comunitarias conformados a través de la estrategia de entornos familiares saludables y solidarios</t>
  </si>
  <si>
    <t>Barrios con visitas de identificación de riesgo de tipo Medioambiental y del consumo</t>
  </si>
  <si>
    <t xml:space="preserve">Realizar  eventos masivos en promoción social y estilos de vida saludables a población general de los sectores vulnerables vulerables </t>
  </si>
  <si>
    <t>Realizar  actividades de promocion en relacion con buenos habitos en la nutricion y alimentacion en población general.</t>
  </si>
  <si>
    <t>Realizar   Visitas de Vigilancia y control a servicios de alimentacion y restaurantes escolares  que operen como proveedores del programa</t>
  </si>
  <si>
    <t>Realizar  Visitas de Vigilancia y Control a las comunidades donde opere el porgrama  de seguridad y complementacion alimentaria (comedores, restaurantes, empresas e instituciones adscritas al programa)</t>
  </si>
  <si>
    <t>Capacitar  manipuladores de alimentos con el fin de garantizar la inocuidad de los mismos y aumentar la seguridad de aliementos preparados en el municipio de Pereira</t>
  </si>
  <si>
    <t>Realizar  Actividades de Promocion comunitaria de lactancia materna exclusiva hasta los 6 meses</t>
  </si>
  <si>
    <t>Promocionar en instituciones educativas en coordinacion con la estrategia escuelas saludables la nutriciòn balanceada y hàbitos higiènicos</t>
  </si>
  <si>
    <t>Realizar  visitas de Inspeccion y Vigilancia  a restaurantes panaderias y cafeterias garantizando la inocuidad de los alimentos</t>
  </si>
  <si>
    <t xml:space="preserve">En 26  IPS realizar visitas de  asistencia  técnica en cuanto al diagnóstico precoz de desnutrición para el fortalecimiento de las acciones de valoración y seguimiento nutricional </t>
  </si>
  <si>
    <t xml:space="preserve">Realizar visitas de Inspeccion y Vigilancia a Restaurantes, Kioscos, ventas ambulantes y tiendas escolares (Colegios y universidades) del municipio para garantizar la inocuidad, valor nutricional y garantizar un entorno educativo saludable. </t>
  </si>
  <si>
    <t>Educar a  gestantes con Actividades Educativas para la preparacion del parto, cuidado del recien nacido y promocion de estilos de vida saludables relacionados con su estado y su producto</t>
  </si>
  <si>
    <t>Educar a  Personas entre (Padres y Cuidadores de Primera infancia, Adolescentes, Adultos, Adultos Mayores, Poblacion LGTB, Hombres, Trabajadores Sexuales, Convivientes con VIH, Discapacitados y Desplazados) con actividades educativas para la promocion de estilos de vida saludable y el desarrollo de una sexualidad sana, placentera y responsable</t>
  </si>
  <si>
    <t>Búsqueda Activa e inclusión temprana de Jovenes menores de 19 años con vida sexual activa para ingresarlas al programa de protección especifica en planificación Familiar .</t>
  </si>
  <si>
    <t>Realizar   Visitas de vigilancia, seguimiento a  IPS para verificar la implementacion de un modelo de servicios amigables para la atencion de la Salud Sexual y Reproductiva para Adolescentes, con enfasis en consejeria, oferta anticonceptiva de metodos modernos y de emergencia</t>
  </si>
  <si>
    <t xml:space="preserve">Busqueda Activa de  Mujeres con vida sexual activa o entre 25 y 65 años  para la deteccion temprana de cancer de cuello Uterino </t>
  </si>
  <si>
    <t>EPS  con visita de asistencia técnica   para  realizar asesoria y seguimiento a las acciones de atencion en salud publica .</t>
  </si>
  <si>
    <t>Realizar visitas familiares para la implementación de la estrategia de “Atención Primaria en Salud Mental”, en coordinación con las Entidades Promotoras de Salud – EPS, Administradoras de Riesgos Profesionales – ARP, Instituciones Prestadoras de Servicios de Salud – IPS, actores de otros sectores y la comunidad.</t>
  </si>
  <si>
    <t>Realizar  actividades de promociòn  de la  salud mental en aspectos relacionados con habilidades para la vida, la promociòn del  buen trato y la convivencia pacifica en los grupos objeto de intervenciòn a nivel comunitario y educativo.</t>
  </si>
  <si>
    <t>Realizar  jornadas nacionales de vacunacion</t>
  </si>
  <si>
    <t>VIGENCIA 2012</t>
  </si>
  <si>
    <t>Planeado para la vigencia 2.012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</si>
</sst>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&quot;$&quot;\ #,##0;[Red]&quot;$&quot;\ #,##0"/>
    <numFmt numFmtId="174" formatCode="#,##0_ ;[Red]\-#,##0\ "/>
    <numFmt numFmtId="175" formatCode="0.000%"/>
    <numFmt numFmtId="176" formatCode="0.0%"/>
    <numFmt numFmtId="177" formatCode="_ * #,##0.00_ ;_ * \-#,##0.00_ ;_ * &quot;-&quot;??_ ;_ @_ "/>
    <numFmt numFmtId="178" formatCode="0;[Red]0"/>
    <numFmt numFmtId="179" formatCode="0.0"/>
    <numFmt numFmtId="180" formatCode="&quot;$&quot;\ #,##0.00"/>
    <numFmt numFmtId="181" formatCode="0.000"/>
    <numFmt numFmtId="182" formatCode="[$$-240A]\ #,##0;[Red][$$-240A]\ #,##0"/>
    <numFmt numFmtId="183" formatCode="[$$-240A]\ 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sz val="10"/>
      <color indexed="11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F82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172" fontId="7" fillId="0" borderId="26" xfId="0" applyNumberFormat="1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9" fontId="0" fillId="0" borderId="19" xfId="0" applyNumberFormat="1" applyBorder="1" applyAlignment="1">
      <alignment vertical="center"/>
    </xf>
    <xf numFmtId="9" fontId="0" fillId="0" borderId="24" xfId="0" applyNumberFormat="1" applyBorder="1" applyAlignment="1">
      <alignment vertical="center"/>
    </xf>
    <xf numFmtId="172" fontId="0" fillId="0" borderId="28" xfId="0" applyNumberFormat="1" applyBorder="1" applyAlignment="1">
      <alignment vertical="center"/>
    </xf>
    <xf numFmtId="172" fontId="2" fillId="0" borderId="0" xfId="0" applyNumberFormat="1" applyFont="1" applyAlignment="1">
      <alignment vertical="center"/>
    </xf>
    <xf numFmtId="173" fontId="7" fillId="0" borderId="25" xfId="0" applyNumberFormat="1" applyFont="1" applyBorder="1" applyAlignment="1">
      <alignment horizontal="center" vertical="center" wrapText="1"/>
    </xf>
    <xf numFmtId="173" fontId="7" fillId="0" borderId="26" xfId="0" applyNumberFormat="1" applyFont="1" applyBorder="1" applyAlignment="1">
      <alignment horizontal="center" vertical="center" wrapText="1"/>
    </xf>
    <xf numFmtId="173" fontId="7" fillId="0" borderId="27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173" fontId="0" fillId="0" borderId="28" xfId="0" applyNumberFormat="1" applyBorder="1" applyAlignment="1">
      <alignment vertical="center"/>
    </xf>
    <xf numFmtId="9" fontId="0" fillId="0" borderId="19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3" fontId="0" fillId="0" borderId="25" xfId="0" applyNumberFormat="1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173" fontId="0" fillId="0" borderId="27" xfId="0" applyNumberFormat="1" applyBorder="1" applyAlignment="1">
      <alignment horizontal="center" vertical="center"/>
    </xf>
    <xf numFmtId="173" fontId="0" fillId="0" borderId="25" xfId="0" applyNumberFormat="1" applyBorder="1" applyAlignment="1">
      <alignment horizontal="center" vertical="center" wrapText="1"/>
    </xf>
    <xf numFmtId="173" fontId="0" fillId="0" borderId="26" xfId="0" applyNumberFormat="1" applyBorder="1" applyAlignment="1">
      <alignment horizontal="center" vertical="center" wrapText="1"/>
    </xf>
    <xf numFmtId="173" fontId="0" fillId="0" borderId="27" xfId="0" applyNumberFormat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3" fontId="7" fillId="0" borderId="26" xfId="0" applyNumberFormat="1" applyFont="1" applyBorder="1" applyAlignment="1">
      <alignment horizontal="center" vertical="center"/>
    </xf>
    <xf numFmtId="173" fontId="7" fillId="34" borderId="27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3" fontId="7" fillId="34" borderId="26" xfId="0" applyNumberFormat="1" applyFont="1" applyFill="1" applyBorder="1" applyAlignment="1">
      <alignment horizontal="center" vertical="center"/>
    </xf>
    <xf numFmtId="172" fontId="0" fillId="34" borderId="28" xfId="0" applyNumberFormat="1" applyFill="1" applyBorder="1" applyAlignment="1">
      <alignment vertical="center"/>
    </xf>
    <xf numFmtId="172" fontId="2" fillId="34" borderId="24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horizontal="center" vertical="center"/>
    </xf>
    <xf numFmtId="172" fontId="7" fillId="34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3" fontId="0" fillId="34" borderId="25" xfId="0" applyNumberForma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26" xfId="0" applyNumberFormat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0" fillId="0" borderId="19" xfId="55" applyNumberFormat="1" applyFont="1" applyBorder="1" applyAlignment="1">
      <alignment horizontal="center" vertical="center"/>
    </xf>
    <xf numFmtId="10" fontId="0" fillId="0" borderId="24" xfId="55" applyNumberFormat="1" applyFont="1" applyBorder="1" applyAlignment="1">
      <alignment horizontal="center" vertical="center"/>
    </xf>
    <xf numFmtId="10" fontId="0" fillId="34" borderId="24" xfId="55" applyNumberFormat="1" applyFont="1" applyFill="1" applyBorder="1" applyAlignment="1">
      <alignment horizontal="center" vertical="center"/>
    </xf>
    <xf numFmtId="3" fontId="0" fillId="35" borderId="19" xfId="0" applyNumberFormat="1" applyFill="1" applyBorder="1" applyAlignment="1">
      <alignment horizontal="center" vertical="center"/>
    </xf>
    <xf numFmtId="3" fontId="0" fillId="35" borderId="24" xfId="0" applyNumberFormat="1" applyFill="1" applyBorder="1" applyAlignment="1">
      <alignment horizontal="center" vertical="center"/>
    </xf>
    <xf numFmtId="9" fontId="0" fillId="35" borderId="24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3" fontId="0" fillId="35" borderId="25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72" fontId="7" fillId="35" borderId="25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3" fontId="0" fillId="35" borderId="24" xfId="0" applyNumberFormat="1" applyFont="1" applyFill="1" applyBorder="1" applyAlignment="1">
      <alignment horizontal="center" vertical="center"/>
    </xf>
    <xf numFmtId="9" fontId="0" fillId="35" borderId="24" xfId="0" applyNumberFormat="1" applyFill="1" applyBorder="1" applyAlignment="1">
      <alignment vertical="center"/>
    </xf>
    <xf numFmtId="9" fontId="0" fillId="35" borderId="19" xfId="0" applyNumberFormat="1" applyFill="1" applyBorder="1" applyAlignment="1">
      <alignment horizontal="center" vertical="center"/>
    </xf>
    <xf numFmtId="9" fontId="0" fillId="35" borderId="25" xfId="0" applyNumberFormat="1" applyFill="1" applyBorder="1" applyAlignment="1">
      <alignment horizontal="center" vertical="center"/>
    </xf>
    <xf numFmtId="9" fontId="0" fillId="35" borderId="31" xfId="0" applyNumberForma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35" borderId="24" xfId="0" applyNumberFormat="1" applyFont="1" applyFill="1" applyBorder="1" applyAlignment="1">
      <alignment horizontal="center" vertical="center"/>
    </xf>
    <xf numFmtId="9" fontId="0" fillId="0" borderId="25" xfId="0" applyNumberFormat="1" applyBorder="1" applyAlignment="1">
      <alignment vertical="center"/>
    </xf>
    <xf numFmtId="9" fontId="6" fillId="34" borderId="32" xfId="0" applyNumberFormat="1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172" fontId="0" fillId="35" borderId="28" xfId="0" applyNumberFormat="1" applyFill="1" applyBorder="1" applyAlignment="1">
      <alignment vertical="center"/>
    </xf>
    <xf numFmtId="9" fontId="0" fillId="35" borderId="24" xfId="0" applyNumberFormat="1" applyFont="1" applyFill="1" applyBorder="1" applyAlignment="1">
      <alignment horizontal="center" vertical="center"/>
    </xf>
    <xf numFmtId="9" fontId="0" fillId="35" borderId="19" xfId="0" applyNumberFormat="1" applyFill="1" applyBorder="1" applyAlignment="1">
      <alignment vertical="center"/>
    </xf>
    <xf numFmtId="9" fontId="10" fillId="35" borderId="24" xfId="0" applyNumberFormat="1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73" fontId="0" fillId="35" borderId="25" xfId="0" applyNumberFormat="1" applyFill="1" applyBorder="1" applyAlignment="1">
      <alignment horizontal="center" vertical="center" wrapText="1"/>
    </xf>
    <xf numFmtId="172" fontId="7" fillId="36" borderId="33" xfId="0" applyNumberFormat="1" applyFont="1" applyFill="1" applyBorder="1" applyAlignment="1">
      <alignment horizontal="center" vertical="center"/>
    </xf>
    <xf numFmtId="174" fontId="17" fillId="36" borderId="34" xfId="0" applyNumberFormat="1" applyFont="1" applyFill="1" applyBorder="1" applyAlignment="1">
      <alignment/>
    </xf>
    <xf numFmtId="9" fontId="6" fillId="34" borderId="35" xfId="0" applyNumberFormat="1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/>
    </xf>
    <xf numFmtId="172" fontId="7" fillId="36" borderId="25" xfId="0" applyNumberFormat="1" applyFont="1" applyFill="1" applyBorder="1" applyAlignment="1">
      <alignment horizontal="center" vertical="center"/>
    </xf>
    <xf numFmtId="172" fontId="7" fillId="37" borderId="25" xfId="0" applyNumberFormat="1" applyFont="1" applyFill="1" applyBorder="1" applyAlignment="1">
      <alignment horizontal="center" vertical="center"/>
    </xf>
    <xf numFmtId="173" fontId="0" fillId="37" borderId="24" xfId="0" applyNumberFormat="1" applyFont="1" applyFill="1" applyBorder="1" applyAlignment="1">
      <alignment horizontal="center" vertical="center"/>
    </xf>
    <xf numFmtId="173" fontId="0" fillId="37" borderId="33" xfId="0" applyNumberFormat="1" applyFill="1" applyBorder="1" applyAlignment="1">
      <alignment horizontal="center" vertical="center" wrapText="1"/>
    </xf>
    <xf numFmtId="173" fontId="7" fillId="37" borderId="33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73" fontId="0" fillId="37" borderId="25" xfId="0" applyNumberFormat="1" applyFill="1" applyBorder="1" applyAlignment="1">
      <alignment horizontal="center" vertical="center" wrapText="1"/>
    </xf>
    <xf numFmtId="173" fontId="0" fillId="37" borderId="33" xfId="0" applyNumberFormat="1" applyFill="1" applyBorder="1" applyAlignment="1">
      <alignment horizontal="center" vertical="center"/>
    </xf>
    <xf numFmtId="173" fontId="0" fillId="37" borderId="25" xfId="0" applyNumberForma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/>
    </xf>
    <xf numFmtId="10" fontId="0" fillId="35" borderId="24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6" fillId="35" borderId="36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/>
    </xf>
    <xf numFmtId="0" fontId="6" fillId="35" borderId="38" xfId="0" applyFont="1" applyFill="1" applyBorder="1" applyAlignment="1">
      <alignment horizontal="left"/>
    </xf>
    <xf numFmtId="9" fontId="0" fillId="35" borderId="26" xfId="0" applyNumberFormat="1" applyFont="1" applyFill="1" applyBorder="1" applyAlignment="1">
      <alignment horizontal="center" vertical="center"/>
    </xf>
    <xf numFmtId="178" fontId="0" fillId="35" borderId="26" xfId="0" applyNumberFormat="1" applyFont="1" applyFill="1" applyBorder="1" applyAlignment="1">
      <alignment horizontal="center" vertical="center"/>
    </xf>
    <xf numFmtId="3" fontId="0" fillId="35" borderId="31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9" xfId="53" applyFont="1" applyFill="1" applyBorder="1" applyAlignment="1">
      <alignment horizontal="center" vertical="center"/>
      <protection/>
    </xf>
    <xf numFmtId="0" fontId="0" fillId="35" borderId="24" xfId="53" applyFill="1" applyBorder="1" applyAlignment="1">
      <alignment horizontal="center" vertical="center"/>
      <protection/>
    </xf>
    <xf numFmtId="1" fontId="0" fillId="0" borderId="0" xfId="0" applyNumberFormat="1" applyAlignment="1">
      <alignment vertical="center"/>
    </xf>
    <xf numFmtId="178" fontId="0" fillId="35" borderId="25" xfId="0" applyNumberFormat="1" applyFill="1" applyBorder="1" applyAlignment="1">
      <alignment horizontal="center" vertical="center"/>
    </xf>
    <xf numFmtId="9" fontId="0" fillId="35" borderId="19" xfId="53" applyNumberFormat="1" applyFont="1" applyFill="1" applyBorder="1" applyAlignment="1">
      <alignment horizontal="center" vertical="center"/>
      <protection/>
    </xf>
    <xf numFmtId="9" fontId="0" fillId="35" borderId="24" xfId="53" applyNumberFormat="1" applyFont="1" applyFill="1" applyBorder="1" applyAlignment="1">
      <alignment horizontal="center" vertical="center"/>
      <protection/>
    </xf>
    <xf numFmtId="0" fontId="7" fillId="38" borderId="19" xfId="0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vertical="center"/>
    </xf>
    <xf numFmtId="0" fontId="7" fillId="38" borderId="24" xfId="0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4" fontId="17" fillId="0" borderId="34" xfId="0" applyNumberFormat="1" applyFont="1" applyBorder="1" applyAlignment="1">
      <alignment/>
    </xf>
    <xf numFmtId="172" fontId="0" fillId="0" borderId="0" xfId="0" applyNumberFormat="1" applyBorder="1" applyAlignment="1">
      <alignment vertical="center"/>
    </xf>
    <xf numFmtId="0" fontId="0" fillId="35" borderId="0" xfId="0" applyFill="1" applyAlignment="1">
      <alignment vertical="center"/>
    </xf>
    <xf numFmtId="172" fontId="7" fillId="35" borderId="33" xfId="0" applyNumberFormat="1" applyFont="1" applyFill="1" applyBorder="1" applyAlignment="1">
      <alignment horizontal="center" vertical="center"/>
    </xf>
    <xf numFmtId="173" fontId="7" fillId="35" borderId="25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24" xfId="0" applyNumberFormat="1" applyBorder="1" applyAlignment="1">
      <alignment vertical="center"/>
    </xf>
    <xf numFmtId="173" fontId="0" fillId="35" borderId="0" xfId="0" applyNumberFormat="1" applyFill="1" applyAlignment="1">
      <alignment vertical="center"/>
    </xf>
    <xf numFmtId="173" fontId="0" fillId="35" borderId="0" xfId="0" applyNumberFormat="1" applyFill="1" applyBorder="1" applyAlignment="1">
      <alignment horizontal="center" vertical="center"/>
    </xf>
    <xf numFmtId="173" fontId="0" fillId="37" borderId="19" xfId="0" applyNumberFormat="1" applyFill="1" applyBorder="1" applyAlignment="1">
      <alignment horizontal="center" vertical="center"/>
    </xf>
    <xf numFmtId="3" fontId="0" fillId="35" borderId="26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35" borderId="19" xfId="55" applyFont="1" applyFill="1" applyBorder="1" applyAlignment="1">
      <alignment horizontal="center" vertical="center"/>
    </xf>
    <xf numFmtId="9" fontId="0" fillId="35" borderId="19" xfId="55" applyNumberFormat="1" applyFont="1" applyFill="1" applyBorder="1" applyAlignment="1">
      <alignment horizontal="center" vertical="center"/>
    </xf>
    <xf numFmtId="9" fontId="0" fillId="35" borderId="25" xfId="53" applyNumberFormat="1" applyFont="1" applyFill="1" applyBorder="1" applyAlignment="1">
      <alignment horizontal="center" vertical="center"/>
      <protection/>
    </xf>
    <xf numFmtId="172" fontId="2" fillId="37" borderId="33" xfId="0" applyNumberFormat="1" applyFont="1" applyFill="1" applyBorder="1" applyAlignment="1">
      <alignment horizontal="center" vertical="center"/>
    </xf>
    <xf numFmtId="172" fontId="8" fillId="37" borderId="25" xfId="0" applyNumberFormat="1" applyFont="1" applyFill="1" applyBorder="1" applyAlignment="1">
      <alignment horizontal="center" vertical="center"/>
    </xf>
    <xf numFmtId="172" fontId="8" fillId="36" borderId="33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8" fillId="36" borderId="25" xfId="0" applyNumberFormat="1" applyFont="1" applyFill="1" applyBorder="1" applyAlignment="1">
      <alignment horizontal="center" vertical="center"/>
    </xf>
    <xf numFmtId="172" fontId="8" fillId="37" borderId="24" xfId="0" applyNumberFormat="1" applyFont="1" applyFill="1" applyBorder="1" applyAlignment="1">
      <alignment horizontal="center" vertical="center"/>
    </xf>
    <xf numFmtId="172" fontId="8" fillId="36" borderId="24" xfId="0" applyNumberFormat="1" applyFont="1" applyFill="1" applyBorder="1" applyAlignment="1">
      <alignment vertical="center"/>
    </xf>
    <xf numFmtId="173" fontId="8" fillId="37" borderId="25" xfId="0" applyNumberFormat="1" applyFont="1" applyFill="1" applyBorder="1" applyAlignment="1">
      <alignment horizontal="center" vertical="center" wrapText="1"/>
    </xf>
    <xf numFmtId="173" fontId="8" fillId="37" borderId="33" xfId="0" applyNumberFormat="1" applyFont="1" applyFill="1" applyBorder="1" applyAlignment="1">
      <alignment horizontal="center" vertical="center" wrapText="1"/>
    </xf>
    <xf numFmtId="1" fontId="0" fillId="35" borderId="25" xfId="0" applyNumberFormat="1" applyFill="1" applyBorder="1" applyAlignment="1">
      <alignment horizontal="center" vertical="center"/>
    </xf>
    <xf numFmtId="173" fontId="2" fillId="37" borderId="25" xfId="0" applyNumberFormat="1" applyFont="1" applyFill="1" applyBorder="1" applyAlignment="1">
      <alignment horizontal="center" vertical="center"/>
    </xf>
    <xf numFmtId="173" fontId="2" fillId="37" borderId="33" xfId="0" applyNumberFormat="1" applyFont="1" applyFill="1" applyBorder="1" applyAlignment="1">
      <alignment horizontal="center" vertical="center"/>
    </xf>
    <xf numFmtId="173" fontId="0" fillId="35" borderId="25" xfId="0" applyNumberFormat="1" applyFill="1" applyBorder="1" applyAlignment="1">
      <alignment horizontal="center" vertical="center"/>
    </xf>
    <xf numFmtId="9" fontId="0" fillId="35" borderId="25" xfId="0" applyNumberFormat="1" applyFill="1" applyBorder="1" applyAlignment="1">
      <alignment vertical="center"/>
    </xf>
    <xf numFmtId="173" fontId="0" fillId="35" borderId="24" xfId="0" applyNumberFormat="1" applyFont="1" applyFill="1" applyBorder="1" applyAlignment="1">
      <alignment horizontal="center" vertical="center"/>
    </xf>
    <xf numFmtId="3" fontId="0" fillId="35" borderId="19" xfId="53" applyNumberFormat="1" applyFill="1" applyBorder="1" applyAlignment="1">
      <alignment horizontal="center" vertical="center"/>
      <protection/>
    </xf>
    <xf numFmtId="3" fontId="0" fillId="35" borderId="25" xfId="53" applyNumberFormat="1" applyFill="1" applyBorder="1" applyAlignment="1">
      <alignment horizontal="center" vertical="center"/>
      <protection/>
    </xf>
    <xf numFmtId="173" fontId="2" fillId="37" borderId="33" xfId="0" applyNumberFormat="1" applyFont="1" applyFill="1" applyBorder="1" applyAlignment="1">
      <alignment horizontal="center" vertical="center" wrapText="1"/>
    </xf>
    <xf numFmtId="172" fontId="0" fillId="35" borderId="28" xfId="0" applyNumberFormat="1" applyFont="1" applyFill="1" applyBorder="1" applyAlignment="1">
      <alignment vertical="center"/>
    </xf>
    <xf numFmtId="0" fontId="6" fillId="35" borderId="36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6" fillId="35" borderId="4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left" vertical="center" wrapText="1"/>
    </xf>
    <xf numFmtId="0" fontId="6" fillId="39" borderId="2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9" fontId="6" fillId="34" borderId="45" xfId="0" applyNumberFormat="1" applyFont="1" applyFill="1" applyBorder="1" applyAlignment="1">
      <alignment horizontal="left" vertical="center" wrapText="1"/>
    </xf>
    <xf numFmtId="0" fontId="0" fillId="34" borderId="53" xfId="0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9" fillId="39" borderId="54" xfId="0" applyFont="1" applyFill="1" applyBorder="1" applyAlignment="1">
      <alignment horizontal="left" vertical="center" wrapText="1"/>
    </xf>
    <xf numFmtId="0" fontId="2" fillId="39" borderId="55" xfId="0" applyFont="1" applyFill="1" applyBorder="1" applyAlignment="1">
      <alignment horizontal="left" vertical="center" wrapText="1"/>
    </xf>
    <xf numFmtId="0" fontId="2" fillId="39" borderId="56" xfId="0" applyFont="1" applyFill="1" applyBorder="1" applyAlignment="1">
      <alignment horizontal="left" vertical="center" wrapText="1"/>
    </xf>
    <xf numFmtId="0" fontId="2" fillId="39" borderId="57" xfId="0" applyFont="1" applyFill="1" applyBorder="1" applyAlignment="1">
      <alignment horizontal="left" vertical="center" wrapText="1"/>
    </xf>
    <xf numFmtId="0" fontId="2" fillId="39" borderId="58" xfId="0" applyFont="1" applyFill="1" applyBorder="1" applyAlignment="1">
      <alignment horizontal="left" vertical="center" wrapText="1"/>
    </xf>
    <xf numFmtId="0" fontId="2" fillId="39" borderId="59" xfId="0" applyFont="1" applyFill="1" applyBorder="1" applyAlignment="1">
      <alignment horizontal="left" vertical="center" wrapText="1"/>
    </xf>
    <xf numFmtId="9" fontId="6" fillId="39" borderId="45" xfId="0" applyNumberFormat="1" applyFont="1" applyFill="1" applyBorder="1" applyAlignment="1">
      <alignment horizontal="left" vertical="center" wrapText="1"/>
    </xf>
    <xf numFmtId="0" fontId="0" fillId="39" borderId="53" xfId="0" applyFill="1" applyBorder="1" applyAlignment="1">
      <alignment horizontal="left" vertical="center" wrapText="1"/>
    </xf>
    <xf numFmtId="0" fontId="6" fillId="35" borderId="60" xfId="0" applyFont="1" applyFill="1" applyBorder="1" applyAlignment="1">
      <alignment horizontal="left" vertical="center" wrapText="1"/>
    </xf>
    <xf numFmtId="0" fontId="6" fillId="35" borderId="51" xfId="0" applyFont="1" applyFill="1" applyBorder="1" applyAlignment="1">
      <alignment horizontal="left" wrapText="1"/>
    </xf>
    <xf numFmtId="0" fontId="6" fillId="35" borderId="61" xfId="0" applyFont="1" applyFill="1" applyBorder="1" applyAlignment="1">
      <alignment horizontal="left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5" borderId="37" xfId="0" applyFont="1" applyFill="1" applyBorder="1" applyAlignment="1">
      <alignment wrapText="1"/>
    </xf>
    <xf numFmtId="0" fontId="6" fillId="35" borderId="38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left" wrapText="1"/>
    </xf>
    <xf numFmtId="0" fontId="6" fillId="35" borderId="38" xfId="0" applyFont="1" applyFill="1" applyBorder="1" applyAlignment="1">
      <alignment horizontal="left" wrapText="1"/>
    </xf>
    <xf numFmtId="0" fontId="6" fillId="0" borderId="4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left" wrapText="1"/>
    </xf>
    <xf numFmtId="9" fontId="0" fillId="0" borderId="37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0" fillId="35" borderId="37" xfId="0" applyFill="1" applyBorder="1" applyAlignment="1">
      <alignment wrapText="1"/>
    </xf>
    <xf numFmtId="0" fontId="0" fillId="35" borderId="38" xfId="0" applyFill="1" applyBorder="1" applyAlignment="1">
      <alignment wrapText="1"/>
    </xf>
    <xf numFmtId="0" fontId="6" fillId="35" borderId="63" xfId="0" applyFont="1" applyFill="1" applyBorder="1" applyAlignment="1">
      <alignment horizontal="left" vertical="center" wrapText="1"/>
    </xf>
    <xf numFmtId="0" fontId="6" fillId="35" borderId="55" xfId="0" applyFont="1" applyFill="1" applyBorder="1" applyAlignment="1">
      <alignment horizontal="left" wrapText="1"/>
    </xf>
    <xf numFmtId="0" fontId="6" fillId="35" borderId="64" xfId="0" applyFont="1" applyFill="1" applyBorder="1" applyAlignment="1">
      <alignment horizontal="left" wrapText="1"/>
    </xf>
    <xf numFmtId="9" fontId="0" fillId="0" borderId="54" xfId="0" applyNumberFormat="1" applyBorder="1" applyAlignment="1">
      <alignment horizontal="center" vertical="center" wrapText="1"/>
    </xf>
    <xf numFmtId="9" fontId="0" fillId="0" borderId="55" xfId="0" applyNumberFormat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justify" vertical="center" wrapText="1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left" vertical="center" wrapText="1"/>
    </xf>
    <xf numFmtId="0" fontId="9" fillId="39" borderId="37" xfId="0" applyFont="1" applyFill="1" applyBorder="1" applyAlignment="1">
      <alignment horizontal="left" vertical="center" wrapText="1"/>
    </xf>
    <xf numFmtId="0" fontId="9" fillId="39" borderId="38" xfId="0" applyFont="1" applyFill="1" applyBorder="1" applyAlignment="1">
      <alignment horizontal="left" vertical="center" wrapText="1"/>
    </xf>
    <xf numFmtId="0" fontId="6" fillId="41" borderId="65" xfId="0" applyFont="1" applyFill="1" applyBorder="1" applyAlignment="1">
      <alignment horizontal="justify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justify" wrapText="1"/>
    </xf>
    <xf numFmtId="9" fontId="0" fillId="0" borderId="66" xfId="0" applyNumberFormat="1" applyBorder="1" applyAlignment="1">
      <alignment horizontal="center" vertical="center"/>
    </xf>
    <xf numFmtId="0" fontId="9" fillId="39" borderId="50" xfId="0" applyFont="1" applyFill="1" applyBorder="1" applyAlignment="1">
      <alignment horizontal="left" vertical="center" wrapText="1"/>
    </xf>
    <xf numFmtId="0" fontId="9" fillId="39" borderId="51" xfId="0" applyFont="1" applyFill="1" applyBorder="1" applyAlignment="1">
      <alignment horizontal="left" vertical="center" wrapText="1"/>
    </xf>
    <xf numFmtId="0" fontId="9" fillId="39" borderId="52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0" fontId="6" fillId="35" borderId="36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/>
    </xf>
    <xf numFmtId="0" fontId="6" fillId="35" borderId="38" xfId="0" applyFont="1" applyFill="1" applyBorder="1" applyAlignment="1">
      <alignment horizontal="left"/>
    </xf>
    <xf numFmtId="0" fontId="0" fillId="35" borderId="37" xfId="0" applyFill="1" applyBorder="1" applyAlignment="1">
      <alignment horizontal="left" wrapText="1"/>
    </xf>
    <xf numFmtId="0" fontId="0" fillId="35" borderId="38" xfId="0" applyFill="1" applyBorder="1" applyAlignment="1">
      <alignment horizontal="left" wrapText="1"/>
    </xf>
    <xf numFmtId="0" fontId="14" fillId="35" borderId="36" xfId="0" applyFont="1" applyFill="1" applyBorder="1" applyAlignment="1">
      <alignment horizontal="left" vertical="center" wrapText="1"/>
    </xf>
    <xf numFmtId="0" fontId="13" fillId="35" borderId="37" xfId="0" applyFont="1" applyFill="1" applyBorder="1" applyAlignment="1">
      <alignment horizontal="left" wrapText="1"/>
    </xf>
    <xf numFmtId="0" fontId="13" fillId="35" borderId="38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9" fontId="8" fillId="39" borderId="24" xfId="0" applyNumberFormat="1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6" fillId="35" borderId="60" xfId="0" applyFont="1" applyFill="1" applyBorder="1" applyAlignment="1">
      <alignment vertical="center" wrapText="1"/>
    </xf>
    <xf numFmtId="0" fontId="6" fillId="35" borderId="51" xfId="0" applyFont="1" applyFill="1" applyBorder="1" applyAlignment="1">
      <alignment wrapText="1"/>
    </xf>
    <xf numFmtId="0" fontId="6" fillId="35" borderId="61" xfId="0" applyFont="1" applyFill="1" applyBorder="1" applyAlignment="1">
      <alignment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left" vertical="center" wrapText="1"/>
    </xf>
    <xf numFmtId="0" fontId="6" fillId="39" borderId="51" xfId="0" applyFont="1" applyFill="1" applyBorder="1" applyAlignment="1">
      <alignment horizontal="left" vertical="center" wrapText="1"/>
    </xf>
    <xf numFmtId="0" fontId="6" fillId="39" borderId="57" xfId="0" applyFont="1" applyFill="1" applyBorder="1" applyAlignment="1">
      <alignment horizontal="left" vertical="center" wrapText="1"/>
    </xf>
    <xf numFmtId="0" fontId="6" fillId="39" borderId="58" xfId="0" applyFont="1" applyFill="1" applyBorder="1" applyAlignment="1">
      <alignment horizontal="left" vertical="center" wrapText="1"/>
    </xf>
    <xf numFmtId="0" fontId="6" fillId="35" borderId="67" xfId="0" applyFont="1" applyFill="1" applyBorder="1" applyAlignment="1">
      <alignment horizontal="left" vertical="center" wrapText="1"/>
    </xf>
    <xf numFmtId="0" fontId="6" fillId="35" borderId="68" xfId="0" applyFont="1" applyFill="1" applyBorder="1" applyAlignment="1">
      <alignment horizontal="left" wrapText="1"/>
    </xf>
    <xf numFmtId="0" fontId="6" fillId="35" borderId="69" xfId="0" applyFont="1" applyFill="1" applyBorder="1" applyAlignment="1">
      <alignment horizontal="left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35" borderId="40" xfId="0" applyFont="1" applyFill="1" applyBorder="1" applyAlignment="1">
      <alignment horizontal="left" wrapText="1"/>
    </xf>
    <xf numFmtId="0" fontId="6" fillId="35" borderId="53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9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35" borderId="51" xfId="0" applyFont="1" applyFill="1" applyBorder="1" applyAlignment="1">
      <alignment horizontal="left" vertical="center" wrapText="1"/>
    </xf>
    <xf numFmtId="0" fontId="6" fillId="35" borderId="61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35" borderId="66" xfId="0" applyFont="1" applyFill="1" applyBorder="1" applyAlignment="1">
      <alignment horizontal="left" vertical="center" wrapText="1"/>
    </xf>
    <xf numFmtId="3" fontId="0" fillId="0" borderId="38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9" fontId="8" fillId="0" borderId="42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9" fontId="6" fillId="0" borderId="45" xfId="0" applyNumberFormat="1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35" borderId="36" xfId="53" applyFont="1" applyFill="1" applyBorder="1" applyAlignment="1">
      <alignment horizontal="left" vertical="center" wrapText="1"/>
      <protection/>
    </xf>
    <xf numFmtId="0" fontId="6" fillId="35" borderId="37" xfId="53" applyFont="1" applyFill="1" applyBorder="1" applyAlignment="1">
      <alignment horizontal="left" vertical="center" wrapText="1"/>
      <protection/>
    </xf>
    <xf numFmtId="0" fontId="6" fillId="35" borderId="38" xfId="53" applyFont="1" applyFill="1" applyBorder="1" applyAlignment="1">
      <alignment horizontal="left" vertical="center" wrapText="1"/>
      <protection/>
    </xf>
    <xf numFmtId="0" fontId="6" fillId="35" borderId="24" xfId="53" applyFont="1" applyFill="1" applyBorder="1" applyAlignment="1">
      <alignment horizontal="left" vertical="center" wrapText="1"/>
      <protection/>
    </xf>
    <xf numFmtId="0" fontId="6" fillId="35" borderId="60" xfId="53" applyFont="1" applyFill="1" applyBorder="1" applyAlignment="1">
      <alignment horizontal="left" vertical="center" wrapText="1"/>
      <protection/>
    </xf>
    <xf numFmtId="0" fontId="6" fillId="35" borderId="51" xfId="53" applyFont="1" applyFill="1" applyBorder="1" applyAlignment="1">
      <alignment horizontal="left" vertical="center" wrapText="1"/>
      <protection/>
    </xf>
    <xf numFmtId="0" fontId="6" fillId="35" borderId="61" xfId="53" applyFont="1" applyFill="1" applyBorder="1" applyAlignment="1">
      <alignment horizontal="left" vertical="center" wrapText="1"/>
      <protection/>
    </xf>
    <xf numFmtId="9" fontId="0" fillId="0" borderId="15" xfId="0" applyNumberFormat="1" applyFont="1" applyBorder="1" applyAlignment="1">
      <alignment horizontal="center" vertical="center"/>
    </xf>
    <xf numFmtId="0" fontId="18" fillId="35" borderId="0" xfId="0" applyNumberFormat="1" applyFont="1" applyFill="1" applyBorder="1" applyAlignment="1">
      <alignment horizont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left" vertical="center" wrapText="1"/>
    </xf>
    <xf numFmtId="0" fontId="7" fillId="35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left" vertical="center" wrapText="1"/>
    </xf>
    <xf numFmtId="0" fontId="7" fillId="35" borderId="51" xfId="0" applyFont="1" applyFill="1" applyBorder="1" applyAlignment="1">
      <alignment horizontal="left" vertical="center" wrapText="1"/>
    </xf>
    <xf numFmtId="0" fontId="7" fillId="35" borderId="61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7" xfId="52"/>
    <cellStyle name="Normal 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285750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14325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42900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38100</xdr:rowOff>
    </xdr:from>
    <xdr:to>
      <xdr:col>0</xdr:col>
      <xdr:colOff>1362075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4290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1276350</xdr:colOff>
      <xdr:row>4</xdr:row>
      <xdr:rowOff>123825</xdr:rowOff>
    </xdr:to>
    <xdr:pic>
      <xdr:nvPicPr>
        <xdr:cNvPr id="3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4290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I34"/>
  <sheetViews>
    <sheetView tabSelected="1" zoomScale="130" zoomScaleNormal="130" zoomScalePageLayoutView="0" workbookViewId="0" topLeftCell="A1">
      <selection activeCell="F14" sqref="F14:G14"/>
    </sheetView>
  </sheetViews>
  <sheetFormatPr defaultColWidth="11.421875" defaultRowHeight="12.75"/>
  <cols>
    <col min="1" max="1" width="23.57421875" style="1" customWidth="1"/>
    <col min="2" max="2" width="18.8515625" style="1" customWidth="1"/>
    <col min="3" max="3" width="19.57421875" style="1" customWidth="1"/>
    <col min="4" max="6" width="14.7109375" style="1" customWidth="1"/>
    <col min="7" max="7" width="17.7109375" style="1" customWidth="1"/>
    <col min="8" max="16384" width="11.421875" style="1" customWidth="1"/>
  </cols>
  <sheetData>
    <row r="1" spans="1:7" ht="12.75" customHeight="1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6.75" customHeight="1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8.25" customHeight="1">
      <c r="A4" s="199"/>
    </row>
    <row r="5" spans="1:7" ht="12" customHeight="1" thickBot="1">
      <c r="A5" s="199"/>
      <c r="F5" s="202" t="s">
        <v>53</v>
      </c>
      <c r="G5" s="202"/>
    </row>
    <row r="6" spans="1:7" ht="12.75" customHeight="1">
      <c r="A6" s="191" t="s">
        <v>16</v>
      </c>
      <c r="B6" s="192"/>
      <c r="C6" s="192"/>
      <c r="D6" s="192"/>
      <c r="E6" s="192"/>
      <c r="F6" s="192"/>
      <c r="G6" s="194"/>
    </row>
    <row r="7" spans="1:7" ht="12" customHeight="1">
      <c r="A7" s="206" t="s">
        <v>17</v>
      </c>
      <c r="B7" s="207"/>
      <c r="C7" s="207"/>
      <c r="D7" s="207"/>
      <c r="E7" s="207"/>
      <c r="F7" s="207"/>
      <c r="G7" s="208"/>
    </row>
    <row r="8" spans="1:7" ht="13.5" customHeight="1" thickBot="1">
      <c r="A8" s="209" t="s">
        <v>225</v>
      </c>
      <c r="B8" s="210"/>
      <c r="C8" s="210"/>
      <c r="D8" s="210"/>
      <c r="E8" s="210"/>
      <c r="F8" s="210"/>
      <c r="G8" s="211"/>
    </row>
    <row r="9" spans="1:7" ht="1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4.25" customHeight="1" thickBot="1">
      <c r="A10" s="11" t="s">
        <v>1</v>
      </c>
      <c r="B10" s="186" t="s">
        <v>32</v>
      </c>
      <c r="C10" s="187"/>
      <c r="D10" s="187"/>
      <c r="E10" s="187"/>
      <c r="F10" s="187"/>
      <c r="G10" s="188"/>
    </row>
    <row r="11" spans="1:7" ht="12" customHeight="1" thickBot="1">
      <c r="A11" s="11" t="s">
        <v>2</v>
      </c>
      <c r="B11" s="186" t="s">
        <v>33</v>
      </c>
      <c r="C11" s="187"/>
      <c r="D11" s="187"/>
      <c r="E11" s="187"/>
      <c r="F11" s="187"/>
      <c r="G11" s="188"/>
    </row>
    <row r="12" spans="1:7" ht="12" customHeight="1" thickBot="1">
      <c r="A12" s="5" t="s">
        <v>3</v>
      </c>
      <c r="B12" s="186" t="s">
        <v>34</v>
      </c>
      <c r="C12" s="187"/>
      <c r="D12" s="187"/>
      <c r="E12" s="187"/>
      <c r="F12" s="187"/>
      <c r="G12" s="188"/>
    </row>
    <row r="13" spans="1:7" ht="4.5" customHeight="1" hidden="1" thickBot="1">
      <c r="A13" s="3"/>
      <c r="B13" s="2"/>
      <c r="C13" s="2"/>
      <c r="D13" s="2"/>
      <c r="E13" s="4"/>
      <c r="F13" s="4"/>
      <c r="G13" s="4"/>
    </row>
    <row r="14" spans="1:7" ht="27.75" customHeight="1">
      <c r="A14" s="12" t="s">
        <v>20</v>
      </c>
      <c r="B14" s="195" t="s">
        <v>5</v>
      </c>
      <c r="C14" s="192"/>
      <c r="D14" s="192"/>
      <c r="E14" s="192"/>
      <c r="F14" s="192" t="s">
        <v>226</v>
      </c>
      <c r="G14" s="194"/>
    </row>
    <row r="15" spans="1:7" ht="12" customHeight="1">
      <c r="A15" s="108">
        <v>1</v>
      </c>
      <c r="B15" s="185" t="s">
        <v>86</v>
      </c>
      <c r="C15" s="185"/>
      <c r="D15" s="185"/>
      <c r="E15" s="185"/>
      <c r="F15" s="193"/>
      <c r="G15" s="193"/>
    </row>
    <row r="16" spans="1:7" ht="13.5" customHeight="1">
      <c r="A16" s="108">
        <v>2</v>
      </c>
      <c r="B16" s="185" t="s">
        <v>87</v>
      </c>
      <c r="C16" s="185"/>
      <c r="D16" s="185"/>
      <c r="E16" s="185"/>
      <c r="F16" s="185"/>
      <c r="G16" s="185"/>
    </row>
    <row r="17" spans="1:7" ht="12" customHeight="1">
      <c r="A17" s="108">
        <v>3</v>
      </c>
      <c r="B17" s="185" t="s">
        <v>88</v>
      </c>
      <c r="C17" s="185"/>
      <c r="D17" s="185"/>
      <c r="E17" s="185"/>
      <c r="F17" s="185"/>
      <c r="G17" s="185"/>
    </row>
    <row r="18" spans="1:7" ht="14.25" customHeight="1">
      <c r="A18" s="108">
        <v>4</v>
      </c>
      <c r="B18" s="185" t="s">
        <v>89</v>
      </c>
      <c r="C18" s="185"/>
      <c r="D18" s="185"/>
      <c r="E18" s="185"/>
      <c r="F18" s="185"/>
      <c r="G18" s="185"/>
    </row>
    <row r="19" spans="1:7" ht="25.5" customHeight="1">
      <c r="A19" s="58">
        <v>5</v>
      </c>
      <c r="B19" s="212" t="s">
        <v>73</v>
      </c>
      <c r="C19" s="213"/>
      <c r="D19" s="213"/>
      <c r="E19" s="213"/>
      <c r="F19" s="213" t="s">
        <v>73</v>
      </c>
      <c r="G19" s="213"/>
    </row>
    <row r="20" spans="1:7" ht="21.75" customHeight="1">
      <c r="A20" s="58">
        <v>6</v>
      </c>
      <c r="B20" s="185" t="s">
        <v>110</v>
      </c>
      <c r="C20" s="185"/>
      <c r="D20" s="185"/>
      <c r="E20" s="185"/>
      <c r="F20" s="185"/>
      <c r="G20" s="185"/>
    </row>
    <row r="21" spans="1:7" ht="12.75" customHeight="1">
      <c r="A21" s="58">
        <v>7</v>
      </c>
      <c r="B21" s="185" t="s">
        <v>90</v>
      </c>
      <c r="C21" s="185"/>
      <c r="D21" s="185"/>
      <c r="E21" s="185"/>
      <c r="F21" s="189"/>
      <c r="G21" s="190"/>
    </row>
    <row r="22" spans="1:7" ht="14.25" customHeight="1">
      <c r="A22" s="58">
        <v>8</v>
      </c>
      <c r="B22" s="185" t="s">
        <v>39</v>
      </c>
      <c r="C22" s="185"/>
      <c r="D22" s="185"/>
      <c r="E22" s="185"/>
      <c r="F22" s="189"/>
      <c r="G22" s="190"/>
    </row>
    <row r="23" spans="1:7" ht="12.75" customHeight="1" thickBot="1">
      <c r="A23" s="57" t="s">
        <v>6</v>
      </c>
      <c r="B23" s="204" t="s">
        <v>45</v>
      </c>
      <c r="C23" s="204"/>
      <c r="D23" s="204"/>
      <c r="E23" s="204"/>
      <c r="F23" s="204"/>
      <c r="G23" s="205"/>
    </row>
    <row r="24" spans="1:7" ht="13.5" customHeight="1" thickBot="1">
      <c r="A24" s="87" t="s">
        <v>59</v>
      </c>
      <c r="B24" s="196" t="s">
        <v>18</v>
      </c>
      <c r="C24" s="197"/>
      <c r="D24" s="197"/>
      <c r="E24" s="197"/>
      <c r="F24" s="197"/>
      <c r="G24" s="198"/>
    </row>
    <row r="25" spans="1:7" ht="22.5" customHeight="1" thickBot="1">
      <c r="A25" s="16"/>
      <c r="B25" s="38" t="s">
        <v>9</v>
      </c>
      <c r="C25" s="38" t="s">
        <v>10</v>
      </c>
      <c r="D25" s="38" t="s">
        <v>11</v>
      </c>
      <c r="E25" s="38" t="s">
        <v>15</v>
      </c>
      <c r="F25" s="38" t="s">
        <v>12</v>
      </c>
      <c r="G25" s="39" t="s">
        <v>19</v>
      </c>
    </row>
    <row r="26" spans="1:8" ht="21.75" customHeight="1">
      <c r="A26" s="15" t="s">
        <v>8</v>
      </c>
      <c r="B26" s="163">
        <v>48480</v>
      </c>
      <c r="C26" s="86">
        <v>0</v>
      </c>
      <c r="D26" s="164">
        <v>21600</v>
      </c>
      <c r="E26" s="86">
        <v>0</v>
      </c>
      <c r="F26" s="86">
        <v>0</v>
      </c>
      <c r="G26" s="106">
        <v>70080</v>
      </c>
      <c r="H26" s="53"/>
    </row>
    <row r="27" spans="1:9" ht="12.75" customHeight="1" thickBot="1">
      <c r="A27" s="10" t="s">
        <v>13</v>
      </c>
      <c r="B27" s="54"/>
      <c r="C27" s="54"/>
      <c r="D27" s="54"/>
      <c r="E27" s="54"/>
      <c r="F27" s="54"/>
      <c r="G27" s="55"/>
      <c r="H27" s="53"/>
      <c r="I27" s="74"/>
    </row>
    <row r="28" spans="1:9" ht="39" customHeight="1" thickBot="1">
      <c r="A28" s="191" t="s">
        <v>14</v>
      </c>
      <c r="B28" s="192"/>
      <c r="C28" s="192"/>
      <c r="D28" s="21" t="s">
        <v>21</v>
      </c>
      <c r="E28" s="6" t="s">
        <v>54</v>
      </c>
      <c r="F28" s="22" t="s">
        <v>4</v>
      </c>
      <c r="G28" s="20" t="s">
        <v>7</v>
      </c>
      <c r="I28" s="74"/>
    </row>
    <row r="29" spans="1:9" ht="24" customHeight="1" thickBot="1">
      <c r="A29" s="182" t="s">
        <v>161</v>
      </c>
      <c r="B29" s="183" t="s">
        <v>112</v>
      </c>
      <c r="C29" s="184" t="s">
        <v>112</v>
      </c>
      <c r="D29" s="19">
        <v>5</v>
      </c>
      <c r="E29" s="79">
        <v>5000</v>
      </c>
      <c r="F29" s="90">
        <v>0.2</v>
      </c>
      <c r="G29" s="99">
        <f>G26*F29</f>
        <v>14016</v>
      </c>
      <c r="I29" s="133"/>
    </row>
    <row r="30" spans="1:7" ht="24.75" customHeight="1" thickBot="1">
      <c r="A30" s="182" t="s">
        <v>162</v>
      </c>
      <c r="B30" s="183"/>
      <c r="C30" s="184"/>
      <c r="D30" s="19">
        <v>5</v>
      </c>
      <c r="E30" s="79">
        <v>244</v>
      </c>
      <c r="F30" s="90">
        <v>0.25</v>
      </c>
      <c r="G30" s="99">
        <f>G26*F30</f>
        <v>17520</v>
      </c>
    </row>
    <row r="31" spans="1:7" ht="24.75" customHeight="1" thickBot="1">
      <c r="A31" s="182" t="s">
        <v>135</v>
      </c>
      <c r="B31" s="183"/>
      <c r="C31" s="184"/>
      <c r="D31" s="19">
        <v>5</v>
      </c>
      <c r="E31" s="79">
        <v>15</v>
      </c>
      <c r="F31" s="90">
        <v>0.15</v>
      </c>
      <c r="G31" s="99">
        <f>G26*F31</f>
        <v>10512</v>
      </c>
    </row>
    <row r="32" spans="1:7" ht="69" customHeight="1" thickBot="1">
      <c r="A32" s="182" t="s">
        <v>163</v>
      </c>
      <c r="B32" s="183"/>
      <c r="C32" s="184"/>
      <c r="D32" s="19">
        <v>5</v>
      </c>
      <c r="E32" s="89">
        <v>28</v>
      </c>
      <c r="F32" s="90">
        <v>0.25</v>
      </c>
      <c r="G32" s="99">
        <f>G26*F32</f>
        <v>17520</v>
      </c>
    </row>
    <row r="33" spans="1:7" ht="49.5" customHeight="1">
      <c r="A33" s="203" t="s">
        <v>91</v>
      </c>
      <c r="B33" s="183"/>
      <c r="C33" s="184"/>
      <c r="D33" s="19">
        <v>5</v>
      </c>
      <c r="E33" s="100">
        <v>1</v>
      </c>
      <c r="F33" s="90">
        <v>0.15</v>
      </c>
      <c r="G33" s="99">
        <f>G26*F33</f>
        <v>10512</v>
      </c>
    </row>
    <row r="34" spans="1:7" ht="12.75">
      <c r="A34" s="68"/>
      <c r="F34" s="67">
        <f>SUM(F29:F33)</f>
        <v>1</v>
      </c>
      <c r="G34" s="53">
        <f>SUM(G29:G33)</f>
        <v>70080</v>
      </c>
    </row>
  </sheetData>
  <sheetProtection/>
  <mergeCells count="38">
    <mergeCell ref="F18:G18"/>
    <mergeCell ref="A33:C33"/>
    <mergeCell ref="B23:G23"/>
    <mergeCell ref="A7:G7"/>
    <mergeCell ref="A8:G8"/>
    <mergeCell ref="A29:C29"/>
    <mergeCell ref="B19:E19"/>
    <mergeCell ref="B20:E20"/>
    <mergeCell ref="F19:G19"/>
    <mergeCell ref="B16:E16"/>
    <mergeCell ref="F17:G17"/>
    <mergeCell ref="A1:A5"/>
    <mergeCell ref="B1:E3"/>
    <mergeCell ref="F1:G1"/>
    <mergeCell ref="F3:G3"/>
    <mergeCell ref="F5:G5"/>
    <mergeCell ref="A6:G6"/>
    <mergeCell ref="B17:E17"/>
    <mergeCell ref="A30:C30"/>
    <mergeCell ref="A28:C28"/>
    <mergeCell ref="F15:G15"/>
    <mergeCell ref="B22:E22"/>
    <mergeCell ref="F14:G14"/>
    <mergeCell ref="B14:E14"/>
    <mergeCell ref="F16:G16"/>
    <mergeCell ref="F22:G22"/>
    <mergeCell ref="B24:G24"/>
    <mergeCell ref="B18:E18"/>
    <mergeCell ref="A31:C31"/>
    <mergeCell ref="A32:C32"/>
    <mergeCell ref="B21:E21"/>
    <mergeCell ref="B10:G10"/>
    <mergeCell ref="B12:G12"/>
    <mergeCell ref="B9:G9"/>
    <mergeCell ref="B11:G11"/>
    <mergeCell ref="B15:E15"/>
    <mergeCell ref="F20:G20"/>
    <mergeCell ref="F21:G2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99"/>
  </sheetPr>
  <dimension ref="A1:H32"/>
  <sheetViews>
    <sheetView zoomScale="140" zoomScaleNormal="140" zoomScalePageLayoutView="0" workbookViewId="0" topLeftCell="A1">
      <selection activeCell="F14" sqref="F14:G14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21.0039062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6.5" customHeight="1" thickBot="1">
      <c r="A10" s="11" t="s">
        <v>1</v>
      </c>
      <c r="B10" s="186" t="s">
        <v>24</v>
      </c>
      <c r="C10" s="187"/>
      <c r="D10" s="187"/>
      <c r="E10" s="187"/>
      <c r="F10" s="187"/>
      <c r="G10" s="188"/>
    </row>
    <row r="11" spans="1:7" ht="16.5" customHeight="1" thickBot="1">
      <c r="A11" s="11" t="s">
        <v>2</v>
      </c>
      <c r="B11" s="186" t="s">
        <v>36</v>
      </c>
      <c r="C11" s="187"/>
      <c r="D11" s="187"/>
      <c r="E11" s="187"/>
      <c r="F11" s="187"/>
      <c r="G11" s="188"/>
    </row>
    <row r="12" spans="1:7" ht="18.75" customHeight="1" thickBot="1">
      <c r="A12" s="5" t="s">
        <v>3</v>
      </c>
      <c r="B12" s="186" t="s">
        <v>37</v>
      </c>
      <c r="C12" s="187"/>
      <c r="D12" s="187"/>
      <c r="E12" s="187"/>
      <c r="F12" s="187"/>
      <c r="G12" s="188"/>
    </row>
    <row r="13" spans="1:7" ht="4.5" customHeight="1" thickBot="1">
      <c r="A13" s="3"/>
      <c r="B13" s="2"/>
      <c r="C13" s="2"/>
      <c r="D13" s="2"/>
      <c r="E13" s="4"/>
      <c r="F13" s="4"/>
      <c r="G13" s="4"/>
    </row>
    <row r="14" spans="1:7" ht="28.5" customHeight="1" thickBot="1">
      <c r="A14" s="12" t="s">
        <v>20</v>
      </c>
      <c r="B14" s="195" t="s">
        <v>5</v>
      </c>
      <c r="C14" s="192"/>
      <c r="D14" s="192"/>
      <c r="E14" s="192"/>
      <c r="F14" s="192" t="s">
        <v>226</v>
      </c>
      <c r="G14" s="194"/>
    </row>
    <row r="15" spans="1:7" ht="30.75" customHeight="1" thickBot="1">
      <c r="A15" s="9">
        <v>1</v>
      </c>
      <c r="B15" s="336" t="s">
        <v>38</v>
      </c>
      <c r="C15" s="337"/>
      <c r="D15" s="337"/>
      <c r="E15" s="338"/>
      <c r="F15" s="339" t="s">
        <v>83</v>
      </c>
      <c r="G15" s="340"/>
    </row>
    <row r="16" spans="1:7" ht="20.25" customHeight="1" thickBot="1">
      <c r="A16" s="18" t="s">
        <v>6</v>
      </c>
      <c r="B16" s="270" t="s">
        <v>25</v>
      </c>
      <c r="C16" s="270"/>
      <c r="D16" s="270"/>
      <c r="E16" s="270"/>
      <c r="F16" s="270"/>
      <c r="G16" s="271"/>
    </row>
    <row r="17" spans="1:7" ht="27" customHeight="1" thickBot="1">
      <c r="A17" s="87" t="s">
        <v>68</v>
      </c>
      <c r="B17" s="196" t="s">
        <v>18</v>
      </c>
      <c r="C17" s="197"/>
      <c r="D17" s="197"/>
      <c r="E17" s="197"/>
      <c r="F17" s="197"/>
      <c r="G17" s="198"/>
    </row>
    <row r="18" spans="1:7" ht="28.5" customHeight="1" thickBot="1">
      <c r="A18" s="16"/>
      <c r="B18" s="8" t="s">
        <v>9</v>
      </c>
      <c r="C18" s="8" t="s">
        <v>10</v>
      </c>
      <c r="D18" s="8" t="s">
        <v>11</v>
      </c>
      <c r="E18" s="8" t="s">
        <v>15</v>
      </c>
      <c r="F18" s="8" t="s">
        <v>12</v>
      </c>
      <c r="G18" s="17" t="s">
        <v>19</v>
      </c>
    </row>
    <row r="19" spans="1:8" ht="21.75" customHeight="1">
      <c r="A19" s="15" t="s">
        <v>8</v>
      </c>
      <c r="B19" s="174">
        <v>500000</v>
      </c>
      <c r="C19" s="65">
        <v>0</v>
      </c>
      <c r="D19" s="173">
        <v>19827</v>
      </c>
      <c r="E19" s="44">
        <v>0</v>
      </c>
      <c r="F19" s="44">
        <v>0</v>
      </c>
      <c r="G19" s="156">
        <v>519827</v>
      </c>
      <c r="H19" s="155"/>
    </row>
    <row r="20" spans="1:8" ht="22.5" customHeight="1" thickBot="1">
      <c r="A20" s="10" t="s">
        <v>13</v>
      </c>
      <c r="B20" s="45"/>
      <c r="C20" s="45"/>
      <c r="D20" s="45"/>
      <c r="E20" s="45"/>
      <c r="F20" s="45"/>
      <c r="G20" s="45"/>
      <c r="H20" s="154"/>
    </row>
    <row r="21" spans="1:7" ht="51.75" thickBot="1">
      <c r="A21" s="196" t="s">
        <v>14</v>
      </c>
      <c r="B21" s="197"/>
      <c r="C21" s="197"/>
      <c r="D21" s="14" t="s">
        <v>21</v>
      </c>
      <c r="E21" s="22" t="s">
        <v>54</v>
      </c>
      <c r="F21" s="6" t="s">
        <v>4</v>
      </c>
      <c r="G21" s="7" t="s">
        <v>7</v>
      </c>
    </row>
    <row r="22" spans="1:7" ht="22.5" customHeight="1" thickBot="1">
      <c r="A22" s="229" t="s">
        <v>207</v>
      </c>
      <c r="B22" s="334"/>
      <c r="C22" s="335"/>
      <c r="D22" s="81">
        <v>1</v>
      </c>
      <c r="E22" s="78">
        <v>600</v>
      </c>
      <c r="F22" s="91">
        <v>0.05</v>
      </c>
      <c r="G22" s="99">
        <v>48630</v>
      </c>
    </row>
    <row r="23" spans="1:7" ht="36" customHeight="1" thickBot="1">
      <c r="A23" s="182" t="s">
        <v>123</v>
      </c>
      <c r="B23" s="183"/>
      <c r="C23" s="184"/>
      <c r="D23" s="81">
        <v>1</v>
      </c>
      <c r="E23" s="79">
        <v>40000</v>
      </c>
      <c r="F23" s="80">
        <v>0.28</v>
      </c>
      <c r="G23" s="99">
        <v>96880</v>
      </c>
    </row>
    <row r="24" spans="1:7" ht="23.25" customHeight="1" thickBot="1">
      <c r="A24" s="182" t="s">
        <v>208</v>
      </c>
      <c r="B24" s="183"/>
      <c r="C24" s="184"/>
      <c r="D24" s="81">
        <v>1</v>
      </c>
      <c r="E24" s="84">
        <v>215</v>
      </c>
      <c r="F24" s="80">
        <v>0.07</v>
      </c>
      <c r="G24" s="99">
        <v>53990</v>
      </c>
    </row>
    <row r="25" spans="1:7" ht="39" customHeight="1" thickBot="1">
      <c r="A25" s="182" t="s">
        <v>209</v>
      </c>
      <c r="B25" s="183"/>
      <c r="C25" s="184"/>
      <c r="D25" s="81">
        <v>1</v>
      </c>
      <c r="E25" s="79">
        <v>2500</v>
      </c>
      <c r="F25" s="80">
        <v>0.14</v>
      </c>
      <c r="G25" s="99">
        <v>54000</v>
      </c>
    </row>
    <row r="26" spans="1:7" ht="26.25" customHeight="1" thickBot="1">
      <c r="A26" s="182" t="s">
        <v>210</v>
      </c>
      <c r="B26" s="183"/>
      <c r="C26" s="184"/>
      <c r="D26" s="81">
        <v>1</v>
      </c>
      <c r="E26" s="79">
        <v>3000</v>
      </c>
      <c r="F26" s="80">
        <v>0.06</v>
      </c>
      <c r="G26" s="99">
        <v>46200</v>
      </c>
    </row>
    <row r="27" spans="1:7" ht="25.5" customHeight="1" thickBot="1">
      <c r="A27" s="182" t="s">
        <v>211</v>
      </c>
      <c r="B27" s="183"/>
      <c r="C27" s="184"/>
      <c r="D27" s="81">
        <v>1</v>
      </c>
      <c r="E27" s="79">
        <v>70</v>
      </c>
      <c r="F27" s="80">
        <v>0.02</v>
      </c>
      <c r="G27" s="99">
        <v>26757</v>
      </c>
    </row>
    <row r="28" spans="1:7" ht="25.5" customHeight="1" thickBot="1">
      <c r="A28" s="182" t="s">
        <v>212</v>
      </c>
      <c r="B28" s="183"/>
      <c r="C28" s="184"/>
      <c r="D28" s="81">
        <v>1</v>
      </c>
      <c r="E28" s="79">
        <v>30</v>
      </c>
      <c r="F28" s="80">
        <v>0.09</v>
      </c>
      <c r="G28" s="99">
        <v>49450</v>
      </c>
    </row>
    <row r="29" spans="1:7" ht="27.75" customHeight="1" thickBot="1">
      <c r="A29" s="182" t="s">
        <v>213</v>
      </c>
      <c r="B29" s="183"/>
      <c r="C29" s="184"/>
      <c r="D29" s="81">
        <v>1</v>
      </c>
      <c r="E29" s="79">
        <v>2445</v>
      </c>
      <c r="F29" s="80">
        <v>0.08</v>
      </c>
      <c r="G29" s="99">
        <v>42760</v>
      </c>
    </row>
    <row r="30" spans="1:7" ht="31.5" customHeight="1" thickBot="1">
      <c r="A30" s="182" t="s">
        <v>214</v>
      </c>
      <c r="B30" s="183"/>
      <c r="C30" s="184"/>
      <c r="D30" s="81">
        <v>1</v>
      </c>
      <c r="E30" s="84">
        <v>52</v>
      </c>
      <c r="F30" s="80">
        <v>0.12</v>
      </c>
      <c r="G30" s="99">
        <v>52580</v>
      </c>
    </row>
    <row r="31" spans="1:7" ht="36.75" customHeight="1">
      <c r="A31" s="203" t="s">
        <v>215</v>
      </c>
      <c r="B31" s="183"/>
      <c r="C31" s="184"/>
      <c r="D31" s="81">
        <v>1</v>
      </c>
      <c r="E31" s="84">
        <v>390</v>
      </c>
      <c r="F31" s="80">
        <v>0.09</v>
      </c>
      <c r="G31" s="99">
        <v>48580</v>
      </c>
    </row>
    <row r="32" spans="6:7" ht="12.75">
      <c r="F32" s="69">
        <f>SUM(F22:F31)</f>
        <v>1</v>
      </c>
      <c r="G32" s="53">
        <f>SUM(G22:G31)</f>
        <v>519827</v>
      </c>
    </row>
  </sheetData>
  <sheetProtection/>
  <mergeCells count="29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A26:C26"/>
    <mergeCell ref="B14:E14"/>
    <mergeCell ref="F14:G14"/>
    <mergeCell ref="B15:E15"/>
    <mergeCell ref="F15:G15"/>
    <mergeCell ref="B16:G16"/>
    <mergeCell ref="B17:G17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99"/>
  </sheetPr>
  <dimension ref="A1:H38"/>
  <sheetViews>
    <sheetView zoomScale="150" zoomScaleNormal="15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3.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3.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4.2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1.2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1.25" customHeight="1" thickBot="1">
      <c r="A10" s="11" t="s">
        <v>1</v>
      </c>
      <c r="B10" s="186" t="s">
        <v>24</v>
      </c>
      <c r="C10" s="187"/>
      <c r="D10" s="187"/>
      <c r="E10" s="187"/>
      <c r="F10" s="187"/>
      <c r="G10" s="188"/>
    </row>
    <row r="11" spans="1:7" ht="9.7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2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13.5" customHeight="1" thickBo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2.75" customHeight="1">
      <c r="A14" s="108">
        <v>1</v>
      </c>
      <c r="B14" s="214" t="s">
        <v>86</v>
      </c>
      <c r="C14" s="215"/>
      <c r="D14" s="215"/>
      <c r="E14" s="341"/>
      <c r="F14" s="203" t="s">
        <v>96</v>
      </c>
      <c r="G14" s="184"/>
    </row>
    <row r="15" spans="1:7" ht="11.25" customHeight="1">
      <c r="A15" s="108">
        <v>2</v>
      </c>
      <c r="B15" s="250" t="s">
        <v>87</v>
      </c>
      <c r="C15" s="251"/>
      <c r="D15" s="251"/>
      <c r="E15" s="259"/>
      <c r="F15" s="345"/>
      <c r="G15" s="346"/>
    </row>
    <row r="16" spans="1:7" ht="12" customHeight="1">
      <c r="A16" s="108">
        <v>3</v>
      </c>
      <c r="B16" s="347" t="s">
        <v>88</v>
      </c>
      <c r="C16" s="348"/>
      <c r="D16" s="348"/>
      <c r="E16" s="349"/>
      <c r="F16" s="203" t="s">
        <v>104</v>
      </c>
      <c r="G16" s="184"/>
    </row>
    <row r="17" spans="1:7" ht="11.25" customHeight="1">
      <c r="A17" s="108">
        <v>4</v>
      </c>
      <c r="B17" s="250" t="s">
        <v>89</v>
      </c>
      <c r="C17" s="251"/>
      <c r="D17" s="251"/>
      <c r="E17" s="259"/>
      <c r="F17" s="350"/>
      <c r="G17" s="351"/>
    </row>
    <row r="18" spans="1:7" ht="12.75" customHeight="1">
      <c r="A18" s="58">
        <v>5</v>
      </c>
      <c r="B18" s="250" t="s">
        <v>73</v>
      </c>
      <c r="C18" s="251"/>
      <c r="D18" s="251"/>
      <c r="E18" s="259"/>
      <c r="F18" s="250"/>
      <c r="G18" s="259"/>
    </row>
    <row r="19" spans="1:7" ht="24" customHeight="1">
      <c r="A19" s="58">
        <v>6</v>
      </c>
      <c r="B19" s="250" t="s">
        <v>110</v>
      </c>
      <c r="C19" s="251"/>
      <c r="D19" s="251"/>
      <c r="E19" s="259"/>
      <c r="F19" s="203" t="s">
        <v>96</v>
      </c>
      <c r="G19" s="184"/>
    </row>
    <row r="20" spans="1:7" ht="11.25" customHeight="1">
      <c r="A20" s="58">
        <v>7</v>
      </c>
      <c r="B20" s="250" t="s">
        <v>90</v>
      </c>
      <c r="C20" s="251"/>
      <c r="D20" s="251"/>
      <c r="E20" s="259"/>
      <c r="F20" s="345"/>
      <c r="G20" s="346"/>
    </row>
    <row r="21" spans="1:7" ht="12.75" customHeight="1" thickBot="1">
      <c r="A21" s="58">
        <v>8</v>
      </c>
      <c r="B21" s="352" t="s">
        <v>39</v>
      </c>
      <c r="C21" s="353"/>
      <c r="D21" s="353"/>
      <c r="E21" s="354"/>
      <c r="F21" s="331"/>
      <c r="G21" s="252"/>
    </row>
    <row r="22" spans="1:7" ht="12" customHeight="1">
      <c r="A22" s="58">
        <v>3</v>
      </c>
      <c r="B22" s="250" t="s">
        <v>40</v>
      </c>
      <c r="C22" s="251"/>
      <c r="D22" s="251"/>
      <c r="E22" s="259"/>
      <c r="F22" s="355"/>
      <c r="G22" s="356"/>
    </row>
    <row r="23" spans="1:7" ht="12.75" customHeight="1" thickBot="1">
      <c r="A23" s="58">
        <v>4</v>
      </c>
      <c r="B23" s="250" t="s">
        <v>39</v>
      </c>
      <c r="C23" s="251"/>
      <c r="D23" s="251"/>
      <c r="E23" s="252"/>
      <c r="F23" s="343"/>
      <c r="G23" s="344"/>
    </row>
    <row r="24" spans="1:7" ht="13.5" customHeight="1" thickBot="1">
      <c r="A24" s="18" t="s">
        <v>6</v>
      </c>
      <c r="B24" s="270" t="s">
        <v>26</v>
      </c>
      <c r="C24" s="270"/>
      <c r="D24" s="270"/>
      <c r="E24" s="270"/>
      <c r="F24" s="270"/>
      <c r="G24" s="271"/>
    </row>
    <row r="25" spans="1:7" ht="14.25" customHeight="1" thickBot="1">
      <c r="A25" s="52" t="s">
        <v>56</v>
      </c>
      <c r="B25" s="196" t="s">
        <v>18</v>
      </c>
      <c r="C25" s="197"/>
      <c r="D25" s="197"/>
      <c r="E25" s="197"/>
      <c r="F25" s="197"/>
      <c r="G25" s="198"/>
    </row>
    <row r="26" spans="1:7" ht="23.25" customHeight="1" thickBot="1">
      <c r="A26" s="16"/>
      <c r="B26" s="8" t="s">
        <v>9</v>
      </c>
      <c r="C26" s="8" t="s">
        <v>10</v>
      </c>
      <c r="D26" s="38" t="s">
        <v>11</v>
      </c>
      <c r="E26" s="38" t="s">
        <v>15</v>
      </c>
      <c r="F26" s="8" t="s">
        <v>12</v>
      </c>
      <c r="G26" s="17" t="s">
        <v>19</v>
      </c>
    </row>
    <row r="27" spans="1:8" ht="11.25" customHeight="1">
      <c r="A27" s="15" t="s">
        <v>8</v>
      </c>
      <c r="B27" s="118">
        <v>78027</v>
      </c>
      <c r="C27" s="175">
        <v>0</v>
      </c>
      <c r="D27" s="44">
        <v>55600</v>
      </c>
      <c r="E27" s="44">
        <v>0</v>
      </c>
      <c r="F27" s="44">
        <v>0</v>
      </c>
      <c r="G27" s="117">
        <v>133627</v>
      </c>
      <c r="H27" s="56"/>
    </row>
    <row r="28" spans="1:7" ht="12" customHeight="1" thickBot="1">
      <c r="A28" s="10" t="s">
        <v>13</v>
      </c>
      <c r="B28" s="45"/>
      <c r="C28" s="45"/>
      <c r="D28" s="45"/>
      <c r="E28" s="45"/>
      <c r="F28" s="45"/>
      <c r="G28" s="46"/>
    </row>
    <row r="29" spans="1:7" ht="36" customHeight="1" thickBot="1">
      <c r="A29" s="302" t="s">
        <v>14</v>
      </c>
      <c r="B29" s="303"/>
      <c r="C29" s="303"/>
      <c r="D29" s="21" t="s">
        <v>21</v>
      </c>
      <c r="E29" s="22" t="s">
        <v>54</v>
      </c>
      <c r="F29" s="22" t="s">
        <v>4</v>
      </c>
      <c r="G29" s="20" t="s">
        <v>7</v>
      </c>
    </row>
    <row r="30" spans="1:7" ht="44.25" customHeight="1" thickBot="1">
      <c r="A30" s="182" t="s">
        <v>219</v>
      </c>
      <c r="B30" s="183"/>
      <c r="C30" s="184"/>
      <c r="D30" s="13">
        <v>3</v>
      </c>
      <c r="E30" s="94">
        <v>14</v>
      </c>
      <c r="F30" s="42">
        <v>0.23</v>
      </c>
      <c r="G30" s="29">
        <f>G27*F30</f>
        <v>30734.210000000003</v>
      </c>
    </row>
    <row r="31" spans="1:7" ht="21.75" customHeight="1" thickBot="1">
      <c r="A31" s="182" t="s">
        <v>136</v>
      </c>
      <c r="B31" s="183"/>
      <c r="C31" s="184"/>
      <c r="D31" s="13">
        <v>3</v>
      </c>
      <c r="E31" s="95">
        <v>27</v>
      </c>
      <c r="F31" s="42">
        <v>0.3</v>
      </c>
      <c r="G31" s="29">
        <f>G27*F31</f>
        <v>40088.1</v>
      </c>
    </row>
    <row r="32" spans="1:7" ht="21.75" customHeight="1" thickBot="1">
      <c r="A32" s="342" t="s">
        <v>220</v>
      </c>
      <c r="B32" s="193"/>
      <c r="C32" s="193"/>
      <c r="D32" s="81">
        <v>3</v>
      </c>
      <c r="E32" s="95">
        <v>41120</v>
      </c>
      <c r="F32" s="42">
        <v>0.08</v>
      </c>
      <c r="G32" s="29">
        <f>G27*F32</f>
        <v>10690.16</v>
      </c>
    </row>
    <row r="33" spans="1:7" ht="21.75" customHeight="1" thickBot="1">
      <c r="A33" s="182" t="s">
        <v>218</v>
      </c>
      <c r="B33" s="183"/>
      <c r="C33" s="184"/>
      <c r="D33" s="81">
        <v>3</v>
      </c>
      <c r="E33" s="95">
        <v>2000</v>
      </c>
      <c r="F33" s="80">
        <v>0.09</v>
      </c>
      <c r="G33" s="29">
        <f>G27*F33</f>
        <v>12026.43</v>
      </c>
    </row>
    <row r="34" spans="1:7" ht="35.25" customHeight="1" thickBot="1">
      <c r="A34" s="182" t="s">
        <v>216</v>
      </c>
      <c r="B34" s="183"/>
      <c r="C34" s="184"/>
      <c r="D34" s="81">
        <v>3</v>
      </c>
      <c r="E34" s="95">
        <v>2000</v>
      </c>
      <c r="F34" s="80">
        <v>0.07</v>
      </c>
      <c r="G34" s="29">
        <f>G27*F34</f>
        <v>9353.890000000001</v>
      </c>
    </row>
    <row r="35" spans="1:7" ht="50.25" customHeight="1" thickBot="1">
      <c r="A35" s="342" t="s">
        <v>217</v>
      </c>
      <c r="B35" s="193"/>
      <c r="C35" s="193"/>
      <c r="D35" s="13">
        <v>3</v>
      </c>
      <c r="E35" s="95">
        <v>3000</v>
      </c>
      <c r="F35" s="80">
        <v>0.1</v>
      </c>
      <c r="G35" s="29">
        <f>G27*F35</f>
        <v>13362.7</v>
      </c>
    </row>
    <row r="36" spans="1:7" ht="45" customHeight="1">
      <c r="A36" s="182" t="s">
        <v>137</v>
      </c>
      <c r="B36" s="183"/>
      <c r="C36" s="184"/>
      <c r="D36" s="13">
        <v>3</v>
      </c>
      <c r="E36" s="95">
        <v>27</v>
      </c>
      <c r="F36" s="42">
        <v>0.13</v>
      </c>
      <c r="G36" s="29">
        <f>G27*F36</f>
        <v>17371.510000000002</v>
      </c>
    </row>
    <row r="37" spans="6:7" ht="12.75">
      <c r="F37" s="69">
        <f>SUM(F30:F36)</f>
        <v>1</v>
      </c>
      <c r="G37" s="30">
        <f>SUM(G30:G36)</f>
        <v>133627</v>
      </c>
    </row>
    <row r="38" spans="6:7" ht="12.75">
      <c r="F38" s="69"/>
      <c r="G38" s="30"/>
    </row>
    <row r="39" ht="12.75"/>
    <row r="40" ht="12.75"/>
    <row r="41" ht="12.75"/>
    <row r="42" ht="12.75"/>
    <row r="43" ht="12.75"/>
    <row r="44" ht="12.75"/>
    <row r="45" ht="12.75"/>
  </sheetData>
  <sheetProtection/>
  <mergeCells count="44">
    <mergeCell ref="A34:C34"/>
    <mergeCell ref="B18:E18"/>
    <mergeCell ref="F18:G18"/>
    <mergeCell ref="B19:E19"/>
    <mergeCell ref="B21:E21"/>
    <mergeCell ref="F21:G21"/>
    <mergeCell ref="F22:G22"/>
    <mergeCell ref="B20:E20"/>
    <mergeCell ref="B15:E15"/>
    <mergeCell ref="A32:C32"/>
    <mergeCell ref="B22:E22"/>
    <mergeCell ref="F20:G20"/>
    <mergeCell ref="A33:C33"/>
    <mergeCell ref="F15:G15"/>
    <mergeCell ref="B16:E16"/>
    <mergeCell ref="F16:G16"/>
    <mergeCell ref="B17:E17"/>
    <mergeCell ref="F17:G17"/>
    <mergeCell ref="A6:G6"/>
    <mergeCell ref="B24:G24"/>
    <mergeCell ref="A1:A5"/>
    <mergeCell ref="B1:E3"/>
    <mergeCell ref="F1:G1"/>
    <mergeCell ref="F3:G3"/>
    <mergeCell ref="F5:G5"/>
    <mergeCell ref="F19:G19"/>
    <mergeCell ref="F23:G23"/>
    <mergeCell ref="A7:G7"/>
    <mergeCell ref="A8:G8"/>
    <mergeCell ref="B13:E13"/>
    <mergeCell ref="F13:G13"/>
    <mergeCell ref="B12:G12"/>
    <mergeCell ref="B9:G9"/>
    <mergeCell ref="B10:G10"/>
    <mergeCell ref="B14:E14"/>
    <mergeCell ref="F14:G14"/>
    <mergeCell ref="B11:G11"/>
    <mergeCell ref="A36:C36"/>
    <mergeCell ref="A31:C31"/>
    <mergeCell ref="B25:G25"/>
    <mergeCell ref="A29:C29"/>
    <mergeCell ref="A35:C35"/>
    <mergeCell ref="A30:C30"/>
    <mergeCell ref="B23:E2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6.5" customHeight="1" thickBot="1">
      <c r="A10" s="11" t="s">
        <v>1</v>
      </c>
      <c r="B10" s="186" t="s">
        <v>24</v>
      </c>
      <c r="C10" s="187"/>
      <c r="D10" s="187"/>
      <c r="E10" s="187"/>
      <c r="F10" s="187"/>
      <c r="G10" s="188"/>
    </row>
    <row r="11" spans="1:7" ht="14.2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3.5" customHeight="1" thickBot="1">
      <c r="A12" s="5" t="s">
        <v>3</v>
      </c>
      <c r="B12" s="253" t="s">
        <v>41</v>
      </c>
      <c r="C12" s="254"/>
      <c r="D12" s="254"/>
      <c r="E12" s="254"/>
      <c r="F12" s="254"/>
      <c r="G12" s="255"/>
    </row>
    <row r="13" spans="1:7" ht="18" customHeight="1" thickBo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24.75" customHeight="1" thickBot="1">
      <c r="A14" s="9">
        <v>1</v>
      </c>
      <c r="B14" s="214" t="s">
        <v>95</v>
      </c>
      <c r="C14" s="215"/>
      <c r="D14" s="215"/>
      <c r="E14" s="216"/>
      <c r="F14" s="235"/>
      <c r="G14" s="293"/>
    </row>
    <row r="15" spans="1:7" ht="15.75" customHeight="1">
      <c r="A15" s="59">
        <v>2</v>
      </c>
      <c r="B15" s="250" t="s">
        <v>103</v>
      </c>
      <c r="C15" s="251"/>
      <c r="D15" s="251"/>
      <c r="E15" s="252"/>
      <c r="F15" s="357">
        <v>3</v>
      </c>
      <c r="G15" s="358"/>
    </row>
    <row r="16" spans="1:7" ht="17.25" customHeight="1" thickBot="1">
      <c r="A16" s="58">
        <v>3</v>
      </c>
      <c r="B16" s="250" t="s">
        <v>42</v>
      </c>
      <c r="C16" s="251"/>
      <c r="D16" s="251"/>
      <c r="E16" s="259"/>
      <c r="F16" s="288"/>
      <c r="G16" s="268"/>
    </row>
    <row r="17" spans="1:7" ht="21.75" customHeight="1" thickBot="1">
      <c r="A17" s="18" t="s">
        <v>6</v>
      </c>
      <c r="B17" s="270" t="s">
        <v>28</v>
      </c>
      <c r="C17" s="270"/>
      <c r="D17" s="270"/>
      <c r="E17" s="270"/>
      <c r="F17" s="270"/>
      <c r="G17" s="271"/>
    </row>
    <row r="18" spans="1:7" ht="18" customHeight="1" thickBot="1">
      <c r="A18" s="87" t="s">
        <v>69</v>
      </c>
      <c r="B18" s="196" t="s">
        <v>18</v>
      </c>
      <c r="C18" s="197"/>
      <c r="D18" s="197"/>
      <c r="E18" s="197"/>
      <c r="F18" s="197"/>
      <c r="G18" s="198"/>
    </row>
    <row r="19" spans="1:7" ht="28.5" customHeight="1" thickBot="1">
      <c r="A19" s="16"/>
      <c r="B19" s="8" t="s">
        <v>9</v>
      </c>
      <c r="C19" s="8" t="s">
        <v>10</v>
      </c>
      <c r="D19" s="8" t="s">
        <v>11</v>
      </c>
      <c r="E19" s="8" t="s">
        <v>15</v>
      </c>
      <c r="F19" s="8" t="s">
        <v>12</v>
      </c>
      <c r="G19" s="17" t="s">
        <v>19</v>
      </c>
    </row>
    <row r="20" spans="1:8" ht="15.75" customHeight="1">
      <c r="A20" s="15" t="s">
        <v>8</v>
      </c>
      <c r="B20" s="116">
        <v>116700</v>
      </c>
      <c r="C20" s="104">
        <v>0</v>
      </c>
      <c r="D20" s="116">
        <v>992001</v>
      </c>
      <c r="E20" s="66">
        <v>0</v>
      </c>
      <c r="F20" s="66">
        <v>0</v>
      </c>
      <c r="G20" s="112">
        <v>1108701</v>
      </c>
      <c r="H20" s="56"/>
    </row>
    <row r="21" spans="1:7" ht="18.75" customHeight="1" thickBot="1">
      <c r="A21" s="10" t="s">
        <v>13</v>
      </c>
      <c r="B21" s="48"/>
      <c r="C21" s="48"/>
      <c r="D21" s="48"/>
      <c r="E21" s="48"/>
      <c r="F21" s="48"/>
      <c r="G21" s="49"/>
    </row>
    <row r="22" spans="1:7" ht="51.75" thickBot="1">
      <c r="A22" s="191" t="s">
        <v>14</v>
      </c>
      <c r="B22" s="192"/>
      <c r="C22" s="192"/>
      <c r="D22" s="14" t="s">
        <v>21</v>
      </c>
      <c r="E22" s="22" t="s">
        <v>54</v>
      </c>
      <c r="F22" s="6" t="s">
        <v>4</v>
      </c>
      <c r="G22" s="7" t="s">
        <v>7</v>
      </c>
    </row>
    <row r="23" spans="1:7" ht="29.25" customHeight="1" thickBot="1">
      <c r="A23" s="229" t="s">
        <v>43</v>
      </c>
      <c r="B23" s="334"/>
      <c r="C23" s="335"/>
      <c r="D23" s="81">
        <v>2</v>
      </c>
      <c r="E23" s="160">
        <v>1</v>
      </c>
      <c r="F23" s="91">
        <v>0.1</v>
      </c>
      <c r="G23" s="99">
        <f aca="true" t="shared" si="0" ref="G23:G28">G$20*F23</f>
        <v>110870.1</v>
      </c>
    </row>
    <row r="24" spans="1:7" ht="16.5" customHeight="1" thickBot="1">
      <c r="A24" s="182" t="s">
        <v>102</v>
      </c>
      <c r="B24" s="183"/>
      <c r="C24" s="184"/>
      <c r="D24" s="81">
        <v>2</v>
      </c>
      <c r="E24" s="161">
        <v>1</v>
      </c>
      <c r="F24" s="80">
        <v>0.06</v>
      </c>
      <c r="G24" s="99">
        <v>102008</v>
      </c>
    </row>
    <row r="25" spans="1:7" ht="12.75" customHeight="1" thickBot="1">
      <c r="A25" s="294" t="s">
        <v>71</v>
      </c>
      <c r="B25" s="295"/>
      <c r="C25" s="296"/>
      <c r="D25" s="81">
        <v>2</v>
      </c>
      <c r="E25" s="84">
        <v>15</v>
      </c>
      <c r="F25" s="80">
        <v>0.06</v>
      </c>
      <c r="G25" s="99">
        <v>96522</v>
      </c>
    </row>
    <row r="26" spans="1:7" ht="25.5" customHeight="1" thickBot="1">
      <c r="A26" s="182" t="s">
        <v>221</v>
      </c>
      <c r="B26" s="183"/>
      <c r="C26" s="184"/>
      <c r="D26" s="81">
        <v>2</v>
      </c>
      <c r="E26" s="84">
        <v>15</v>
      </c>
      <c r="F26" s="80">
        <v>0.15</v>
      </c>
      <c r="G26" s="99">
        <f t="shared" si="0"/>
        <v>166305.15</v>
      </c>
    </row>
    <row r="27" spans="1:7" ht="18.75" customHeight="1" thickBot="1">
      <c r="A27" s="182" t="s">
        <v>128</v>
      </c>
      <c r="B27" s="183"/>
      <c r="C27" s="184"/>
      <c r="D27" s="81">
        <v>2</v>
      </c>
      <c r="E27" s="84">
        <v>30</v>
      </c>
      <c r="F27" s="80">
        <v>0.1</v>
      </c>
      <c r="G27" s="99">
        <f t="shared" si="0"/>
        <v>110870.1</v>
      </c>
    </row>
    <row r="28" spans="1:7" ht="17.25" customHeight="1" thickBot="1">
      <c r="A28" s="182" t="s">
        <v>84</v>
      </c>
      <c r="B28" s="248"/>
      <c r="C28" s="249"/>
      <c r="D28" s="81">
        <v>2</v>
      </c>
      <c r="E28" s="80">
        <v>1</v>
      </c>
      <c r="F28" s="80">
        <v>0.14</v>
      </c>
      <c r="G28" s="99">
        <f t="shared" si="0"/>
        <v>155218.14</v>
      </c>
    </row>
    <row r="29" spans="1:7" ht="19.5" customHeight="1" thickBot="1">
      <c r="A29" s="182" t="s">
        <v>145</v>
      </c>
      <c r="B29" s="248"/>
      <c r="C29" s="249"/>
      <c r="D29" s="81">
        <v>2</v>
      </c>
      <c r="E29" s="100">
        <v>1</v>
      </c>
      <c r="F29" s="80">
        <v>0.02</v>
      </c>
      <c r="G29" s="99">
        <v>125944</v>
      </c>
    </row>
    <row r="30" spans="1:7" ht="24" customHeight="1">
      <c r="A30" s="182" t="s">
        <v>48</v>
      </c>
      <c r="B30" s="183"/>
      <c r="C30" s="184"/>
      <c r="D30" s="81">
        <v>2</v>
      </c>
      <c r="E30" s="100">
        <v>1</v>
      </c>
      <c r="F30" s="80">
        <v>0.37</v>
      </c>
      <c r="G30" s="99">
        <v>240964</v>
      </c>
    </row>
    <row r="31" spans="6:7" ht="12.75">
      <c r="F31" s="69">
        <f>SUM(F23:F30)</f>
        <v>1</v>
      </c>
      <c r="G31" s="30">
        <f>SUM(G23:G30)</f>
        <v>1108701.49</v>
      </c>
    </row>
    <row r="32" ht="12" customHeight="1"/>
  </sheetData>
  <sheetProtection/>
  <mergeCells count="31">
    <mergeCell ref="B1:E3"/>
    <mergeCell ref="A1:A5"/>
    <mergeCell ref="B16:E16"/>
    <mergeCell ref="A8:G8"/>
    <mergeCell ref="B12:G12"/>
    <mergeCell ref="B14:E14"/>
    <mergeCell ref="B9:G9"/>
    <mergeCell ref="F14:G14"/>
    <mergeCell ref="F1:G1"/>
    <mergeCell ref="F3:G3"/>
    <mergeCell ref="F5:G5"/>
    <mergeCell ref="B11:G11"/>
    <mergeCell ref="B13:E13"/>
    <mergeCell ref="F13:G13"/>
    <mergeCell ref="B10:G10"/>
    <mergeCell ref="A6:G6"/>
    <mergeCell ref="A7:G7"/>
    <mergeCell ref="F15:G15"/>
    <mergeCell ref="B18:G18"/>
    <mergeCell ref="F16:G16"/>
    <mergeCell ref="A27:C27"/>
    <mergeCell ref="A25:C25"/>
    <mergeCell ref="B15:E15"/>
    <mergeCell ref="A30:C30"/>
    <mergeCell ref="A29:C29"/>
    <mergeCell ref="B17:G17"/>
    <mergeCell ref="A22:C22"/>
    <mergeCell ref="A23:C23"/>
    <mergeCell ref="A26:C26"/>
    <mergeCell ref="A28:C28"/>
    <mergeCell ref="A24:C2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99"/>
  </sheetPr>
  <dimension ref="A1:H37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21.421875" style="1" customWidth="1"/>
    <col min="4" max="4" width="17.7109375" style="1" customWidth="1"/>
    <col min="5" max="5" width="16.85156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7.5" customHeight="1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6.75" customHeight="1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3.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2.75" customHeight="1" thickBot="1">
      <c r="A10" s="11" t="s">
        <v>1</v>
      </c>
      <c r="B10" s="253" t="s">
        <v>24</v>
      </c>
      <c r="C10" s="254"/>
      <c r="D10" s="254"/>
      <c r="E10" s="254"/>
      <c r="F10" s="254"/>
      <c r="G10" s="255"/>
    </row>
    <row r="11" spans="1:7" ht="13.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3.5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14.25" customHeigh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2.75" customHeight="1">
      <c r="A14" s="108">
        <v>1</v>
      </c>
      <c r="B14" s="185" t="s">
        <v>86</v>
      </c>
      <c r="C14" s="185"/>
      <c r="D14" s="185"/>
      <c r="E14" s="185"/>
      <c r="F14" s="193" t="s">
        <v>96</v>
      </c>
      <c r="G14" s="193"/>
    </row>
    <row r="15" spans="1:7" ht="12" customHeight="1">
      <c r="A15" s="108">
        <v>2</v>
      </c>
      <c r="B15" s="185" t="s">
        <v>87</v>
      </c>
      <c r="C15" s="185"/>
      <c r="D15" s="185"/>
      <c r="E15" s="185"/>
      <c r="F15" s="272"/>
      <c r="G15" s="268"/>
    </row>
    <row r="16" spans="1:7" ht="13.5" customHeight="1">
      <c r="A16" s="108">
        <v>3</v>
      </c>
      <c r="B16" s="185" t="s">
        <v>88</v>
      </c>
      <c r="C16" s="185"/>
      <c r="D16" s="185"/>
      <c r="E16" s="185"/>
      <c r="F16" s="193"/>
      <c r="G16" s="193"/>
    </row>
    <row r="17" spans="1:7" ht="13.5" customHeight="1">
      <c r="A17" s="108">
        <v>4</v>
      </c>
      <c r="B17" s="185" t="s">
        <v>89</v>
      </c>
      <c r="C17" s="185"/>
      <c r="D17" s="185"/>
      <c r="E17" s="185"/>
      <c r="F17" s="332"/>
      <c r="G17" s="333"/>
    </row>
    <row r="18" spans="1:7" ht="13.5" customHeight="1">
      <c r="A18" s="58">
        <v>5</v>
      </c>
      <c r="B18" s="185" t="s">
        <v>73</v>
      </c>
      <c r="C18" s="185"/>
      <c r="D18" s="185"/>
      <c r="E18" s="185"/>
      <c r="F18" s="185"/>
      <c r="G18" s="185"/>
    </row>
    <row r="19" spans="1:7" ht="13.5" customHeight="1">
      <c r="A19" s="58">
        <v>6</v>
      </c>
      <c r="B19" s="185" t="s">
        <v>110</v>
      </c>
      <c r="C19" s="185"/>
      <c r="D19" s="185"/>
      <c r="E19" s="185"/>
      <c r="F19" s="193" t="s">
        <v>96</v>
      </c>
      <c r="G19" s="193"/>
    </row>
    <row r="20" spans="1:7" ht="12.75" customHeight="1" thickBot="1">
      <c r="A20" s="58">
        <v>7</v>
      </c>
      <c r="B20" s="185" t="s">
        <v>90</v>
      </c>
      <c r="C20" s="185"/>
      <c r="D20" s="185"/>
      <c r="E20" s="185"/>
      <c r="F20" s="272"/>
      <c r="G20" s="268"/>
    </row>
    <row r="21" spans="1:7" ht="34.5" customHeight="1" thickBot="1">
      <c r="A21" s="58">
        <v>8</v>
      </c>
      <c r="B21" s="330" t="s">
        <v>39</v>
      </c>
      <c r="C21" s="330"/>
      <c r="D21" s="330"/>
      <c r="E21" s="330"/>
      <c r="F21" s="359" t="s">
        <v>85</v>
      </c>
      <c r="G21" s="360"/>
    </row>
    <row r="22" spans="1:7" ht="16.5" customHeight="1" thickBot="1">
      <c r="A22" s="18" t="s">
        <v>6</v>
      </c>
      <c r="B22" s="270" t="s">
        <v>27</v>
      </c>
      <c r="C22" s="270"/>
      <c r="D22" s="270"/>
      <c r="E22" s="270"/>
      <c r="F22" s="270"/>
      <c r="G22" s="271"/>
    </row>
    <row r="23" spans="1:7" ht="15" customHeight="1" thickBot="1">
      <c r="A23" s="87" t="s">
        <v>70</v>
      </c>
      <c r="B23" s="196" t="s">
        <v>18</v>
      </c>
      <c r="C23" s="197"/>
      <c r="D23" s="197"/>
      <c r="E23" s="197"/>
      <c r="F23" s="197"/>
      <c r="G23" s="198"/>
    </row>
    <row r="24" spans="1:7" ht="22.5" customHeight="1" thickBot="1">
      <c r="A24" s="16"/>
      <c r="B24" s="8" t="s">
        <v>9</v>
      </c>
      <c r="C24" s="8" t="s">
        <v>10</v>
      </c>
      <c r="D24" s="38" t="s">
        <v>11</v>
      </c>
      <c r="E24" s="38" t="s">
        <v>15</v>
      </c>
      <c r="F24" s="8" t="s">
        <v>12</v>
      </c>
      <c r="G24" s="17" t="s">
        <v>19</v>
      </c>
    </row>
    <row r="25" spans="1:8" ht="11.25" customHeight="1">
      <c r="A25" s="15" t="s">
        <v>8</v>
      </c>
      <c r="B25" s="111">
        <v>167458</v>
      </c>
      <c r="C25" s="177">
        <v>0</v>
      </c>
      <c r="D25" s="116">
        <v>30000</v>
      </c>
      <c r="E25" s="47">
        <v>0</v>
      </c>
      <c r="F25" s="47">
        <v>0</v>
      </c>
      <c r="G25" s="180">
        <v>197458</v>
      </c>
      <c r="H25" s="56"/>
    </row>
    <row r="26" spans="1:7" ht="12.75" customHeight="1" thickBot="1">
      <c r="A26" s="10" t="s">
        <v>13</v>
      </c>
      <c r="B26" s="48"/>
      <c r="C26" s="48"/>
      <c r="D26" s="48"/>
      <c r="E26" s="48"/>
      <c r="F26" s="48"/>
      <c r="G26" s="49"/>
    </row>
    <row r="27" spans="1:7" ht="51.75" thickBot="1">
      <c r="A27" s="191" t="s">
        <v>14</v>
      </c>
      <c r="B27" s="192"/>
      <c r="C27" s="192"/>
      <c r="D27" s="14" t="s">
        <v>21</v>
      </c>
      <c r="E27" s="22" t="s">
        <v>54</v>
      </c>
      <c r="F27" s="6" t="s">
        <v>4</v>
      </c>
      <c r="G27" s="7" t="s">
        <v>7</v>
      </c>
    </row>
    <row r="28" spans="1:7" ht="40.5" customHeight="1" thickBot="1">
      <c r="A28" s="229" t="s">
        <v>223</v>
      </c>
      <c r="B28" s="334"/>
      <c r="C28" s="335"/>
      <c r="D28" s="81">
        <v>8</v>
      </c>
      <c r="E28" s="78">
        <v>150</v>
      </c>
      <c r="F28" s="91">
        <v>0.1</v>
      </c>
      <c r="G28" s="29">
        <f>G25*F28</f>
        <v>19745.800000000003</v>
      </c>
    </row>
    <row r="29" spans="1:7" ht="48.75" customHeight="1" thickBot="1">
      <c r="A29" s="229" t="s">
        <v>222</v>
      </c>
      <c r="B29" s="334"/>
      <c r="C29" s="335"/>
      <c r="D29" s="81">
        <v>8</v>
      </c>
      <c r="E29" s="83">
        <v>150</v>
      </c>
      <c r="F29" s="91">
        <v>0.12</v>
      </c>
      <c r="G29" s="29">
        <f>G25*F29</f>
        <v>23694.96</v>
      </c>
    </row>
    <row r="30" spans="1:7" ht="30" customHeight="1" thickBot="1">
      <c r="A30" s="229" t="s">
        <v>149</v>
      </c>
      <c r="B30" s="334"/>
      <c r="C30" s="335"/>
      <c r="D30" s="81">
        <v>8</v>
      </c>
      <c r="E30" s="83">
        <v>2</v>
      </c>
      <c r="F30" s="91">
        <v>0.12</v>
      </c>
      <c r="G30" s="29">
        <f>G25*F30</f>
        <v>23694.96</v>
      </c>
    </row>
    <row r="31" spans="1:7" ht="36.75" customHeight="1" thickBot="1">
      <c r="A31" s="229" t="s">
        <v>124</v>
      </c>
      <c r="B31" s="334"/>
      <c r="C31" s="335"/>
      <c r="D31" s="81">
        <v>8</v>
      </c>
      <c r="E31" s="83">
        <v>30</v>
      </c>
      <c r="F31" s="91">
        <v>0.14</v>
      </c>
      <c r="G31" s="29">
        <f>G25*F31</f>
        <v>27644.120000000003</v>
      </c>
    </row>
    <row r="32" spans="1:7" ht="28.5" customHeight="1" thickBot="1">
      <c r="A32" s="229" t="s">
        <v>146</v>
      </c>
      <c r="B32" s="334"/>
      <c r="C32" s="335"/>
      <c r="D32" s="81">
        <v>8</v>
      </c>
      <c r="E32" s="83">
        <v>150</v>
      </c>
      <c r="F32" s="91">
        <v>0.1</v>
      </c>
      <c r="G32" s="29">
        <f>G25*F32</f>
        <v>19745.800000000003</v>
      </c>
    </row>
    <row r="33" spans="1:7" ht="18" customHeight="1" thickBot="1">
      <c r="A33" s="229" t="s">
        <v>120</v>
      </c>
      <c r="B33" s="334"/>
      <c r="C33" s="335"/>
      <c r="D33" s="81">
        <v>8</v>
      </c>
      <c r="E33" s="83">
        <v>15</v>
      </c>
      <c r="F33" s="91">
        <v>0.07</v>
      </c>
      <c r="G33" s="29">
        <f>G25*F33</f>
        <v>13822.060000000001</v>
      </c>
    </row>
    <row r="34" spans="1:7" ht="23.25" customHeight="1" thickBot="1">
      <c r="A34" s="229" t="s">
        <v>148</v>
      </c>
      <c r="B34" s="334"/>
      <c r="C34" s="335"/>
      <c r="D34" s="81">
        <v>8</v>
      </c>
      <c r="E34" s="83">
        <v>150</v>
      </c>
      <c r="F34" s="91">
        <v>0.15</v>
      </c>
      <c r="G34" s="29">
        <f>G25*F34</f>
        <v>29618.699999999997</v>
      </c>
    </row>
    <row r="35" spans="1:7" ht="34.5" customHeight="1">
      <c r="A35" s="182" t="s">
        <v>147</v>
      </c>
      <c r="B35" s="183"/>
      <c r="C35" s="184"/>
      <c r="D35" s="81">
        <v>8</v>
      </c>
      <c r="E35" s="83">
        <v>68</v>
      </c>
      <c r="F35" s="91">
        <v>0.2</v>
      </c>
      <c r="G35" s="29">
        <f>G25*F35</f>
        <v>39491.600000000006</v>
      </c>
    </row>
    <row r="36" spans="6:7" ht="12.75">
      <c r="F36" s="69">
        <f>SUM(F28:F35)</f>
        <v>1</v>
      </c>
      <c r="G36" s="30">
        <f>SUM(G28:G35)</f>
        <v>197458</v>
      </c>
    </row>
    <row r="37" spans="6:7" ht="12.75">
      <c r="F37" s="69"/>
      <c r="G37" s="30"/>
    </row>
  </sheetData>
  <sheetProtection/>
  <mergeCells count="41">
    <mergeCell ref="A1:A5"/>
    <mergeCell ref="B1:E3"/>
    <mergeCell ref="F1:G1"/>
    <mergeCell ref="F3:G3"/>
    <mergeCell ref="F5:G5"/>
    <mergeCell ref="A33:C33"/>
    <mergeCell ref="B17:E17"/>
    <mergeCell ref="F17:G17"/>
    <mergeCell ref="B14:E14"/>
    <mergeCell ref="B21:E21"/>
    <mergeCell ref="A30:C30"/>
    <mergeCell ref="A31:C31"/>
    <mergeCell ref="A35:C35"/>
    <mergeCell ref="B22:G22"/>
    <mergeCell ref="A27:C27"/>
    <mergeCell ref="A28:C28"/>
    <mergeCell ref="B23:G23"/>
    <mergeCell ref="A34:C34"/>
    <mergeCell ref="A32:C32"/>
    <mergeCell ref="A6:G6"/>
    <mergeCell ref="A7:G7"/>
    <mergeCell ref="A8:G8"/>
    <mergeCell ref="B13:E13"/>
    <mergeCell ref="F13:G13"/>
    <mergeCell ref="B9:G9"/>
    <mergeCell ref="B10:G10"/>
    <mergeCell ref="B11:G11"/>
    <mergeCell ref="F14:G14"/>
    <mergeCell ref="B18:E18"/>
    <mergeCell ref="B20:E20"/>
    <mergeCell ref="B12:G12"/>
    <mergeCell ref="F16:G16"/>
    <mergeCell ref="F18:G18"/>
    <mergeCell ref="B19:E19"/>
    <mergeCell ref="F19:G19"/>
    <mergeCell ref="F21:G21"/>
    <mergeCell ref="A29:C29"/>
    <mergeCell ref="B15:E15"/>
    <mergeCell ref="B16:E16"/>
    <mergeCell ref="F15:G15"/>
    <mergeCell ref="F20:G2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99"/>
  </sheetPr>
  <dimension ref="A1:I38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6.8515625" style="1" customWidth="1"/>
    <col min="6" max="6" width="15.7109375" style="1" customWidth="1"/>
    <col min="7" max="7" width="16.851562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4.2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253" t="s">
        <v>23</v>
      </c>
      <c r="C9" s="254"/>
      <c r="D9" s="254"/>
      <c r="E9" s="254"/>
      <c r="F9" s="254"/>
      <c r="G9" s="255"/>
    </row>
    <row r="10" spans="1:7" ht="16.5" customHeight="1" thickBot="1">
      <c r="A10" s="11" t="s">
        <v>1</v>
      </c>
      <c r="B10" s="253" t="s">
        <v>24</v>
      </c>
      <c r="C10" s="254"/>
      <c r="D10" s="254"/>
      <c r="E10" s="254"/>
      <c r="F10" s="254"/>
      <c r="G10" s="255"/>
    </row>
    <row r="11" spans="1:7" ht="14.2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6.5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19.5" customHeight="1" thickBot="1">
      <c r="A13" s="12" t="s">
        <v>20</v>
      </c>
      <c r="B13" s="292" t="s">
        <v>5</v>
      </c>
      <c r="C13" s="197"/>
      <c r="D13" s="197"/>
      <c r="E13" s="197"/>
      <c r="F13" s="192" t="s">
        <v>226</v>
      </c>
      <c r="G13" s="194"/>
    </row>
    <row r="14" spans="1:7" ht="15.75" customHeight="1">
      <c r="A14" s="114">
        <v>1</v>
      </c>
      <c r="B14" s="366" t="s">
        <v>86</v>
      </c>
      <c r="C14" s="366"/>
      <c r="D14" s="366"/>
      <c r="E14" s="366"/>
      <c r="F14" s="364"/>
      <c r="G14" s="365"/>
    </row>
    <row r="15" spans="1:7" ht="13.5" customHeight="1">
      <c r="A15" s="108">
        <v>2</v>
      </c>
      <c r="B15" s="185" t="s">
        <v>87</v>
      </c>
      <c r="C15" s="185"/>
      <c r="D15" s="185"/>
      <c r="E15" s="185"/>
      <c r="F15" s="272"/>
      <c r="G15" s="268"/>
    </row>
    <row r="16" spans="1:7" ht="14.25" customHeight="1">
      <c r="A16" s="108">
        <v>3</v>
      </c>
      <c r="B16" s="185" t="s">
        <v>88</v>
      </c>
      <c r="C16" s="185"/>
      <c r="D16" s="185"/>
      <c r="E16" s="185"/>
      <c r="F16" s="272"/>
      <c r="G16" s="268"/>
    </row>
    <row r="17" spans="1:7" ht="15" customHeight="1">
      <c r="A17" s="108">
        <v>4</v>
      </c>
      <c r="B17" s="185" t="s">
        <v>89</v>
      </c>
      <c r="C17" s="185"/>
      <c r="D17" s="185"/>
      <c r="E17" s="185"/>
      <c r="F17" s="272"/>
      <c r="G17" s="268"/>
    </row>
    <row r="18" spans="1:7" ht="15.75" customHeight="1">
      <c r="A18" s="58">
        <v>5</v>
      </c>
      <c r="B18" s="185" t="s">
        <v>73</v>
      </c>
      <c r="C18" s="185"/>
      <c r="D18" s="185"/>
      <c r="E18" s="185"/>
      <c r="F18" s="272"/>
      <c r="G18" s="268"/>
    </row>
    <row r="19" spans="1:7" ht="28.5" customHeight="1">
      <c r="A19" s="58">
        <v>6</v>
      </c>
      <c r="B19" s="330" t="s">
        <v>110</v>
      </c>
      <c r="C19" s="330"/>
      <c r="D19" s="330"/>
      <c r="E19" s="330"/>
      <c r="F19" s="250" t="s">
        <v>111</v>
      </c>
      <c r="G19" s="259"/>
    </row>
    <row r="20" spans="1:7" ht="24.75" customHeight="1">
      <c r="A20" s="58">
        <v>7</v>
      </c>
      <c r="B20" s="185" t="s">
        <v>90</v>
      </c>
      <c r="C20" s="185"/>
      <c r="D20" s="185"/>
      <c r="E20" s="185"/>
      <c r="F20" s="268"/>
      <c r="G20" s="268"/>
    </row>
    <row r="21" spans="1:7" ht="15.75" customHeight="1" thickBot="1">
      <c r="A21" s="58">
        <v>8</v>
      </c>
      <c r="B21" s="185" t="s">
        <v>39</v>
      </c>
      <c r="C21" s="185"/>
      <c r="D21" s="185"/>
      <c r="E21" s="185"/>
      <c r="F21" s="268"/>
      <c r="G21" s="268"/>
    </row>
    <row r="22" spans="1:7" ht="26.25" customHeight="1" thickBot="1">
      <c r="A22" s="18" t="s">
        <v>6</v>
      </c>
      <c r="B22" s="361" t="s">
        <v>130</v>
      </c>
      <c r="C22" s="362"/>
      <c r="D22" s="362"/>
      <c r="E22" s="362"/>
      <c r="F22" s="362"/>
      <c r="G22" s="363"/>
    </row>
    <row r="23" spans="1:7" ht="27" customHeight="1" thickBot="1">
      <c r="A23" s="52" t="s">
        <v>57</v>
      </c>
      <c r="B23" s="196" t="s">
        <v>18</v>
      </c>
      <c r="C23" s="197"/>
      <c r="D23" s="197"/>
      <c r="E23" s="197"/>
      <c r="F23" s="197"/>
      <c r="G23" s="198"/>
    </row>
    <row r="24" spans="1:7" ht="28.5" customHeight="1" thickBot="1">
      <c r="A24" s="16"/>
      <c r="B24" s="8" t="s">
        <v>9</v>
      </c>
      <c r="C24" s="8" t="s">
        <v>10</v>
      </c>
      <c r="D24" s="8" t="s">
        <v>11</v>
      </c>
      <c r="E24" s="8" t="s">
        <v>15</v>
      </c>
      <c r="F24" s="8" t="s">
        <v>12</v>
      </c>
      <c r="G24" s="17" t="s">
        <v>19</v>
      </c>
    </row>
    <row r="25" spans="1:9" ht="15.75" customHeight="1">
      <c r="A25" s="15" t="s">
        <v>8</v>
      </c>
      <c r="B25" s="111">
        <v>215629</v>
      </c>
      <c r="C25" s="177">
        <v>0</v>
      </c>
      <c r="D25" s="116">
        <v>30000</v>
      </c>
      <c r="E25" s="47">
        <v>0</v>
      </c>
      <c r="F25" s="47">
        <v>0</v>
      </c>
      <c r="G25" s="112">
        <v>245629</v>
      </c>
      <c r="H25" s="56"/>
      <c r="I25" s="74"/>
    </row>
    <row r="26" spans="1:7" ht="15" customHeight="1" thickBot="1">
      <c r="A26" s="10" t="s">
        <v>13</v>
      </c>
      <c r="B26" s="48"/>
      <c r="C26" s="48"/>
      <c r="D26" s="48"/>
      <c r="E26" s="48"/>
      <c r="F26" s="48"/>
      <c r="G26" s="49"/>
    </row>
    <row r="27" spans="1:7" ht="39" thickBot="1">
      <c r="A27" s="191" t="s">
        <v>14</v>
      </c>
      <c r="B27" s="192"/>
      <c r="C27" s="192"/>
      <c r="D27" s="14" t="s">
        <v>21</v>
      </c>
      <c r="E27" s="22" t="s">
        <v>54</v>
      </c>
      <c r="F27" s="6" t="s">
        <v>4</v>
      </c>
      <c r="G27" s="7" t="s">
        <v>7</v>
      </c>
    </row>
    <row r="28" spans="1:7" ht="57.75" customHeight="1" thickBot="1">
      <c r="A28" s="371" t="s">
        <v>132</v>
      </c>
      <c r="B28" s="372"/>
      <c r="C28" s="373"/>
      <c r="D28" s="131">
        <v>6</v>
      </c>
      <c r="E28" s="178">
        <f>38*2</f>
        <v>76</v>
      </c>
      <c r="F28" s="135">
        <v>0.2</v>
      </c>
      <c r="G28" s="29">
        <f>+G25*F28</f>
        <v>49125.8</v>
      </c>
    </row>
    <row r="29" spans="1:7" ht="29.25" customHeight="1" thickBot="1">
      <c r="A29" s="182" t="s">
        <v>150</v>
      </c>
      <c r="B29" s="183"/>
      <c r="C29" s="184"/>
      <c r="D29" s="131">
        <v>6</v>
      </c>
      <c r="E29" s="179">
        <v>26</v>
      </c>
      <c r="F29" s="162">
        <v>0.09</v>
      </c>
      <c r="G29" s="29">
        <f>+G25*F29</f>
        <v>22106.61</v>
      </c>
    </row>
    <row r="30" spans="1:7" ht="37.5" customHeight="1" thickBot="1">
      <c r="A30" s="367" t="s">
        <v>151</v>
      </c>
      <c r="B30" s="368"/>
      <c r="C30" s="369"/>
      <c r="D30" s="131">
        <v>6</v>
      </c>
      <c r="E30" s="132">
        <v>1</v>
      </c>
      <c r="F30" s="136">
        <v>0.11</v>
      </c>
      <c r="G30" s="29">
        <f>+G25*F30</f>
        <v>27019.19</v>
      </c>
    </row>
    <row r="31" spans="1:7" ht="27.75" customHeight="1" thickBot="1">
      <c r="A31" s="367" t="s">
        <v>152</v>
      </c>
      <c r="B31" s="368"/>
      <c r="C31" s="369"/>
      <c r="D31" s="115">
        <v>6</v>
      </c>
      <c r="E31" s="84">
        <v>40</v>
      </c>
      <c r="F31" s="136">
        <v>0.1</v>
      </c>
      <c r="G31" s="29">
        <f>+G25*F31</f>
        <v>24562.9</v>
      </c>
    </row>
    <row r="32" spans="1:7" ht="45.75" customHeight="1" thickBot="1">
      <c r="A32" s="367" t="s">
        <v>153</v>
      </c>
      <c r="B32" s="368"/>
      <c r="C32" s="369"/>
      <c r="D32" s="115">
        <v>6</v>
      </c>
      <c r="E32" s="84">
        <v>23</v>
      </c>
      <c r="F32" s="136">
        <v>0.14</v>
      </c>
      <c r="G32" s="29">
        <f>+G25*F32</f>
        <v>34388.060000000005</v>
      </c>
    </row>
    <row r="33" spans="1:7" ht="27.75" customHeight="1" thickBot="1">
      <c r="A33" s="182" t="s">
        <v>156</v>
      </c>
      <c r="B33" s="183"/>
      <c r="C33" s="184"/>
      <c r="D33" s="115">
        <v>6</v>
      </c>
      <c r="E33" s="84">
        <v>200</v>
      </c>
      <c r="F33" s="136">
        <v>0.12</v>
      </c>
      <c r="G33" s="29">
        <f>+G25*F33</f>
        <v>29475.48</v>
      </c>
    </row>
    <row r="34" spans="1:7" ht="26.25" customHeight="1" thickBot="1">
      <c r="A34" s="182" t="s">
        <v>154</v>
      </c>
      <c r="B34" s="183"/>
      <c r="C34" s="184"/>
      <c r="D34" s="115">
        <v>6</v>
      </c>
      <c r="E34" s="84">
        <v>100</v>
      </c>
      <c r="F34" s="136">
        <v>0.09</v>
      </c>
      <c r="G34" s="29">
        <f>+G25*F34</f>
        <v>22106.61</v>
      </c>
    </row>
    <row r="35" spans="1:7" ht="38.25" customHeight="1">
      <c r="A35" s="370" t="s">
        <v>155</v>
      </c>
      <c r="B35" s="370"/>
      <c r="C35" s="370"/>
      <c r="D35" s="115">
        <v>6</v>
      </c>
      <c r="E35" s="79">
        <v>44</v>
      </c>
      <c r="F35" s="80">
        <v>0.15</v>
      </c>
      <c r="G35" s="29">
        <f>+G25*F35</f>
        <v>36844.35</v>
      </c>
    </row>
    <row r="36" spans="6:7" ht="12.75">
      <c r="F36" s="69">
        <f>SUM(F28:F35)</f>
        <v>1</v>
      </c>
      <c r="G36" s="30">
        <f>SUM(G28:G35)</f>
        <v>245629.00000000003</v>
      </c>
    </row>
    <row r="37" ht="12.75"/>
    <row r="38" ht="12.75">
      <c r="A38" s="68"/>
    </row>
  </sheetData>
  <sheetProtection/>
  <mergeCells count="41">
    <mergeCell ref="A35:C35"/>
    <mergeCell ref="A34:C34"/>
    <mergeCell ref="A33:C33"/>
    <mergeCell ref="B20:E20"/>
    <mergeCell ref="A28:C28"/>
    <mergeCell ref="A29:C29"/>
    <mergeCell ref="B23:G23"/>
    <mergeCell ref="A31:C31"/>
    <mergeCell ref="B18:E18"/>
    <mergeCell ref="F18:G18"/>
    <mergeCell ref="B19:E19"/>
    <mergeCell ref="F19:G19"/>
    <mergeCell ref="A30:C30"/>
    <mergeCell ref="A32:C32"/>
    <mergeCell ref="A1:A5"/>
    <mergeCell ref="B1:E3"/>
    <mergeCell ref="F1:G1"/>
    <mergeCell ref="F3:G3"/>
    <mergeCell ref="F5:G5"/>
    <mergeCell ref="B10:G10"/>
    <mergeCell ref="B9:G9"/>
    <mergeCell ref="B11:G11"/>
    <mergeCell ref="B15:E15"/>
    <mergeCell ref="F15:G15"/>
    <mergeCell ref="F16:G16"/>
    <mergeCell ref="A6:G6"/>
    <mergeCell ref="A7:G7"/>
    <mergeCell ref="A8:G8"/>
    <mergeCell ref="B13:E13"/>
    <mergeCell ref="F13:G13"/>
    <mergeCell ref="B12:G12"/>
    <mergeCell ref="B22:G22"/>
    <mergeCell ref="F14:G14"/>
    <mergeCell ref="B21:E21"/>
    <mergeCell ref="F21:G21"/>
    <mergeCell ref="B14:E14"/>
    <mergeCell ref="A27:C27"/>
    <mergeCell ref="B16:E16"/>
    <mergeCell ref="F20:G20"/>
    <mergeCell ref="B17:E17"/>
    <mergeCell ref="F17:G1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99"/>
  </sheetPr>
  <dimension ref="A1:H33"/>
  <sheetViews>
    <sheetView zoomScale="140" zoomScaleNormal="14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4.25" customHeight="1" thickBot="1">
      <c r="A10" s="11" t="s">
        <v>1</v>
      </c>
      <c r="B10" s="186" t="s">
        <v>24</v>
      </c>
      <c r="C10" s="187"/>
      <c r="D10" s="187"/>
      <c r="E10" s="187"/>
      <c r="F10" s="187"/>
      <c r="G10" s="188"/>
    </row>
    <row r="11" spans="1:7" ht="12.7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6.5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19.5" customHeigh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24" customHeight="1">
      <c r="A14" s="108">
        <v>1</v>
      </c>
      <c r="B14" s="330" t="s">
        <v>86</v>
      </c>
      <c r="C14" s="330"/>
      <c r="D14" s="330"/>
      <c r="E14" s="330"/>
      <c r="F14" s="331" t="s">
        <v>105</v>
      </c>
      <c r="G14" s="259"/>
    </row>
    <row r="15" spans="1:7" ht="11.25" customHeight="1" thickBot="1">
      <c r="A15" s="108">
        <v>2</v>
      </c>
      <c r="B15" s="185" t="s">
        <v>87</v>
      </c>
      <c r="C15" s="185"/>
      <c r="D15" s="185"/>
      <c r="E15" s="185"/>
      <c r="F15" s="376"/>
      <c r="G15" s="377"/>
    </row>
    <row r="16" spans="1:7" ht="14.25" customHeight="1" thickBot="1">
      <c r="A16" s="108">
        <v>3</v>
      </c>
      <c r="B16" s="185" t="s">
        <v>88</v>
      </c>
      <c r="C16" s="185"/>
      <c r="D16" s="185"/>
      <c r="E16" s="185"/>
      <c r="F16" s="374"/>
      <c r="G16" s="236"/>
    </row>
    <row r="17" spans="1:7" ht="14.25" customHeight="1" thickBot="1">
      <c r="A17" s="108">
        <v>4</v>
      </c>
      <c r="B17" s="185" t="s">
        <v>89</v>
      </c>
      <c r="C17" s="185"/>
      <c r="D17" s="185"/>
      <c r="E17" s="185"/>
      <c r="F17" s="374"/>
      <c r="G17" s="236"/>
    </row>
    <row r="18" spans="1:7" ht="14.25" customHeight="1" thickBot="1">
      <c r="A18" s="58">
        <v>5</v>
      </c>
      <c r="B18" s="185" t="s">
        <v>73</v>
      </c>
      <c r="C18" s="185"/>
      <c r="D18" s="185"/>
      <c r="E18" s="185"/>
      <c r="F18" s="374"/>
      <c r="G18" s="236"/>
    </row>
    <row r="19" spans="1:7" ht="22.5" customHeight="1" thickBot="1">
      <c r="A19" s="58">
        <v>6</v>
      </c>
      <c r="B19" s="185" t="s">
        <v>110</v>
      </c>
      <c r="C19" s="185"/>
      <c r="D19" s="185"/>
      <c r="E19" s="185"/>
      <c r="F19" s="374"/>
      <c r="G19" s="236"/>
    </row>
    <row r="20" spans="1:7" ht="13.5" customHeight="1" thickBot="1">
      <c r="A20" s="58">
        <v>7</v>
      </c>
      <c r="B20" s="185" t="s">
        <v>90</v>
      </c>
      <c r="C20" s="185"/>
      <c r="D20" s="185"/>
      <c r="E20" s="185"/>
      <c r="F20" s="374"/>
      <c r="G20" s="236"/>
    </row>
    <row r="21" spans="1:7" ht="15" customHeight="1" thickBot="1">
      <c r="A21" s="58">
        <v>8</v>
      </c>
      <c r="B21" s="185" t="s">
        <v>39</v>
      </c>
      <c r="C21" s="185"/>
      <c r="D21" s="185"/>
      <c r="E21" s="185"/>
      <c r="F21" s="374"/>
      <c r="G21" s="236"/>
    </row>
    <row r="22" spans="1:7" ht="15" customHeight="1" thickBot="1">
      <c r="A22" s="18" t="s">
        <v>6</v>
      </c>
      <c r="B22" s="270" t="s">
        <v>29</v>
      </c>
      <c r="C22" s="270"/>
      <c r="D22" s="270"/>
      <c r="E22" s="270"/>
      <c r="F22" s="270"/>
      <c r="G22" s="271"/>
    </row>
    <row r="23" spans="1:7" ht="17.25" customHeight="1" thickBot="1">
      <c r="A23" s="52" t="s">
        <v>58</v>
      </c>
      <c r="B23" s="196" t="s">
        <v>18</v>
      </c>
      <c r="C23" s="197"/>
      <c r="D23" s="197"/>
      <c r="E23" s="197"/>
      <c r="F23" s="197"/>
      <c r="G23" s="198"/>
    </row>
    <row r="24" spans="1:7" ht="28.5" customHeight="1" thickBot="1">
      <c r="A24" s="16"/>
      <c r="B24" s="8" t="s">
        <v>9</v>
      </c>
      <c r="C24" s="8" t="s">
        <v>10</v>
      </c>
      <c r="D24" s="8" t="s">
        <v>11</v>
      </c>
      <c r="E24" s="8" t="s">
        <v>15</v>
      </c>
      <c r="F24" s="8" t="s">
        <v>12</v>
      </c>
      <c r="G24" s="17" t="s">
        <v>19</v>
      </c>
    </row>
    <row r="25" spans="1:8" ht="15.75" customHeight="1">
      <c r="A25" s="15" t="s">
        <v>8</v>
      </c>
      <c r="B25" s="116">
        <v>177000</v>
      </c>
      <c r="C25" s="47">
        <v>0</v>
      </c>
      <c r="D25" s="116">
        <v>77200</v>
      </c>
      <c r="E25" s="47">
        <v>0</v>
      </c>
      <c r="F25" s="47">
        <v>0</v>
      </c>
      <c r="G25" s="105">
        <v>254200</v>
      </c>
      <c r="H25" s="56"/>
    </row>
    <row r="26" spans="1:7" ht="15" customHeight="1" thickBot="1">
      <c r="A26" s="10" t="s">
        <v>13</v>
      </c>
      <c r="B26" s="48"/>
      <c r="C26" s="48"/>
      <c r="D26" s="48"/>
      <c r="E26" s="48"/>
      <c r="F26" s="48"/>
      <c r="G26" s="49"/>
    </row>
    <row r="27" spans="1:7" ht="36.75" thickBot="1">
      <c r="A27" s="191" t="s">
        <v>14</v>
      </c>
      <c r="B27" s="192"/>
      <c r="C27" s="192"/>
      <c r="D27" s="21" t="s">
        <v>21</v>
      </c>
      <c r="E27" s="22" t="s">
        <v>54</v>
      </c>
      <c r="F27" s="22" t="s">
        <v>4</v>
      </c>
      <c r="G27" s="22" t="s">
        <v>7</v>
      </c>
    </row>
    <row r="28" spans="1:7" ht="24" customHeight="1" thickBot="1">
      <c r="A28" s="182" t="s">
        <v>157</v>
      </c>
      <c r="B28" s="183"/>
      <c r="C28" s="184"/>
      <c r="D28" s="13">
        <v>1</v>
      </c>
      <c r="E28" s="43">
        <f>7016*0.95</f>
        <v>6665.2</v>
      </c>
      <c r="F28" s="41">
        <v>0.3</v>
      </c>
      <c r="G28" s="29">
        <v>32500</v>
      </c>
    </row>
    <row r="29" spans="1:7" ht="13.5" customHeight="1" thickBot="1">
      <c r="A29" s="182" t="s">
        <v>224</v>
      </c>
      <c r="B29" s="183"/>
      <c r="C29" s="184"/>
      <c r="D29" s="19">
        <v>1</v>
      </c>
      <c r="E29" s="23">
        <v>3</v>
      </c>
      <c r="F29" s="42">
        <v>0.2</v>
      </c>
      <c r="G29" s="29">
        <v>14600</v>
      </c>
    </row>
    <row r="30" spans="1:7" ht="30" customHeight="1" thickBot="1">
      <c r="A30" s="182" t="s">
        <v>158</v>
      </c>
      <c r="B30" s="183"/>
      <c r="C30" s="184"/>
      <c r="D30" s="19">
        <v>1</v>
      </c>
      <c r="E30" s="79">
        <v>140</v>
      </c>
      <c r="F30" s="80">
        <v>0.3</v>
      </c>
      <c r="G30" s="29">
        <v>32800</v>
      </c>
    </row>
    <row r="31" spans="1:7" ht="21.75" customHeight="1" thickBot="1">
      <c r="A31" s="182" t="s">
        <v>159</v>
      </c>
      <c r="B31" s="183"/>
      <c r="C31" s="184"/>
      <c r="D31" s="19">
        <v>1</v>
      </c>
      <c r="E31" s="79">
        <f>(22*1.3)*11</f>
        <v>314.6</v>
      </c>
      <c r="F31" s="42">
        <v>0.1</v>
      </c>
      <c r="G31" s="29">
        <v>10950</v>
      </c>
    </row>
    <row r="32" spans="1:7" ht="21.75" customHeight="1">
      <c r="A32" s="182" t="s">
        <v>160</v>
      </c>
      <c r="B32" s="183"/>
      <c r="C32" s="184"/>
      <c r="D32" s="19">
        <v>1</v>
      </c>
      <c r="E32" s="23">
        <v>20000</v>
      </c>
      <c r="F32" s="42">
        <v>0.1</v>
      </c>
      <c r="G32" s="29">
        <v>10950</v>
      </c>
    </row>
    <row r="33" spans="1:7" ht="12.75">
      <c r="A33" s="375"/>
      <c r="B33" s="375"/>
      <c r="C33" s="375"/>
      <c r="D33" s="123"/>
      <c r="E33" s="123"/>
      <c r="F33" s="69">
        <f>SUM(F28:F32)</f>
        <v>1</v>
      </c>
      <c r="G33" s="53">
        <f>SUM(G28:G32)</f>
        <v>101800</v>
      </c>
    </row>
    <row r="34" ht="12.75"/>
  </sheetData>
  <sheetProtection/>
  <mergeCells count="39">
    <mergeCell ref="A33:C33"/>
    <mergeCell ref="A32:C32"/>
    <mergeCell ref="F21:G21"/>
    <mergeCell ref="B15:E15"/>
    <mergeCell ref="F15:G15"/>
    <mergeCell ref="B16:E16"/>
    <mergeCell ref="F16:G16"/>
    <mergeCell ref="B17:E17"/>
    <mergeCell ref="F17:G17"/>
    <mergeCell ref="A27:C27"/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F13:G13"/>
    <mergeCell ref="B14:E14"/>
    <mergeCell ref="F14:G14"/>
    <mergeCell ref="B19:E19"/>
    <mergeCell ref="F19:G19"/>
    <mergeCell ref="B18:E18"/>
    <mergeCell ref="F18:G18"/>
    <mergeCell ref="A28:C28"/>
    <mergeCell ref="A29:C29"/>
    <mergeCell ref="A30:C30"/>
    <mergeCell ref="B13:E13"/>
    <mergeCell ref="A31:C31"/>
    <mergeCell ref="B21:E21"/>
    <mergeCell ref="B22:G22"/>
    <mergeCell ref="B20:E20"/>
    <mergeCell ref="F20:G20"/>
    <mergeCell ref="B23:G2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99"/>
  </sheetPr>
  <dimension ref="A1:H28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6.5" customHeight="1" thickBot="1">
      <c r="A10" s="11" t="s">
        <v>1</v>
      </c>
      <c r="B10" s="186" t="s">
        <v>24</v>
      </c>
      <c r="C10" s="187"/>
      <c r="D10" s="187"/>
      <c r="E10" s="187"/>
      <c r="F10" s="187"/>
      <c r="G10" s="188"/>
    </row>
    <row r="11" spans="1:7" ht="16.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8.75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19.5" customHeight="1" thickBo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26.25" customHeight="1">
      <c r="A14" s="9">
        <v>1</v>
      </c>
      <c r="B14" s="214" t="s">
        <v>74</v>
      </c>
      <c r="C14" s="215"/>
      <c r="D14" s="215"/>
      <c r="E14" s="216"/>
      <c r="F14" s="387"/>
      <c r="G14" s="387"/>
    </row>
    <row r="15" spans="1:7" ht="21.75" customHeight="1" thickBot="1">
      <c r="A15" s="58">
        <v>2</v>
      </c>
      <c r="B15" s="250" t="s">
        <v>75</v>
      </c>
      <c r="C15" s="251"/>
      <c r="D15" s="251"/>
      <c r="E15" s="259"/>
      <c r="F15" s="185"/>
      <c r="G15" s="185"/>
    </row>
    <row r="16" spans="1:7" ht="33.75" customHeight="1" thickBot="1">
      <c r="A16" s="18" t="s">
        <v>6</v>
      </c>
      <c r="B16" s="381" t="s">
        <v>131</v>
      </c>
      <c r="C16" s="382"/>
      <c r="D16" s="382"/>
      <c r="E16" s="382"/>
      <c r="F16" s="382"/>
      <c r="G16" s="383"/>
    </row>
    <row r="17" spans="1:7" ht="17.25" customHeight="1" thickBot="1">
      <c r="A17" s="52" t="s">
        <v>106</v>
      </c>
      <c r="B17" s="196" t="s">
        <v>18</v>
      </c>
      <c r="C17" s="197"/>
      <c r="D17" s="197"/>
      <c r="E17" s="197"/>
      <c r="F17" s="197"/>
      <c r="G17" s="198"/>
    </row>
    <row r="18" spans="1:7" ht="28.5" customHeight="1" thickBot="1">
      <c r="A18" s="16"/>
      <c r="B18" s="8" t="s">
        <v>9</v>
      </c>
      <c r="C18" s="8" t="s">
        <v>10</v>
      </c>
      <c r="D18" s="8" t="s">
        <v>11</v>
      </c>
      <c r="E18" s="8" t="s">
        <v>15</v>
      </c>
      <c r="F18" s="8" t="s">
        <v>12</v>
      </c>
      <c r="G18" s="17" t="s">
        <v>19</v>
      </c>
    </row>
    <row r="19" spans="1:8" ht="15.75" customHeight="1">
      <c r="A19" s="15" t="s">
        <v>8</v>
      </c>
      <c r="B19" s="104">
        <v>0</v>
      </c>
      <c r="C19" s="104">
        <v>0</v>
      </c>
      <c r="D19" s="116">
        <v>46263</v>
      </c>
      <c r="E19" s="47">
        <v>0</v>
      </c>
      <c r="F19" s="47">
        <v>0</v>
      </c>
      <c r="G19" s="112">
        <v>46263</v>
      </c>
      <c r="H19" s="56"/>
    </row>
    <row r="20" spans="1:7" ht="15" customHeight="1" thickBot="1">
      <c r="A20" s="10" t="s">
        <v>13</v>
      </c>
      <c r="B20" s="48"/>
      <c r="C20" s="48"/>
      <c r="D20" s="48"/>
      <c r="E20" s="48"/>
      <c r="F20" s="48"/>
      <c r="G20" s="49"/>
    </row>
    <row r="21" spans="1:7" ht="51.75" thickBot="1">
      <c r="A21" s="191" t="s">
        <v>14</v>
      </c>
      <c r="B21" s="192"/>
      <c r="C21" s="192"/>
      <c r="D21" s="14" t="s">
        <v>21</v>
      </c>
      <c r="E21" s="22" t="s">
        <v>54</v>
      </c>
      <c r="F21" s="6" t="s">
        <v>4</v>
      </c>
      <c r="G21" s="7" t="s">
        <v>7</v>
      </c>
    </row>
    <row r="22" spans="1:7" ht="25.5" customHeight="1" thickBot="1">
      <c r="A22" s="384" t="s">
        <v>125</v>
      </c>
      <c r="B22" s="385"/>
      <c r="C22" s="386"/>
      <c r="D22" s="137">
        <v>1</v>
      </c>
      <c r="E22" s="138">
        <v>800</v>
      </c>
      <c r="F22" s="139">
        <v>0.35</v>
      </c>
      <c r="G22" s="140">
        <v>18500</v>
      </c>
    </row>
    <row r="23" spans="1:7" ht="30.75" customHeight="1" thickBot="1">
      <c r="A23" s="378" t="s">
        <v>126</v>
      </c>
      <c r="B23" s="379"/>
      <c r="C23" s="380"/>
      <c r="D23" s="141">
        <v>1</v>
      </c>
      <c r="E23" s="142">
        <v>140</v>
      </c>
      <c r="F23" s="143">
        <v>0.2</v>
      </c>
      <c r="G23" s="140">
        <v>10500</v>
      </c>
    </row>
    <row r="24" spans="1:7" ht="30" customHeight="1">
      <c r="A24" s="378" t="s">
        <v>127</v>
      </c>
      <c r="B24" s="379"/>
      <c r="C24" s="380"/>
      <c r="D24" s="141">
        <v>1</v>
      </c>
      <c r="E24" s="142">
        <v>90</v>
      </c>
      <c r="F24" s="143">
        <v>0.45</v>
      </c>
      <c r="G24" s="140">
        <v>24000</v>
      </c>
    </row>
    <row r="25" spans="6:7" ht="12.75">
      <c r="F25" s="69">
        <f>SUM(F22:F24)</f>
        <v>1</v>
      </c>
      <c r="G25" s="30">
        <f>SUM(G22:G24)</f>
        <v>53000</v>
      </c>
    </row>
    <row r="28" ht="12.75">
      <c r="A28" s="68"/>
    </row>
  </sheetData>
  <sheetProtection/>
  <mergeCells count="24">
    <mergeCell ref="A7:G7"/>
    <mergeCell ref="B16:G16"/>
    <mergeCell ref="F13:G13"/>
    <mergeCell ref="A21:C21"/>
    <mergeCell ref="A22:C22"/>
    <mergeCell ref="B12:G12"/>
    <mergeCell ref="B11:G11"/>
    <mergeCell ref="A8:G8"/>
    <mergeCell ref="B13:E13"/>
    <mergeCell ref="F14:G14"/>
    <mergeCell ref="B9:G9"/>
    <mergeCell ref="A24:C24"/>
    <mergeCell ref="A23:C23"/>
    <mergeCell ref="B14:E14"/>
    <mergeCell ref="F15:G15"/>
    <mergeCell ref="B10:G10"/>
    <mergeCell ref="B15:E15"/>
    <mergeCell ref="B17:G17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H37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3.57421875" style="1" customWidth="1"/>
    <col min="2" max="2" width="18.8515625" style="1" customWidth="1"/>
    <col min="3" max="3" width="19.57421875" style="1" customWidth="1"/>
    <col min="4" max="4" width="17.8515625" style="1" customWidth="1"/>
    <col min="5" max="5" width="17.57421875" style="1" customWidth="1"/>
    <col min="6" max="6" width="14.140625" style="1" customWidth="1"/>
    <col min="7" max="7" width="17.574218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9.75" customHeight="1">
      <c r="A2" s="199"/>
      <c r="B2" s="200"/>
      <c r="C2" s="200"/>
      <c r="D2" s="200"/>
      <c r="E2" s="200"/>
    </row>
    <row r="3" spans="1:7" ht="13.5" customHeight="1">
      <c r="A3" s="199"/>
      <c r="B3" s="200"/>
      <c r="C3" s="200"/>
      <c r="D3" s="200"/>
      <c r="E3" s="200"/>
      <c r="F3" s="201" t="s">
        <v>52</v>
      </c>
      <c r="G3" s="201"/>
    </row>
    <row r="4" ht="9.75" customHeight="1">
      <c r="A4" s="199"/>
    </row>
    <row r="5" spans="1:7" ht="12" customHeight="1" thickBot="1">
      <c r="A5" s="199"/>
      <c r="F5" s="202" t="s">
        <v>53</v>
      </c>
      <c r="G5" s="202"/>
    </row>
    <row r="6" spans="1:7" ht="12" customHeight="1">
      <c r="A6" s="239" t="s">
        <v>16</v>
      </c>
      <c r="B6" s="240"/>
      <c r="C6" s="240"/>
      <c r="D6" s="240"/>
      <c r="E6" s="240"/>
      <c r="F6" s="240"/>
      <c r="G6" s="241"/>
    </row>
    <row r="7" spans="1:7" ht="14.2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2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1.2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0.5" customHeight="1" thickBot="1">
      <c r="A10" s="11" t="s">
        <v>1</v>
      </c>
      <c r="B10" s="186" t="s">
        <v>32</v>
      </c>
      <c r="C10" s="187"/>
      <c r="D10" s="187"/>
      <c r="E10" s="187"/>
      <c r="F10" s="187"/>
      <c r="G10" s="188"/>
    </row>
    <row r="11" spans="1:7" ht="11.25" customHeight="1" thickBot="1">
      <c r="A11" s="11" t="s">
        <v>2</v>
      </c>
      <c r="B11" s="186" t="s">
        <v>33</v>
      </c>
      <c r="C11" s="187"/>
      <c r="D11" s="187"/>
      <c r="E11" s="187"/>
      <c r="F11" s="187"/>
      <c r="G11" s="188"/>
    </row>
    <row r="12" spans="1:7" ht="12" customHeight="1" thickBot="1">
      <c r="A12" s="5" t="s">
        <v>3</v>
      </c>
      <c r="B12" s="186" t="s">
        <v>34</v>
      </c>
      <c r="C12" s="187"/>
      <c r="D12" s="187"/>
      <c r="E12" s="187"/>
      <c r="F12" s="187"/>
      <c r="G12" s="188"/>
    </row>
    <row r="13" spans="1:7" ht="13.5" customHeight="1" thickBo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2" customHeight="1" thickBot="1">
      <c r="A14" s="108">
        <v>1</v>
      </c>
      <c r="B14" s="214" t="s">
        <v>86</v>
      </c>
      <c r="C14" s="215"/>
      <c r="D14" s="215"/>
      <c r="E14" s="216"/>
      <c r="F14" s="217"/>
      <c r="G14" s="218"/>
    </row>
    <row r="15" spans="1:7" ht="31.5" customHeight="1" thickBot="1">
      <c r="A15" s="219">
        <v>2</v>
      </c>
      <c r="B15" s="221" t="s">
        <v>87</v>
      </c>
      <c r="C15" s="222"/>
      <c r="D15" s="222"/>
      <c r="E15" s="223"/>
      <c r="F15" s="227" t="s">
        <v>93</v>
      </c>
      <c r="G15" s="228"/>
    </row>
    <row r="16" spans="1:7" ht="34.5" customHeight="1" thickBot="1">
      <c r="A16" s="220"/>
      <c r="B16" s="224"/>
      <c r="C16" s="225"/>
      <c r="D16" s="225"/>
      <c r="E16" s="226"/>
      <c r="F16" s="227" t="s">
        <v>94</v>
      </c>
      <c r="G16" s="228"/>
    </row>
    <row r="17" spans="1:7" ht="13.5" customHeight="1" thickBot="1">
      <c r="A17" s="108">
        <v>3</v>
      </c>
      <c r="B17" s="185" t="s">
        <v>88</v>
      </c>
      <c r="C17" s="185"/>
      <c r="D17" s="185"/>
      <c r="E17" s="185"/>
      <c r="F17" s="107"/>
      <c r="G17" s="98"/>
    </row>
    <row r="18" spans="1:7" ht="12" customHeight="1" thickBot="1">
      <c r="A18" s="108">
        <v>4</v>
      </c>
      <c r="B18" s="185" t="s">
        <v>89</v>
      </c>
      <c r="C18" s="185"/>
      <c r="D18" s="185"/>
      <c r="E18" s="185"/>
      <c r="F18" s="107"/>
      <c r="G18" s="98"/>
    </row>
    <row r="19" spans="1:7" ht="12" customHeight="1" thickBot="1">
      <c r="A19" s="108">
        <v>5</v>
      </c>
      <c r="B19" s="185" t="s">
        <v>73</v>
      </c>
      <c r="C19" s="185"/>
      <c r="D19" s="185"/>
      <c r="E19" s="185"/>
      <c r="F19" s="107"/>
      <c r="G19" s="98"/>
    </row>
    <row r="20" spans="1:7" ht="23.25" customHeight="1" thickBot="1">
      <c r="A20" s="108">
        <v>6</v>
      </c>
      <c r="B20" s="185" t="s">
        <v>110</v>
      </c>
      <c r="C20" s="185"/>
      <c r="D20" s="185"/>
      <c r="E20" s="185"/>
      <c r="F20" s="107"/>
      <c r="G20" s="98"/>
    </row>
    <row r="21" spans="1:7" ht="11.25" customHeight="1" thickBot="1">
      <c r="A21" s="108">
        <v>7</v>
      </c>
      <c r="B21" s="185" t="s">
        <v>90</v>
      </c>
      <c r="C21" s="185"/>
      <c r="D21" s="185"/>
      <c r="E21" s="185"/>
      <c r="F21" s="97"/>
      <c r="G21" s="98"/>
    </row>
    <row r="22" spans="1:7" ht="15" customHeight="1" thickBot="1">
      <c r="A22" s="108">
        <v>8</v>
      </c>
      <c r="B22" s="185" t="s">
        <v>39</v>
      </c>
      <c r="C22" s="185"/>
      <c r="D22" s="185"/>
      <c r="E22" s="185"/>
      <c r="F22" s="235"/>
      <c r="G22" s="236"/>
    </row>
    <row r="23" spans="1:7" ht="15" customHeight="1" thickBot="1">
      <c r="A23" s="57" t="s">
        <v>6</v>
      </c>
      <c r="B23" s="232" t="s">
        <v>129</v>
      </c>
      <c r="C23" s="233"/>
      <c r="D23" s="233"/>
      <c r="E23" s="233"/>
      <c r="F23" s="233"/>
      <c r="G23" s="234"/>
    </row>
    <row r="24" spans="1:7" ht="12" customHeight="1" thickBot="1">
      <c r="A24" s="87" t="s">
        <v>60</v>
      </c>
      <c r="B24" s="196" t="s">
        <v>18</v>
      </c>
      <c r="C24" s="197"/>
      <c r="D24" s="197"/>
      <c r="E24" s="197"/>
      <c r="F24" s="197"/>
      <c r="G24" s="198"/>
    </row>
    <row r="25" spans="1:8" ht="24" customHeight="1" thickBot="1">
      <c r="A25" s="16"/>
      <c r="B25" s="8" t="s">
        <v>9</v>
      </c>
      <c r="C25" s="8" t="s">
        <v>10</v>
      </c>
      <c r="D25" s="38" t="s">
        <v>11</v>
      </c>
      <c r="E25" s="8" t="s">
        <v>15</v>
      </c>
      <c r="F25" s="8" t="s">
        <v>12</v>
      </c>
      <c r="G25" s="17" t="s">
        <v>19</v>
      </c>
      <c r="H25" s="147"/>
    </row>
    <row r="26" spans="1:8" ht="12.75" customHeight="1">
      <c r="A26" s="15" t="s">
        <v>8</v>
      </c>
      <c r="B26" s="165">
        <v>57384</v>
      </c>
      <c r="C26" s="166"/>
      <c r="D26" s="164">
        <v>39136</v>
      </c>
      <c r="E26" s="24">
        <v>0</v>
      </c>
      <c r="F26" s="24">
        <v>0</v>
      </c>
      <c r="G26" s="165">
        <v>96520</v>
      </c>
      <c r="H26" s="148"/>
    </row>
    <row r="27" spans="1:8" ht="13.5" customHeight="1" thickBot="1">
      <c r="A27" s="10" t="s">
        <v>13</v>
      </c>
      <c r="B27" s="54"/>
      <c r="C27" s="54"/>
      <c r="D27" s="54"/>
      <c r="E27" s="54"/>
      <c r="F27" s="54"/>
      <c r="G27" s="55"/>
      <c r="H27" s="53"/>
    </row>
    <row r="28" spans="1:7" ht="34.5" customHeight="1" thickBot="1">
      <c r="A28" s="191" t="s">
        <v>14</v>
      </c>
      <c r="B28" s="192"/>
      <c r="C28" s="192"/>
      <c r="D28" s="21" t="s">
        <v>21</v>
      </c>
      <c r="E28" s="22" t="s">
        <v>54</v>
      </c>
      <c r="F28" s="22" t="s">
        <v>4</v>
      </c>
      <c r="G28" s="20" t="s">
        <v>7</v>
      </c>
    </row>
    <row r="29" spans="1:7" ht="34.5" customHeight="1" thickBot="1">
      <c r="A29" s="229" t="s">
        <v>164</v>
      </c>
      <c r="B29" s="230"/>
      <c r="C29" s="231"/>
      <c r="D29" s="13">
        <v>2</v>
      </c>
      <c r="E29" s="78">
        <v>200</v>
      </c>
      <c r="F29" s="27">
        <v>0.08</v>
      </c>
      <c r="G29" s="29">
        <f>G26*F29</f>
        <v>7721.6</v>
      </c>
    </row>
    <row r="30" spans="1:7" ht="26.25" customHeight="1" thickBot="1">
      <c r="A30" s="229" t="s">
        <v>165</v>
      </c>
      <c r="B30" s="230"/>
      <c r="C30" s="231"/>
      <c r="D30" s="13">
        <v>2</v>
      </c>
      <c r="E30" s="78">
        <v>80</v>
      </c>
      <c r="F30" s="96">
        <v>0.09</v>
      </c>
      <c r="G30" s="29">
        <f>G26*F30</f>
        <v>8686.8</v>
      </c>
    </row>
    <row r="31" spans="1:7" ht="23.25" customHeight="1" thickBot="1">
      <c r="A31" s="229" t="s">
        <v>166</v>
      </c>
      <c r="B31" s="230"/>
      <c r="C31" s="231"/>
      <c r="D31" s="13">
        <v>2</v>
      </c>
      <c r="E31" s="78">
        <v>1200</v>
      </c>
      <c r="F31" s="28">
        <v>0.18</v>
      </c>
      <c r="G31" s="29">
        <f>G26*F31</f>
        <v>17373.6</v>
      </c>
    </row>
    <row r="32" spans="1:7" ht="24" customHeight="1" thickBot="1">
      <c r="A32" s="229" t="s">
        <v>167</v>
      </c>
      <c r="B32" s="230"/>
      <c r="C32" s="231"/>
      <c r="D32" s="13">
        <v>2</v>
      </c>
      <c r="E32" s="78">
        <v>1200</v>
      </c>
      <c r="F32" s="28">
        <v>0.13</v>
      </c>
      <c r="G32" s="29">
        <f>G26*F32</f>
        <v>12547.6</v>
      </c>
    </row>
    <row r="33" spans="1:7" ht="22.5" customHeight="1" thickBot="1">
      <c r="A33" s="229" t="s">
        <v>168</v>
      </c>
      <c r="B33" s="230"/>
      <c r="C33" s="231"/>
      <c r="D33" s="13">
        <v>2</v>
      </c>
      <c r="E33" s="78">
        <v>18</v>
      </c>
      <c r="F33" s="28">
        <v>0.16</v>
      </c>
      <c r="G33" s="29">
        <f>G26*F33</f>
        <v>15443.2</v>
      </c>
    </row>
    <row r="34" spans="1:7" ht="21.75" customHeight="1" thickBot="1">
      <c r="A34" s="182" t="s">
        <v>92</v>
      </c>
      <c r="B34" s="237"/>
      <c r="C34" s="238"/>
      <c r="D34" s="13">
        <v>2</v>
      </c>
      <c r="E34" s="91">
        <v>1</v>
      </c>
      <c r="F34" s="28">
        <v>0.15</v>
      </c>
      <c r="G34" s="29">
        <f>G26*F34</f>
        <v>14478</v>
      </c>
    </row>
    <row r="35" spans="1:7" ht="21.75" customHeight="1" thickBot="1">
      <c r="A35" s="182" t="s">
        <v>169</v>
      </c>
      <c r="B35" s="237"/>
      <c r="C35" s="238"/>
      <c r="D35" s="13">
        <v>2</v>
      </c>
      <c r="E35" s="78">
        <v>100</v>
      </c>
      <c r="F35" s="28">
        <v>0.13</v>
      </c>
      <c r="G35" s="29">
        <f>G26*F35</f>
        <v>12547.6</v>
      </c>
    </row>
    <row r="36" spans="1:7" ht="23.25" customHeight="1">
      <c r="A36" s="182" t="s">
        <v>170</v>
      </c>
      <c r="B36" s="237"/>
      <c r="C36" s="238"/>
      <c r="D36" s="13">
        <v>2</v>
      </c>
      <c r="E36" s="78">
        <v>20</v>
      </c>
      <c r="F36" s="28">
        <v>0.08</v>
      </c>
      <c r="G36" s="29">
        <f>G26*F36</f>
        <v>7721.6</v>
      </c>
    </row>
    <row r="37" spans="6:7" ht="12.75">
      <c r="F37" s="67">
        <f>SUM(F29:F36)</f>
        <v>1</v>
      </c>
      <c r="G37" s="30">
        <f>SUM(G29:G36)</f>
        <v>96520.00000000001</v>
      </c>
    </row>
    <row r="39" ht="12.75"/>
    <row r="40" ht="12.75"/>
    <row r="41" ht="12.75"/>
  </sheetData>
  <sheetProtection/>
  <mergeCells count="38">
    <mergeCell ref="A1:A5"/>
    <mergeCell ref="B1:E3"/>
    <mergeCell ref="F1:G1"/>
    <mergeCell ref="F3:G3"/>
    <mergeCell ref="F5:G5"/>
    <mergeCell ref="B10:G10"/>
    <mergeCell ref="A6:G6"/>
    <mergeCell ref="A7:G7"/>
    <mergeCell ref="A8:G8"/>
    <mergeCell ref="B13:E13"/>
    <mergeCell ref="F13:G13"/>
    <mergeCell ref="B9:G9"/>
    <mergeCell ref="B11:G11"/>
    <mergeCell ref="B12:G12"/>
    <mergeCell ref="A36:C36"/>
    <mergeCell ref="A28:C28"/>
    <mergeCell ref="B24:G24"/>
    <mergeCell ref="A29:C29"/>
    <mergeCell ref="A31:C31"/>
    <mergeCell ref="A33:C33"/>
    <mergeCell ref="A34:C34"/>
    <mergeCell ref="A35:C35"/>
    <mergeCell ref="A32:C32"/>
    <mergeCell ref="B20:E20"/>
    <mergeCell ref="B21:E21"/>
    <mergeCell ref="B19:E19"/>
    <mergeCell ref="A30:C30"/>
    <mergeCell ref="B22:E22"/>
    <mergeCell ref="B23:G23"/>
    <mergeCell ref="F22:G22"/>
    <mergeCell ref="B17:E17"/>
    <mergeCell ref="B18:E18"/>
    <mergeCell ref="B14:E14"/>
    <mergeCell ref="F14:G14"/>
    <mergeCell ref="A15:A16"/>
    <mergeCell ref="B15:E16"/>
    <mergeCell ref="F15:G15"/>
    <mergeCell ref="F16:G1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H32"/>
  <sheetViews>
    <sheetView zoomScale="140" zoomScaleNormal="140" zoomScalePageLayoutView="0" workbookViewId="0" topLeftCell="D1">
      <selection activeCell="F14" sqref="F14:G14"/>
    </sheetView>
  </sheetViews>
  <sheetFormatPr defaultColWidth="11.421875" defaultRowHeight="12.75"/>
  <cols>
    <col min="1" max="1" width="23.57421875" style="1" customWidth="1"/>
    <col min="2" max="2" width="18.8515625" style="1" customWidth="1"/>
    <col min="3" max="3" width="22.00390625" style="1" customWidth="1"/>
    <col min="4" max="4" width="17.7109375" style="1" customWidth="1"/>
    <col min="5" max="5" width="27.28125" style="1" customWidth="1"/>
    <col min="6" max="6" width="15.7109375" style="1" customWidth="1"/>
    <col min="7" max="7" width="11.0039062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4.2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6.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253" t="s">
        <v>23</v>
      </c>
      <c r="C9" s="254"/>
      <c r="D9" s="254"/>
      <c r="E9" s="254"/>
      <c r="F9" s="254"/>
      <c r="G9" s="255"/>
    </row>
    <row r="10" spans="1:7" ht="13.5" customHeight="1" thickBot="1">
      <c r="A10" s="11" t="s">
        <v>1</v>
      </c>
      <c r="B10" s="253" t="s">
        <v>32</v>
      </c>
      <c r="C10" s="254"/>
      <c r="D10" s="254"/>
      <c r="E10" s="254"/>
      <c r="F10" s="254"/>
      <c r="G10" s="255"/>
    </row>
    <row r="11" spans="1:7" ht="11.25" customHeight="1" thickBot="1">
      <c r="A11" s="11" t="s">
        <v>2</v>
      </c>
      <c r="B11" s="253" t="s">
        <v>76</v>
      </c>
      <c r="C11" s="254"/>
      <c r="D11" s="254"/>
      <c r="E11" s="254"/>
      <c r="F11" s="254"/>
      <c r="G11" s="255"/>
    </row>
    <row r="12" spans="1:7" ht="16.5" customHeight="1" thickBot="1">
      <c r="A12" s="5" t="s">
        <v>3</v>
      </c>
      <c r="B12" s="253" t="s">
        <v>77</v>
      </c>
      <c r="C12" s="254"/>
      <c r="D12" s="254"/>
      <c r="E12" s="254"/>
      <c r="F12" s="254"/>
      <c r="G12" s="255"/>
    </row>
    <row r="13" spans="1:7" ht="4.5" customHeight="1" hidden="1" thickBot="1">
      <c r="A13" s="3"/>
      <c r="B13" s="2"/>
      <c r="C13" s="2"/>
      <c r="D13" s="2"/>
      <c r="E13" s="4"/>
      <c r="F13" s="4"/>
      <c r="G13" s="4"/>
    </row>
    <row r="14" spans="1:7" ht="27" customHeight="1">
      <c r="A14" s="12" t="s">
        <v>20</v>
      </c>
      <c r="B14" s="195" t="s">
        <v>5</v>
      </c>
      <c r="C14" s="192"/>
      <c r="D14" s="192"/>
      <c r="E14" s="192"/>
      <c r="F14" s="192" t="s">
        <v>226</v>
      </c>
      <c r="G14" s="194"/>
    </row>
    <row r="15" spans="1:7" ht="14.25" customHeight="1">
      <c r="A15" s="59">
        <v>1</v>
      </c>
      <c r="B15" s="250" t="s">
        <v>78</v>
      </c>
      <c r="C15" s="251"/>
      <c r="D15" s="251"/>
      <c r="E15" s="252"/>
      <c r="F15" s="257"/>
      <c r="G15" s="258"/>
    </row>
    <row r="16" spans="1:7" ht="14.25" customHeight="1">
      <c r="A16" s="58">
        <v>2</v>
      </c>
      <c r="B16" s="250" t="s">
        <v>79</v>
      </c>
      <c r="C16" s="251"/>
      <c r="D16" s="251"/>
      <c r="E16" s="259"/>
      <c r="F16" s="265"/>
      <c r="G16" s="266"/>
    </row>
    <row r="17" spans="1:7" ht="16.5" customHeight="1" thickBot="1">
      <c r="A17" s="57" t="s">
        <v>6</v>
      </c>
      <c r="B17" s="204" t="s">
        <v>22</v>
      </c>
      <c r="C17" s="204"/>
      <c r="D17" s="204"/>
      <c r="E17" s="204"/>
      <c r="F17" s="204"/>
      <c r="G17" s="205"/>
    </row>
    <row r="18" spans="1:7" ht="16.5" customHeight="1" thickBot="1">
      <c r="A18" s="87" t="s">
        <v>61</v>
      </c>
      <c r="B18" s="196" t="s">
        <v>18</v>
      </c>
      <c r="C18" s="197"/>
      <c r="D18" s="197"/>
      <c r="E18" s="197"/>
      <c r="F18" s="197"/>
      <c r="G18" s="198"/>
    </row>
    <row r="19" spans="1:7" ht="24.75" customHeight="1" thickBot="1">
      <c r="A19" s="16"/>
      <c r="B19" s="8" t="s">
        <v>9</v>
      </c>
      <c r="C19" s="8" t="s">
        <v>10</v>
      </c>
      <c r="D19" s="38" t="s">
        <v>11</v>
      </c>
      <c r="E19" s="8" t="s">
        <v>15</v>
      </c>
      <c r="F19" s="8" t="s">
        <v>12</v>
      </c>
      <c r="G19" s="17" t="s">
        <v>19</v>
      </c>
    </row>
    <row r="20" spans="1:8" ht="17.25" customHeight="1">
      <c r="A20" s="15" t="s">
        <v>8</v>
      </c>
      <c r="B20" s="167">
        <v>210868</v>
      </c>
      <c r="C20" s="86">
        <v>0</v>
      </c>
      <c r="D20" s="164">
        <v>30000</v>
      </c>
      <c r="E20" s="24">
        <v>0</v>
      </c>
      <c r="F20" s="24">
        <v>0</v>
      </c>
      <c r="G20" s="165">
        <v>240868</v>
      </c>
      <c r="H20" s="53"/>
    </row>
    <row r="21" spans="1:8" ht="16.5" customHeight="1" thickBot="1">
      <c r="A21" s="10" t="s">
        <v>13</v>
      </c>
      <c r="B21" s="54"/>
      <c r="C21" s="54"/>
      <c r="D21" s="54"/>
      <c r="E21" s="54"/>
      <c r="F21" s="54"/>
      <c r="G21" s="55"/>
      <c r="H21" s="53"/>
    </row>
    <row r="22" spans="1:7" ht="48.75" thickBot="1">
      <c r="A22" s="191" t="s">
        <v>14</v>
      </c>
      <c r="B22" s="192"/>
      <c r="C22" s="192"/>
      <c r="D22" s="21" t="s">
        <v>21</v>
      </c>
      <c r="E22" s="6" t="s">
        <v>54</v>
      </c>
      <c r="F22" s="22" t="s">
        <v>4</v>
      </c>
      <c r="G22" s="20" t="s">
        <v>7</v>
      </c>
    </row>
    <row r="23" spans="1:7" ht="18.75" customHeight="1" thickBot="1">
      <c r="A23" s="229" t="s">
        <v>122</v>
      </c>
      <c r="B23" s="230"/>
      <c r="C23" s="231"/>
      <c r="D23" s="13">
        <v>1</v>
      </c>
      <c r="E23" s="13">
        <v>93</v>
      </c>
      <c r="F23" s="27">
        <v>0.15</v>
      </c>
      <c r="G23" s="29">
        <f>G$20*F23</f>
        <v>36130.2</v>
      </c>
    </row>
    <row r="24" spans="1:7" ht="23.25" customHeight="1" thickBot="1">
      <c r="A24" s="229" t="s">
        <v>171</v>
      </c>
      <c r="B24" s="230"/>
      <c r="C24" s="231"/>
      <c r="D24" s="13">
        <v>1</v>
      </c>
      <c r="E24" s="13">
        <v>1200</v>
      </c>
      <c r="F24" s="27">
        <v>0.13</v>
      </c>
      <c r="G24" s="29">
        <f aca="true" t="shared" si="0" ref="G24:G31">G$20*F24</f>
        <v>31312.84</v>
      </c>
    </row>
    <row r="25" spans="1:7" ht="24" customHeight="1" thickBot="1">
      <c r="A25" s="182" t="s">
        <v>172</v>
      </c>
      <c r="B25" s="248"/>
      <c r="C25" s="249"/>
      <c r="D25" s="84">
        <v>1</v>
      </c>
      <c r="E25" s="79">
        <v>15000</v>
      </c>
      <c r="F25" s="28">
        <v>0.13</v>
      </c>
      <c r="G25" s="29">
        <f t="shared" si="0"/>
        <v>31312.84</v>
      </c>
    </row>
    <row r="26" spans="1:7" ht="22.5" customHeight="1" thickBot="1">
      <c r="A26" s="182" t="s">
        <v>173</v>
      </c>
      <c r="B26" s="260"/>
      <c r="C26" s="261"/>
      <c r="D26" s="19">
        <v>1</v>
      </c>
      <c r="E26" s="79">
        <v>875</v>
      </c>
      <c r="F26" s="28">
        <v>0.13</v>
      </c>
      <c r="G26" s="29">
        <f t="shared" si="0"/>
        <v>31312.84</v>
      </c>
    </row>
    <row r="27" spans="1:7" ht="36.75" customHeight="1" thickBot="1">
      <c r="A27" s="182" t="s">
        <v>177</v>
      </c>
      <c r="B27" s="183"/>
      <c r="C27" s="184"/>
      <c r="D27" s="19">
        <v>1</v>
      </c>
      <c r="E27" s="79">
        <v>30</v>
      </c>
      <c r="F27" s="28">
        <v>0.13</v>
      </c>
      <c r="G27" s="29">
        <f>G$20*F27</f>
        <v>31312.84</v>
      </c>
    </row>
    <row r="28" spans="1:7" ht="36.75" customHeight="1" thickBot="1">
      <c r="A28" s="182" t="s">
        <v>134</v>
      </c>
      <c r="B28" s="183"/>
      <c r="C28" s="184"/>
      <c r="D28" s="70">
        <v>1</v>
      </c>
      <c r="E28" s="157">
        <v>45</v>
      </c>
      <c r="F28" s="71">
        <v>0.13</v>
      </c>
      <c r="G28" s="29">
        <f>G$20*F28</f>
        <v>31312.84</v>
      </c>
    </row>
    <row r="29" spans="1:7" ht="18" customHeight="1" thickBot="1">
      <c r="A29" s="262" t="s">
        <v>174</v>
      </c>
      <c r="B29" s="263"/>
      <c r="C29" s="264"/>
      <c r="D29" s="70">
        <v>1</v>
      </c>
      <c r="E29" s="85">
        <v>75</v>
      </c>
      <c r="F29" s="71">
        <v>0.1</v>
      </c>
      <c r="G29" s="29">
        <f t="shared" si="0"/>
        <v>24086.800000000003</v>
      </c>
    </row>
    <row r="30" spans="1:7" ht="22.5" customHeight="1" thickBot="1">
      <c r="A30" s="193" t="s">
        <v>175</v>
      </c>
      <c r="B30" s="256"/>
      <c r="C30" s="256"/>
      <c r="D30" s="19">
        <v>1</v>
      </c>
      <c r="E30" s="84">
        <v>30</v>
      </c>
      <c r="F30" s="28">
        <v>0.05</v>
      </c>
      <c r="G30" s="29">
        <f t="shared" si="0"/>
        <v>12043.400000000001</v>
      </c>
    </row>
    <row r="31" spans="1:7" ht="17.25" customHeight="1" thickBot="1">
      <c r="A31" s="193" t="s">
        <v>176</v>
      </c>
      <c r="B31" s="256"/>
      <c r="C31" s="256"/>
      <c r="D31" s="158">
        <v>1</v>
      </c>
      <c r="E31" s="159">
        <v>20</v>
      </c>
      <c r="F31" s="28">
        <v>0.05</v>
      </c>
      <c r="G31" s="29">
        <f t="shared" si="0"/>
        <v>12043.400000000001</v>
      </c>
    </row>
    <row r="32" spans="1:7" ht="18.75" customHeight="1">
      <c r="A32" s="2"/>
      <c r="B32" s="2"/>
      <c r="C32" s="2"/>
      <c r="D32" s="2"/>
      <c r="E32" s="2"/>
      <c r="F32" s="150">
        <f>SUM(F23:F31)</f>
        <v>1</v>
      </c>
      <c r="G32" s="151">
        <f>SUM(G23:G31)</f>
        <v>240868</v>
      </c>
    </row>
    <row r="33" ht="12.75"/>
    <row r="34" ht="12.75"/>
  </sheetData>
  <sheetProtection/>
  <mergeCells count="30">
    <mergeCell ref="A1:A5"/>
    <mergeCell ref="B1:E3"/>
    <mergeCell ref="F1:G1"/>
    <mergeCell ref="F3:G3"/>
    <mergeCell ref="F5:G5"/>
    <mergeCell ref="A6:G6"/>
    <mergeCell ref="A7:G7"/>
    <mergeCell ref="A8:G8"/>
    <mergeCell ref="B14:E14"/>
    <mergeCell ref="F14:G14"/>
    <mergeCell ref="B12:G12"/>
    <mergeCell ref="B9:G9"/>
    <mergeCell ref="B10:G10"/>
    <mergeCell ref="A31:C31"/>
    <mergeCell ref="B16:E16"/>
    <mergeCell ref="A27:C27"/>
    <mergeCell ref="A26:C26"/>
    <mergeCell ref="B17:G17"/>
    <mergeCell ref="B18:G18"/>
    <mergeCell ref="A24:C24"/>
    <mergeCell ref="A29:C29"/>
    <mergeCell ref="A22:C22"/>
    <mergeCell ref="F16:G16"/>
    <mergeCell ref="A28:C28"/>
    <mergeCell ref="A25:C25"/>
    <mergeCell ref="A23:C23"/>
    <mergeCell ref="B15:E15"/>
    <mergeCell ref="B11:G11"/>
    <mergeCell ref="A30:C30"/>
    <mergeCell ref="F15:G1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H33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3.57421875" style="1" customWidth="1"/>
    <col min="2" max="2" width="20.7109375" style="1" customWidth="1"/>
    <col min="3" max="3" width="19.57421875" style="1" customWidth="1"/>
    <col min="4" max="4" width="17.7109375" style="1" customWidth="1"/>
    <col min="5" max="5" width="24.8515625" style="1" customWidth="1"/>
    <col min="6" max="6" width="15.7109375" style="1" customWidth="1"/>
    <col min="7" max="7" width="15.574218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2" customHeight="1">
      <c r="A6" s="239" t="s">
        <v>16</v>
      </c>
      <c r="B6" s="240"/>
      <c r="C6" s="240"/>
      <c r="D6" s="240"/>
      <c r="E6" s="240"/>
      <c r="F6" s="240"/>
      <c r="G6" s="241"/>
    </row>
    <row r="7" spans="1:7" ht="14.2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4.2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4.2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2.75" customHeight="1" thickBot="1">
      <c r="A10" s="11" t="s">
        <v>1</v>
      </c>
      <c r="B10" s="186" t="s">
        <v>32</v>
      </c>
      <c r="C10" s="187"/>
      <c r="D10" s="187"/>
      <c r="E10" s="187"/>
      <c r="F10" s="187"/>
      <c r="G10" s="188"/>
    </row>
    <row r="11" spans="1:7" ht="14.25" customHeight="1" thickBot="1">
      <c r="A11" s="11" t="s">
        <v>2</v>
      </c>
      <c r="B11" s="186" t="s">
        <v>33</v>
      </c>
      <c r="C11" s="187"/>
      <c r="D11" s="187"/>
      <c r="E11" s="187"/>
      <c r="F11" s="187"/>
      <c r="G11" s="188"/>
    </row>
    <row r="12" spans="1:7" ht="13.5" customHeight="1" thickBot="1">
      <c r="A12" s="5" t="s">
        <v>3</v>
      </c>
      <c r="B12" s="186" t="s">
        <v>34</v>
      </c>
      <c r="C12" s="187"/>
      <c r="D12" s="187"/>
      <c r="E12" s="187"/>
      <c r="F12" s="187"/>
      <c r="G12" s="188"/>
    </row>
    <row r="13" spans="1:7" ht="15.75" customHeigh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3.5" customHeight="1">
      <c r="A14" s="58">
        <v>1</v>
      </c>
      <c r="B14" s="185" t="s">
        <v>86</v>
      </c>
      <c r="C14" s="185"/>
      <c r="D14" s="185"/>
      <c r="E14" s="185"/>
      <c r="F14" s="272"/>
      <c r="G14" s="268"/>
    </row>
    <row r="15" spans="1:7" ht="13.5" customHeight="1">
      <c r="A15" s="58">
        <v>2</v>
      </c>
      <c r="B15" s="185" t="s">
        <v>87</v>
      </c>
      <c r="C15" s="185"/>
      <c r="D15" s="185"/>
      <c r="E15" s="185"/>
      <c r="F15" s="268"/>
      <c r="G15" s="268"/>
    </row>
    <row r="16" spans="1:7" ht="13.5" customHeight="1">
      <c r="A16" s="58">
        <v>3</v>
      </c>
      <c r="B16" s="185" t="s">
        <v>88</v>
      </c>
      <c r="C16" s="185"/>
      <c r="D16" s="185"/>
      <c r="E16" s="185"/>
      <c r="F16" s="272"/>
      <c r="G16" s="268"/>
    </row>
    <row r="17" spans="1:7" ht="11.25" customHeight="1">
      <c r="A17" s="58">
        <v>4</v>
      </c>
      <c r="B17" s="185" t="s">
        <v>89</v>
      </c>
      <c r="C17" s="185"/>
      <c r="D17" s="185"/>
      <c r="E17" s="185"/>
      <c r="F17" s="272"/>
      <c r="G17" s="268"/>
    </row>
    <row r="18" spans="1:7" ht="13.5" customHeight="1">
      <c r="A18" s="58">
        <v>5</v>
      </c>
      <c r="B18" s="185" t="s">
        <v>73</v>
      </c>
      <c r="C18" s="185"/>
      <c r="D18" s="185"/>
      <c r="E18" s="185"/>
      <c r="F18" s="268"/>
      <c r="G18" s="268"/>
    </row>
    <row r="19" spans="1:7" ht="22.5" customHeight="1">
      <c r="A19" s="58">
        <v>6</v>
      </c>
      <c r="B19" s="185" t="s">
        <v>110</v>
      </c>
      <c r="C19" s="185"/>
      <c r="D19" s="185"/>
      <c r="E19" s="185"/>
      <c r="F19" s="268"/>
      <c r="G19" s="268"/>
    </row>
    <row r="20" spans="1:7" ht="13.5" customHeight="1">
      <c r="A20" s="58">
        <v>7</v>
      </c>
      <c r="B20" s="212" t="s">
        <v>90</v>
      </c>
      <c r="C20" s="212"/>
      <c r="D20" s="212"/>
      <c r="E20" s="212"/>
      <c r="F20" s="273" t="s">
        <v>83</v>
      </c>
      <c r="G20" s="274"/>
    </row>
    <row r="21" spans="1:7" ht="15" customHeight="1" thickBot="1">
      <c r="A21" s="58">
        <v>8</v>
      </c>
      <c r="B21" s="185" t="s">
        <v>39</v>
      </c>
      <c r="C21" s="185"/>
      <c r="D21" s="185"/>
      <c r="E21" s="185"/>
      <c r="F21" s="268"/>
      <c r="G21" s="268"/>
    </row>
    <row r="22" spans="1:7" ht="9.75" customHeight="1" hidden="1" thickBot="1">
      <c r="A22" s="269"/>
      <c r="B22" s="269"/>
      <c r="C22" s="269"/>
      <c r="D22" s="269"/>
      <c r="E22" s="269"/>
      <c r="F22" s="269"/>
      <c r="G22" s="269"/>
    </row>
    <row r="23" spans="1:7" ht="13.5" customHeight="1" thickBot="1">
      <c r="A23" s="18" t="s">
        <v>6</v>
      </c>
      <c r="B23" s="270" t="s">
        <v>44</v>
      </c>
      <c r="C23" s="270"/>
      <c r="D23" s="270"/>
      <c r="E23" s="270"/>
      <c r="F23" s="270"/>
      <c r="G23" s="271"/>
    </row>
    <row r="24" spans="1:7" ht="14.25" customHeight="1" thickBot="1">
      <c r="A24" s="87" t="s">
        <v>62</v>
      </c>
      <c r="B24" s="196" t="s">
        <v>18</v>
      </c>
      <c r="C24" s="197"/>
      <c r="D24" s="197"/>
      <c r="E24" s="197"/>
      <c r="F24" s="197"/>
      <c r="G24" s="198"/>
    </row>
    <row r="25" spans="1:7" ht="24.75" customHeight="1" thickBot="1">
      <c r="A25" s="16"/>
      <c r="B25" s="8" t="s">
        <v>9</v>
      </c>
      <c r="C25" s="8" t="s">
        <v>10</v>
      </c>
      <c r="D25" s="38" t="s">
        <v>11</v>
      </c>
      <c r="E25" s="8" t="s">
        <v>15</v>
      </c>
      <c r="F25" s="8" t="s">
        <v>12</v>
      </c>
      <c r="G25" s="17" t="s">
        <v>19</v>
      </c>
    </row>
    <row r="26" spans="1:8" ht="12.75" customHeight="1">
      <c r="A26" s="15" t="s">
        <v>8</v>
      </c>
      <c r="B26" s="167">
        <v>86280</v>
      </c>
      <c r="C26" s="24">
        <v>0</v>
      </c>
      <c r="D26" s="168">
        <v>50400</v>
      </c>
      <c r="E26" s="64">
        <v>0</v>
      </c>
      <c r="F26" s="64">
        <v>0</v>
      </c>
      <c r="G26" s="105">
        <v>136680</v>
      </c>
      <c r="H26" s="53"/>
    </row>
    <row r="27" spans="1:7" ht="12" customHeight="1" thickBot="1">
      <c r="A27" s="10" t="s">
        <v>13</v>
      </c>
      <c r="B27" s="60"/>
      <c r="C27" s="60"/>
      <c r="D27" s="60"/>
      <c r="E27" s="60"/>
      <c r="F27" s="60"/>
      <c r="G27" s="55"/>
    </row>
    <row r="28" spans="1:8" ht="38.25" customHeight="1" thickBot="1">
      <c r="A28" s="191" t="s">
        <v>14</v>
      </c>
      <c r="B28" s="192"/>
      <c r="C28" s="192"/>
      <c r="D28" s="21" t="s">
        <v>21</v>
      </c>
      <c r="E28" s="6" t="s">
        <v>54</v>
      </c>
      <c r="F28" s="22" t="s">
        <v>4</v>
      </c>
      <c r="G28" s="20" t="s">
        <v>7</v>
      </c>
      <c r="H28" s="68"/>
    </row>
    <row r="29" spans="1:7" ht="27" customHeight="1" thickBot="1">
      <c r="A29" s="229" t="s">
        <v>178</v>
      </c>
      <c r="B29" s="230"/>
      <c r="C29" s="231"/>
      <c r="D29" s="19">
        <v>7</v>
      </c>
      <c r="E29" s="78">
        <v>60000</v>
      </c>
      <c r="F29" s="27">
        <v>0.45</v>
      </c>
      <c r="G29" s="29">
        <v>84000</v>
      </c>
    </row>
    <row r="30" spans="1:7" ht="24" customHeight="1" thickBot="1">
      <c r="A30" s="267" t="s">
        <v>179</v>
      </c>
      <c r="B30" s="237"/>
      <c r="C30" s="238"/>
      <c r="D30" s="19">
        <v>7</v>
      </c>
      <c r="E30" s="83">
        <v>30</v>
      </c>
      <c r="F30" s="27">
        <v>0.23</v>
      </c>
      <c r="G30" s="29">
        <v>15900</v>
      </c>
    </row>
    <row r="31" spans="1:7" ht="38.25" customHeight="1" thickBot="1">
      <c r="A31" s="182" t="s">
        <v>180</v>
      </c>
      <c r="B31" s="248"/>
      <c r="C31" s="249"/>
      <c r="D31" s="19">
        <v>7</v>
      </c>
      <c r="E31" s="83">
        <v>162</v>
      </c>
      <c r="F31" s="27">
        <v>0.12</v>
      </c>
      <c r="G31" s="29">
        <v>18300</v>
      </c>
    </row>
    <row r="32" spans="1:7" ht="27" customHeight="1">
      <c r="A32" s="182" t="s">
        <v>181</v>
      </c>
      <c r="B32" s="248"/>
      <c r="C32" s="249"/>
      <c r="D32" s="19">
        <v>7</v>
      </c>
      <c r="E32" s="78">
        <v>20000</v>
      </c>
      <c r="F32" s="27">
        <v>0.1</v>
      </c>
      <c r="G32" s="29">
        <v>18480</v>
      </c>
    </row>
    <row r="33" spans="6:7" ht="27" customHeight="1">
      <c r="F33" s="67">
        <f>SUM(F29:F32)</f>
        <v>0.9</v>
      </c>
      <c r="G33" s="53">
        <f>SUM(G29:G32)</f>
        <v>136680</v>
      </c>
    </row>
    <row r="34" ht="54.75" customHeight="1"/>
    <row r="35" ht="50.25" customHeight="1"/>
    <row r="36" ht="32.25" customHeight="1"/>
    <row r="37" ht="61.5" customHeight="1"/>
    <row r="38" ht="32.25" customHeight="1"/>
    <row r="39" ht="63" customHeight="1"/>
  </sheetData>
  <sheetProtection/>
  <mergeCells count="38">
    <mergeCell ref="A32:C32"/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3:E13"/>
    <mergeCell ref="F13:G13"/>
    <mergeCell ref="B20:E20"/>
    <mergeCell ref="F20:G20"/>
    <mergeCell ref="B14:E14"/>
    <mergeCell ref="F14:G14"/>
    <mergeCell ref="B15:E15"/>
    <mergeCell ref="A29:C29"/>
    <mergeCell ref="F15:G15"/>
    <mergeCell ref="B16:E16"/>
    <mergeCell ref="F16:G16"/>
    <mergeCell ref="B17:E17"/>
    <mergeCell ref="F17:G17"/>
    <mergeCell ref="B18:E18"/>
    <mergeCell ref="F18:G18"/>
    <mergeCell ref="A30:C30"/>
    <mergeCell ref="B19:E19"/>
    <mergeCell ref="F19:G19"/>
    <mergeCell ref="B21:E21"/>
    <mergeCell ref="F21:G21"/>
    <mergeCell ref="A31:C31"/>
    <mergeCell ref="A22:G22"/>
    <mergeCell ref="B23:G23"/>
    <mergeCell ref="B24:G24"/>
    <mergeCell ref="A28:C2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G30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3.5742187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27.28125" style="1" customWidth="1"/>
    <col min="6" max="6" width="15.7109375" style="1" customWidth="1"/>
    <col min="7" max="7" width="11.57421875" style="1" customWidth="1"/>
    <col min="8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4.2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6.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6.5" customHeight="1" thickBot="1">
      <c r="A9" s="11" t="s">
        <v>0</v>
      </c>
      <c r="B9" s="253" t="s">
        <v>23</v>
      </c>
      <c r="C9" s="254"/>
      <c r="D9" s="254"/>
      <c r="E9" s="254"/>
      <c r="F9" s="254"/>
      <c r="G9" s="255"/>
    </row>
    <row r="10" spans="1:7" ht="16.5" customHeight="1" thickBot="1">
      <c r="A10" s="11" t="s">
        <v>1</v>
      </c>
      <c r="B10" s="253" t="s">
        <v>32</v>
      </c>
      <c r="C10" s="254"/>
      <c r="D10" s="254"/>
      <c r="E10" s="254"/>
      <c r="F10" s="254"/>
      <c r="G10" s="255"/>
    </row>
    <row r="11" spans="1:7" ht="16.5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8.75" customHeight="1" thickBot="1">
      <c r="A12" s="5" t="s">
        <v>3</v>
      </c>
      <c r="B12" s="253" t="s">
        <v>72</v>
      </c>
      <c r="C12" s="254"/>
      <c r="D12" s="254"/>
      <c r="E12" s="254"/>
      <c r="F12" s="254"/>
      <c r="G12" s="255"/>
    </row>
    <row r="13" spans="1:7" ht="31.5" customHeight="1" thickBo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23.25" customHeight="1">
      <c r="A14" s="9">
        <v>1</v>
      </c>
      <c r="B14" s="214" t="s">
        <v>95</v>
      </c>
      <c r="C14" s="215"/>
      <c r="D14" s="215"/>
      <c r="E14" s="216"/>
      <c r="F14" s="276"/>
      <c r="G14" s="277"/>
    </row>
    <row r="15" spans="1:7" ht="18" customHeight="1">
      <c r="A15" s="59">
        <v>2</v>
      </c>
      <c r="B15" s="250" t="s">
        <v>107</v>
      </c>
      <c r="C15" s="251"/>
      <c r="D15" s="251"/>
      <c r="E15" s="251"/>
      <c r="F15" s="278"/>
      <c r="G15" s="278"/>
    </row>
    <row r="16" spans="1:7" ht="17.25" customHeight="1" thickBot="1">
      <c r="A16" s="58">
        <v>3</v>
      </c>
      <c r="B16" s="280" t="s">
        <v>42</v>
      </c>
      <c r="C16" s="281"/>
      <c r="D16" s="281"/>
      <c r="E16" s="282"/>
      <c r="F16" s="279"/>
      <c r="G16" s="279"/>
    </row>
    <row r="17" spans="1:7" ht="9.75" customHeight="1" hidden="1" thickBot="1">
      <c r="A17" s="269"/>
      <c r="B17" s="269"/>
      <c r="C17" s="269"/>
      <c r="D17" s="269"/>
      <c r="E17" s="269"/>
      <c r="F17" s="269"/>
      <c r="G17" s="269"/>
    </row>
    <row r="18" spans="1:7" ht="16.5" customHeight="1" thickBot="1">
      <c r="A18" s="18" t="s">
        <v>6</v>
      </c>
      <c r="B18" s="270" t="s">
        <v>46</v>
      </c>
      <c r="C18" s="270"/>
      <c r="D18" s="270"/>
      <c r="E18" s="270"/>
      <c r="F18" s="270"/>
      <c r="G18" s="271"/>
    </row>
    <row r="19" spans="1:7" ht="16.5" customHeight="1" thickBot="1">
      <c r="A19" s="87" t="s">
        <v>63</v>
      </c>
      <c r="B19" s="196" t="s">
        <v>18</v>
      </c>
      <c r="C19" s="197"/>
      <c r="D19" s="197"/>
      <c r="E19" s="197"/>
      <c r="F19" s="197"/>
      <c r="G19" s="198"/>
    </row>
    <row r="20" spans="1:7" ht="24.75" customHeight="1" thickBot="1">
      <c r="A20" s="16"/>
      <c r="B20" s="8" t="s">
        <v>9</v>
      </c>
      <c r="C20" s="8" t="s">
        <v>10</v>
      </c>
      <c r="D20" s="38" t="s">
        <v>11</v>
      </c>
      <c r="E20" s="8" t="s">
        <v>15</v>
      </c>
      <c r="F20" s="8" t="s">
        <v>12</v>
      </c>
      <c r="G20" s="17" t="s">
        <v>19</v>
      </c>
    </row>
    <row r="21" spans="1:7" ht="21.75" customHeight="1">
      <c r="A21" s="15" t="s">
        <v>8</v>
      </c>
      <c r="B21" s="167">
        <v>15000</v>
      </c>
      <c r="C21" s="86">
        <v>0</v>
      </c>
      <c r="D21" s="164">
        <v>187440</v>
      </c>
      <c r="E21" s="64">
        <v>0</v>
      </c>
      <c r="F21" s="64">
        <v>0</v>
      </c>
      <c r="G21" s="105">
        <v>202440</v>
      </c>
    </row>
    <row r="22" spans="1:7" ht="17.25" customHeight="1" thickBot="1">
      <c r="A22" s="10" t="s">
        <v>13</v>
      </c>
      <c r="B22" s="60"/>
      <c r="C22" s="60"/>
      <c r="D22" s="60"/>
      <c r="E22" s="60"/>
      <c r="F22" s="60"/>
      <c r="G22" s="55"/>
    </row>
    <row r="23" spans="1:7" ht="48.75" thickBot="1">
      <c r="A23" s="191" t="s">
        <v>14</v>
      </c>
      <c r="B23" s="192"/>
      <c r="C23" s="192"/>
      <c r="D23" s="21" t="s">
        <v>21</v>
      </c>
      <c r="E23" s="6" t="s">
        <v>54</v>
      </c>
      <c r="F23" s="22" t="s">
        <v>4</v>
      </c>
      <c r="G23" s="20" t="s">
        <v>7</v>
      </c>
    </row>
    <row r="24" spans="1:7" ht="39.75" customHeight="1" thickBot="1">
      <c r="A24" s="283" t="s">
        <v>142</v>
      </c>
      <c r="B24" s="283"/>
      <c r="C24" s="283"/>
      <c r="D24" s="84">
        <v>3</v>
      </c>
      <c r="E24" s="91">
        <v>1</v>
      </c>
      <c r="F24" s="101">
        <v>0.15</v>
      </c>
      <c r="G24" s="99">
        <f>G21*F24</f>
        <v>30366</v>
      </c>
    </row>
    <row r="25" spans="1:7" ht="27" customHeight="1" thickBot="1">
      <c r="A25" s="193" t="s">
        <v>99</v>
      </c>
      <c r="B25" s="193"/>
      <c r="C25" s="193"/>
      <c r="D25" s="84">
        <v>3</v>
      </c>
      <c r="E25" s="83">
        <v>1</v>
      </c>
      <c r="F25" s="101">
        <v>0.6</v>
      </c>
      <c r="G25" s="99">
        <f>G21*F25</f>
        <v>121464</v>
      </c>
    </row>
    <row r="26" spans="1:7" ht="36" customHeight="1" thickBot="1">
      <c r="A26" s="275" t="s">
        <v>144</v>
      </c>
      <c r="B26" s="275"/>
      <c r="C26" s="275"/>
      <c r="D26" s="84">
        <v>3</v>
      </c>
      <c r="E26" s="83">
        <v>150</v>
      </c>
      <c r="F26" s="176">
        <v>0.1</v>
      </c>
      <c r="G26" s="99">
        <f>G21*F26</f>
        <v>20244</v>
      </c>
    </row>
    <row r="27" spans="1:7" ht="18" customHeight="1" thickBot="1">
      <c r="A27" s="193" t="s">
        <v>143</v>
      </c>
      <c r="B27" s="193"/>
      <c r="C27" s="193"/>
      <c r="D27" s="84">
        <v>3</v>
      </c>
      <c r="E27" s="83">
        <v>1</v>
      </c>
      <c r="F27" s="176">
        <v>0.03</v>
      </c>
      <c r="G27" s="99">
        <f>G21*F27</f>
        <v>6073.2</v>
      </c>
    </row>
    <row r="28" spans="1:7" ht="27" customHeight="1" thickBot="1">
      <c r="A28" s="275" t="s">
        <v>140</v>
      </c>
      <c r="B28" s="275"/>
      <c r="C28" s="275"/>
      <c r="D28" s="84">
        <v>3</v>
      </c>
      <c r="E28" s="83">
        <v>30</v>
      </c>
      <c r="F28" s="176">
        <v>0.04</v>
      </c>
      <c r="G28" s="99">
        <f>G21*F28</f>
        <v>8097.6</v>
      </c>
    </row>
    <row r="29" spans="1:7" ht="38.25" customHeight="1">
      <c r="A29" s="275" t="s">
        <v>141</v>
      </c>
      <c r="B29" s="275"/>
      <c r="C29" s="275"/>
      <c r="D29" s="84">
        <v>3</v>
      </c>
      <c r="E29" s="79">
        <v>3</v>
      </c>
      <c r="F29" s="90">
        <v>0.08</v>
      </c>
      <c r="G29" s="99">
        <f>G21*F29</f>
        <v>16195.2</v>
      </c>
    </row>
    <row r="30" spans="6:7" ht="12.75">
      <c r="F30" s="67">
        <f>SUM(F24:F29)</f>
        <v>1</v>
      </c>
      <c r="G30" s="62">
        <f>SUM(G24:G29)</f>
        <v>202440.00000000003</v>
      </c>
    </row>
    <row r="36" ht="11.25" customHeight="1"/>
  </sheetData>
  <sheetProtection/>
  <mergeCells count="30">
    <mergeCell ref="A1:A5"/>
    <mergeCell ref="B1:E3"/>
    <mergeCell ref="F1:G1"/>
    <mergeCell ref="F3:G3"/>
    <mergeCell ref="F5:G5"/>
    <mergeCell ref="A24:C24"/>
    <mergeCell ref="A23:C23"/>
    <mergeCell ref="B18:G18"/>
    <mergeCell ref="B19:G19"/>
    <mergeCell ref="A6:G6"/>
    <mergeCell ref="B14:E14"/>
    <mergeCell ref="F14:G14"/>
    <mergeCell ref="B15:E15"/>
    <mergeCell ref="F15:G15"/>
    <mergeCell ref="F16:G16"/>
    <mergeCell ref="B16:E16"/>
    <mergeCell ref="B11:G11"/>
    <mergeCell ref="A7:G7"/>
    <mergeCell ref="A8:G8"/>
    <mergeCell ref="B13:E13"/>
    <mergeCell ref="F13:G13"/>
    <mergeCell ref="B12:G12"/>
    <mergeCell ref="B9:G9"/>
    <mergeCell ref="B10:G10"/>
    <mergeCell ref="A29:C29"/>
    <mergeCell ref="A28:C28"/>
    <mergeCell ref="A27:C27"/>
    <mergeCell ref="A26:C26"/>
    <mergeCell ref="A17:G17"/>
    <mergeCell ref="A25:C2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J34"/>
  <sheetViews>
    <sheetView zoomScale="140" zoomScaleNormal="140" zoomScalePageLayoutView="0" workbookViewId="0" topLeftCell="A1">
      <selection activeCell="F14" sqref="F14:G14"/>
    </sheetView>
  </sheetViews>
  <sheetFormatPr defaultColWidth="11.421875" defaultRowHeight="12.75"/>
  <cols>
    <col min="1" max="1" width="23.57421875" style="1" customWidth="1"/>
    <col min="2" max="3" width="18.8515625" style="1" customWidth="1"/>
    <col min="4" max="4" width="16.7109375" style="1" customWidth="1"/>
    <col min="5" max="5" width="25.28125" style="1" customWidth="1"/>
    <col min="6" max="6" width="9.7109375" style="1" customWidth="1"/>
    <col min="7" max="7" width="14.57421875" style="1" customWidth="1"/>
    <col min="8" max="8" width="12.140625" style="1" bestFit="1" customWidth="1"/>
    <col min="9" max="9" width="11.421875" style="1" customWidth="1"/>
    <col min="10" max="10" width="14.8515625" style="1" customWidth="1"/>
    <col min="11" max="16384" width="11.421875" style="1" customWidth="1"/>
  </cols>
  <sheetData>
    <row r="1" spans="1:7" ht="14.25" customHeight="1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9.75" customHeight="1">
      <c r="A2" s="199"/>
      <c r="B2" s="200"/>
      <c r="C2" s="200"/>
      <c r="D2" s="200"/>
      <c r="E2" s="200"/>
    </row>
    <row r="3" spans="1:7" ht="12.75" customHeight="1">
      <c r="A3" s="199"/>
      <c r="B3" s="200"/>
      <c r="C3" s="200"/>
      <c r="D3" s="200"/>
      <c r="E3" s="200"/>
      <c r="F3" s="201" t="s">
        <v>52</v>
      </c>
      <c r="G3" s="201"/>
    </row>
    <row r="4" ht="12" customHeight="1">
      <c r="A4" s="199"/>
    </row>
    <row r="5" spans="1:7" ht="14.25" customHeight="1" thickBot="1">
      <c r="A5" s="199"/>
      <c r="F5" s="202" t="s">
        <v>53</v>
      </c>
      <c r="G5" s="202"/>
    </row>
    <row r="6" spans="1:7" ht="13.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2" customHeight="1">
      <c r="A7" s="242" t="s">
        <v>17</v>
      </c>
      <c r="B7" s="243"/>
      <c r="C7" s="243"/>
      <c r="D7" s="243"/>
      <c r="E7" s="243"/>
      <c r="F7" s="243"/>
      <c r="G7" s="244"/>
    </row>
    <row r="8" spans="1:7" ht="12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1.25" customHeight="1" thickBot="1">
      <c r="A9" s="11" t="s">
        <v>0</v>
      </c>
      <c r="B9" s="186" t="s">
        <v>23</v>
      </c>
      <c r="C9" s="187"/>
      <c r="D9" s="187"/>
      <c r="E9" s="187"/>
      <c r="F9" s="187"/>
      <c r="G9" s="188"/>
    </row>
    <row r="10" spans="1:7" ht="13.5" customHeight="1" thickBot="1">
      <c r="A10" s="11" t="s">
        <v>1</v>
      </c>
      <c r="B10" s="186" t="s">
        <v>32</v>
      </c>
      <c r="C10" s="187"/>
      <c r="D10" s="187"/>
      <c r="E10" s="187"/>
      <c r="F10" s="187"/>
      <c r="G10" s="188"/>
    </row>
    <row r="11" spans="1:7" ht="12.75" customHeight="1" thickBot="1">
      <c r="A11" s="11" t="s">
        <v>2</v>
      </c>
      <c r="B11" s="186" t="s">
        <v>33</v>
      </c>
      <c r="C11" s="187"/>
      <c r="D11" s="187"/>
      <c r="E11" s="187"/>
      <c r="F11" s="187"/>
      <c r="G11" s="188"/>
    </row>
    <row r="12" spans="1:7" ht="15.75" customHeight="1" thickBot="1">
      <c r="A12" s="5" t="s">
        <v>3</v>
      </c>
      <c r="B12" s="186" t="s">
        <v>41</v>
      </c>
      <c r="C12" s="187"/>
      <c r="D12" s="187"/>
      <c r="E12" s="187"/>
      <c r="F12" s="187"/>
      <c r="G12" s="188"/>
    </row>
    <row r="13" spans="1:7" ht="4.5" customHeight="1" hidden="1" thickBot="1">
      <c r="A13" s="3"/>
      <c r="B13" s="2"/>
      <c r="C13" s="2"/>
      <c r="D13" s="2"/>
      <c r="E13" s="4"/>
      <c r="F13" s="4"/>
      <c r="G13" s="4"/>
    </row>
    <row r="14" spans="1:7" ht="26.25" customHeight="1" thickBot="1">
      <c r="A14" s="12" t="s">
        <v>20</v>
      </c>
      <c r="B14" s="292" t="s">
        <v>5</v>
      </c>
      <c r="C14" s="197"/>
      <c r="D14" s="197"/>
      <c r="E14" s="197"/>
      <c r="F14" s="192" t="s">
        <v>226</v>
      </c>
      <c r="G14" s="194"/>
    </row>
    <row r="15" spans="1:7" ht="24.75" customHeight="1" thickBot="1">
      <c r="A15" s="9">
        <v>1</v>
      </c>
      <c r="B15" s="289" t="s">
        <v>95</v>
      </c>
      <c r="C15" s="290"/>
      <c r="D15" s="290"/>
      <c r="E15" s="291"/>
      <c r="F15" s="235">
        <v>1</v>
      </c>
      <c r="G15" s="293"/>
    </row>
    <row r="16" spans="1:7" ht="12.75" customHeight="1">
      <c r="A16" s="59">
        <v>2</v>
      </c>
      <c r="B16" s="250" t="s">
        <v>103</v>
      </c>
      <c r="C16" s="251"/>
      <c r="D16" s="251"/>
      <c r="E16" s="252"/>
      <c r="F16" s="235"/>
      <c r="G16" s="236"/>
    </row>
    <row r="17" spans="1:7" ht="12" customHeight="1" thickBot="1">
      <c r="A17" s="58">
        <v>3</v>
      </c>
      <c r="B17" s="250" t="s">
        <v>42</v>
      </c>
      <c r="C17" s="251"/>
      <c r="D17" s="251"/>
      <c r="E17" s="259"/>
      <c r="F17" s="288"/>
      <c r="G17" s="268"/>
    </row>
    <row r="18" spans="1:7" ht="15.75" customHeight="1" thickBot="1">
      <c r="A18" s="18" t="s">
        <v>6</v>
      </c>
      <c r="B18" s="286" t="s">
        <v>47</v>
      </c>
      <c r="C18" s="270"/>
      <c r="D18" s="270"/>
      <c r="E18" s="270"/>
      <c r="F18" s="270"/>
      <c r="G18" s="271"/>
    </row>
    <row r="19" spans="1:7" ht="12.75" customHeight="1" thickBot="1">
      <c r="A19" s="87" t="s">
        <v>64</v>
      </c>
      <c r="B19" s="196" t="s">
        <v>18</v>
      </c>
      <c r="C19" s="197"/>
      <c r="D19" s="197"/>
      <c r="E19" s="197"/>
      <c r="F19" s="197"/>
      <c r="G19" s="198"/>
    </row>
    <row r="20" spans="1:7" ht="24" customHeight="1" thickBot="1">
      <c r="A20" s="16"/>
      <c r="B20" s="8" t="s">
        <v>9</v>
      </c>
      <c r="C20" s="8" t="s">
        <v>10</v>
      </c>
      <c r="D20" s="38" t="s">
        <v>11</v>
      </c>
      <c r="E20" s="8" t="s">
        <v>15</v>
      </c>
      <c r="F20" s="8" t="s">
        <v>12</v>
      </c>
      <c r="G20" s="17" t="s">
        <v>19</v>
      </c>
    </row>
    <row r="21" spans="1:7" ht="14.25" customHeight="1">
      <c r="A21" s="15" t="s">
        <v>8</v>
      </c>
      <c r="B21" s="109">
        <f>2080064+34046</f>
        <v>2114110</v>
      </c>
      <c r="C21" s="86">
        <v>0</v>
      </c>
      <c r="D21" s="110">
        <v>135000</v>
      </c>
      <c r="E21" s="64"/>
      <c r="F21" s="64"/>
      <c r="G21" s="109">
        <f>+B21+D21</f>
        <v>2249110</v>
      </c>
    </row>
    <row r="22" spans="1:7" ht="14.25" customHeight="1" thickBot="1">
      <c r="A22" s="10" t="s">
        <v>13</v>
      </c>
      <c r="B22" s="60"/>
      <c r="C22" s="60"/>
      <c r="D22" s="60"/>
      <c r="E22" s="60"/>
      <c r="F22" s="60"/>
      <c r="G22" s="55"/>
    </row>
    <row r="23" spans="1:7" ht="33.75" customHeight="1" thickBot="1">
      <c r="A23" s="284" t="s">
        <v>14</v>
      </c>
      <c r="B23" s="285"/>
      <c r="C23" s="285"/>
      <c r="D23" s="51" t="s">
        <v>21</v>
      </c>
      <c r="E23" s="6" t="s">
        <v>55</v>
      </c>
      <c r="F23" s="22" t="s">
        <v>4</v>
      </c>
      <c r="G23" s="119" t="s">
        <v>7</v>
      </c>
    </row>
    <row r="24" spans="1:7" ht="24.75" customHeight="1" thickBot="1">
      <c r="A24" s="287" t="s">
        <v>50</v>
      </c>
      <c r="B24" s="287"/>
      <c r="C24" s="287"/>
      <c r="D24" s="120">
        <v>1</v>
      </c>
      <c r="E24" s="100">
        <v>1</v>
      </c>
      <c r="F24" s="121">
        <v>0.91</v>
      </c>
      <c r="G24" s="99">
        <v>2031567</v>
      </c>
    </row>
    <row r="25" spans="1:7" ht="30.75" customHeight="1" thickBot="1">
      <c r="A25" s="183" t="s">
        <v>115</v>
      </c>
      <c r="B25" s="183"/>
      <c r="C25" s="184"/>
      <c r="D25" s="120">
        <v>1</v>
      </c>
      <c r="E25" s="89">
        <v>204</v>
      </c>
      <c r="F25" s="121">
        <v>0.01</v>
      </c>
      <c r="G25" s="99">
        <v>26830</v>
      </c>
    </row>
    <row r="26" spans="1:10" s="68" customFormat="1" ht="21" customHeight="1" thickBot="1">
      <c r="A26" s="183" t="s">
        <v>182</v>
      </c>
      <c r="B26" s="183"/>
      <c r="C26" s="184"/>
      <c r="D26" s="120">
        <v>1</v>
      </c>
      <c r="E26" s="89">
        <v>50</v>
      </c>
      <c r="F26" s="121">
        <v>0.01</v>
      </c>
      <c r="G26" s="181">
        <v>24080</v>
      </c>
      <c r="H26" s="1"/>
      <c r="I26" s="1"/>
      <c r="J26" s="1"/>
    </row>
    <row r="27" spans="1:7" ht="27" customHeight="1" thickBot="1">
      <c r="A27" s="183" t="s">
        <v>133</v>
      </c>
      <c r="B27" s="183"/>
      <c r="C27" s="184"/>
      <c r="D27" s="120">
        <v>1</v>
      </c>
      <c r="E27" s="122">
        <v>39</v>
      </c>
      <c r="F27" s="121">
        <v>0.01</v>
      </c>
      <c r="G27" s="99">
        <v>28500</v>
      </c>
    </row>
    <row r="28" spans="1:7" ht="18" customHeight="1" thickBot="1">
      <c r="A28" s="183" t="s">
        <v>185</v>
      </c>
      <c r="B28" s="183"/>
      <c r="C28" s="184"/>
      <c r="D28" s="120">
        <v>1</v>
      </c>
      <c r="E28" s="89">
        <v>5</v>
      </c>
      <c r="F28" s="121">
        <v>0.01</v>
      </c>
      <c r="G28" s="99">
        <v>24133</v>
      </c>
    </row>
    <row r="29" spans="1:7" ht="12.75" customHeight="1" thickBot="1">
      <c r="A29" s="183" t="s">
        <v>184</v>
      </c>
      <c r="B29" s="183"/>
      <c r="C29" s="184"/>
      <c r="D29" s="120">
        <v>1</v>
      </c>
      <c r="E29" s="89">
        <v>120</v>
      </c>
      <c r="F29" s="121">
        <v>0.01</v>
      </c>
      <c r="G29" s="99">
        <v>25000</v>
      </c>
    </row>
    <row r="30" spans="1:7" ht="25.5" customHeight="1" thickBot="1">
      <c r="A30" s="183" t="s">
        <v>108</v>
      </c>
      <c r="B30" s="183"/>
      <c r="C30" s="184"/>
      <c r="D30" s="120">
        <v>1</v>
      </c>
      <c r="E30" s="89">
        <v>15</v>
      </c>
      <c r="F30" s="121">
        <v>0.01</v>
      </c>
      <c r="G30" s="99">
        <v>27800</v>
      </c>
    </row>
    <row r="31" spans="1:7" ht="24.75" customHeight="1" thickBot="1">
      <c r="A31" s="183" t="s">
        <v>109</v>
      </c>
      <c r="B31" s="183"/>
      <c r="C31" s="184"/>
      <c r="D31" s="120">
        <v>1</v>
      </c>
      <c r="E31" s="89">
        <v>15</v>
      </c>
      <c r="F31" s="121">
        <v>0.01</v>
      </c>
      <c r="G31" s="99">
        <v>26200</v>
      </c>
    </row>
    <row r="32" spans="1:7" ht="37.5" customHeight="1">
      <c r="A32" s="183" t="s">
        <v>183</v>
      </c>
      <c r="B32" s="183"/>
      <c r="C32" s="184"/>
      <c r="D32" s="120">
        <v>1</v>
      </c>
      <c r="E32" s="89">
        <v>12</v>
      </c>
      <c r="F32" s="121">
        <v>0.02</v>
      </c>
      <c r="G32" s="61">
        <v>35000</v>
      </c>
    </row>
    <row r="33" spans="6:7" ht="12.75">
      <c r="F33" s="88">
        <f>SUM(F24:F32)</f>
        <v>1</v>
      </c>
      <c r="G33" s="53">
        <f>SUM(G24:G32)</f>
        <v>2249110</v>
      </c>
    </row>
    <row r="34" spans="6:7" ht="12.75">
      <c r="F34" s="88"/>
      <c r="G34" s="53"/>
    </row>
  </sheetData>
  <sheetProtection/>
  <mergeCells count="32">
    <mergeCell ref="A27:C27"/>
    <mergeCell ref="B17:E17"/>
    <mergeCell ref="F15:G15"/>
    <mergeCell ref="B16:E16"/>
    <mergeCell ref="A30:C30"/>
    <mergeCell ref="A28:C28"/>
    <mergeCell ref="A7:G7"/>
    <mergeCell ref="A8:G8"/>
    <mergeCell ref="B15:E15"/>
    <mergeCell ref="B9:G9"/>
    <mergeCell ref="B10:G10"/>
    <mergeCell ref="A25:C25"/>
    <mergeCell ref="B19:G19"/>
    <mergeCell ref="B11:G11"/>
    <mergeCell ref="F16:G16"/>
    <mergeCell ref="B14:E14"/>
    <mergeCell ref="A1:A5"/>
    <mergeCell ref="B1:E3"/>
    <mergeCell ref="F1:G1"/>
    <mergeCell ref="F3:G3"/>
    <mergeCell ref="F5:G5"/>
    <mergeCell ref="A6:G6"/>
    <mergeCell ref="A32:C32"/>
    <mergeCell ref="F14:G14"/>
    <mergeCell ref="B12:G12"/>
    <mergeCell ref="A23:C23"/>
    <mergeCell ref="B18:G18"/>
    <mergeCell ref="A24:C24"/>
    <mergeCell ref="A29:C29"/>
    <mergeCell ref="A31:C31"/>
    <mergeCell ref="F17:G17"/>
    <mergeCell ref="A26:C2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H45"/>
  <sheetViews>
    <sheetView zoomScale="130" zoomScaleNormal="130" zoomScalePageLayoutView="0" workbookViewId="0" topLeftCell="A1">
      <selection activeCell="F13" sqref="F13:G13"/>
    </sheetView>
  </sheetViews>
  <sheetFormatPr defaultColWidth="11.421875" defaultRowHeight="12.75"/>
  <cols>
    <col min="1" max="1" width="23.57421875" style="1" customWidth="1"/>
    <col min="2" max="2" width="18.8515625" style="1" customWidth="1"/>
    <col min="3" max="3" width="19.57421875" style="1" customWidth="1"/>
    <col min="4" max="4" width="13.57421875" style="1" customWidth="1"/>
    <col min="5" max="5" width="13.28125" style="1" customWidth="1"/>
    <col min="6" max="6" width="13.140625" style="1" customWidth="1"/>
    <col min="7" max="7" width="12.140625" style="1" customWidth="1"/>
    <col min="8" max="8" width="11.421875" style="1" customWidth="1"/>
    <col min="9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5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3.5" customHeight="1" thickBot="1">
      <c r="A9" s="11" t="s">
        <v>0</v>
      </c>
      <c r="B9" s="253" t="s">
        <v>23</v>
      </c>
      <c r="C9" s="254"/>
      <c r="D9" s="254"/>
      <c r="E9" s="254"/>
      <c r="F9" s="254"/>
      <c r="G9" s="255"/>
    </row>
    <row r="10" spans="1:7" ht="11.25" customHeight="1" thickBot="1">
      <c r="A10" s="11" t="s">
        <v>1</v>
      </c>
      <c r="B10" s="253" t="s">
        <v>32</v>
      </c>
      <c r="C10" s="254"/>
      <c r="D10" s="254"/>
      <c r="E10" s="254"/>
      <c r="F10" s="254"/>
      <c r="G10" s="255"/>
    </row>
    <row r="11" spans="1:7" ht="12" customHeight="1" thickBot="1">
      <c r="A11" s="11" t="s">
        <v>2</v>
      </c>
      <c r="B11" s="253" t="s">
        <v>33</v>
      </c>
      <c r="C11" s="254"/>
      <c r="D11" s="254"/>
      <c r="E11" s="254"/>
      <c r="F11" s="254"/>
      <c r="G11" s="255"/>
    </row>
    <row r="12" spans="1:7" ht="15" customHeight="1" thickBot="1">
      <c r="A12" s="5" t="s">
        <v>3</v>
      </c>
      <c r="B12" s="253" t="s">
        <v>34</v>
      </c>
      <c r="C12" s="254"/>
      <c r="D12" s="254"/>
      <c r="E12" s="254"/>
      <c r="F12" s="254"/>
      <c r="G12" s="255"/>
    </row>
    <row r="13" spans="1:7" ht="27.75" customHeigh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2.75" customHeight="1">
      <c r="A14" s="108">
        <v>1</v>
      </c>
      <c r="B14" s="185" t="s">
        <v>86</v>
      </c>
      <c r="C14" s="185"/>
      <c r="D14" s="185"/>
      <c r="E14" s="185"/>
      <c r="F14" s="193" t="s">
        <v>96</v>
      </c>
      <c r="G14" s="193"/>
    </row>
    <row r="15" spans="1:7" ht="12.75" customHeight="1">
      <c r="A15" s="108">
        <v>2</v>
      </c>
      <c r="B15" s="185" t="s">
        <v>87</v>
      </c>
      <c r="C15" s="185"/>
      <c r="D15" s="185"/>
      <c r="E15" s="185"/>
      <c r="F15" s="272"/>
      <c r="G15" s="268"/>
    </row>
    <row r="16" spans="1:7" ht="12.75" customHeight="1">
      <c r="A16" s="108">
        <v>3</v>
      </c>
      <c r="B16" s="185" t="s">
        <v>88</v>
      </c>
      <c r="C16" s="185"/>
      <c r="D16" s="185"/>
      <c r="E16" s="185"/>
      <c r="F16" s="193" t="s">
        <v>96</v>
      </c>
      <c r="G16" s="193"/>
    </row>
    <row r="17" spans="1:7" ht="12.75" customHeight="1">
      <c r="A17" s="108">
        <v>4</v>
      </c>
      <c r="B17" s="212" t="s">
        <v>89</v>
      </c>
      <c r="C17" s="212"/>
      <c r="D17" s="212"/>
      <c r="E17" s="212"/>
      <c r="F17" s="304" t="s">
        <v>97</v>
      </c>
      <c r="G17" s="305"/>
    </row>
    <row r="18" spans="1:7" ht="12.75" customHeight="1">
      <c r="A18" s="58">
        <v>5</v>
      </c>
      <c r="B18" s="185" t="s">
        <v>73</v>
      </c>
      <c r="C18" s="185"/>
      <c r="D18" s="185"/>
      <c r="E18" s="185"/>
      <c r="F18" s="185"/>
      <c r="G18" s="185"/>
    </row>
    <row r="19" spans="1:7" ht="24" customHeight="1">
      <c r="A19" s="58">
        <v>6</v>
      </c>
      <c r="B19" s="185" t="s">
        <v>110</v>
      </c>
      <c r="C19" s="185"/>
      <c r="D19" s="185"/>
      <c r="E19" s="185"/>
      <c r="F19" s="193" t="s">
        <v>96</v>
      </c>
      <c r="G19" s="193"/>
    </row>
    <row r="20" spans="1:7" ht="12.75" customHeight="1">
      <c r="A20" s="58">
        <v>7</v>
      </c>
      <c r="B20" s="185" t="s">
        <v>90</v>
      </c>
      <c r="C20" s="185"/>
      <c r="D20" s="185"/>
      <c r="E20" s="185"/>
      <c r="F20" s="272"/>
      <c r="G20" s="268"/>
    </row>
    <row r="21" spans="1:7" ht="15.75" customHeight="1">
      <c r="A21" s="58">
        <v>8</v>
      </c>
      <c r="B21" s="185" t="s">
        <v>39</v>
      </c>
      <c r="C21" s="185"/>
      <c r="D21" s="185"/>
      <c r="E21" s="185"/>
      <c r="F21" s="268"/>
      <c r="G21" s="268"/>
    </row>
    <row r="22" spans="1:7" ht="0.75" customHeight="1" thickBot="1">
      <c r="A22" s="58">
        <v>8</v>
      </c>
      <c r="B22" s="185" t="s">
        <v>39</v>
      </c>
      <c r="C22" s="185"/>
      <c r="D22" s="185"/>
      <c r="E22" s="185"/>
      <c r="F22" s="268"/>
      <c r="G22" s="268"/>
    </row>
    <row r="23" spans="1:7" ht="15" customHeight="1" thickBot="1">
      <c r="A23" s="18" t="s">
        <v>6</v>
      </c>
      <c r="B23" s="270" t="s">
        <v>31</v>
      </c>
      <c r="C23" s="270"/>
      <c r="D23" s="270"/>
      <c r="E23" s="270"/>
      <c r="F23" s="270"/>
      <c r="G23" s="271"/>
    </row>
    <row r="24" spans="1:7" ht="15" customHeight="1" thickBot="1">
      <c r="A24" s="87" t="s">
        <v>65</v>
      </c>
      <c r="B24" s="196" t="s">
        <v>18</v>
      </c>
      <c r="C24" s="197"/>
      <c r="D24" s="197"/>
      <c r="E24" s="197"/>
      <c r="F24" s="197"/>
      <c r="G24" s="198"/>
    </row>
    <row r="25" spans="1:8" ht="24" customHeight="1" thickBot="1">
      <c r="A25" s="16"/>
      <c r="B25" s="38" t="s">
        <v>9</v>
      </c>
      <c r="C25" s="38" t="s">
        <v>10</v>
      </c>
      <c r="D25" s="38" t="s">
        <v>11</v>
      </c>
      <c r="E25" s="38" t="s">
        <v>15</v>
      </c>
      <c r="F25" s="38" t="s">
        <v>12</v>
      </c>
      <c r="G25" s="17" t="s">
        <v>19</v>
      </c>
      <c r="H25" s="147"/>
    </row>
    <row r="26" spans="1:8" ht="17.25" customHeight="1">
      <c r="A26" s="15" t="s">
        <v>8</v>
      </c>
      <c r="B26" s="164">
        <v>393121</v>
      </c>
      <c r="C26" s="86">
        <v>0</v>
      </c>
      <c r="D26" s="164">
        <v>157046</v>
      </c>
      <c r="E26" s="65"/>
      <c r="F26" s="65"/>
      <c r="G26" s="164">
        <v>550167</v>
      </c>
      <c r="H26" s="148"/>
    </row>
    <row r="27" spans="1:7" ht="16.5" customHeight="1" thickBot="1">
      <c r="A27" s="10" t="s">
        <v>13</v>
      </c>
      <c r="B27" s="25"/>
      <c r="C27" s="25"/>
      <c r="D27" s="25"/>
      <c r="E27" s="25"/>
      <c r="F27" s="25"/>
      <c r="G27" s="26"/>
    </row>
    <row r="28" spans="1:7" ht="46.5" customHeight="1" thickBot="1">
      <c r="A28" s="302" t="s">
        <v>14</v>
      </c>
      <c r="B28" s="303"/>
      <c r="C28" s="303"/>
      <c r="D28" s="21" t="s">
        <v>21</v>
      </c>
      <c r="E28" s="22" t="s">
        <v>54</v>
      </c>
      <c r="F28" s="22" t="s">
        <v>4</v>
      </c>
      <c r="G28" s="20" t="s">
        <v>7</v>
      </c>
    </row>
    <row r="29" spans="1:8" ht="23.25" customHeight="1" thickBot="1">
      <c r="A29" s="229" t="s">
        <v>186</v>
      </c>
      <c r="B29" s="230"/>
      <c r="C29" s="231"/>
      <c r="D29" s="81">
        <v>4</v>
      </c>
      <c r="E29" s="78">
        <v>100</v>
      </c>
      <c r="F29" s="91">
        <v>0.03</v>
      </c>
      <c r="G29" s="153">
        <v>45929.2</v>
      </c>
      <c r="H29" s="152"/>
    </row>
    <row r="30" spans="1:8" ht="36" customHeight="1" thickBot="1">
      <c r="A30" s="182" t="s">
        <v>139</v>
      </c>
      <c r="B30" s="248"/>
      <c r="C30" s="249"/>
      <c r="D30" s="81">
        <v>4</v>
      </c>
      <c r="E30" s="83">
        <v>60</v>
      </c>
      <c r="F30" s="92">
        <v>0.02</v>
      </c>
      <c r="G30" s="153">
        <v>28980</v>
      </c>
      <c r="H30" s="152"/>
    </row>
    <row r="31" spans="1:8" ht="33" customHeight="1" thickBot="1">
      <c r="A31" s="182" t="s">
        <v>187</v>
      </c>
      <c r="B31" s="248"/>
      <c r="C31" s="249"/>
      <c r="D31" s="81">
        <v>4</v>
      </c>
      <c r="E31" s="83">
        <v>120</v>
      </c>
      <c r="F31" s="92">
        <v>0.04</v>
      </c>
      <c r="G31" s="153">
        <v>27905.600000000002</v>
      </c>
      <c r="H31" s="152"/>
    </row>
    <row r="32" spans="1:8" ht="14.25" customHeight="1" thickBot="1">
      <c r="A32" s="294" t="s">
        <v>188</v>
      </c>
      <c r="B32" s="295"/>
      <c r="C32" s="296"/>
      <c r="D32" s="81">
        <v>4</v>
      </c>
      <c r="E32" s="79">
        <v>18000</v>
      </c>
      <c r="F32" s="80">
        <v>0.06</v>
      </c>
      <c r="G32" s="153">
        <v>41858.4</v>
      </c>
      <c r="H32" s="152"/>
    </row>
    <row r="33" spans="1:8" ht="12.75" customHeight="1" thickBot="1">
      <c r="A33" s="294" t="s">
        <v>189</v>
      </c>
      <c r="B33" s="295"/>
      <c r="C33" s="296"/>
      <c r="D33" s="81">
        <v>4</v>
      </c>
      <c r="E33" s="79">
        <v>10000</v>
      </c>
      <c r="F33" s="80">
        <v>0.09</v>
      </c>
      <c r="G33" s="153">
        <v>42787.6</v>
      </c>
      <c r="H33" s="152"/>
    </row>
    <row r="34" spans="1:8" ht="15" customHeight="1" thickBot="1">
      <c r="A34" s="294" t="s">
        <v>113</v>
      </c>
      <c r="B34" s="295"/>
      <c r="C34" s="296"/>
      <c r="D34" s="81">
        <v>4</v>
      </c>
      <c r="E34" s="79">
        <v>6000</v>
      </c>
      <c r="F34" s="80">
        <v>0.05</v>
      </c>
      <c r="G34" s="153">
        <v>34882</v>
      </c>
      <c r="H34" s="152"/>
    </row>
    <row r="35" spans="1:8" ht="15" customHeight="1" thickBot="1">
      <c r="A35" s="124" t="s">
        <v>114</v>
      </c>
      <c r="B35" s="125"/>
      <c r="C35" s="126"/>
      <c r="D35" s="81">
        <v>4</v>
      </c>
      <c r="E35" s="79">
        <v>6000</v>
      </c>
      <c r="F35" s="80">
        <v>0.04</v>
      </c>
      <c r="G35" s="153">
        <v>26878</v>
      </c>
      <c r="H35" s="152"/>
    </row>
    <row r="36" spans="1:8" ht="15" customHeight="1" thickBot="1">
      <c r="A36" s="182" t="s">
        <v>190</v>
      </c>
      <c r="B36" s="297"/>
      <c r="C36" s="298"/>
      <c r="D36" s="81">
        <v>4</v>
      </c>
      <c r="E36" s="79">
        <v>5000</v>
      </c>
      <c r="F36" s="80">
        <v>0.07</v>
      </c>
      <c r="G36" s="153">
        <v>38834.8</v>
      </c>
      <c r="H36" s="152"/>
    </row>
    <row r="37" spans="1:8" ht="24.75" customHeight="1" thickBot="1">
      <c r="A37" s="182" t="s">
        <v>191</v>
      </c>
      <c r="B37" s="248"/>
      <c r="C37" s="249"/>
      <c r="D37" s="81">
        <v>4</v>
      </c>
      <c r="E37" s="79">
        <v>3512</v>
      </c>
      <c r="F37" s="80">
        <v>0.12</v>
      </c>
      <c r="G37" s="153">
        <v>33716.8</v>
      </c>
      <c r="H37" s="152"/>
    </row>
    <row r="38" spans="1:8" ht="24" customHeight="1" thickBot="1">
      <c r="A38" s="299" t="s">
        <v>138</v>
      </c>
      <c r="B38" s="300"/>
      <c r="C38" s="301"/>
      <c r="D38" s="81">
        <v>4</v>
      </c>
      <c r="E38" s="79">
        <v>57</v>
      </c>
      <c r="F38" s="102">
        <v>0.13</v>
      </c>
      <c r="G38" s="153">
        <v>35693.2</v>
      </c>
      <c r="H38" s="152"/>
    </row>
    <row r="39" spans="1:8" ht="46.5" customHeight="1" thickBot="1">
      <c r="A39" s="262" t="s">
        <v>121</v>
      </c>
      <c r="B39" s="263"/>
      <c r="C39" s="264"/>
      <c r="D39" s="81">
        <v>4</v>
      </c>
      <c r="E39" s="85">
        <v>13</v>
      </c>
      <c r="F39" s="102">
        <v>0.12</v>
      </c>
      <c r="G39" s="153">
        <v>39716.8</v>
      </c>
      <c r="H39" s="152"/>
    </row>
    <row r="40" spans="1:8" ht="29.25" customHeight="1" thickBot="1">
      <c r="A40" s="203" t="s">
        <v>192</v>
      </c>
      <c r="B40" s="183"/>
      <c r="C40" s="184"/>
      <c r="D40" s="81">
        <v>4</v>
      </c>
      <c r="E40" s="79">
        <v>6000</v>
      </c>
      <c r="F40" s="80">
        <v>0.08</v>
      </c>
      <c r="G40" s="153">
        <v>55811.200000000004</v>
      </c>
      <c r="H40" s="152"/>
    </row>
    <row r="41" spans="1:8" ht="33.75" customHeight="1">
      <c r="A41" s="203" t="s">
        <v>98</v>
      </c>
      <c r="B41" s="183"/>
      <c r="C41" s="184"/>
      <c r="D41" s="81">
        <v>4</v>
      </c>
      <c r="E41" s="79">
        <v>7</v>
      </c>
      <c r="F41" s="80">
        <v>0.05</v>
      </c>
      <c r="G41" s="153">
        <v>34882</v>
      </c>
      <c r="H41" s="152"/>
    </row>
    <row r="42" spans="1:8" ht="25.5" customHeight="1">
      <c r="A42" s="193" t="s">
        <v>193</v>
      </c>
      <c r="B42" s="193"/>
      <c r="C42" s="193"/>
      <c r="D42" s="19">
        <v>4</v>
      </c>
      <c r="E42" s="19">
        <v>50</v>
      </c>
      <c r="F42" s="42">
        <v>0.04</v>
      </c>
      <c r="G42" s="153">
        <v>27905.600000000002</v>
      </c>
      <c r="H42" s="152"/>
    </row>
    <row r="43" spans="1:8" ht="19.5" customHeight="1">
      <c r="A43" s="193" t="s">
        <v>194</v>
      </c>
      <c r="B43" s="193"/>
      <c r="C43" s="193"/>
      <c r="D43" s="19">
        <v>4</v>
      </c>
      <c r="E43" s="19">
        <v>50</v>
      </c>
      <c r="F43" s="42">
        <v>0.06</v>
      </c>
      <c r="G43" s="153">
        <v>21858.4</v>
      </c>
      <c r="H43" s="152"/>
    </row>
    <row r="44" spans="6:7" ht="12.75">
      <c r="F44" s="69">
        <f>SUM(F29:F43)</f>
        <v>1</v>
      </c>
      <c r="G44" s="53">
        <f>SUM(G29:G43)</f>
        <v>537639.6</v>
      </c>
    </row>
    <row r="45" ht="12.75">
      <c r="G45" s="53"/>
    </row>
  </sheetData>
  <sheetProtection/>
  <mergeCells count="49">
    <mergeCell ref="A42:C42"/>
    <mergeCell ref="A43:C43"/>
    <mergeCell ref="F22:G22"/>
    <mergeCell ref="B20:E20"/>
    <mergeCell ref="F20:G20"/>
    <mergeCell ref="A1:A5"/>
    <mergeCell ref="B1:E3"/>
    <mergeCell ref="F1:G1"/>
    <mergeCell ref="F3:G3"/>
    <mergeCell ref="F5:G5"/>
    <mergeCell ref="A8:G8"/>
    <mergeCell ref="A6:G6"/>
    <mergeCell ref="A7:G7"/>
    <mergeCell ref="F21:G21"/>
    <mergeCell ref="A28:C28"/>
    <mergeCell ref="F14:G14"/>
    <mergeCell ref="B15:E15"/>
    <mergeCell ref="F15:G15"/>
    <mergeCell ref="F17:G17"/>
    <mergeCell ref="B16:E16"/>
    <mergeCell ref="A30:C30"/>
    <mergeCell ref="A31:C31"/>
    <mergeCell ref="B17:E17"/>
    <mergeCell ref="B24:G24"/>
    <mergeCell ref="B19:E19"/>
    <mergeCell ref="F19:G19"/>
    <mergeCell ref="B23:G23"/>
    <mergeCell ref="B22:E22"/>
    <mergeCell ref="B21:E21"/>
    <mergeCell ref="B10:G10"/>
    <mergeCell ref="F16:G16"/>
    <mergeCell ref="A41:C41"/>
    <mergeCell ref="A39:C39"/>
    <mergeCell ref="A36:C36"/>
    <mergeCell ref="A40:C40"/>
    <mergeCell ref="A38:C38"/>
    <mergeCell ref="A29:C29"/>
    <mergeCell ref="A34:C34"/>
    <mergeCell ref="A32:C32"/>
    <mergeCell ref="B13:E13"/>
    <mergeCell ref="F13:G13"/>
    <mergeCell ref="A37:C37"/>
    <mergeCell ref="A33:C33"/>
    <mergeCell ref="B9:G9"/>
    <mergeCell ref="B12:G12"/>
    <mergeCell ref="B14:E14"/>
    <mergeCell ref="B11:G11"/>
    <mergeCell ref="B18:E18"/>
    <mergeCell ref="F18:G1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32"/>
  <sheetViews>
    <sheetView zoomScale="150" zoomScaleNormal="150" zoomScalePageLayoutView="0" workbookViewId="0" topLeftCell="D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1" customWidth="1"/>
    <col min="8" max="8" width="16.28125" style="1" customWidth="1"/>
    <col min="9" max="9" width="15.140625" style="1" customWidth="1"/>
    <col min="10" max="10" width="15.7109375" style="1" customWidth="1"/>
    <col min="11" max="11" width="11.421875" style="1" customWidth="1"/>
    <col min="12" max="12" width="17.8515625" style="1" customWidth="1"/>
    <col min="13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12.75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2.75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239" t="s">
        <v>16</v>
      </c>
      <c r="B6" s="240"/>
      <c r="C6" s="240"/>
      <c r="D6" s="240"/>
      <c r="E6" s="240"/>
      <c r="F6" s="240"/>
      <c r="G6" s="241"/>
    </row>
    <row r="7" spans="1:7" ht="12.75" customHeight="1">
      <c r="A7" s="242" t="s">
        <v>17</v>
      </c>
      <c r="B7" s="243"/>
      <c r="C7" s="243"/>
      <c r="D7" s="243"/>
      <c r="E7" s="243"/>
      <c r="F7" s="243"/>
      <c r="G7" s="244"/>
    </row>
    <row r="8" spans="1:7" ht="15.7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1.25" customHeight="1" thickBot="1">
      <c r="A9" s="11" t="s">
        <v>0</v>
      </c>
      <c r="B9" s="313" t="s">
        <v>23</v>
      </c>
      <c r="C9" s="314"/>
      <c r="D9" s="314"/>
      <c r="E9" s="314"/>
      <c r="F9" s="314"/>
      <c r="G9" s="315"/>
    </row>
    <row r="10" spans="1:7" ht="12" customHeight="1" thickBot="1">
      <c r="A10" s="11" t="s">
        <v>1</v>
      </c>
      <c r="B10" s="313" t="s">
        <v>24</v>
      </c>
      <c r="C10" s="314"/>
      <c r="D10" s="314"/>
      <c r="E10" s="314"/>
      <c r="F10" s="314"/>
      <c r="G10" s="315"/>
    </row>
    <row r="11" spans="1:7" ht="12" customHeight="1" thickBot="1">
      <c r="A11" s="11" t="s">
        <v>2</v>
      </c>
      <c r="B11" s="313" t="s">
        <v>36</v>
      </c>
      <c r="C11" s="314"/>
      <c r="D11" s="314"/>
      <c r="E11" s="314"/>
      <c r="F11" s="314"/>
      <c r="G11" s="315"/>
    </row>
    <row r="12" spans="1:7" ht="13.5" customHeight="1" thickBot="1">
      <c r="A12" s="5" t="s">
        <v>3</v>
      </c>
      <c r="B12" s="313" t="s">
        <v>35</v>
      </c>
      <c r="C12" s="314"/>
      <c r="D12" s="314"/>
      <c r="E12" s="314"/>
      <c r="F12" s="314"/>
      <c r="G12" s="315"/>
    </row>
    <row r="13" spans="1:7" ht="24.75" customHeight="1" thickBot="1">
      <c r="A13" s="12" t="s">
        <v>20</v>
      </c>
      <c r="B13" s="316" t="s">
        <v>5</v>
      </c>
      <c r="C13" s="316"/>
      <c r="D13" s="316"/>
      <c r="E13" s="316"/>
      <c r="F13" s="192" t="s">
        <v>226</v>
      </c>
      <c r="G13" s="194"/>
    </row>
    <row r="14" spans="1:7" ht="48" customHeight="1" thickBot="1">
      <c r="A14" s="9">
        <v>1</v>
      </c>
      <c r="B14" s="319" t="s">
        <v>49</v>
      </c>
      <c r="C14" s="320"/>
      <c r="D14" s="320"/>
      <c r="E14" s="320"/>
      <c r="F14" s="317" t="s">
        <v>82</v>
      </c>
      <c r="G14" s="318"/>
    </row>
    <row r="15" spans="1:7" ht="18" customHeight="1" thickBot="1">
      <c r="A15" s="18" t="s">
        <v>6</v>
      </c>
      <c r="B15" s="307" t="s">
        <v>119</v>
      </c>
      <c r="C15" s="204"/>
      <c r="D15" s="204"/>
      <c r="E15" s="204"/>
      <c r="F15" s="204"/>
      <c r="G15" s="205"/>
    </row>
    <row r="16" spans="1:7" ht="18" customHeight="1" thickBot="1">
      <c r="A16" s="87" t="s">
        <v>66</v>
      </c>
      <c r="B16" s="196" t="s">
        <v>18</v>
      </c>
      <c r="C16" s="197"/>
      <c r="D16" s="197"/>
      <c r="E16" s="197"/>
      <c r="F16" s="197"/>
      <c r="G16" s="198"/>
    </row>
    <row r="17" spans="1:12" ht="25.5" customHeight="1" thickBot="1">
      <c r="A17" s="50"/>
      <c r="B17" s="38" t="s">
        <v>9</v>
      </c>
      <c r="C17" s="38" t="s">
        <v>10</v>
      </c>
      <c r="D17" s="38" t="s">
        <v>11</v>
      </c>
      <c r="E17" s="38" t="s">
        <v>15</v>
      </c>
      <c r="F17" s="38" t="s">
        <v>12</v>
      </c>
      <c r="G17" s="72" t="s">
        <v>19</v>
      </c>
      <c r="L17" s="1" t="s">
        <v>9</v>
      </c>
    </row>
    <row r="18" spans="1:12" ht="16.5" customHeight="1">
      <c r="A18" s="15" t="s">
        <v>8</v>
      </c>
      <c r="B18" s="164">
        <v>53093</v>
      </c>
      <c r="C18" s="164">
        <v>1200000</v>
      </c>
      <c r="D18" s="164">
        <v>61578834</v>
      </c>
      <c r="E18" s="24">
        <v>0</v>
      </c>
      <c r="F18" s="24">
        <v>0</v>
      </c>
      <c r="G18" s="169">
        <v>62831927</v>
      </c>
      <c r="H18" s="144"/>
      <c r="I18" s="144"/>
      <c r="J18" s="144"/>
      <c r="K18" s="144"/>
      <c r="L18" s="144">
        <v>22543214603</v>
      </c>
    </row>
    <row r="19" spans="1:8" ht="14.25" customHeight="1" thickBot="1">
      <c r="A19" s="10" t="s">
        <v>13</v>
      </c>
      <c r="B19" s="54"/>
      <c r="C19" s="54"/>
      <c r="D19" s="54"/>
      <c r="E19" s="54"/>
      <c r="F19" s="54"/>
      <c r="G19" s="63"/>
      <c r="H19" s="53"/>
    </row>
    <row r="20" spans="1:7" ht="35.25" customHeight="1" thickBot="1">
      <c r="A20" s="302" t="s">
        <v>14</v>
      </c>
      <c r="B20" s="303"/>
      <c r="C20" s="303"/>
      <c r="D20" s="51" t="s">
        <v>21</v>
      </c>
      <c r="E20" s="22" t="s">
        <v>54</v>
      </c>
      <c r="F20" s="22" t="s">
        <v>4</v>
      </c>
      <c r="G20" s="20" t="s">
        <v>7</v>
      </c>
    </row>
    <row r="21" spans="1:9" ht="24.75" customHeight="1" thickBot="1">
      <c r="A21" s="310" t="s">
        <v>80</v>
      </c>
      <c r="B21" s="311"/>
      <c r="C21" s="312"/>
      <c r="D21" s="13">
        <v>1</v>
      </c>
      <c r="E21" s="41">
        <v>1</v>
      </c>
      <c r="F21" s="75">
        <v>0.65</v>
      </c>
      <c r="G21" s="29">
        <v>54208578</v>
      </c>
      <c r="I21" s="146"/>
    </row>
    <row r="22" spans="1:9" ht="24.75" customHeight="1" thickBot="1">
      <c r="A22" s="306" t="s">
        <v>101</v>
      </c>
      <c r="B22" s="237"/>
      <c r="C22" s="238"/>
      <c r="D22" s="13">
        <v>1</v>
      </c>
      <c r="E22" s="23">
        <v>5000</v>
      </c>
      <c r="F22" s="76">
        <v>0.3</v>
      </c>
      <c r="G22" s="29">
        <v>7586725</v>
      </c>
      <c r="H22" s="53"/>
      <c r="I22" s="146"/>
    </row>
    <row r="23" spans="1:9" ht="24" customHeight="1" thickBot="1">
      <c r="A23" s="310" t="s">
        <v>199</v>
      </c>
      <c r="B23" s="311"/>
      <c r="C23" s="312"/>
      <c r="D23" s="13">
        <v>1</v>
      </c>
      <c r="E23" s="73">
        <v>15000</v>
      </c>
      <c r="F23" s="77">
        <v>0.005</v>
      </c>
      <c r="G23" s="29">
        <v>98221</v>
      </c>
      <c r="I23" s="146"/>
    </row>
    <row r="24" spans="1:9" ht="13.5" customHeight="1" thickBot="1">
      <c r="A24" s="182" t="s">
        <v>195</v>
      </c>
      <c r="B24" s="183"/>
      <c r="C24" s="184"/>
      <c r="D24" s="84">
        <v>1</v>
      </c>
      <c r="E24" s="73">
        <v>20000</v>
      </c>
      <c r="F24" s="77">
        <v>0.005</v>
      </c>
      <c r="G24" s="29">
        <v>85200</v>
      </c>
      <c r="I24" s="146"/>
    </row>
    <row r="25" spans="1:9" ht="23.25" customHeight="1" thickBot="1">
      <c r="A25" s="182" t="s">
        <v>116</v>
      </c>
      <c r="B25" s="183"/>
      <c r="C25" s="184"/>
      <c r="D25" s="103">
        <v>1</v>
      </c>
      <c r="E25" s="127">
        <v>1</v>
      </c>
      <c r="F25" s="77">
        <v>0.005</v>
      </c>
      <c r="G25" s="29">
        <v>300000</v>
      </c>
      <c r="I25" s="146"/>
    </row>
    <row r="26" spans="1:9" ht="15" customHeight="1" thickBot="1">
      <c r="A26" s="182" t="s">
        <v>81</v>
      </c>
      <c r="B26" s="308"/>
      <c r="C26" s="309"/>
      <c r="D26" s="103">
        <v>1</v>
      </c>
      <c r="E26" s="128">
        <v>12</v>
      </c>
      <c r="F26" s="77">
        <v>0.005</v>
      </c>
      <c r="G26" s="29">
        <v>296400</v>
      </c>
      <c r="I26" s="146"/>
    </row>
    <row r="27" spans="1:9" ht="14.25" customHeight="1" thickBot="1">
      <c r="A27" s="182" t="s">
        <v>117</v>
      </c>
      <c r="B27" s="308"/>
      <c r="C27" s="309"/>
      <c r="D27" s="103">
        <v>1</v>
      </c>
      <c r="E27" s="129">
        <v>40000</v>
      </c>
      <c r="F27" s="77">
        <v>0.005</v>
      </c>
      <c r="G27" s="29">
        <v>56200</v>
      </c>
      <c r="I27" s="146"/>
    </row>
    <row r="28" spans="1:9" ht="11.25" customHeight="1" thickBot="1">
      <c r="A28" s="182" t="s">
        <v>118</v>
      </c>
      <c r="B28" s="183"/>
      <c r="C28" s="184"/>
      <c r="D28" s="103">
        <v>1</v>
      </c>
      <c r="E28" s="129">
        <v>60</v>
      </c>
      <c r="F28" s="77">
        <v>0.005</v>
      </c>
      <c r="G28" s="29">
        <v>34200</v>
      </c>
      <c r="I28" s="146"/>
    </row>
    <row r="29" spans="1:9" ht="17.25" customHeight="1" thickBot="1">
      <c r="A29" s="182" t="s">
        <v>196</v>
      </c>
      <c r="B29" s="183"/>
      <c r="C29" s="184"/>
      <c r="D29" s="103">
        <v>1</v>
      </c>
      <c r="E29" s="129">
        <v>40</v>
      </c>
      <c r="F29" s="77">
        <v>0.0025</v>
      </c>
      <c r="G29" s="29">
        <v>41000</v>
      </c>
      <c r="I29" s="146"/>
    </row>
    <row r="30" spans="1:9" ht="15" customHeight="1" thickBot="1">
      <c r="A30" s="182" t="s">
        <v>197</v>
      </c>
      <c r="B30" s="183"/>
      <c r="C30" s="184"/>
      <c r="D30" s="103">
        <v>1</v>
      </c>
      <c r="E30" s="129">
        <v>100</v>
      </c>
      <c r="F30" s="77">
        <v>0.0025</v>
      </c>
      <c r="G30" s="29">
        <v>30000</v>
      </c>
      <c r="I30" s="146"/>
    </row>
    <row r="31" spans="1:9" ht="25.5" customHeight="1" thickBot="1">
      <c r="A31" s="182" t="s">
        <v>198</v>
      </c>
      <c r="B31" s="183"/>
      <c r="C31" s="184"/>
      <c r="D31" s="103">
        <v>1</v>
      </c>
      <c r="E31" s="130">
        <v>3</v>
      </c>
      <c r="F31" s="77">
        <v>0.01</v>
      </c>
      <c r="G31" s="29">
        <v>95403</v>
      </c>
      <c r="I31" s="145"/>
    </row>
    <row r="32" spans="7:9" ht="12.75">
      <c r="G32" s="53">
        <f>SUM(G21:G31)</f>
        <v>62831927</v>
      </c>
      <c r="I32" s="53"/>
    </row>
  </sheetData>
  <sheetProtection/>
  <mergeCells count="30">
    <mergeCell ref="F5:G5"/>
    <mergeCell ref="A6:G6"/>
    <mergeCell ref="A26:C26"/>
    <mergeCell ref="B13:E13"/>
    <mergeCell ref="F13:G13"/>
    <mergeCell ref="A23:C23"/>
    <mergeCell ref="F14:G14"/>
    <mergeCell ref="B10:G10"/>
    <mergeCell ref="B11:G11"/>
    <mergeCell ref="B14:E14"/>
    <mergeCell ref="B12:G12"/>
    <mergeCell ref="A25:C25"/>
    <mergeCell ref="B16:G16"/>
    <mergeCell ref="A7:G7"/>
    <mergeCell ref="B9:G9"/>
    <mergeCell ref="A1:A5"/>
    <mergeCell ref="B1:E3"/>
    <mergeCell ref="A8:G8"/>
    <mergeCell ref="F1:G1"/>
    <mergeCell ref="F3:G3"/>
    <mergeCell ref="A30:C30"/>
    <mergeCell ref="A29:C29"/>
    <mergeCell ref="A22:C22"/>
    <mergeCell ref="A24:C24"/>
    <mergeCell ref="A31:C31"/>
    <mergeCell ref="B15:G15"/>
    <mergeCell ref="A28:C28"/>
    <mergeCell ref="A27:C27"/>
    <mergeCell ref="A20:C20"/>
    <mergeCell ref="A21:C2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99"/>
  </sheetPr>
  <dimension ref="A1:J35"/>
  <sheetViews>
    <sheetView zoomScale="140" zoomScaleNormal="140" zoomScalePageLayoutView="0" workbookViewId="0" topLeftCell="A1">
      <selection activeCell="F13" sqref="F13:G13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6" width="15.7109375" style="1" customWidth="1"/>
    <col min="7" max="7" width="20.140625" style="1" customWidth="1"/>
    <col min="8" max="8" width="11.421875" style="1" customWidth="1"/>
    <col min="9" max="9" width="16.28125" style="1" customWidth="1"/>
    <col min="10" max="10" width="18.8515625" style="1" customWidth="1"/>
    <col min="11" max="16384" width="11.421875" style="1" customWidth="1"/>
  </cols>
  <sheetData>
    <row r="1" spans="1:7" ht="14.25">
      <c r="A1" s="199"/>
      <c r="B1" s="200" t="s">
        <v>17</v>
      </c>
      <c r="C1" s="200"/>
      <c r="D1" s="200"/>
      <c r="E1" s="200"/>
      <c r="F1" s="201" t="s">
        <v>51</v>
      </c>
      <c r="G1" s="201"/>
    </row>
    <row r="2" spans="1:5" ht="9.75" customHeight="1">
      <c r="A2" s="199"/>
      <c r="B2" s="200"/>
      <c r="C2" s="200"/>
      <c r="D2" s="200"/>
      <c r="E2" s="200"/>
    </row>
    <row r="3" spans="1:7" ht="14.25">
      <c r="A3" s="199"/>
      <c r="B3" s="200"/>
      <c r="C3" s="200"/>
      <c r="D3" s="200"/>
      <c r="E3" s="200"/>
      <c r="F3" s="201" t="s">
        <v>52</v>
      </c>
      <c r="G3" s="201"/>
    </row>
    <row r="4" ht="10.5" customHeight="1">
      <c r="A4" s="199"/>
    </row>
    <row r="5" spans="1:7" ht="13.5" thickBot="1">
      <c r="A5" s="199"/>
      <c r="F5" s="202" t="s">
        <v>53</v>
      </c>
      <c r="G5" s="202"/>
    </row>
    <row r="6" spans="1:7" ht="14.25" customHeight="1">
      <c r="A6" s="191" t="s">
        <v>16</v>
      </c>
      <c r="B6" s="192"/>
      <c r="C6" s="192"/>
      <c r="D6" s="192"/>
      <c r="E6" s="192"/>
      <c r="F6" s="192"/>
      <c r="G6" s="194"/>
    </row>
    <row r="7" spans="1:7" ht="12.75" customHeight="1">
      <c r="A7" s="206" t="s">
        <v>17</v>
      </c>
      <c r="B7" s="207"/>
      <c r="C7" s="207"/>
      <c r="D7" s="207"/>
      <c r="E7" s="207"/>
      <c r="F7" s="207"/>
      <c r="G7" s="208"/>
    </row>
    <row r="8" spans="1:7" ht="15" customHeight="1" thickBot="1">
      <c r="A8" s="245" t="s">
        <v>225</v>
      </c>
      <c r="B8" s="246"/>
      <c r="C8" s="246"/>
      <c r="D8" s="246"/>
      <c r="E8" s="246"/>
      <c r="F8" s="246"/>
      <c r="G8" s="247"/>
    </row>
    <row r="9" spans="1:7" ht="14.25" customHeight="1" thickBot="1">
      <c r="A9" s="36" t="s">
        <v>0</v>
      </c>
      <c r="B9" s="186" t="s">
        <v>23</v>
      </c>
      <c r="C9" s="187"/>
      <c r="D9" s="187"/>
      <c r="E9" s="187"/>
      <c r="F9" s="187"/>
      <c r="G9" s="188"/>
    </row>
    <row r="10" spans="1:7" ht="13.5" customHeight="1" thickBot="1">
      <c r="A10" s="36" t="s">
        <v>1</v>
      </c>
      <c r="B10" s="186" t="s">
        <v>24</v>
      </c>
      <c r="C10" s="187"/>
      <c r="D10" s="187"/>
      <c r="E10" s="187"/>
      <c r="F10" s="187"/>
      <c r="G10" s="188"/>
    </row>
    <row r="11" spans="1:7" ht="11.25" customHeight="1" thickBot="1">
      <c r="A11" s="36" t="s">
        <v>2</v>
      </c>
      <c r="B11" s="186" t="s">
        <v>33</v>
      </c>
      <c r="C11" s="187"/>
      <c r="D11" s="187"/>
      <c r="E11" s="187"/>
      <c r="F11" s="187"/>
      <c r="G11" s="188"/>
    </row>
    <row r="12" spans="1:7" ht="11.25" customHeight="1" thickBot="1">
      <c r="A12" s="37" t="s">
        <v>3</v>
      </c>
      <c r="B12" s="186" t="s">
        <v>34</v>
      </c>
      <c r="C12" s="187"/>
      <c r="D12" s="187"/>
      <c r="E12" s="187"/>
      <c r="F12" s="187"/>
      <c r="G12" s="188"/>
    </row>
    <row r="13" spans="1:7" ht="15" customHeight="1">
      <c r="A13" s="12" t="s">
        <v>20</v>
      </c>
      <c r="B13" s="195" t="s">
        <v>5</v>
      </c>
      <c r="C13" s="192"/>
      <c r="D13" s="192"/>
      <c r="E13" s="192"/>
      <c r="F13" s="192" t="s">
        <v>226</v>
      </c>
      <c r="G13" s="194"/>
    </row>
    <row r="14" spans="1:7" ht="12" customHeight="1">
      <c r="A14" s="108">
        <v>1</v>
      </c>
      <c r="B14" s="185" t="s">
        <v>86</v>
      </c>
      <c r="C14" s="185"/>
      <c r="D14" s="185"/>
      <c r="E14" s="185"/>
      <c r="F14" s="193" t="s">
        <v>96</v>
      </c>
      <c r="G14" s="193"/>
    </row>
    <row r="15" spans="1:7" ht="10.5" customHeight="1">
      <c r="A15" s="108">
        <v>2</v>
      </c>
      <c r="B15" s="185" t="s">
        <v>87</v>
      </c>
      <c r="C15" s="185"/>
      <c r="D15" s="185"/>
      <c r="E15" s="185"/>
      <c r="F15" s="272"/>
      <c r="G15" s="268"/>
    </row>
    <row r="16" spans="1:7" ht="12.75" customHeight="1">
      <c r="A16" s="108">
        <v>3</v>
      </c>
      <c r="B16" s="185" t="s">
        <v>88</v>
      </c>
      <c r="C16" s="185"/>
      <c r="D16" s="185"/>
      <c r="E16" s="185"/>
      <c r="F16" s="193" t="s">
        <v>96</v>
      </c>
      <c r="G16" s="193"/>
    </row>
    <row r="17" spans="1:7" ht="12.75" customHeight="1">
      <c r="A17" s="108">
        <v>4</v>
      </c>
      <c r="B17" s="185" t="s">
        <v>89</v>
      </c>
      <c r="C17" s="185"/>
      <c r="D17" s="185"/>
      <c r="E17" s="185"/>
      <c r="F17" s="332"/>
      <c r="G17" s="333"/>
    </row>
    <row r="18" spans="1:7" ht="12.75" customHeight="1">
      <c r="A18" s="58">
        <v>5</v>
      </c>
      <c r="B18" s="185" t="s">
        <v>73</v>
      </c>
      <c r="C18" s="185"/>
      <c r="D18" s="185"/>
      <c r="E18" s="185"/>
      <c r="F18" s="185"/>
      <c r="G18" s="185"/>
    </row>
    <row r="19" spans="1:7" ht="22.5" customHeight="1">
      <c r="A19" s="58">
        <v>6</v>
      </c>
      <c r="B19" s="185" t="s">
        <v>110</v>
      </c>
      <c r="C19" s="185"/>
      <c r="D19" s="185"/>
      <c r="E19" s="185"/>
      <c r="F19" s="193" t="s">
        <v>96</v>
      </c>
      <c r="G19" s="193"/>
    </row>
    <row r="20" spans="1:7" ht="22.5" customHeight="1">
      <c r="A20" s="58">
        <v>7</v>
      </c>
      <c r="B20" s="185" t="s">
        <v>90</v>
      </c>
      <c r="C20" s="185"/>
      <c r="D20" s="185"/>
      <c r="E20" s="185"/>
      <c r="F20" s="272"/>
      <c r="G20" s="268"/>
    </row>
    <row r="21" spans="1:7" ht="35.25" customHeight="1" thickBot="1">
      <c r="A21" s="58">
        <v>8</v>
      </c>
      <c r="B21" s="330" t="s">
        <v>39</v>
      </c>
      <c r="C21" s="330"/>
      <c r="D21" s="330"/>
      <c r="E21" s="330"/>
      <c r="F21" s="331" t="s">
        <v>100</v>
      </c>
      <c r="G21" s="252"/>
    </row>
    <row r="22" spans="1:7" ht="17.25" customHeight="1" thickBot="1">
      <c r="A22" s="18" t="s">
        <v>6</v>
      </c>
      <c r="B22" s="270" t="s">
        <v>30</v>
      </c>
      <c r="C22" s="270"/>
      <c r="D22" s="270"/>
      <c r="E22" s="270"/>
      <c r="F22" s="270"/>
      <c r="G22" s="271"/>
    </row>
    <row r="23" spans="1:7" ht="13.5" customHeight="1" thickBot="1">
      <c r="A23" s="87" t="s">
        <v>67</v>
      </c>
      <c r="B23" s="324" t="s">
        <v>18</v>
      </c>
      <c r="C23" s="325"/>
      <c r="D23" s="325"/>
      <c r="E23" s="325"/>
      <c r="F23" s="325"/>
      <c r="G23" s="326"/>
    </row>
    <row r="24" spans="1:7" ht="21.75" customHeight="1" thickBot="1">
      <c r="A24" s="16"/>
      <c r="B24" s="38" t="s">
        <v>9</v>
      </c>
      <c r="C24" s="38" t="s">
        <v>10</v>
      </c>
      <c r="D24" s="38" t="s">
        <v>11</v>
      </c>
      <c r="E24" s="38" t="s">
        <v>15</v>
      </c>
      <c r="F24" s="38" t="s">
        <v>12</v>
      </c>
      <c r="G24" s="39" t="s">
        <v>19</v>
      </c>
    </row>
    <row r="25" spans="1:8" ht="13.5" customHeight="1">
      <c r="A25" s="34" t="s">
        <v>8</v>
      </c>
      <c r="B25" s="171">
        <v>752961</v>
      </c>
      <c r="C25" s="149"/>
      <c r="D25" s="170">
        <v>35000</v>
      </c>
      <c r="E25" s="31">
        <v>0</v>
      </c>
      <c r="F25" s="31">
        <v>0</v>
      </c>
      <c r="G25" s="113">
        <v>787961</v>
      </c>
      <c r="H25" s="56"/>
    </row>
    <row r="26" spans="1:7" ht="15.75" customHeight="1" thickBot="1">
      <c r="A26" s="35" t="s">
        <v>13</v>
      </c>
      <c r="B26" s="32"/>
      <c r="C26" s="32"/>
      <c r="D26" s="32"/>
      <c r="E26" s="32"/>
      <c r="F26" s="32"/>
      <c r="G26" s="33"/>
    </row>
    <row r="27" spans="1:7" ht="36.75" thickBot="1">
      <c r="A27" s="302" t="s">
        <v>14</v>
      </c>
      <c r="B27" s="303"/>
      <c r="C27" s="303"/>
      <c r="D27" s="21" t="s">
        <v>21</v>
      </c>
      <c r="E27" s="22" t="s">
        <v>54</v>
      </c>
      <c r="F27" s="22" t="s">
        <v>4</v>
      </c>
      <c r="G27" s="20" t="s">
        <v>7</v>
      </c>
    </row>
    <row r="28" spans="1:10" ht="24" customHeight="1" thickBot="1">
      <c r="A28" s="327" t="s">
        <v>200</v>
      </c>
      <c r="B28" s="328"/>
      <c r="C28" s="329"/>
      <c r="D28" s="81">
        <v>8</v>
      </c>
      <c r="E28" s="78">
        <v>20000</v>
      </c>
      <c r="F28" s="91">
        <v>0.25</v>
      </c>
      <c r="G28" s="29">
        <v>108561</v>
      </c>
      <c r="J28" s="133">
        <f>+E28*I28</f>
        <v>0</v>
      </c>
    </row>
    <row r="29" spans="1:10" ht="27" customHeight="1" thickBot="1">
      <c r="A29" s="327" t="s">
        <v>201</v>
      </c>
      <c r="B29" s="328"/>
      <c r="C29" s="329"/>
      <c r="D29" s="81">
        <v>8</v>
      </c>
      <c r="E29" s="82">
        <v>30</v>
      </c>
      <c r="F29" s="92">
        <v>0.15</v>
      </c>
      <c r="G29" s="29">
        <v>106000</v>
      </c>
      <c r="J29" s="133">
        <f aca="true" t="shared" si="0" ref="J29:J34">+E29*I29</f>
        <v>0</v>
      </c>
    </row>
    <row r="30" spans="1:10" ht="39" customHeight="1" thickBot="1">
      <c r="A30" s="327" t="s">
        <v>202</v>
      </c>
      <c r="B30" s="328"/>
      <c r="C30" s="329"/>
      <c r="D30" s="81">
        <v>8</v>
      </c>
      <c r="E30" s="172">
        <v>10</v>
      </c>
      <c r="F30" s="91">
        <v>0.16</v>
      </c>
      <c r="G30" s="29">
        <v>113400</v>
      </c>
      <c r="J30" s="133">
        <f t="shared" si="0"/>
        <v>0</v>
      </c>
    </row>
    <row r="31" spans="1:10" ht="18" customHeight="1" thickBot="1">
      <c r="A31" s="294" t="s">
        <v>203</v>
      </c>
      <c r="B31" s="295"/>
      <c r="C31" s="296"/>
      <c r="D31" s="81">
        <v>8</v>
      </c>
      <c r="E31" s="134">
        <v>60</v>
      </c>
      <c r="F31" s="80">
        <v>0.14</v>
      </c>
      <c r="G31" s="40">
        <v>140600</v>
      </c>
      <c r="J31" s="133">
        <f t="shared" si="0"/>
        <v>0</v>
      </c>
    </row>
    <row r="32" spans="1:10" ht="33" customHeight="1" thickBot="1">
      <c r="A32" s="182" t="s">
        <v>204</v>
      </c>
      <c r="B32" s="248"/>
      <c r="C32" s="249"/>
      <c r="D32" s="81">
        <v>8</v>
      </c>
      <c r="E32" s="134">
        <v>150</v>
      </c>
      <c r="F32" s="80">
        <v>0.1</v>
      </c>
      <c r="G32" s="29">
        <v>115000</v>
      </c>
      <c r="J32" s="133">
        <f t="shared" si="0"/>
        <v>0</v>
      </c>
    </row>
    <row r="33" spans="1:10" ht="13.5" customHeight="1" thickBot="1">
      <c r="A33" s="182" t="s">
        <v>205</v>
      </c>
      <c r="B33" s="248"/>
      <c r="C33" s="249"/>
      <c r="D33" s="81">
        <v>8</v>
      </c>
      <c r="E33" s="134">
        <v>20</v>
      </c>
      <c r="F33" s="80">
        <v>0.12</v>
      </c>
      <c r="G33" s="29">
        <v>105800</v>
      </c>
      <c r="J33" s="133">
        <f t="shared" si="0"/>
        <v>0</v>
      </c>
    </row>
    <row r="34" spans="1:10" ht="22.5" customHeight="1" thickBot="1">
      <c r="A34" s="321" t="s">
        <v>206</v>
      </c>
      <c r="B34" s="322"/>
      <c r="C34" s="323"/>
      <c r="D34" s="81">
        <v>8</v>
      </c>
      <c r="E34" s="134">
        <v>18</v>
      </c>
      <c r="F34" s="93">
        <v>0.08</v>
      </c>
      <c r="G34" s="29">
        <v>98600</v>
      </c>
      <c r="J34" s="133">
        <f t="shared" si="0"/>
        <v>0</v>
      </c>
    </row>
    <row r="35" spans="6:9" ht="12.75">
      <c r="F35" s="69">
        <f>SUM(F28:F34)</f>
        <v>1</v>
      </c>
      <c r="G35" s="30">
        <f>SUM(G28:G34)</f>
        <v>787961</v>
      </c>
      <c r="I35" s="144"/>
    </row>
  </sheetData>
  <sheetProtection/>
  <mergeCells count="40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A31:C31"/>
    <mergeCell ref="A32:C32"/>
    <mergeCell ref="A33:C33"/>
    <mergeCell ref="A34:C34"/>
    <mergeCell ref="B22:G22"/>
    <mergeCell ref="B23:G23"/>
    <mergeCell ref="A27:C27"/>
    <mergeCell ref="A28:C28"/>
    <mergeCell ref="A29:C29"/>
    <mergeCell ref="A30:C3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mcontreras</cp:lastModifiedBy>
  <cp:lastPrinted>2011-09-22T16:41:43Z</cp:lastPrinted>
  <dcterms:created xsi:type="dcterms:W3CDTF">2008-06-09T18:56:06Z</dcterms:created>
  <dcterms:modified xsi:type="dcterms:W3CDTF">2011-09-26T20:36:43Z</dcterms:modified>
  <cp:category/>
  <cp:version/>
  <cp:contentType/>
  <cp:contentStatus/>
</cp:coreProperties>
</file>